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i Cuevas\Documents\Maestria\1er Semestre\Ingeniería de costos\"/>
    </mc:Choice>
  </mc:AlternateContent>
  <xr:revisionPtr revIDLastSave="0" documentId="13_ncr:1_{95D7E2B4-025F-43C4-8328-F20B2D29A28E}" xr6:coauthVersionLast="47" xr6:coauthVersionMax="47" xr10:uidLastSave="{00000000-0000-0000-0000-000000000000}"/>
  <bookViews>
    <workbookView xWindow="-108" yWindow="-108" windowWidth="23256" windowHeight="12456" activeTab="2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Q" sheetId="8" r:id="rId5"/>
    <sheet name="MO" sheetId="3" r:id="rId6"/>
    <sheet name="BA" sheetId="7" r:id="rId7"/>
    <sheet name="k" sheetId="4" r:id="rId8"/>
  </sheets>
  <externalReferences>
    <externalReference r:id="rId9"/>
    <externalReference r:id="rId10"/>
  </externalReferenc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1" i="1" l="1"/>
  <c r="G150" i="1"/>
  <c r="G148" i="1"/>
  <c r="G118" i="1"/>
  <c r="G116" i="1"/>
  <c r="G115" i="1"/>
  <c r="F76" i="1"/>
  <c r="D74" i="1" a="1"/>
  <c r="H74" i="1" s="1"/>
  <c r="D74" i="1" l="1"/>
  <c r="D7" i="1" l="1" a="1"/>
  <c r="H7" i="1" s="1"/>
  <c r="F11" i="1" s="1"/>
  <c r="G93" i="1"/>
  <c r="J9" i="1"/>
  <c r="K9" i="1" s="1"/>
  <c r="G242" i="1"/>
  <c r="D7" i="1" l="1"/>
  <c r="G240" i="1"/>
  <c r="G239" i="1"/>
  <c r="G216" i="1"/>
  <c r="G222" i="1"/>
  <c r="G223" i="1"/>
  <c r="G224" i="1"/>
  <c r="G225" i="1"/>
  <c r="G226" i="1"/>
  <c r="G229" i="1"/>
  <c r="G230" i="1"/>
  <c r="G231" i="1"/>
  <c r="G232" i="1"/>
  <c r="G233" i="1"/>
  <c r="G166" i="1"/>
  <c r="G165" i="1"/>
  <c r="G164" i="1"/>
  <c r="G163" i="1"/>
  <c r="G162" i="1"/>
  <c r="G159" i="1"/>
  <c r="G158" i="1"/>
  <c r="G157" i="1"/>
  <c r="G156" i="1"/>
  <c r="G155" i="1"/>
  <c r="G147" i="1"/>
  <c r="G149" i="1" s="1"/>
  <c r="G146" i="1"/>
  <c r="G119" i="1"/>
  <c r="G215" i="1"/>
  <c r="G172" i="1"/>
  <c r="G144" i="1"/>
  <c r="G145" i="1" s="1"/>
  <c r="G117" i="1"/>
  <c r="F33" i="1"/>
  <c r="G288" i="1"/>
  <c r="G289" i="1"/>
  <c r="D29" i="2"/>
  <c r="D28" i="2"/>
  <c r="G120" i="1" l="1"/>
  <c r="G217" i="1"/>
  <c r="D288" i="1" a="1"/>
  <c r="D288" i="1" s="1"/>
  <c r="G299" i="1"/>
  <c r="G300" i="1"/>
  <c r="G301" i="1"/>
  <c r="G302" i="1"/>
  <c r="G298" i="1"/>
  <c r="D303" i="1"/>
  <c r="C303" i="1"/>
  <c r="D302" i="1"/>
  <c r="C302" i="1"/>
  <c r="D301" i="1"/>
  <c r="C301" i="1"/>
  <c r="D300" i="1"/>
  <c r="C300" i="1"/>
  <c r="D299" i="1"/>
  <c r="C299" i="1"/>
  <c r="D298" i="1"/>
  <c r="C298" i="1"/>
  <c r="D297" i="1"/>
  <c r="C297" i="1"/>
  <c r="G295" i="1"/>
  <c r="D295" i="1"/>
  <c r="C295" i="1"/>
  <c r="G294" i="1"/>
  <c r="D294" i="1"/>
  <c r="C294" i="1"/>
  <c r="G293" i="1"/>
  <c r="D293" i="1"/>
  <c r="C293" i="1"/>
  <c r="G292" i="1"/>
  <c r="D292" i="1"/>
  <c r="C292" i="1"/>
  <c r="G291" i="1"/>
  <c r="D291" i="1"/>
  <c r="C291" i="1"/>
  <c r="D289" i="1" a="1"/>
  <c r="D289" i="1" s="1"/>
  <c r="D286" i="1" a="1"/>
  <c r="H286" i="1" s="1"/>
  <c r="G277" i="1"/>
  <c r="G278" i="1"/>
  <c r="G279" i="1"/>
  <c r="G280" i="1"/>
  <c r="G276" i="1"/>
  <c r="D265" i="1" a="1"/>
  <c r="D265" i="1" s="1"/>
  <c r="G195" i="1"/>
  <c r="D195" i="1" a="1"/>
  <c r="D195" i="1" s="1"/>
  <c r="G196" i="1"/>
  <c r="D22" i="2"/>
  <c r="D21" i="2"/>
  <c r="D30" i="2"/>
  <c r="G267" i="1"/>
  <c r="D281" i="1"/>
  <c r="C281" i="1"/>
  <c r="D280" i="1"/>
  <c r="C280" i="1"/>
  <c r="D279" i="1"/>
  <c r="C279" i="1"/>
  <c r="D278" i="1"/>
  <c r="C278" i="1"/>
  <c r="D277" i="1"/>
  <c r="C277" i="1"/>
  <c r="D276" i="1"/>
  <c r="C276" i="1"/>
  <c r="D275" i="1"/>
  <c r="C275" i="1"/>
  <c r="G273" i="1"/>
  <c r="D273" i="1"/>
  <c r="C273" i="1"/>
  <c r="G272" i="1"/>
  <c r="D272" i="1"/>
  <c r="C272" i="1"/>
  <c r="G271" i="1"/>
  <c r="D271" i="1"/>
  <c r="C271" i="1"/>
  <c r="G270" i="1"/>
  <c r="D270" i="1"/>
  <c r="C270" i="1"/>
  <c r="G269" i="1"/>
  <c r="D269" i="1"/>
  <c r="C269" i="1"/>
  <c r="D267" i="1" a="1"/>
  <c r="D25" i="2"/>
  <c r="H288" i="1" l="1"/>
  <c r="H289" i="1"/>
  <c r="D286" i="1"/>
  <c r="H267" i="1"/>
  <c r="F269" i="1" s="1"/>
  <c r="F270" i="1" s="1"/>
  <c r="F271" i="1" s="1"/>
  <c r="F272" i="1" s="1"/>
  <c r="F273" i="1" s="1"/>
  <c r="H273" i="1" s="1"/>
  <c r="H265" i="1"/>
  <c r="H195" i="1"/>
  <c r="D267" i="1"/>
  <c r="F291" i="1" l="1"/>
  <c r="F292" i="1" s="1"/>
  <c r="H270" i="1"/>
  <c r="H272" i="1"/>
  <c r="H269" i="1"/>
  <c r="H271" i="1"/>
  <c r="D264" i="1" a="1"/>
  <c r="H291" i="1" l="1"/>
  <c r="F293" i="1"/>
  <c r="H292" i="1"/>
  <c r="D264" i="1"/>
  <c r="H264" i="1"/>
  <c r="F276" i="1" s="1"/>
  <c r="F294" i="1" l="1"/>
  <c r="H293" i="1"/>
  <c r="H276" i="1"/>
  <c r="F277" i="1"/>
  <c r="H277" i="1" s="1"/>
  <c r="F295" i="1" l="1"/>
  <c r="H295" i="1" s="1"/>
  <c r="H294" i="1"/>
  <c r="F278" i="1"/>
  <c r="H278" i="1" s="1"/>
  <c r="F298" i="1" l="1"/>
  <c r="F299" i="1" s="1"/>
  <c r="H299" i="1" s="1"/>
  <c r="F279" i="1"/>
  <c r="H298" i="1" l="1"/>
  <c r="F300" i="1"/>
  <c r="H300" i="1" s="1"/>
  <c r="F301" i="1" s="1"/>
  <c r="H301" i="1" s="1"/>
  <c r="F302" i="1" s="1"/>
  <c r="H302" i="1" s="1"/>
  <c r="H303" i="1" s="1"/>
  <c r="H284" i="1" s="1"/>
  <c r="H279" i="1"/>
  <c r="F280" i="1" s="1"/>
  <c r="H280" i="1" s="1"/>
  <c r="H281" i="1" s="1"/>
  <c r="H262" i="1" s="1"/>
  <c r="G255" i="1" l="1"/>
  <c r="G256" i="1"/>
  <c r="G257" i="1"/>
  <c r="G258" i="1"/>
  <c r="G254" i="1"/>
  <c r="D259" i="1"/>
  <c r="C259" i="1"/>
  <c r="D258" i="1"/>
  <c r="C258" i="1"/>
  <c r="D257" i="1"/>
  <c r="C257" i="1"/>
  <c r="D256" i="1"/>
  <c r="C256" i="1"/>
  <c r="D255" i="1"/>
  <c r="C255" i="1"/>
  <c r="D254" i="1"/>
  <c r="C254" i="1"/>
  <c r="D253" i="1"/>
  <c r="C253" i="1"/>
  <c r="G251" i="1"/>
  <c r="D251" i="1"/>
  <c r="C251" i="1"/>
  <c r="G250" i="1"/>
  <c r="D250" i="1"/>
  <c r="C250" i="1"/>
  <c r="G249" i="1"/>
  <c r="D249" i="1"/>
  <c r="C249" i="1"/>
  <c r="G248" i="1"/>
  <c r="D248" i="1"/>
  <c r="C248" i="1"/>
  <c r="G247" i="1"/>
  <c r="D247" i="1"/>
  <c r="C247" i="1"/>
  <c r="D245" i="1" a="1"/>
  <c r="H245" i="1" s="1"/>
  <c r="D244" i="1" a="1"/>
  <c r="D244" i="1" s="1"/>
  <c r="D241" i="1" a="1"/>
  <c r="D240" i="1" a="1"/>
  <c r="G122" i="1"/>
  <c r="D122" i="1" a="1"/>
  <c r="D122" i="1" s="1"/>
  <c r="G121" i="1"/>
  <c r="D121" i="1" a="1"/>
  <c r="D121" i="1" s="1"/>
  <c r="G63" i="1"/>
  <c r="G64" i="1"/>
  <c r="G65" i="1"/>
  <c r="G66" i="1"/>
  <c r="G62" i="1"/>
  <c r="G206" i="1"/>
  <c r="G207" i="1"/>
  <c r="G208" i="1"/>
  <c r="G209" i="1"/>
  <c r="G205" i="1"/>
  <c r="D234" i="1"/>
  <c r="C234" i="1"/>
  <c r="D233" i="1"/>
  <c r="C233" i="1"/>
  <c r="D232" i="1"/>
  <c r="C232" i="1"/>
  <c r="D231" i="1"/>
  <c r="C231" i="1"/>
  <c r="D230" i="1"/>
  <c r="C230" i="1"/>
  <c r="D229" i="1"/>
  <c r="C229" i="1"/>
  <c r="D228" i="1"/>
  <c r="C228" i="1"/>
  <c r="D226" i="1"/>
  <c r="C226" i="1"/>
  <c r="D225" i="1"/>
  <c r="C225" i="1"/>
  <c r="D224" i="1"/>
  <c r="C224" i="1"/>
  <c r="D223" i="1"/>
  <c r="C223" i="1"/>
  <c r="D222" i="1"/>
  <c r="C222" i="1"/>
  <c r="D220" i="1" a="1"/>
  <c r="H220" i="1" s="1"/>
  <c r="D219" i="1" a="1"/>
  <c r="H219" i="1" s="1"/>
  <c r="D217" i="1" a="1"/>
  <c r="D216" i="1" a="1"/>
  <c r="D215" i="1" a="1"/>
  <c r="D215" i="1" s="1"/>
  <c r="D210" i="1"/>
  <c r="C210" i="1"/>
  <c r="D209" i="1"/>
  <c r="C209" i="1"/>
  <c r="D208" i="1"/>
  <c r="C208" i="1"/>
  <c r="D207" i="1"/>
  <c r="C207" i="1"/>
  <c r="D206" i="1"/>
  <c r="C206" i="1"/>
  <c r="D205" i="1"/>
  <c r="C205" i="1"/>
  <c r="D204" i="1"/>
  <c r="C204" i="1"/>
  <c r="G202" i="1"/>
  <c r="D202" i="1"/>
  <c r="C202" i="1"/>
  <c r="G201" i="1"/>
  <c r="D201" i="1"/>
  <c r="C201" i="1"/>
  <c r="G200" i="1"/>
  <c r="D200" i="1"/>
  <c r="C200" i="1"/>
  <c r="G199" i="1"/>
  <c r="D199" i="1"/>
  <c r="C199" i="1"/>
  <c r="G198" i="1"/>
  <c r="D198" i="1"/>
  <c r="C198" i="1"/>
  <c r="D196" i="1" a="1"/>
  <c r="D196" i="1" s="1"/>
  <c r="D193" i="1" a="1"/>
  <c r="D193" i="1" s="1"/>
  <c r="G184" i="1"/>
  <c r="G185" i="1"/>
  <c r="G186" i="1"/>
  <c r="G187" i="1"/>
  <c r="G183" i="1"/>
  <c r="D188" i="1"/>
  <c r="C188" i="1"/>
  <c r="D187" i="1"/>
  <c r="C187" i="1"/>
  <c r="D186" i="1"/>
  <c r="C186" i="1"/>
  <c r="D185" i="1"/>
  <c r="C185" i="1"/>
  <c r="D184" i="1"/>
  <c r="C184" i="1"/>
  <c r="D183" i="1"/>
  <c r="C183" i="1"/>
  <c r="D182" i="1"/>
  <c r="C182" i="1"/>
  <c r="G180" i="1"/>
  <c r="D180" i="1"/>
  <c r="C180" i="1"/>
  <c r="G179" i="1"/>
  <c r="D179" i="1"/>
  <c r="C179" i="1"/>
  <c r="G178" i="1"/>
  <c r="D178" i="1"/>
  <c r="C178" i="1"/>
  <c r="G177" i="1"/>
  <c r="D177" i="1"/>
  <c r="C177" i="1"/>
  <c r="G176" i="1"/>
  <c r="D176" i="1"/>
  <c r="C176" i="1"/>
  <c r="D174" i="1" a="1"/>
  <c r="H174" i="1" s="1"/>
  <c r="D149" i="1" a="1"/>
  <c r="D148" i="1" a="1"/>
  <c r="D147" i="1" a="1"/>
  <c r="D217" i="1" l="1"/>
  <c r="H217" i="1"/>
  <c r="D216" i="1"/>
  <c r="H216" i="1"/>
  <c r="D240" i="1"/>
  <c r="H240" i="1"/>
  <c r="D148" i="1"/>
  <c r="H148" i="1"/>
  <c r="D241" i="1"/>
  <c r="H241" i="1"/>
  <c r="D149" i="1"/>
  <c r="H149" i="1"/>
  <c r="D147" i="1"/>
  <c r="H147" i="1"/>
  <c r="H244" i="1"/>
  <c r="F247" i="1" s="1"/>
  <c r="D245" i="1"/>
  <c r="H122" i="1"/>
  <c r="H121" i="1"/>
  <c r="F222" i="1"/>
  <c r="D219" i="1"/>
  <c r="H215" i="1"/>
  <c r="D220" i="1"/>
  <c r="H193" i="1"/>
  <c r="H196" i="1"/>
  <c r="F176" i="1"/>
  <c r="F177" i="1" s="1"/>
  <c r="F178" i="1" s="1"/>
  <c r="F179" i="1" s="1"/>
  <c r="F180" i="1" s="1"/>
  <c r="H180" i="1" s="1"/>
  <c r="D174" i="1"/>
  <c r="F223" i="1" l="1"/>
  <c r="H222" i="1"/>
  <c r="F198" i="1"/>
  <c r="F199" i="1" s="1"/>
  <c r="F248" i="1"/>
  <c r="H247" i="1"/>
  <c r="H176" i="1"/>
  <c r="H179" i="1"/>
  <c r="H178" i="1"/>
  <c r="H177" i="1"/>
  <c r="D172" i="1" a="1"/>
  <c r="F224" i="1" l="1"/>
  <c r="H223" i="1"/>
  <c r="H198" i="1"/>
  <c r="F200" i="1"/>
  <c r="H199" i="1"/>
  <c r="F249" i="1"/>
  <c r="H248" i="1"/>
  <c r="D172" i="1"/>
  <c r="H172" i="1"/>
  <c r="F183" i="1" s="1"/>
  <c r="F225" i="1" l="1"/>
  <c r="H224" i="1"/>
  <c r="F201" i="1"/>
  <c r="H200" i="1"/>
  <c r="F250" i="1"/>
  <c r="H249" i="1"/>
  <c r="F184" i="1"/>
  <c r="H183" i="1"/>
  <c r="F226" i="1" l="1"/>
  <c r="H226" i="1" s="1"/>
  <c r="H225" i="1"/>
  <c r="F229" i="1" s="1"/>
  <c r="F202" i="1"/>
  <c r="H202" i="1" s="1"/>
  <c r="H201" i="1"/>
  <c r="F251" i="1"/>
  <c r="H251" i="1" s="1"/>
  <c r="H250" i="1"/>
  <c r="H184" i="1"/>
  <c r="F230" i="1" l="1"/>
  <c r="H229" i="1"/>
  <c r="F205" i="1"/>
  <c r="F206" i="1" s="1"/>
  <c r="F185" i="1"/>
  <c r="H230" i="1" l="1"/>
  <c r="F231" i="1" s="1"/>
  <c r="H205" i="1"/>
  <c r="H206" i="1"/>
  <c r="H185" i="1"/>
  <c r="F186" i="1" s="1"/>
  <c r="H231" i="1" l="1"/>
  <c r="F207" i="1"/>
  <c r="H207" i="1" s="1"/>
  <c r="F208" i="1" s="1"/>
  <c r="H208" i="1" s="1"/>
  <c r="H186" i="1"/>
  <c r="F187" i="1" s="1"/>
  <c r="H187" i="1" s="1"/>
  <c r="H188" i="1" s="1"/>
  <c r="H170" i="1" s="1"/>
  <c r="F232" i="1" l="1"/>
  <c r="F209" i="1"/>
  <c r="H209" i="1" s="1"/>
  <c r="H210" i="1" s="1"/>
  <c r="H191" i="1" s="1"/>
  <c r="H232" i="1" l="1"/>
  <c r="F233" i="1"/>
  <c r="G127" i="1"/>
  <c r="G128" i="1"/>
  <c r="G129" i="1"/>
  <c r="G130" i="1"/>
  <c r="G131" i="1"/>
  <c r="G134" i="1"/>
  <c r="G135" i="1"/>
  <c r="G136" i="1"/>
  <c r="G137" i="1"/>
  <c r="G138" i="1"/>
  <c r="XEZ120" i="1" a="1"/>
  <c r="XEZ120" i="1" s="1"/>
  <c r="XER120" i="1" a="1"/>
  <c r="XER120" i="1" s="1"/>
  <c r="XEJ120" i="1" a="1"/>
  <c r="XEJ120" i="1" s="1"/>
  <c r="XEB120" i="1" a="1"/>
  <c r="XEB120" i="1" s="1"/>
  <c r="XDT120" i="1" a="1"/>
  <c r="XDT120" i="1" s="1"/>
  <c r="XDL120" i="1" a="1"/>
  <c r="XDL120" i="1" s="1"/>
  <c r="XDD120" i="1" a="1"/>
  <c r="XDD120" i="1" s="1"/>
  <c r="XCV120" i="1" a="1"/>
  <c r="XCV120" i="1" s="1"/>
  <c r="XCN120" i="1" a="1"/>
  <c r="XCN120" i="1" s="1"/>
  <c r="XCF120" i="1" a="1"/>
  <c r="XCF120" i="1" s="1"/>
  <c r="XBX120" i="1" a="1"/>
  <c r="XBX120" i="1" s="1"/>
  <c r="XBP120" i="1" a="1"/>
  <c r="XBP120" i="1" s="1"/>
  <c r="XBH120" i="1" a="1"/>
  <c r="XBH120" i="1" s="1"/>
  <c r="XAZ120" i="1" a="1"/>
  <c r="XAZ120" i="1" s="1"/>
  <c r="XAR120" i="1" a="1"/>
  <c r="XAR120" i="1" s="1"/>
  <c r="XAJ120" i="1" a="1"/>
  <c r="XAJ120" i="1" s="1"/>
  <c r="XAB120" i="1" a="1"/>
  <c r="XAB120" i="1" s="1"/>
  <c r="WZT120" i="1" a="1"/>
  <c r="WZT120" i="1" s="1"/>
  <c r="WZL120" i="1" a="1"/>
  <c r="WZL120" i="1" s="1"/>
  <c r="WZD120" i="1" a="1"/>
  <c r="WZD120" i="1" s="1"/>
  <c r="WYV120" i="1" a="1"/>
  <c r="WYV120" i="1" s="1"/>
  <c r="WYN120" i="1" a="1"/>
  <c r="WYN120" i="1" s="1"/>
  <c r="WYF120" i="1" a="1"/>
  <c r="WYF120" i="1" s="1"/>
  <c r="WXX120" i="1" a="1"/>
  <c r="WXX120" i="1" s="1"/>
  <c r="WXP120" i="1" a="1"/>
  <c r="WXP120" i="1" s="1"/>
  <c r="WXH120" i="1" a="1"/>
  <c r="WXH120" i="1" s="1"/>
  <c r="WWZ120" i="1" a="1"/>
  <c r="WWZ120" i="1" s="1"/>
  <c r="WWR120" i="1" a="1"/>
  <c r="WWR120" i="1" s="1"/>
  <c r="WWJ120" i="1" a="1"/>
  <c r="WWJ120" i="1" s="1"/>
  <c r="WWB120" i="1" a="1"/>
  <c r="WWB120" i="1" s="1"/>
  <c r="WVT120" i="1" a="1"/>
  <c r="WVT120" i="1" s="1"/>
  <c r="WVL120" i="1" a="1"/>
  <c r="WVL120" i="1" s="1"/>
  <c r="WVD120" i="1" a="1"/>
  <c r="WVD120" i="1" s="1"/>
  <c r="WUV120" i="1" a="1"/>
  <c r="WUV120" i="1" s="1"/>
  <c r="WUN120" i="1" a="1"/>
  <c r="WUN120" i="1" s="1"/>
  <c r="WUF120" i="1" a="1"/>
  <c r="WUF120" i="1" s="1"/>
  <c r="WTX120" i="1" a="1"/>
  <c r="WTX120" i="1" s="1"/>
  <c r="WTP120" i="1" a="1"/>
  <c r="WTP120" i="1" s="1"/>
  <c r="WTH120" i="1" a="1"/>
  <c r="WTH120" i="1" s="1"/>
  <c r="WSZ120" i="1" a="1"/>
  <c r="WSZ120" i="1" s="1"/>
  <c r="WSR120" i="1" a="1"/>
  <c r="WSR120" i="1" s="1"/>
  <c r="WSJ120" i="1" a="1"/>
  <c r="WSJ120" i="1" s="1"/>
  <c r="WSB120" i="1" a="1"/>
  <c r="WSB120" i="1" s="1"/>
  <c r="WRT120" i="1" a="1"/>
  <c r="WRT120" i="1" s="1"/>
  <c r="WRL120" i="1" a="1"/>
  <c r="WRL120" i="1" s="1"/>
  <c r="WRD120" i="1" a="1"/>
  <c r="WRD120" i="1" s="1"/>
  <c r="WQV120" i="1" a="1"/>
  <c r="WQV120" i="1" s="1"/>
  <c r="WQN120" i="1" a="1"/>
  <c r="WQN120" i="1" s="1"/>
  <c r="WQF120" i="1" a="1"/>
  <c r="WQF120" i="1" s="1"/>
  <c r="WPX120" i="1" a="1"/>
  <c r="WPX120" i="1" s="1"/>
  <c r="WPP120" i="1" a="1"/>
  <c r="WPP120" i="1" s="1"/>
  <c r="WPH120" i="1" a="1"/>
  <c r="WPH120" i="1" s="1"/>
  <c r="WOZ120" i="1" a="1"/>
  <c r="WOZ120" i="1" s="1"/>
  <c r="WOR120" i="1" a="1"/>
  <c r="WOR120" i="1" s="1"/>
  <c r="WOJ120" i="1" a="1"/>
  <c r="WOJ120" i="1" s="1"/>
  <c r="WOB120" i="1" a="1"/>
  <c r="WOB120" i="1" s="1"/>
  <c r="WNT120" i="1" a="1"/>
  <c r="WNT120" i="1" s="1"/>
  <c r="WNL120" i="1" a="1"/>
  <c r="WNL120" i="1" s="1"/>
  <c r="WND120" i="1" a="1"/>
  <c r="WND120" i="1" s="1"/>
  <c r="WMV120" i="1" a="1"/>
  <c r="WMV120" i="1" s="1"/>
  <c r="WMN120" i="1" a="1"/>
  <c r="WMN120" i="1" s="1"/>
  <c r="WMF120" i="1" a="1"/>
  <c r="WMF120" i="1" s="1"/>
  <c r="WLX120" i="1" a="1"/>
  <c r="WLX120" i="1" s="1"/>
  <c r="WLP120" i="1" a="1"/>
  <c r="WLP120" i="1" s="1"/>
  <c r="WLH120" i="1" a="1"/>
  <c r="WLH120" i="1" s="1"/>
  <c r="WKZ120" i="1" a="1"/>
  <c r="WKZ120" i="1" s="1"/>
  <c r="WKR120" i="1" a="1"/>
  <c r="WKR120" i="1" s="1"/>
  <c r="WKJ120" i="1" a="1"/>
  <c r="WKJ120" i="1" s="1"/>
  <c r="WKB120" i="1" a="1"/>
  <c r="WKB120" i="1" s="1"/>
  <c r="WJT120" i="1" a="1"/>
  <c r="WJT120" i="1" s="1"/>
  <c r="WJL120" i="1" a="1"/>
  <c r="WJL120" i="1" s="1"/>
  <c r="WJD120" i="1" a="1"/>
  <c r="WJD120" i="1" s="1"/>
  <c r="WIV120" i="1" a="1"/>
  <c r="WIV120" i="1" s="1"/>
  <c r="WIN120" i="1" a="1"/>
  <c r="WIN120" i="1" s="1"/>
  <c r="WIF120" i="1" a="1"/>
  <c r="WIF120" i="1" s="1"/>
  <c r="WHX120" i="1" a="1"/>
  <c r="WHX120" i="1" s="1"/>
  <c r="WHP120" i="1" a="1"/>
  <c r="WHP120" i="1" s="1"/>
  <c r="WHH120" i="1" a="1"/>
  <c r="WHH120" i="1" s="1"/>
  <c r="WGZ120" i="1" a="1"/>
  <c r="WGZ120" i="1" s="1"/>
  <c r="WGR120" i="1" a="1"/>
  <c r="WGR120" i="1" s="1"/>
  <c r="WGJ120" i="1" a="1"/>
  <c r="WGJ120" i="1" s="1"/>
  <c r="WGB120" i="1" a="1"/>
  <c r="WGB120" i="1" s="1"/>
  <c r="WFT120" i="1" a="1"/>
  <c r="WFT120" i="1" s="1"/>
  <c r="WFL120" i="1" a="1"/>
  <c r="WFL120" i="1" s="1"/>
  <c r="WFD120" i="1" a="1"/>
  <c r="WFD120" i="1" s="1"/>
  <c r="WEV120" i="1" a="1"/>
  <c r="WEV120" i="1" s="1"/>
  <c r="WEN120" i="1" a="1"/>
  <c r="WEN120" i="1" s="1"/>
  <c r="WEF120" i="1" a="1"/>
  <c r="WEF120" i="1" s="1"/>
  <c r="WDX120" i="1" a="1"/>
  <c r="WDX120" i="1" s="1"/>
  <c r="WDP120" i="1" a="1"/>
  <c r="WDP120" i="1" s="1"/>
  <c r="WDH120" i="1" a="1"/>
  <c r="WDH120" i="1" s="1"/>
  <c r="WCZ120" i="1" a="1"/>
  <c r="WCZ120" i="1" s="1"/>
  <c r="WCR120" i="1" a="1"/>
  <c r="WCR120" i="1" s="1"/>
  <c r="WCJ120" i="1" a="1"/>
  <c r="WCJ120" i="1" s="1"/>
  <c r="WCB120" i="1" a="1"/>
  <c r="WCB120" i="1" s="1"/>
  <c r="WBT120" i="1" a="1"/>
  <c r="WBT120" i="1" s="1"/>
  <c r="WBL120" i="1" a="1"/>
  <c r="WBL120" i="1" s="1"/>
  <c r="WBD120" i="1" a="1"/>
  <c r="WBD120" i="1" s="1"/>
  <c r="WAV120" i="1" a="1"/>
  <c r="WAV120" i="1" s="1"/>
  <c r="WAN120" i="1" a="1"/>
  <c r="WAN120" i="1" s="1"/>
  <c r="WAF120" i="1" a="1"/>
  <c r="WAF120" i="1" s="1"/>
  <c r="VZX120" i="1" a="1"/>
  <c r="VZX120" i="1" s="1"/>
  <c r="VZP120" i="1" a="1"/>
  <c r="VZP120" i="1" s="1"/>
  <c r="VZH120" i="1" a="1"/>
  <c r="VZH120" i="1" s="1"/>
  <c r="VYZ120" i="1" a="1"/>
  <c r="VYZ120" i="1" s="1"/>
  <c r="VYR120" i="1" a="1"/>
  <c r="VYR120" i="1" s="1"/>
  <c r="VYJ120" i="1" a="1"/>
  <c r="VYJ120" i="1" s="1"/>
  <c r="VYB120" i="1" a="1"/>
  <c r="VYB120" i="1" s="1"/>
  <c r="VXT120" i="1" a="1"/>
  <c r="VXT120" i="1" s="1"/>
  <c r="VXL120" i="1" a="1"/>
  <c r="VXL120" i="1" s="1"/>
  <c r="VXD120" i="1" a="1"/>
  <c r="VXD120" i="1" s="1"/>
  <c r="VWV120" i="1" a="1"/>
  <c r="VWV120" i="1" s="1"/>
  <c r="VWN120" i="1" a="1"/>
  <c r="VWN120" i="1" s="1"/>
  <c r="VWF120" i="1" a="1"/>
  <c r="VWF120" i="1" s="1"/>
  <c r="VVX120" i="1" a="1"/>
  <c r="VVX120" i="1" s="1"/>
  <c r="VVP120" i="1" a="1"/>
  <c r="VVP120" i="1" s="1"/>
  <c r="VVH120" i="1" a="1"/>
  <c r="VVH120" i="1" s="1"/>
  <c r="VUZ120" i="1" a="1"/>
  <c r="VUZ120" i="1" s="1"/>
  <c r="VUR120" i="1" a="1"/>
  <c r="VUR120" i="1" s="1"/>
  <c r="VUJ120" i="1" a="1"/>
  <c r="VUJ120" i="1" s="1"/>
  <c r="VUB120" i="1" a="1"/>
  <c r="VUB120" i="1" s="1"/>
  <c r="VTT120" i="1" a="1"/>
  <c r="VTT120" i="1" s="1"/>
  <c r="VTL120" i="1" a="1"/>
  <c r="VTL120" i="1" s="1"/>
  <c r="VTD120" i="1" a="1"/>
  <c r="VTD120" i="1" s="1"/>
  <c r="VSV120" i="1" a="1"/>
  <c r="VSV120" i="1" s="1"/>
  <c r="VSN120" i="1" a="1"/>
  <c r="VSN120" i="1" s="1"/>
  <c r="VSF120" i="1" a="1"/>
  <c r="VSF120" i="1" s="1"/>
  <c r="VRX120" i="1" a="1"/>
  <c r="VRX120" i="1" s="1"/>
  <c r="VRP120" i="1" a="1"/>
  <c r="VRP120" i="1" s="1"/>
  <c r="VRH120" i="1" a="1"/>
  <c r="VRH120" i="1" s="1"/>
  <c r="VQZ120" i="1" a="1"/>
  <c r="VQZ120" i="1" s="1"/>
  <c r="VQR120" i="1" a="1"/>
  <c r="VQR120" i="1" s="1"/>
  <c r="VQJ120" i="1" a="1"/>
  <c r="VQJ120" i="1" s="1"/>
  <c r="VQB120" i="1" a="1"/>
  <c r="VQB120" i="1" s="1"/>
  <c r="VPT120" i="1" a="1"/>
  <c r="VPT120" i="1" s="1"/>
  <c r="VPL120" i="1" a="1"/>
  <c r="VPL120" i="1" s="1"/>
  <c r="VPD120" i="1" a="1"/>
  <c r="VPD120" i="1" s="1"/>
  <c r="VOV120" i="1" a="1"/>
  <c r="VOV120" i="1" s="1"/>
  <c r="VON120" i="1" a="1"/>
  <c r="VON120" i="1" s="1"/>
  <c r="VOF120" i="1" a="1"/>
  <c r="VOF120" i="1" s="1"/>
  <c r="VNX120" i="1" a="1"/>
  <c r="VNX120" i="1" s="1"/>
  <c r="VNP120" i="1" a="1"/>
  <c r="VNP120" i="1" s="1"/>
  <c r="VNH120" i="1" a="1"/>
  <c r="VNH120" i="1" s="1"/>
  <c r="VMZ120" i="1" a="1"/>
  <c r="VMZ120" i="1" s="1"/>
  <c r="VMR120" i="1" a="1"/>
  <c r="VMR120" i="1" s="1"/>
  <c r="VMJ120" i="1" a="1"/>
  <c r="VMJ120" i="1" s="1"/>
  <c r="VMB120" i="1" a="1"/>
  <c r="VMB120" i="1" s="1"/>
  <c r="VLT120" i="1" a="1"/>
  <c r="VLT120" i="1" s="1"/>
  <c r="VLL120" i="1" a="1"/>
  <c r="VLL120" i="1" s="1"/>
  <c r="VLD120" i="1" a="1"/>
  <c r="VLD120" i="1" s="1"/>
  <c r="VKV120" i="1" a="1"/>
  <c r="VKV120" i="1" s="1"/>
  <c r="VKN120" i="1" a="1"/>
  <c r="VKN120" i="1" s="1"/>
  <c r="VKF120" i="1" a="1"/>
  <c r="VKF120" i="1" s="1"/>
  <c r="VJX120" i="1" a="1"/>
  <c r="VJX120" i="1" s="1"/>
  <c r="VJP120" i="1" a="1"/>
  <c r="VJP120" i="1" s="1"/>
  <c r="VJH120" i="1" a="1"/>
  <c r="VJH120" i="1" s="1"/>
  <c r="VIZ120" i="1" a="1"/>
  <c r="VIZ120" i="1" s="1"/>
  <c r="VIR120" i="1" a="1"/>
  <c r="VIR120" i="1" s="1"/>
  <c r="VIJ120" i="1" a="1"/>
  <c r="VIJ120" i="1" s="1"/>
  <c r="VIB120" i="1" a="1"/>
  <c r="VIB120" i="1" s="1"/>
  <c r="VHT120" i="1" a="1"/>
  <c r="VHT120" i="1" s="1"/>
  <c r="VHL120" i="1" a="1"/>
  <c r="VHL120" i="1" s="1"/>
  <c r="VHD120" i="1" a="1"/>
  <c r="VHD120" i="1" s="1"/>
  <c r="VGV120" i="1" a="1"/>
  <c r="VGV120" i="1" s="1"/>
  <c r="VGN120" i="1" a="1"/>
  <c r="VGN120" i="1" s="1"/>
  <c r="VGF120" i="1" a="1"/>
  <c r="VGF120" i="1" s="1"/>
  <c r="VFX120" i="1" a="1"/>
  <c r="VFX120" i="1" s="1"/>
  <c r="VFP120" i="1" a="1"/>
  <c r="VFP120" i="1" s="1"/>
  <c r="VFH120" i="1" a="1"/>
  <c r="VFH120" i="1" s="1"/>
  <c r="VEZ120" i="1" a="1"/>
  <c r="VEZ120" i="1" s="1"/>
  <c r="VER120" i="1" a="1"/>
  <c r="VER120" i="1" s="1"/>
  <c r="VEJ120" i="1" a="1"/>
  <c r="VEJ120" i="1" s="1"/>
  <c r="VEB120" i="1" a="1"/>
  <c r="VEB120" i="1" s="1"/>
  <c r="VDT120" i="1" a="1"/>
  <c r="VDT120" i="1" s="1"/>
  <c r="VDL120" i="1" a="1"/>
  <c r="VDL120" i="1" s="1"/>
  <c r="VDD120" i="1" a="1"/>
  <c r="VDD120" i="1" s="1"/>
  <c r="VCV120" i="1" a="1"/>
  <c r="VCV120" i="1" s="1"/>
  <c r="VCN120" i="1" a="1"/>
  <c r="VCN120" i="1" s="1"/>
  <c r="VCF120" i="1" a="1"/>
  <c r="VCF120" i="1" s="1"/>
  <c r="VBX120" i="1" a="1"/>
  <c r="VBX120" i="1" s="1"/>
  <c r="VBP120" i="1" a="1"/>
  <c r="VBP120" i="1" s="1"/>
  <c r="VBH120" i="1" a="1"/>
  <c r="VBH120" i="1" s="1"/>
  <c r="VAZ120" i="1" a="1"/>
  <c r="VAZ120" i="1" s="1"/>
  <c r="VAR120" i="1" a="1"/>
  <c r="VAR120" i="1" s="1"/>
  <c r="VAJ120" i="1" a="1"/>
  <c r="VAJ120" i="1" s="1"/>
  <c r="VAB120" i="1" a="1"/>
  <c r="VAB120" i="1" s="1"/>
  <c r="UZT120" i="1" a="1"/>
  <c r="UZT120" i="1" s="1"/>
  <c r="UZL120" i="1" a="1"/>
  <c r="UZL120" i="1" s="1"/>
  <c r="UZD120" i="1" a="1"/>
  <c r="UZD120" i="1" s="1"/>
  <c r="UYV120" i="1" a="1"/>
  <c r="UYV120" i="1" s="1"/>
  <c r="UYN120" i="1" a="1"/>
  <c r="UYN120" i="1" s="1"/>
  <c r="UYF120" i="1" a="1"/>
  <c r="UYF120" i="1" s="1"/>
  <c r="UXX120" i="1" a="1"/>
  <c r="UXX120" i="1" s="1"/>
  <c r="UXP120" i="1" a="1"/>
  <c r="UXP120" i="1" s="1"/>
  <c r="UXH120" i="1" a="1"/>
  <c r="UXH120" i="1" s="1"/>
  <c r="UWZ120" i="1" a="1"/>
  <c r="UWZ120" i="1" s="1"/>
  <c r="UWR120" i="1" a="1"/>
  <c r="UWR120" i="1" s="1"/>
  <c r="UWJ120" i="1" a="1"/>
  <c r="UWJ120" i="1" s="1"/>
  <c r="UWB120" i="1" a="1"/>
  <c r="UWB120" i="1" s="1"/>
  <c r="UVT120" i="1" a="1"/>
  <c r="UVT120" i="1" s="1"/>
  <c r="UVL120" i="1" a="1"/>
  <c r="UVL120" i="1" s="1"/>
  <c r="UVD120" i="1" a="1"/>
  <c r="UVD120" i="1" s="1"/>
  <c r="UUV120" i="1" a="1"/>
  <c r="UUV120" i="1" s="1"/>
  <c r="UUN120" i="1" a="1"/>
  <c r="UUN120" i="1" s="1"/>
  <c r="UUF120" i="1" a="1"/>
  <c r="UUF120" i="1" s="1"/>
  <c r="UTX120" i="1" a="1"/>
  <c r="UTX120" i="1" s="1"/>
  <c r="UTP120" i="1" a="1"/>
  <c r="UTP120" i="1" s="1"/>
  <c r="UTH120" i="1" a="1"/>
  <c r="UTH120" i="1" s="1"/>
  <c r="USZ120" i="1" a="1"/>
  <c r="USZ120" i="1" s="1"/>
  <c r="USR120" i="1" a="1"/>
  <c r="USR120" i="1" s="1"/>
  <c r="USJ120" i="1" a="1"/>
  <c r="USJ120" i="1" s="1"/>
  <c r="USB120" i="1" a="1"/>
  <c r="USB120" i="1" s="1"/>
  <c r="URT120" i="1" a="1"/>
  <c r="URT120" i="1" s="1"/>
  <c r="URL120" i="1" a="1"/>
  <c r="URL120" i="1" s="1"/>
  <c r="URD120" i="1" a="1"/>
  <c r="URD120" i="1" s="1"/>
  <c r="UQV120" i="1" a="1"/>
  <c r="UQV120" i="1" s="1"/>
  <c r="UQN120" i="1" a="1"/>
  <c r="UQN120" i="1" s="1"/>
  <c r="UQF120" i="1" a="1"/>
  <c r="UQF120" i="1" s="1"/>
  <c r="UPX120" i="1" a="1"/>
  <c r="UPX120" i="1" s="1"/>
  <c r="UPP120" i="1" a="1"/>
  <c r="UPP120" i="1" s="1"/>
  <c r="UPH120" i="1" a="1"/>
  <c r="UPH120" i="1" s="1"/>
  <c r="UOZ120" i="1" a="1"/>
  <c r="UOZ120" i="1" s="1"/>
  <c r="UOR120" i="1" a="1"/>
  <c r="UOR120" i="1" s="1"/>
  <c r="UOJ120" i="1" a="1"/>
  <c r="UOJ120" i="1" s="1"/>
  <c r="UOB120" i="1" a="1"/>
  <c r="UOB120" i="1" s="1"/>
  <c r="UNT120" i="1" a="1"/>
  <c r="UNT120" i="1" s="1"/>
  <c r="UNL120" i="1" a="1"/>
  <c r="UNL120" i="1" s="1"/>
  <c r="UND120" i="1" a="1"/>
  <c r="UND120" i="1" s="1"/>
  <c r="UMV120" i="1" a="1"/>
  <c r="UMV120" i="1" s="1"/>
  <c r="UMN120" i="1" a="1"/>
  <c r="UMN120" i="1" s="1"/>
  <c r="UMF120" i="1" a="1"/>
  <c r="UMF120" i="1" s="1"/>
  <c r="ULX120" i="1" a="1"/>
  <c r="ULX120" i="1" s="1"/>
  <c r="ULP120" i="1" a="1"/>
  <c r="ULP120" i="1" s="1"/>
  <c r="ULH120" i="1" a="1"/>
  <c r="ULH120" i="1" s="1"/>
  <c r="UKZ120" i="1" a="1"/>
  <c r="UKZ120" i="1" s="1"/>
  <c r="UKR120" i="1" a="1"/>
  <c r="UKR120" i="1" s="1"/>
  <c r="UKJ120" i="1" a="1"/>
  <c r="UKJ120" i="1" s="1"/>
  <c r="UKB120" i="1" a="1"/>
  <c r="UKB120" i="1" s="1"/>
  <c r="UJT120" i="1" a="1"/>
  <c r="UJT120" i="1" s="1"/>
  <c r="UJL120" i="1" a="1"/>
  <c r="UJL120" i="1" s="1"/>
  <c r="UJD120" i="1" a="1"/>
  <c r="UJD120" i="1" s="1"/>
  <c r="UIV120" i="1" a="1"/>
  <c r="UIV120" i="1" s="1"/>
  <c r="UIN120" i="1" a="1"/>
  <c r="UIN120" i="1" s="1"/>
  <c r="UIF120" i="1" a="1"/>
  <c r="UIF120" i="1" s="1"/>
  <c r="UHX120" i="1" a="1"/>
  <c r="UHX120" i="1" s="1"/>
  <c r="UHP120" i="1" a="1"/>
  <c r="UHP120" i="1" s="1"/>
  <c r="UHH120" i="1" a="1"/>
  <c r="UHH120" i="1" s="1"/>
  <c r="UGZ120" i="1" a="1"/>
  <c r="UGZ120" i="1" s="1"/>
  <c r="UGR120" i="1" a="1"/>
  <c r="UGR120" i="1" s="1"/>
  <c r="UGJ120" i="1" a="1"/>
  <c r="UGJ120" i="1" s="1"/>
  <c r="UGB120" i="1" a="1"/>
  <c r="UGB120" i="1" s="1"/>
  <c r="UFT120" i="1" a="1"/>
  <c r="UFT120" i="1" s="1"/>
  <c r="UFL120" i="1" a="1"/>
  <c r="UFL120" i="1" s="1"/>
  <c r="UFD120" i="1" a="1"/>
  <c r="UFD120" i="1" s="1"/>
  <c r="UEV120" i="1" a="1"/>
  <c r="UEV120" i="1" s="1"/>
  <c r="UEN120" i="1" a="1"/>
  <c r="UEN120" i="1" s="1"/>
  <c r="UEF120" i="1" a="1"/>
  <c r="UEF120" i="1" s="1"/>
  <c r="UDX120" i="1" a="1"/>
  <c r="UDX120" i="1" s="1"/>
  <c r="UDP120" i="1" a="1"/>
  <c r="UDP120" i="1" s="1"/>
  <c r="UDH120" i="1" a="1"/>
  <c r="UDH120" i="1" s="1"/>
  <c r="UCZ120" i="1" a="1"/>
  <c r="UCZ120" i="1" s="1"/>
  <c r="UCR120" i="1" a="1"/>
  <c r="UCR120" i="1" s="1"/>
  <c r="UCJ120" i="1" a="1"/>
  <c r="UCJ120" i="1" s="1"/>
  <c r="UCB120" i="1" a="1"/>
  <c r="UCB120" i="1" s="1"/>
  <c r="UBT120" i="1" a="1"/>
  <c r="UBT120" i="1" s="1"/>
  <c r="UBL120" i="1" a="1"/>
  <c r="UBL120" i="1" s="1"/>
  <c r="UBD120" i="1" a="1"/>
  <c r="UBD120" i="1" s="1"/>
  <c r="UAV120" i="1" a="1"/>
  <c r="UAV120" i="1" s="1"/>
  <c r="UAN120" i="1" a="1"/>
  <c r="UAN120" i="1" s="1"/>
  <c r="UAF120" i="1" a="1"/>
  <c r="UAF120" i="1" s="1"/>
  <c r="TZX120" i="1" a="1"/>
  <c r="TZX120" i="1" s="1"/>
  <c r="TZP120" i="1" a="1"/>
  <c r="TZP120" i="1" s="1"/>
  <c r="TZH120" i="1" a="1"/>
  <c r="TZH120" i="1" s="1"/>
  <c r="TYZ120" i="1" a="1"/>
  <c r="TYZ120" i="1" s="1"/>
  <c r="TYR120" i="1" a="1"/>
  <c r="TYR120" i="1" s="1"/>
  <c r="TYJ120" i="1" a="1"/>
  <c r="TYJ120" i="1" s="1"/>
  <c r="TYB120" i="1" a="1"/>
  <c r="TYB120" i="1" s="1"/>
  <c r="TXT120" i="1" a="1"/>
  <c r="TXT120" i="1" s="1"/>
  <c r="TXL120" i="1" a="1"/>
  <c r="TXL120" i="1" s="1"/>
  <c r="TXD120" i="1" a="1"/>
  <c r="TXD120" i="1" s="1"/>
  <c r="TWV120" i="1" a="1"/>
  <c r="TWV120" i="1" s="1"/>
  <c r="TWN120" i="1" a="1"/>
  <c r="TWN120" i="1" s="1"/>
  <c r="TWF120" i="1" a="1"/>
  <c r="TWF120" i="1" s="1"/>
  <c r="TVX120" i="1" a="1"/>
  <c r="TVX120" i="1" s="1"/>
  <c r="TVP120" i="1" a="1"/>
  <c r="TVP120" i="1" s="1"/>
  <c r="TVH120" i="1" a="1"/>
  <c r="TVH120" i="1" s="1"/>
  <c r="TUZ120" i="1" a="1"/>
  <c r="TUZ120" i="1" s="1"/>
  <c r="TUR120" i="1" a="1"/>
  <c r="TUR120" i="1" s="1"/>
  <c r="TUJ120" i="1" a="1"/>
  <c r="TUJ120" i="1" s="1"/>
  <c r="TUB120" i="1" a="1"/>
  <c r="TUB120" i="1" s="1"/>
  <c r="TTT120" i="1" a="1"/>
  <c r="TTT120" i="1" s="1"/>
  <c r="TTL120" i="1" a="1"/>
  <c r="TTL120" i="1" s="1"/>
  <c r="TTD120" i="1" a="1"/>
  <c r="TTD120" i="1" s="1"/>
  <c r="TSV120" i="1" a="1"/>
  <c r="TSV120" i="1" s="1"/>
  <c r="TSN120" i="1" a="1"/>
  <c r="TSN120" i="1" s="1"/>
  <c r="TSF120" i="1" a="1"/>
  <c r="TSF120" i="1" s="1"/>
  <c r="TRX120" i="1" a="1"/>
  <c r="TRX120" i="1" s="1"/>
  <c r="TRP120" i="1" a="1"/>
  <c r="TRP120" i="1" s="1"/>
  <c r="TRH120" i="1" a="1"/>
  <c r="TRH120" i="1" s="1"/>
  <c r="TQZ120" i="1" a="1"/>
  <c r="TQZ120" i="1" s="1"/>
  <c r="TQR120" i="1" a="1"/>
  <c r="TQR120" i="1" s="1"/>
  <c r="TQJ120" i="1" a="1"/>
  <c r="TQJ120" i="1" s="1"/>
  <c r="TQB120" i="1" a="1"/>
  <c r="TQB120" i="1" s="1"/>
  <c r="TPT120" i="1" a="1"/>
  <c r="TPT120" i="1" s="1"/>
  <c r="TPL120" i="1" a="1"/>
  <c r="TPL120" i="1" s="1"/>
  <c r="TPD120" i="1" a="1"/>
  <c r="TPD120" i="1" s="1"/>
  <c r="TOV120" i="1" a="1"/>
  <c r="TOV120" i="1" s="1"/>
  <c r="TON120" i="1" a="1"/>
  <c r="TON120" i="1" s="1"/>
  <c r="TOF120" i="1" a="1"/>
  <c r="TOF120" i="1" s="1"/>
  <c r="TNX120" i="1" a="1"/>
  <c r="TNX120" i="1" s="1"/>
  <c r="TNP120" i="1" a="1"/>
  <c r="TNP120" i="1" s="1"/>
  <c r="TNH120" i="1" a="1"/>
  <c r="TNH120" i="1" s="1"/>
  <c r="TMZ120" i="1" a="1"/>
  <c r="TMZ120" i="1" s="1"/>
  <c r="TMR120" i="1" a="1"/>
  <c r="TMR120" i="1" s="1"/>
  <c r="TMJ120" i="1" a="1"/>
  <c r="TMJ120" i="1" s="1"/>
  <c r="TMB120" i="1" a="1"/>
  <c r="TMB120" i="1" s="1"/>
  <c r="TLT120" i="1" a="1"/>
  <c r="TLT120" i="1" s="1"/>
  <c r="TLL120" i="1" a="1"/>
  <c r="TLL120" i="1" s="1"/>
  <c r="TLD120" i="1" a="1"/>
  <c r="TLD120" i="1" s="1"/>
  <c r="TKV120" i="1" a="1"/>
  <c r="TKV120" i="1" s="1"/>
  <c r="TKN120" i="1" a="1"/>
  <c r="TKN120" i="1" s="1"/>
  <c r="TKF120" i="1" a="1"/>
  <c r="TKF120" i="1" s="1"/>
  <c r="TJX120" i="1" a="1"/>
  <c r="TJX120" i="1" s="1"/>
  <c r="TJP120" i="1" a="1"/>
  <c r="TJP120" i="1" s="1"/>
  <c r="TJH120" i="1" a="1"/>
  <c r="TJH120" i="1" s="1"/>
  <c r="TIZ120" i="1" a="1"/>
  <c r="TIZ120" i="1" s="1"/>
  <c r="TIR120" i="1" a="1"/>
  <c r="TIR120" i="1" s="1"/>
  <c r="TIJ120" i="1" a="1"/>
  <c r="TIJ120" i="1" s="1"/>
  <c r="TIB120" i="1" a="1"/>
  <c r="TIB120" i="1" s="1"/>
  <c r="THT120" i="1" a="1"/>
  <c r="THT120" i="1" s="1"/>
  <c r="THL120" i="1" a="1"/>
  <c r="THL120" i="1" s="1"/>
  <c r="THD120" i="1" a="1"/>
  <c r="THD120" i="1" s="1"/>
  <c r="TGV120" i="1" a="1"/>
  <c r="TGV120" i="1" s="1"/>
  <c r="TGN120" i="1" a="1"/>
  <c r="TGN120" i="1" s="1"/>
  <c r="TGF120" i="1" a="1"/>
  <c r="TGF120" i="1" s="1"/>
  <c r="TFX120" i="1" a="1"/>
  <c r="TFX120" i="1" s="1"/>
  <c r="TFP120" i="1" a="1"/>
  <c r="TFP120" i="1" s="1"/>
  <c r="TFH120" i="1" a="1"/>
  <c r="TFH120" i="1" s="1"/>
  <c r="TEZ120" i="1" a="1"/>
  <c r="TEZ120" i="1" s="1"/>
  <c r="TER120" i="1" a="1"/>
  <c r="TER120" i="1" s="1"/>
  <c r="TEJ120" i="1" a="1"/>
  <c r="TEJ120" i="1" s="1"/>
  <c r="TEB120" i="1" a="1"/>
  <c r="TEB120" i="1" s="1"/>
  <c r="TDT120" i="1" a="1"/>
  <c r="TDT120" i="1" s="1"/>
  <c r="TDL120" i="1" a="1"/>
  <c r="TDL120" i="1" s="1"/>
  <c r="TDD120" i="1" a="1"/>
  <c r="TDD120" i="1" s="1"/>
  <c r="TCV120" i="1" a="1"/>
  <c r="TCV120" i="1" s="1"/>
  <c r="TCN120" i="1" a="1"/>
  <c r="TCN120" i="1" s="1"/>
  <c r="TCF120" i="1" a="1"/>
  <c r="TCF120" i="1" s="1"/>
  <c r="TBX120" i="1" a="1"/>
  <c r="TBX120" i="1" s="1"/>
  <c r="TBP120" i="1" a="1"/>
  <c r="TBP120" i="1" s="1"/>
  <c r="TBH120" i="1" a="1"/>
  <c r="TBH120" i="1" s="1"/>
  <c r="TAZ120" i="1" a="1"/>
  <c r="TAZ120" i="1" s="1"/>
  <c r="TAR120" i="1" a="1"/>
  <c r="TAR120" i="1" s="1"/>
  <c r="TAJ120" i="1" a="1"/>
  <c r="TAJ120" i="1" s="1"/>
  <c r="TAB120" i="1" a="1"/>
  <c r="TAB120" i="1" s="1"/>
  <c r="SZT120" i="1" a="1"/>
  <c r="SZT120" i="1" s="1"/>
  <c r="SZL120" i="1" a="1"/>
  <c r="SZL120" i="1" s="1"/>
  <c r="SZD120" i="1" a="1"/>
  <c r="SZD120" i="1" s="1"/>
  <c r="SYV120" i="1" a="1"/>
  <c r="SYV120" i="1" s="1"/>
  <c r="SYN120" i="1" a="1"/>
  <c r="SYN120" i="1" s="1"/>
  <c r="SYF120" i="1" a="1"/>
  <c r="SYF120" i="1" s="1"/>
  <c r="SXX120" i="1" a="1"/>
  <c r="SXX120" i="1" s="1"/>
  <c r="SXP120" i="1" a="1"/>
  <c r="SXP120" i="1" s="1"/>
  <c r="SXH120" i="1" a="1"/>
  <c r="SXH120" i="1" s="1"/>
  <c r="SWZ120" i="1" a="1"/>
  <c r="SWZ120" i="1" s="1"/>
  <c r="SWR120" i="1" a="1"/>
  <c r="SWR120" i="1" s="1"/>
  <c r="SWJ120" i="1" a="1"/>
  <c r="SWJ120" i="1" s="1"/>
  <c r="SWB120" i="1" a="1"/>
  <c r="SWB120" i="1" s="1"/>
  <c r="SVT120" i="1" a="1"/>
  <c r="SVT120" i="1" s="1"/>
  <c r="SVL120" i="1" a="1"/>
  <c r="SVL120" i="1" s="1"/>
  <c r="SVD120" i="1" a="1"/>
  <c r="SVD120" i="1" s="1"/>
  <c r="SUV120" i="1" a="1"/>
  <c r="SUV120" i="1" s="1"/>
  <c r="SUN120" i="1" a="1"/>
  <c r="SUN120" i="1" s="1"/>
  <c r="SUF120" i="1" a="1"/>
  <c r="SUF120" i="1" s="1"/>
  <c r="STX120" i="1" a="1"/>
  <c r="STX120" i="1" s="1"/>
  <c r="STP120" i="1" a="1"/>
  <c r="STP120" i="1" s="1"/>
  <c r="STH120" i="1" a="1"/>
  <c r="STH120" i="1" s="1"/>
  <c r="SSZ120" i="1" a="1"/>
  <c r="SSZ120" i="1" s="1"/>
  <c r="SSR120" i="1" a="1"/>
  <c r="SSR120" i="1" s="1"/>
  <c r="SSJ120" i="1" a="1"/>
  <c r="SSJ120" i="1" s="1"/>
  <c r="SSB120" i="1" a="1"/>
  <c r="SSB120" i="1" s="1"/>
  <c r="SRT120" i="1" a="1"/>
  <c r="SRT120" i="1" s="1"/>
  <c r="SRL120" i="1" a="1"/>
  <c r="SRL120" i="1" s="1"/>
  <c r="SRD120" i="1" a="1"/>
  <c r="SRD120" i="1" s="1"/>
  <c r="SQV120" i="1" a="1"/>
  <c r="SQV120" i="1" s="1"/>
  <c r="SQN120" i="1" a="1"/>
  <c r="SQN120" i="1" s="1"/>
  <c r="SQF120" i="1" a="1"/>
  <c r="SQF120" i="1" s="1"/>
  <c r="SPX120" i="1" a="1"/>
  <c r="SPX120" i="1" s="1"/>
  <c r="SPP120" i="1" a="1"/>
  <c r="SPP120" i="1" s="1"/>
  <c r="SPH120" i="1" a="1"/>
  <c r="SPH120" i="1" s="1"/>
  <c r="SOZ120" i="1" a="1"/>
  <c r="SOZ120" i="1" s="1"/>
  <c r="SOR120" i="1" a="1"/>
  <c r="SOR120" i="1" s="1"/>
  <c r="SOJ120" i="1" a="1"/>
  <c r="SOJ120" i="1" s="1"/>
  <c r="SOB120" i="1" a="1"/>
  <c r="SOB120" i="1" s="1"/>
  <c r="SNT120" i="1" a="1"/>
  <c r="SNT120" i="1" s="1"/>
  <c r="SNL120" i="1" a="1"/>
  <c r="SNL120" i="1" s="1"/>
  <c r="SND120" i="1" a="1"/>
  <c r="SND120" i="1" s="1"/>
  <c r="SMV120" i="1" a="1"/>
  <c r="SMV120" i="1" s="1"/>
  <c r="SMN120" i="1" a="1"/>
  <c r="SMN120" i="1" s="1"/>
  <c r="SMF120" i="1" a="1"/>
  <c r="SMF120" i="1" s="1"/>
  <c r="SLX120" i="1" a="1"/>
  <c r="SLX120" i="1" s="1"/>
  <c r="SLP120" i="1" a="1"/>
  <c r="SLP120" i="1" s="1"/>
  <c r="SLH120" i="1" a="1"/>
  <c r="SLH120" i="1" s="1"/>
  <c r="SKZ120" i="1" a="1"/>
  <c r="SKZ120" i="1" s="1"/>
  <c r="SKR120" i="1" a="1"/>
  <c r="SKR120" i="1" s="1"/>
  <c r="SKJ120" i="1" a="1"/>
  <c r="SKJ120" i="1" s="1"/>
  <c r="SKB120" i="1" a="1"/>
  <c r="SKB120" i="1" s="1"/>
  <c r="SJT120" i="1" a="1"/>
  <c r="SJT120" i="1" s="1"/>
  <c r="SJL120" i="1" a="1"/>
  <c r="SJL120" i="1" s="1"/>
  <c r="SJD120" i="1" a="1"/>
  <c r="SJD120" i="1" s="1"/>
  <c r="SIV120" i="1" a="1"/>
  <c r="SIV120" i="1" s="1"/>
  <c r="SIN120" i="1" a="1"/>
  <c r="SIN120" i="1" s="1"/>
  <c r="SIF120" i="1" a="1"/>
  <c r="SIF120" i="1" s="1"/>
  <c r="SHX120" i="1" a="1"/>
  <c r="SHX120" i="1" s="1"/>
  <c r="SHP120" i="1" a="1"/>
  <c r="SHP120" i="1" s="1"/>
  <c r="SHH120" i="1" a="1"/>
  <c r="SHH120" i="1" s="1"/>
  <c r="SGZ120" i="1" a="1"/>
  <c r="SGZ120" i="1" s="1"/>
  <c r="SGR120" i="1" a="1"/>
  <c r="SGR120" i="1" s="1"/>
  <c r="SGJ120" i="1" a="1"/>
  <c r="SGJ120" i="1" s="1"/>
  <c r="SGB120" i="1" a="1"/>
  <c r="SGB120" i="1" s="1"/>
  <c r="SFT120" i="1" a="1"/>
  <c r="SFT120" i="1" s="1"/>
  <c r="SFL120" i="1" a="1"/>
  <c r="SFL120" i="1" s="1"/>
  <c r="SFD120" i="1" a="1"/>
  <c r="SFD120" i="1" s="1"/>
  <c r="SEV120" i="1" a="1"/>
  <c r="SEV120" i="1" s="1"/>
  <c r="SEN120" i="1" a="1"/>
  <c r="SEN120" i="1" s="1"/>
  <c r="SEF120" i="1" a="1"/>
  <c r="SEF120" i="1" s="1"/>
  <c r="SDX120" i="1" a="1"/>
  <c r="SDX120" i="1" s="1"/>
  <c r="SDP120" i="1" a="1"/>
  <c r="SDP120" i="1" s="1"/>
  <c r="SDH120" i="1" a="1"/>
  <c r="SDH120" i="1" s="1"/>
  <c r="SCZ120" i="1" a="1"/>
  <c r="SCZ120" i="1" s="1"/>
  <c r="SCR120" i="1" a="1"/>
  <c r="SCR120" i="1" s="1"/>
  <c r="SCJ120" i="1" a="1"/>
  <c r="SCJ120" i="1" s="1"/>
  <c r="SCB120" i="1" a="1"/>
  <c r="SCB120" i="1" s="1"/>
  <c r="SBT120" i="1" a="1"/>
  <c r="SBT120" i="1" s="1"/>
  <c r="SBL120" i="1" a="1"/>
  <c r="SBL120" i="1" s="1"/>
  <c r="SBD120" i="1" a="1"/>
  <c r="SBD120" i="1" s="1"/>
  <c r="SAV120" i="1" a="1"/>
  <c r="SAV120" i="1" s="1"/>
  <c r="SAN120" i="1" a="1"/>
  <c r="SAN120" i="1" s="1"/>
  <c r="SAF120" i="1" a="1"/>
  <c r="SAF120" i="1" s="1"/>
  <c r="RZX120" i="1" a="1"/>
  <c r="RZX120" i="1" s="1"/>
  <c r="RZP120" i="1" a="1"/>
  <c r="RZP120" i="1" s="1"/>
  <c r="RZH120" i="1" a="1"/>
  <c r="RZH120" i="1" s="1"/>
  <c r="RYZ120" i="1" a="1"/>
  <c r="RYZ120" i="1" s="1"/>
  <c r="RYR120" i="1" a="1"/>
  <c r="RYR120" i="1" s="1"/>
  <c r="RYJ120" i="1" a="1"/>
  <c r="RYJ120" i="1" s="1"/>
  <c r="RYB120" i="1" a="1"/>
  <c r="RYB120" i="1" s="1"/>
  <c r="RXT120" i="1" a="1"/>
  <c r="RXT120" i="1" s="1"/>
  <c r="RXL120" i="1" a="1"/>
  <c r="RXL120" i="1" s="1"/>
  <c r="RXD120" i="1" a="1"/>
  <c r="RXD120" i="1" s="1"/>
  <c r="RWV120" i="1" a="1"/>
  <c r="RWV120" i="1" s="1"/>
  <c r="RWN120" i="1" a="1"/>
  <c r="RWN120" i="1" s="1"/>
  <c r="RWF120" i="1" a="1"/>
  <c r="RWF120" i="1" s="1"/>
  <c r="RVX120" i="1" a="1"/>
  <c r="RVX120" i="1" s="1"/>
  <c r="RVP120" i="1" a="1"/>
  <c r="RVP120" i="1" s="1"/>
  <c r="RVH120" i="1" a="1"/>
  <c r="RVH120" i="1" s="1"/>
  <c r="RUZ120" i="1" a="1"/>
  <c r="RUZ120" i="1" s="1"/>
  <c r="RUR120" i="1" a="1"/>
  <c r="RUR120" i="1" s="1"/>
  <c r="RUJ120" i="1" a="1"/>
  <c r="RUJ120" i="1" s="1"/>
  <c r="RUB120" i="1" a="1"/>
  <c r="RUB120" i="1" s="1"/>
  <c r="RTT120" i="1" a="1"/>
  <c r="RTT120" i="1" s="1"/>
  <c r="RTL120" i="1" a="1"/>
  <c r="RTL120" i="1" s="1"/>
  <c r="RTD120" i="1" a="1"/>
  <c r="RTD120" i="1" s="1"/>
  <c r="RSV120" i="1" a="1"/>
  <c r="RSV120" i="1" s="1"/>
  <c r="RSN120" i="1" a="1"/>
  <c r="RSN120" i="1" s="1"/>
  <c r="RSF120" i="1" a="1"/>
  <c r="RSF120" i="1" s="1"/>
  <c r="RRX120" i="1" a="1"/>
  <c r="RRX120" i="1" s="1"/>
  <c r="RRP120" i="1" a="1"/>
  <c r="RRP120" i="1" s="1"/>
  <c r="RRH120" i="1" a="1"/>
  <c r="RRH120" i="1" s="1"/>
  <c r="RQZ120" i="1" a="1"/>
  <c r="RQZ120" i="1" s="1"/>
  <c r="RQR120" i="1" a="1"/>
  <c r="RQR120" i="1" s="1"/>
  <c r="RQJ120" i="1" a="1"/>
  <c r="RQJ120" i="1" s="1"/>
  <c r="RQB120" i="1" a="1"/>
  <c r="RQB120" i="1" s="1"/>
  <c r="RPT120" i="1" a="1"/>
  <c r="RPT120" i="1" s="1"/>
  <c r="RPL120" i="1" a="1"/>
  <c r="RPL120" i="1" s="1"/>
  <c r="RPD120" i="1" a="1"/>
  <c r="RPD120" i="1" s="1"/>
  <c r="ROV120" i="1" a="1"/>
  <c r="ROV120" i="1" s="1"/>
  <c r="RON120" i="1" a="1"/>
  <c r="RON120" i="1" s="1"/>
  <c r="ROF120" i="1" a="1"/>
  <c r="ROF120" i="1" s="1"/>
  <c r="RNX120" i="1" a="1"/>
  <c r="RNX120" i="1" s="1"/>
  <c r="RNP120" i="1" a="1"/>
  <c r="RNP120" i="1" s="1"/>
  <c r="RNH120" i="1" a="1"/>
  <c r="RNH120" i="1" s="1"/>
  <c r="RMZ120" i="1" a="1"/>
  <c r="RMZ120" i="1" s="1"/>
  <c r="RMR120" i="1" a="1"/>
  <c r="RMR120" i="1" s="1"/>
  <c r="RMJ120" i="1" a="1"/>
  <c r="RMJ120" i="1" s="1"/>
  <c r="RMB120" i="1" a="1"/>
  <c r="RMB120" i="1" s="1"/>
  <c r="RLT120" i="1" a="1"/>
  <c r="RLT120" i="1" s="1"/>
  <c r="RLL120" i="1" a="1"/>
  <c r="RLL120" i="1" s="1"/>
  <c r="RLD120" i="1" a="1"/>
  <c r="RLD120" i="1" s="1"/>
  <c r="RKV120" i="1" a="1"/>
  <c r="RKV120" i="1" s="1"/>
  <c r="RKN120" i="1" a="1"/>
  <c r="RKN120" i="1" s="1"/>
  <c r="RKF120" i="1" a="1"/>
  <c r="RKF120" i="1" s="1"/>
  <c r="RJX120" i="1" a="1"/>
  <c r="RJX120" i="1" s="1"/>
  <c r="RJP120" i="1" a="1"/>
  <c r="RJP120" i="1" s="1"/>
  <c r="RJH120" i="1" a="1"/>
  <c r="RJH120" i="1" s="1"/>
  <c r="RIZ120" i="1" a="1"/>
  <c r="RIZ120" i="1" s="1"/>
  <c r="RIR120" i="1" a="1"/>
  <c r="RIR120" i="1" s="1"/>
  <c r="RIJ120" i="1" a="1"/>
  <c r="RIJ120" i="1" s="1"/>
  <c r="RIB120" i="1" a="1"/>
  <c r="RIB120" i="1" s="1"/>
  <c r="RHT120" i="1" a="1"/>
  <c r="RHT120" i="1" s="1"/>
  <c r="RHL120" i="1" a="1"/>
  <c r="RHL120" i="1" s="1"/>
  <c r="RHD120" i="1" a="1"/>
  <c r="RHD120" i="1" s="1"/>
  <c r="RGV120" i="1" a="1"/>
  <c r="RGV120" i="1" s="1"/>
  <c r="RGN120" i="1" a="1"/>
  <c r="RGN120" i="1" s="1"/>
  <c r="RGF120" i="1" a="1"/>
  <c r="RGF120" i="1" s="1"/>
  <c r="RFX120" i="1" a="1"/>
  <c r="RFX120" i="1" s="1"/>
  <c r="RFP120" i="1" a="1"/>
  <c r="RFP120" i="1" s="1"/>
  <c r="RFH120" i="1" a="1"/>
  <c r="RFH120" i="1" s="1"/>
  <c r="REZ120" i="1" a="1"/>
  <c r="REZ120" i="1" s="1"/>
  <c r="RER120" i="1" a="1"/>
  <c r="RER120" i="1" s="1"/>
  <c r="REJ120" i="1" a="1"/>
  <c r="REJ120" i="1" s="1"/>
  <c r="REB120" i="1" a="1"/>
  <c r="REB120" i="1" s="1"/>
  <c r="RDT120" i="1" a="1"/>
  <c r="RDT120" i="1" s="1"/>
  <c r="RDL120" i="1" a="1"/>
  <c r="RDL120" i="1" s="1"/>
  <c r="RDD120" i="1" a="1"/>
  <c r="RDD120" i="1" s="1"/>
  <c r="RCV120" i="1" a="1"/>
  <c r="RCV120" i="1" s="1"/>
  <c r="RCN120" i="1" a="1"/>
  <c r="RCN120" i="1" s="1"/>
  <c r="RCF120" i="1" a="1"/>
  <c r="RCF120" i="1" s="1"/>
  <c r="RBX120" i="1" a="1"/>
  <c r="RBX120" i="1" s="1"/>
  <c r="RBP120" i="1" a="1"/>
  <c r="RBP120" i="1" s="1"/>
  <c r="RBH120" i="1" a="1"/>
  <c r="RBH120" i="1" s="1"/>
  <c r="RAZ120" i="1" a="1"/>
  <c r="RAZ120" i="1" s="1"/>
  <c r="RAR120" i="1" a="1"/>
  <c r="RAR120" i="1" s="1"/>
  <c r="RAJ120" i="1" a="1"/>
  <c r="RAJ120" i="1" s="1"/>
  <c r="RAB120" i="1" a="1"/>
  <c r="RAB120" i="1" s="1"/>
  <c r="QZT120" i="1" a="1"/>
  <c r="QZT120" i="1" s="1"/>
  <c r="QZL120" i="1" a="1"/>
  <c r="QZL120" i="1" s="1"/>
  <c r="QZD120" i="1" a="1"/>
  <c r="QZD120" i="1" s="1"/>
  <c r="QYV120" i="1" a="1"/>
  <c r="QYV120" i="1" s="1"/>
  <c r="QYN120" i="1" a="1"/>
  <c r="QYN120" i="1" s="1"/>
  <c r="QYF120" i="1" a="1"/>
  <c r="QYF120" i="1" s="1"/>
  <c r="QXX120" i="1" a="1"/>
  <c r="QXX120" i="1" s="1"/>
  <c r="QXP120" i="1" a="1"/>
  <c r="QXP120" i="1" s="1"/>
  <c r="QXH120" i="1" a="1"/>
  <c r="QXH120" i="1" s="1"/>
  <c r="QWZ120" i="1" a="1"/>
  <c r="QWZ120" i="1" s="1"/>
  <c r="QWR120" i="1" a="1"/>
  <c r="QWR120" i="1" s="1"/>
  <c r="QWJ120" i="1" a="1"/>
  <c r="QWJ120" i="1" s="1"/>
  <c r="QWB120" i="1" a="1"/>
  <c r="QWB120" i="1" s="1"/>
  <c r="QVT120" i="1" a="1"/>
  <c r="QVT120" i="1" s="1"/>
  <c r="QVL120" i="1" a="1"/>
  <c r="QVL120" i="1" s="1"/>
  <c r="QVD120" i="1" a="1"/>
  <c r="QVD120" i="1" s="1"/>
  <c r="QUV120" i="1" a="1"/>
  <c r="QUV120" i="1" s="1"/>
  <c r="QUN120" i="1" a="1"/>
  <c r="QUN120" i="1" s="1"/>
  <c r="QUF120" i="1" a="1"/>
  <c r="QUF120" i="1" s="1"/>
  <c r="QTX120" i="1" a="1"/>
  <c r="QTX120" i="1" s="1"/>
  <c r="QTP120" i="1" a="1"/>
  <c r="QTP120" i="1" s="1"/>
  <c r="QTH120" i="1" a="1"/>
  <c r="QTH120" i="1" s="1"/>
  <c r="QSZ120" i="1" a="1"/>
  <c r="QSZ120" i="1" s="1"/>
  <c r="QSR120" i="1" a="1"/>
  <c r="QSR120" i="1" s="1"/>
  <c r="QSJ120" i="1" a="1"/>
  <c r="QSJ120" i="1" s="1"/>
  <c r="QSB120" i="1" a="1"/>
  <c r="QSB120" i="1" s="1"/>
  <c r="QRT120" i="1" a="1"/>
  <c r="QRT120" i="1" s="1"/>
  <c r="QRL120" i="1" a="1"/>
  <c r="QRL120" i="1" s="1"/>
  <c r="QRD120" i="1" a="1"/>
  <c r="QRD120" i="1" s="1"/>
  <c r="QQV120" i="1" a="1"/>
  <c r="QQV120" i="1" s="1"/>
  <c r="QQN120" i="1" a="1"/>
  <c r="QQN120" i="1" s="1"/>
  <c r="QQF120" i="1" a="1"/>
  <c r="QQF120" i="1" s="1"/>
  <c r="QPX120" i="1" a="1"/>
  <c r="QPX120" i="1" s="1"/>
  <c r="QPP120" i="1" a="1"/>
  <c r="QPP120" i="1" s="1"/>
  <c r="QPH120" i="1" a="1"/>
  <c r="QPH120" i="1" s="1"/>
  <c r="QOZ120" i="1" a="1"/>
  <c r="QOZ120" i="1" s="1"/>
  <c r="QOR120" i="1" a="1"/>
  <c r="QOR120" i="1" s="1"/>
  <c r="QOJ120" i="1" a="1"/>
  <c r="QOJ120" i="1" s="1"/>
  <c r="QOB120" i="1" a="1"/>
  <c r="QOB120" i="1" s="1"/>
  <c r="QNT120" i="1" a="1"/>
  <c r="QNT120" i="1" s="1"/>
  <c r="QNL120" i="1" a="1"/>
  <c r="QNL120" i="1" s="1"/>
  <c r="QND120" i="1" a="1"/>
  <c r="QND120" i="1" s="1"/>
  <c r="QMV120" i="1" a="1"/>
  <c r="QMV120" i="1" s="1"/>
  <c r="QMN120" i="1" a="1"/>
  <c r="QMN120" i="1" s="1"/>
  <c r="QMF120" i="1" a="1"/>
  <c r="QMF120" i="1" s="1"/>
  <c r="QLX120" i="1" a="1"/>
  <c r="QLX120" i="1" s="1"/>
  <c r="QLP120" i="1" a="1"/>
  <c r="QLP120" i="1" s="1"/>
  <c r="QLH120" i="1" a="1"/>
  <c r="QLH120" i="1" s="1"/>
  <c r="QKZ120" i="1" a="1"/>
  <c r="QKZ120" i="1" s="1"/>
  <c r="QKR120" i="1" a="1"/>
  <c r="QKR120" i="1" s="1"/>
  <c r="QKJ120" i="1" a="1"/>
  <c r="QKJ120" i="1" s="1"/>
  <c r="QKB120" i="1" a="1"/>
  <c r="QKB120" i="1" s="1"/>
  <c r="QJT120" i="1" a="1"/>
  <c r="QJT120" i="1" s="1"/>
  <c r="QJL120" i="1" a="1"/>
  <c r="QJL120" i="1" s="1"/>
  <c r="QJD120" i="1" a="1"/>
  <c r="QJD120" i="1" s="1"/>
  <c r="QIV120" i="1" a="1"/>
  <c r="QIV120" i="1" s="1"/>
  <c r="QIN120" i="1" a="1"/>
  <c r="QIN120" i="1" s="1"/>
  <c r="QIF120" i="1" a="1"/>
  <c r="QIF120" i="1" s="1"/>
  <c r="QHX120" i="1" a="1"/>
  <c r="QHX120" i="1" s="1"/>
  <c r="QHP120" i="1" a="1"/>
  <c r="QHP120" i="1" s="1"/>
  <c r="QHH120" i="1" a="1"/>
  <c r="QHH120" i="1" s="1"/>
  <c r="QGZ120" i="1" a="1"/>
  <c r="QGZ120" i="1" s="1"/>
  <c r="QGR120" i="1" a="1"/>
  <c r="QGR120" i="1" s="1"/>
  <c r="QGJ120" i="1" a="1"/>
  <c r="QGJ120" i="1" s="1"/>
  <c r="QGB120" i="1" a="1"/>
  <c r="QGB120" i="1" s="1"/>
  <c r="QFT120" i="1" a="1"/>
  <c r="QFT120" i="1" s="1"/>
  <c r="QFL120" i="1" a="1"/>
  <c r="QFL120" i="1" s="1"/>
  <c r="QFD120" i="1" a="1"/>
  <c r="QFD120" i="1" s="1"/>
  <c r="QEV120" i="1" a="1"/>
  <c r="QEV120" i="1" s="1"/>
  <c r="QEN120" i="1" a="1"/>
  <c r="QEN120" i="1" s="1"/>
  <c r="QEF120" i="1" a="1"/>
  <c r="QEF120" i="1" s="1"/>
  <c r="QDX120" i="1" a="1"/>
  <c r="QDX120" i="1" s="1"/>
  <c r="QDP120" i="1" a="1"/>
  <c r="QDP120" i="1" s="1"/>
  <c r="QDH120" i="1" a="1"/>
  <c r="QDH120" i="1" s="1"/>
  <c r="QCZ120" i="1" a="1"/>
  <c r="QCZ120" i="1" s="1"/>
  <c r="QCR120" i="1" a="1"/>
  <c r="QCR120" i="1" s="1"/>
  <c r="QCJ120" i="1" a="1"/>
  <c r="QCJ120" i="1" s="1"/>
  <c r="QCB120" i="1" a="1"/>
  <c r="QCB120" i="1" s="1"/>
  <c r="QBT120" i="1" a="1"/>
  <c r="QBT120" i="1" s="1"/>
  <c r="QBL120" i="1" a="1"/>
  <c r="QBL120" i="1" s="1"/>
  <c r="QBD120" i="1" a="1"/>
  <c r="QBD120" i="1" s="1"/>
  <c r="QAV120" i="1" a="1"/>
  <c r="QAV120" i="1" s="1"/>
  <c r="QAN120" i="1" a="1"/>
  <c r="QAN120" i="1" s="1"/>
  <c r="QAF120" i="1" a="1"/>
  <c r="QAF120" i="1" s="1"/>
  <c r="PZX120" i="1" a="1"/>
  <c r="PZX120" i="1" s="1"/>
  <c r="PZP120" i="1" a="1"/>
  <c r="PZP120" i="1" s="1"/>
  <c r="PZH120" i="1" a="1"/>
  <c r="PZH120" i="1" s="1"/>
  <c r="PYZ120" i="1" a="1"/>
  <c r="PYZ120" i="1" s="1"/>
  <c r="PYR120" i="1" a="1"/>
  <c r="PYR120" i="1" s="1"/>
  <c r="PYJ120" i="1" a="1"/>
  <c r="PYJ120" i="1" s="1"/>
  <c r="PYB120" i="1" a="1"/>
  <c r="PYB120" i="1" s="1"/>
  <c r="PXT120" i="1" a="1"/>
  <c r="PXT120" i="1" s="1"/>
  <c r="PXL120" i="1" a="1"/>
  <c r="PXL120" i="1" s="1"/>
  <c r="PXD120" i="1" a="1"/>
  <c r="PXD120" i="1" s="1"/>
  <c r="PWV120" i="1" a="1"/>
  <c r="PWV120" i="1" s="1"/>
  <c r="PWN120" i="1" a="1"/>
  <c r="PWN120" i="1" s="1"/>
  <c r="PWF120" i="1" a="1"/>
  <c r="PWF120" i="1" s="1"/>
  <c r="PVX120" i="1" a="1"/>
  <c r="PVX120" i="1" s="1"/>
  <c r="PVP120" i="1" a="1"/>
  <c r="PVP120" i="1" s="1"/>
  <c r="PVH120" i="1" a="1"/>
  <c r="PVH120" i="1" s="1"/>
  <c r="PUZ120" i="1" a="1"/>
  <c r="PUZ120" i="1" s="1"/>
  <c r="PUR120" i="1" a="1"/>
  <c r="PUR120" i="1" s="1"/>
  <c r="PUJ120" i="1" a="1"/>
  <c r="PUJ120" i="1" s="1"/>
  <c r="PUB120" i="1" a="1"/>
  <c r="PUB120" i="1" s="1"/>
  <c r="PTT120" i="1" a="1"/>
  <c r="PTT120" i="1" s="1"/>
  <c r="PTL120" i="1" a="1"/>
  <c r="PTL120" i="1" s="1"/>
  <c r="PTD120" i="1" a="1"/>
  <c r="PTD120" i="1" s="1"/>
  <c r="PSV120" i="1" a="1"/>
  <c r="PSV120" i="1" s="1"/>
  <c r="PSN120" i="1" a="1"/>
  <c r="PSN120" i="1" s="1"/>
  <c r="PSF120" i="1" a="1"/>
  <c r="PSF120" i="1" s="1"/>
  <c r="PRX120" i="1" a="1"/>
  <c r="PRX120" i="1" s="1"/>
  <c r="PRP120" i="1" a="1"/>
  <c r="PRP120" i="1" s="1"/>
  <c r="PRH120" i="1" a="1"/>
  <c r="PRH120" i="1" s="1"/>
  <c r="PQZ120" i="1" a="1"/>
  <c r="PQZ120" i="1" s="1"/>
  <c r="PQR120" i="1" a="1"/>
  <c r="PQR120" i="1" s="1"/>
  <c r="PQJ120" i="1" a="1"/>
  <c r="PQJ120" i="1" s="1"/>
  <c r="PQB120" i="1" a="1"/>
  <c r="PQB120" i="1" s="1"/>
  <c r="PPT120" i="1" a="1"/>
  <c r="PPT120" i="1" s="1"/>
  <c r="PPL120" i="1" a="1"/>
  <c r="PPL120" i="1" s="1"/>
  <c r="PPD120" i="1" a="1"/>
  <c r="PPD120" i="1" s="1"/>
  <c r="POV120" i="1" a="1"/>
  <c r="POV120" i="1" s="1"/>
  <c r="PON120" i="1" a="1"/>
  <c r="PON120" i="1" s="1"/>
  <c r="POF120" i="1" a="1"/>
  <c r="POF120" i="1" s="1"/>
  <c r="PNX120" i="1" a="1"/>
  <c r="PNX120" i="1" s="1"/>
  <c r="PNP120" i="1" a="1"/>
  <c r="PNP120" i="1" s="1"/>
  <c r="PNH120" i="1" a="1"/>
  <c r="PNH120" i="1" s="1"/>
  <c r="PMZ120" i="1" a="1"/>
  <c r="PMZ120" i="1" s="1"/>
  <c r="PMR120" i="1" a="1"/>
  <c r="PMR120" i="1" s="1"/>
  <c r="PMJ120" i="1" a="1"/>
  <c r="PMJ120" i="1" s="1"/>
  <c r="PMB120" i="1" a="1"/>
  <c r="PMB120" i="1" s="1"/>
  <c r="PLT120" i="1" a="1"/>
  <c r="PLT120" i="1" s="1"/>
  <c r="PLL120" i="1" a="1"/>
  <c r="PLL120" i="1" s="1"/>
  <c r="PLD120" i="1" a="1"/>
  <c r="PLD120" i="1" s="1"/>
  <c r="PKV120" i="1" a="1"/>
  <c r="PKV120" i="1" s="1"/>
  <c r="PKN120" i="1" a="1"/>
  <c r="PKN120" i="1" s="1"/>
  <c r="PKF120" i="1" a="1"/>
  <c r="PKF120" i="1" s="1"/>
  <c r="PJX120" i="1" a="1"/>
  <c r="PJX120" i="1" s="1"/>
  <c r="PJP120" i="1" a="1"/>
  <c r="PJP120" i="1" s="1"/>
  <c r="PJH120" i="1" a="1"/>
  <c r="PJH120" i="1" s="1"/>
  <c r="PIZ120" i="1" a="1"/>
  <c r="PIZ120" i="1" s="1"/>
  <c r="PIR120" i="1" a="1"/>
  <c r="PIR120" i="1" s="1"/>
  <c r="PIJ120" i="1" a="1"/>
  <c r="PIJ120" i="1" s="1"/>
  <c r="PIB120" i="1" a="1"/>
  <c r="PIB120" i="1" s="1"/>
  <c r="PHT120" i="1" a="1"/>
  <c r="PHT120" i="1" s="1"/>
  <c r="PHL120" i="1" a="1"/>
  <c r="PHL120" i="1" s="1"/>
  <c r="PHD120" i="1" a="1"/>
  <c r="PHD120" i="1" s="1"/>
  <c r="PGV120" i="1" a="1"/>
  <c r="PGV120" i="1" s="1"/>
  <c r="PGN120" i="1" a="1"/>
  <c r="PGN120" i="1" s="1"/>
  <c r="PGF120" i="1" a="1"/>
  <c r="PGF120" i="1" s="1"/>
  <c r="PFX120" i="1" a="1"/>
  <c r="PFX120" i="1" s="1"/>
  <c r="PFP120" i="1" a="1"/>
  <c r="PFP120" i="1" s="1"/>
  <c r="PFH120" i="1" a="1"/>
  <c r="PFH120" i="1" s="1"/>
  <c r="PEZ120" i="1" a="1"/>
  <c r="PEZ120" i="1" s="1"/>
  <c r="PER120" i="1" a="1"/>
  <c r="PER120" i="1" s="1"/>
  <c r="PEJ120" i="1" a="1"/>
  <c r="PEJ120" i="1" s="1"/>
  <c r="PEB120" i="1" a="1"/>
  <c r="PEB120" i="1" s="1"/>
  <c r="PDT120" i="1" a="1"/>
  <c r="PDT120" i="1" s="1"/>
  <c r="PDL120" i="1" a="1"/>
  <c r="PDL120" i="1" s="1"/>
  <c r="PDD120" i="1" a="1"/>
  <c r="PDD120" i="1" s="1"/>
  <c r="PCV120" i="1" a="1"/>
  <c r="PCV120" i="1" s="1"/>
  <c r="PCN120" i="1" a="1"/>
  <c r="PCN120" i="1" s="1"/>
  <c r="PCF120" i="1" a="1"/>
  <c r="PCF120" i="1" s="1"/>
  <c r="PBX120" i="1" a="1"/>
  <c r="PBX120" i="1" s="1"/>
  <c r="PBP120" i="1" a="1"/>
  <c r="PBP120" i="1" s="1"/>
  <c r="PBH120" i="1" a="1"/>
  <c r="PBH120" i="1" s="1"/>
  <c r="PAZ120" i="1" a="1"/>
  <c r="PAZ120" i="1" s="1"/>
  <c r="PAR120" i="1" a="1"/>
  <c r="PAR120" i="1" s="1"/>
  <c r="PAJ120" i="1" a="1"/>
  <c r="PAJ120" i="1" s="1"/>
  <c r="PAB120" i="1" a="1"/>
  <c r="PAB120" i="1" s="1"/>
  <c r="OZT120" i="1" a="1"/>
  <c r="OZT120" i="1" s="1"/>
  <c r="OZL120" i="1" a="1"/>
  <c r="OZL120" i="1" s="1"/>
  <c r="OZD120" i="1" a="1"/>
  <c r="OZD120" i="1" s="1"/>
  <c r="OYV120" i="1" a="1"/>
  <c r="OYV120" i="1" s="1"/>
  <c r="OYN120" i="1" a="1"/>
  <c r="OYN120" i="1" s="1"/>
  <c r="OYF120" i="1" a="1"/>
  <c r="OYF120" i="1" s="1"/>
  <c r="OXX120" i="1" a="1"/>
  <c r="OXX120" i="1" s="1"/>
  <c r="OXP120" i="1" a="1"/>
  <c r="OXP120" i="1" s="1"/>
  <c r="OXH120" i="1" a="1"/>
  <c r="OXH120" i="1" s="1"/>
  <c r="OWZ120" i="1" a="1"/>
  <c r="OWZ120" i="1" s="1"/>
  <c r="OWR120" i="1" a="1"/>
  <c r="OWR120" i="1" s="1"/>
  <c r="OWJ120" i="1" a="1"/>
  <c r="OWJ120" i="1" s="1"/>
  <c r="OWB120" i="1" a="1"/>
  <c r="OWB120" i="1" s="1"/>
  <c r="OVT120" i="1" a="1"/>
  <c r="OVT120" i="1" s="1"/>
  <c r="OVL120" i="1" a="1"/>
  <c r="OVL120" i="1" s="1"/>
  <c r="OVD120" i="1" a="1"/>
  <c r="OVD120" i="1" s="1"/>
  <c r="OUV120" i="1" a="1"/>
  <c r="OUV120" i="1" s="1"/>
  <c r="OUN120" i="1" a="1"/>
  <c r="OUN120" i="1" s="1"/>
  <c r="OUF120" i="1" a="1"/>
  <c r="OUF120" i="1" s="1"/>
  <c r="OTX120" i="1" a="1"/>
  <c r="OTX120" i="1" s="1"/>
  <c r="OTP120" i="1" a="1"/>
  <c r="OTP120" i="1" s="1"/>
  <c r="OTH120" i="1" a="1"/>
  <c r="OTH120" i="1" s="1"/>
  <c r="OSZ120" i="1" a="1"/>
  <c r="OSZ120" i="1" s="1"/>
  <c r="OSR120" i="1" a="1"/>
  <c r="OSR120" i="1" s="1"/>
  <c r="OSJ120" i="1" a="1"/>
  <c r="OSJ120" i="1" s="1"/>
  <c r="OSB120" i="1" a="1"/>
  <c r="OSB120" i="1" s="1"/>
  <c r="ORT120" i="1" a="1"/>
  <c r="ORT120" i="1" s="1"/>
  <c r="ORL120" i="1" a="1"/>
  <c r="ORL120" i="1" s="1"/>
  <c r="ORD120" i="1" a="1"/>
  <c r="ORD120" i="1" s="1"/>
  <c r="OQV120" i="1" a="1"/>
  <c r="OQV120" i="1" s="1"/>
  <c r="OQN120" i="1" a="1"/>
  <c r="OQN120" i="1" s="1"/>
  <c r="OQF120" i="1" a="1"/>
  <c r="OQF120" i="1" s="1"/>
  <c r="OPX120" i="1" a="1"/>
  <c r="OPX120" i="1" s="1"/>
  <c r="OPP120" i="1" a="1"/>
  <c r="OPP120" i="1" s="1"/>
  <c r="OPH120" i="1" a="1"/>
  <c r="OPH120" i="1" s="1"/>
  <c r="OOZ120" i="1" a="1"/>
  <c r="OOZ120" i="1" s="1"/>
  <c r="OOR120" i="1" a="1"/>
  <c r="OOR120" i="1" s="1"/>
  <c r="OOJ120" i="1" a="1"/>
  <c r="OOJ120" i="1" s="1"/>
  <c r="OOB120" i="1" a="1"/>
  <c r="OOB120" i="1" s="1"/>
  <c r="ONT120" i="1" a="1"/>
  <c r="ONT120" i="1" s="1"/>
  <c r="ONL120" i="1" a="1"/>
  <c r="ONL120" i="1" s="1"/>
  <c r="OND120" i="1" a="1"/>
  <c r="OND120" i="1" s="1"/>
  <c r="OMV120" i="1" a="1"/>
  <c r="OMV120" i="1" s="1"/>
  <c r="OMN120" i="1" a="1"/>
  <c r="OMN120" i="1" s="1"/>
  <c r="OMF120" i="1" a="1"/>
  <c r="OMF120" i="1" s="1"/>
  <c r="OLX120" i="1" a="1"/>
  <c r="OLX120" i="1" s="1"/>
  <c r="OLP120" i="1" a="1"/>
  <c r="OLP120" i="1" s="1"/>
  <c r="OLH120" i="1" a="1"/>
  <c r="OLH120" i="1" s="1"/>
  <c r="OKZ120" i="1" a="1"/>
  <c r="OKZ120" i="1" s="1"/>
  <c r="OKR120" i="1" a="1"/>
  <c r="OKR120" i="1" s="1"/>
  <c r="OKJ120" i="1" a="1"/>
  <c r="OKJ120" i="1" s="1"/>
  <c r="OKB120" i="1" a="1"/>
  <c r="OKB120" i="1" s="1"/>
  <c r="OJT120" i="1" a="1"/>
  <c r="OJT120" i="1" s="1"/>
  <c r="OJL120" i="1" a="1"/>
  <c r="OJL120" i="1" s="1"/>
  <c r="OJD120" i="1" a="1"/>
  <c r="OJD120" i="1" s="1"/>
  <c r="OIV120" i="1" a="1"/>
  <c r="OIV120" i="1" s="1"/>
  <c r="OIN120" i="1" a="1"/>
  <c r="OIN120" i="1" s="1"/>
  <c r="OIF120" i="1" a="1"/>
  <c r="OIF120" i="1" s="1"/>
  <c r="OHX120" i="1" a="1"/>
  <c r="OHX120" i="1" s="1"/>
  <c r="OHP120" i="1" a="1"/>
  <c r="OHP120" i="1" s="1"/>
  <c r="OHH120" i="1" a="1"/>
  <c r="OHH120" i="1" s="1"/>
  <c r="OGZ120" i="1" a="1"/>
  <c r="OGZ120" i="1" s="1"/>
  <c r="OGR120" i="1" a="1"/>
  <c r="OGR120" i="1" s="1"/>
  <c r="OGJ120" i="1" a="1"/>
  <c r="OGJ120" i="1" s="1"/>
  <c r="OGB120" i="1" a="1"/>
  <c r="OGB120" i="1" s="1"/>
  <c r="OFT120" i="1" a="1"/>
  <c r="OFT120" i="1" s="1"/>
  <c r="OFL120" i="1" a="1"/>
  <c r="OFL120" i="1" s="1"/>
  <c r="OFD120" i="1" a="1"/>
  <c r="OFD120" i="1" s="1"/>
  <c r="OEV120" i="1" a="1"/>
  <c r="OEV120" i="1" s="1"/>
  <c r="OEN120" i="1" a="1"/>
  <c r="OEN120" i="1" s="1"/>
  <c r="OEF120" i="1" a="1"/>
  <c r="OEF120" i="1" s="1"/>
  <c r="ODX120" i="1" a="1"/>
  <c r="ODX120" i="1" s="1"/>
  <c r="ODP120" i="1" a="1"/>
  <c r="ODP120" i="1" s="1"/>
  <c r="ODH120" i="1" a="1"/>
  <c r="ODH120" i="1" s="1"/>
  <c r="OCZ120" i="1" a="1"/>
  <c r="OCZ120" i="1" s="1"/>
  <c r="OCR120" i="1" a="1"/>
  <c r="OCR120" i="1" s="1"/>
  <c r="OCJ120" i="1" a="1"/>
  <c r="OCJ120" i="1" s="1"/>
  <c r="OCB120" i="1" a="1"/>
  <c r="OCB120" i="1" s="1"/>
  <c r="OBT120" i="1" a="1"/>
  <c r="OBT120" i="1" s="1"/>
  <c r="OBL120" i="1" a="1"/>
  <c r="OBL120" i="1" s="1"/>
  <c r="OBD120" i="1" a="1"/>
  <c r="OBD120" i="1" s="1"/>
  <c r="OAV120" i="1" a="1"/>
  <c r="OAV120" i="1" s="1"/>
  <c r="OAN120" i="1" a="1"/>
  <c r="OAN120" i="1" s="1"/>
  <c r="OAF120" i="1" a="1"/>
  <c r="OAF120" i="1" s="1"/>
  <c r="NZX120" i="1" a="1"/>
  <c r="NZX120" i="1" s="1"/>
  <c r="NZP120" i="1" a="1"/>
  <c r="NZP120" i="1" s="1"/>
  <c r="NZH120" i="1" a="1"/>
  <c r="NZH120" i="1" s="1"/>
  <c r="NYZ120" i="1" a="1"/>
  <c r="NYZ120" i="1" s="1"/>
  <c r="NYR120" i="1" a="1"/>
  <c r="NYR120" i="1" s="1"/>
  <c r="NYJ120" i="1" a="1"/>
  <c r="NYJ120" i="1" s="1"/>
  <c r="NYB120" i="1" a="1"/>
  <c r="NYB120" i="1" s="1"/>
  <c r="NXT120" i="1" a="1"/>
  <c r="NXT120" i="1" s="1"/>
  <c r="NXL120" i="1" a="1"/>
  <c r="NXL120" i="1" s="1"/>
  <c r="NXD120" i="1" a="1"/>
  <c r="NXD120" i="1" s="1"/>
  <c r="NWV120" i="1" a="1"/>
  <c r="NWV120" i="1" s="1"/>
  <c r="NWN120" i="1" a="1"/>
  <c r="NWN120" i="1" s="1"/>
  <c r="NWF120" i="1" a="1"/>
  <c r="NWF120" i="1" s="1"/>
  <c r="NVX120" i="1" a="1"/>
  <c r="NVX120" i="1" s="1"/>
  <c r="NVP120" i="1" a="1"/>
  <c r="NVP120" i="1" s="1"/>
  <c r="NVH120" i="1" a="1"/>
  <c r="NVH120" i="1" s="1"/>
  <c r="NUZ120" i="1" a="1"/>
  <c r="NUZ120" i="1" s="1"/>
  <c r="NUR120" i="1" a="1"/>
  <c r="NUR120" i="1" s="1"/>
  <c r="NUJ120" i="1" a="1"/>
  <c r="NUJ120" i="1" s="1"/>
  <c r="NUB120" i="1" a="1"/>
  <c r="NUB120" i="1" s="1"/>
  <c r="NTT120" i="1" a="1"/>
  <c r="NTT120" i="1" s="1"/>
  <c r="NTL120" i="1" a="1"/>
  <c r="NTL120" i="1" s="1"/>
  <c r="NTD120" i="1" a="1"/>
  <c r="NTD120" i="1" s="1"/>
  <c r="NSV120" i="1" a="1"/>
  <c r="NSV120" i="1" s="1"/>
  <c r="NSN120" i="1" a="1"/>
  <c r="NSN120" i="1" s="1"/>
  <c r="NSF120" i="1" a="1"/>
  <c r="NSF120" i="1" s="1"/>
  <c r="NRX120" i="1" a="1"/>
  <c r="NRX120" i="1" s="1"/>
  <c r="NRP120" i="1" a="1"/>
  <c r="NRP120" i="1" s="1"/>
  <c r="NRH120" i="1" a="1"/>
  <c r="NRH120" i="1" s="1"/>
  <c r="NQZ120" i="1" a="1"/>
  <c r="NQZ120" i="1" s="1"/>
  <c r="NQR120" i="1" a="1"/>
  <c r="NQR120" i="1" s="1"/>
  <c r="NQJ120" i="1" a="1"/>
  <c r="NQJ120" i="1" s="1"/>
  <c r="NQB120" i="1" a="1"/>
  <c r="NQB120" i="1" s="1"/>
  <c r="NPT120" i="1" a="1"/>
  <c r="NPT120" i="1" s="1"/>
  <c r="NPL120" i="1" a="1"/>
  <c r="NPL120" i="1" s="1"/>
  <c r="NPD120" i="1" a="1"/>
  <c r="NPD120" i="1" s="1"/>
  <c r="NOV120" i="1" a="1"/>
  <c r="NOV120" i="1" s="1"/>
  <c r="NON120" i="1" a="1"/>
  <c r="NON120" i="1" s="1"/>
  <c r="NOF120" i="1" a="1"/>
  <c r="NOF120" i="1" s="1"/>
  <c r="NNX120" i="1" a="1"/>
  <c r="NNX120" i="1" s="1"/>
  <c r="NNP120" i="1" a="1"/>
  <c r="NNP120" i="1" s="1"/>
  <c r="NNH120" i="1" a="1"/>
  <c r="NNH120" i="1" s="1"/>
  <c r="NMZ120" i="1" a="1"/>
  <c r="NMZ120" i="1" s="1"/>
  <c r="NMR120" i="1" a="1"/>
  <c r="NMR120" i="1" s="1"/>
  <c r="NMJ120" i="1" a="1"/>
  <c r="NMJ120" i="1" s="1"/>
  <c r="NMB120" i="1" a="1"/>
  <c r="NMB120" i="1" s="1"/>
  <c r="NLT120" i="1" a="1"/>
  <c r="NLT120" i="1" s="1"/>
  <c r="NLL120" i="1" a="1"/>
  <c r="NLL120" i="1" s="1"/>
  <c r="NLD120" i="1" a="1"/>
  <c r="NLD120" i="1" s="1"/>
  <c r="NKV120" i="1" a="1"/>
  <c r="NKV120" i="1" s="1"/>
  <c r="NKN120" i="1" a="1"/>
  <c r="NKN120" i="1" s="1"/>
  <c r="NKF120" i="1" a="1"/>
  <c r="NKF120" i="1" s="1"/>
  <c r="NJX120" i="1" a="1"/>
  <c r="NJX120" i="1" s="1"/>
  <c r="NJP120" i="1" a="1"/>
  <c r="NJP120" i="1" s="1"/>
  <c r="NJH120" i="1" a="1"/>
  <c r="NJH120" i="1" s="1"/>
  <c r="NIZ120" i="1" a="1"/>
  <c r="NIZ120" i="1" s="1"/>
  <c r="NIR120" i="1" a="1"/>
  <c r="NIR120" i="1" s="1"/>
  <c r="NIJ120" i="1" a="1"/>
  <c r="NIJ120" i="1" s="1"/>
  <c r="NIB120" i="1" a="1"/>
  <c r="NIB120" i="1" s="1"/>
  <c r="NHT120" i="1" a="1"/>
  <c r="NHT120" i="1" s="1"/>
  <c r="NHL120" i="1" a="1"/>
  <c r="NHL120" i="1" s="1"/>
  <c r="NHD120" i="1" a="1"/>
  <c r="NHD120" i="1" s="1"/>
  <c r="NGV120" i="1" a="1"/>
  <c r="NGV120" i="1" s="1"/>
  <c r="NGN120" i="1" a="1"/>
  <c r="NGN120" i="1" s="1"/>
  <c r="NGF120" i="1" a="1"/>
  <c r="NGF120" i="1" s="1"/>
  <c r="NFX120" i="1" a="1"/>
  <c r="NFX120" i="1" s="1"/>
  <c r="NFP120" i="1" a="1"/>
  <c r="NFP120" i="1" s="1"/>
  <c r="NFH120" i="1" a="1"/>
  <c r="NFH120" i="1" s="1"/>
  <c r="NEZ120" i="1" a="1"/>
  <c r="NEZ120" i="1" s="1"/>
  <c r="NER120" i="1" a="1"/>
  <c r="NER120" i="1" s="1"/>
  <c r="NEJ120" i="1" a="1"/>
  <c r="NEJ120" i="1" s="1"/>
  <c r="NEB120" i="1" a="1"/>
  <c r="NEB120" i="1" s="1"/>
  <c r="NDT120" i="1" a="1"/>
  <c r="NDT120" i="1" s="1"/>
  <c r="NDL120" i="1" a="1"/>
  <c r="NDL120" i="1" s="1"/>
  <c r="NDD120" i="1" a="1"/>
  <c r="NDD120" i="1" s="1"/>
  <c r="NCV120" i="1" a="1"/>
  <c r="NCV120" i="1" s="1"/>
  <c r="NCN120" i="1" a="1"/>
  <c r="NCN120" i="1" s="1"/>
  <c r="NCF120" i="1" a="1"/>
  <c r="NCF120" i="1" s="1"/>
  <c r="NBX120" i="1" a="1"/>
  <c r="NBX120" i="1" s="1"/>
  <c r="NBP120" i="1" a="1"/>
  <c r="NBP120" i="1" s="1"/>
  <c r="NBH120" i="1" a="1"/>
  <c r="NBH120" i="1" s="1"/>
  <c r="NAZ120" i="1" a="1"/>
  <c r="NAZ120" i="1" s="1"/>
  <c r="NAR120" i="1" a="1"/>
  <c r="NAR120" i="1" s="1"/>
  <c r="NAJ120" i="1" a="1"/>
  <c r="NAJ120" i="1" s="1"/>
  <c r="NAB120" i="1" a="1"/>
  <c r="NAB120" i="1" s="1"/>
  <c r="MZT120" i="1" a="1"/>
  <c r="MZT120" i="1" s="1"/>
  <c r="MZL120" i="1" a="1"/>
  <c r="MZL120" i="1" s="1"/>
  <c r="MZD120" i="1" a="1"/>
  <c r="MZD120" i="1" s="1"/>
  <c r="MYV120" i="1" a="1"/>
  <c r="MYV120" i="1" s="1"/>
  <c r="MYN120" i="1" a="1"/>
  <c r="MYN120" i="1" s="1"/>
  <c r="MYF120" i="1" a="1"/>
  <c r="MYF120" i="1" s="1"/>
  <c r="MXX120" i="1" a="1"/>
  <c r="MXX120" i="1" s="1"/>
  <c r="MXP120" i="1" a="1"/>
  <c r="MXP120" i="1" s="1"/>
  <c r="MXH120" i="1" a="1"/>
  <c r="MXH120" i="1" s="1"/>
  <c r="MWZ120" i="1" a="1"/>
  <c r="MWZ120" i="1" s="1"/>
  <c r="MWR120" i="1" a="1"/>
  <c r="MWR120" i="1" s="1"/>
  <c r="MWJ120" i="1" a="1"/>
  <c r="MWJ120" i="1" s="1"/>
  <c r="MWB120" i="1" a="1"/>
  <c r="MWB120" i="1" s="1"/>
  <c r="MVT120" i="1" a="1"/>
  <c r="MVT120" i="1" s="1"/>
  <c r="MVL120" i="1" a="1"/>
  <c r="MVL120" i="1" s="1"/>
  <c r="MVD120" i="1" a="1"/>
  <c r="MVD120" i="1" s="1"/>
  <c r="MUV120" i="1" a="1"/>
  <c r="MUV120" i="1" s="1"/>
  <c r="MUN120" i="1" a="1"/>
  <c r="MUN120" i="1" s="1"/>
  <c r="MUF120" i="1" a="1"/>
  <c r="MUF120" i="1" s="1"/>
  <c r="MTX120" i="1" a="1"/>
  <c r="MTX120" i="1" s="1"/>
  <c r="MTP120" i="1" a="1"/>
  <c r="MTP120" i="1" s="1"/>
  <c r="MTH120" i="1" a="1"/>
  <c r="MTH120" i="1" s="1"/>
  <c r="MSZ120" i="1" a="1"/>
  <c r="MSZ120" i="1" s="1"/>
  <c r="MSR120" i="1" a="1"/>
  <c r="MSR120" i="1" s="1"/>
  <c r="MSJ120" i="1" a="1"/>
  <c r="MSJ120" i="1" s="1"/>
  <c r="MSB120" i="1" a="1"/>
  <c r="MSB120" i="1" s="1"/>
  <c r="MRT120" i="1" a="1"/>
  <c r="MRT120" i="1" s="1"/>
  <c r="MRL120" i="1" a="1"/>
  <c r="MRL120" i="1" s="1"/>
  <c r="MRD120" i="1" a="1"/>
  <c r="MRD120" i="1" s="1"/>
  <c r="MQV120" i="1" a="1"/>
  <c r="MQV120" i="1" s="1"/>
  <c r="MQN120" i="1" a="1"/>
  <c r="MQN120" i="1" s="1"/>
  <c r="MQF120" i="1" a="1"/>
  <c r="MQF120" i="1" s="1"/>
  <c r="MPX120" i="1" a="1"/>
  <c r="MPX120" i="1" s="1"/>
  <c r="MPP120" i="1" a="1"/>
  <c r="MPP120" i="1" s="1"/>
  <c r="MPH120" i="1" a="1"/>
  <c r="MPH120" i="1" s="1"/>
  <c r="MOZ120" i="1" a="1"/>
  <c r="MOZ120" i="1" s="1"/>
  <c r="MOR120" i="1" a="1"/>
  <c r="MOR120" i="1" s="1"/>
  <c r="MOJ120" i="1" a="1"/>
  <c r="MOJ120" i="1" s="1"/>
  <c r="MOB120" i="1" a="1"/>
  <c r="MOB120" i="1" s="1"/>
  <c r="MNT120" i="1" a="1"/>
  <c r="MNT120" i="1" s="1"/>
  <c r="MNL120" i="1" a="1"/>
  <c r="MNL120" i="1" s="1"/>
  <c r="MND120" i="1" a="1"/>
  <c r="MND120" i="1" s="1"/>
  <c r="MMV120" i="1" a="1"/>
  <c r="MMV120" i="1" s="1"/>
  <c r="MMN120" i="1" a="1"/>
  <c r="MMN120" i="1" s="1"/>
  <c r="MMF120" i="1" a="1"/>
  <c r="MMF120" i="1" s="1"/>
  <c r="MLX120" i="1" a="1"/>
  <c r="MLX120" i="1" s="1"/>
  <c r="MLP120" i="1" a="1"/>
  <c r="MLP120" i="1" s="1"/>
  <c r="MLH120" i="1" a="1"/>
  <c r="MLH120" i="1" s="1"/>
  <c r="MKZ120" i="1" a="1"/>
  <c r="MKZ120" i="1" s="1"/>
  <c r="MKR120" i="1" a="1"/>
  <c r="MKR120" i="1" s="1"/>
  <c r="MKJ120" i="1" a="1"/>
  <c r="MKJ120" i="1" s="1"/>
  <c r="MKB120" i="1" a="1"/>
  <c r="MKB120" i="1" s="1"/>
  <c r="MJT120" i="1" a="1"/>
  <c r="MJT120" i="1" s="1"/>
  <c r="MJL120" i="1" a="1"/>
  <c r="MJL120" i="1" s="1"/>
  <c r="MJD120" i="1" a="1"/>
  <c r="MJD120" i="1" s="1"/>
  <c r="MIV120" i="1" a="1"/>
  <c r="MIV120" i="1" s="1"/>
  <c r="MIN120" i="1" a="1"/>
  <c r="MIN120" i="1" s="1"/>
  <c r="MIF120" i="1" a="1"/>
  <c r="MIF120" i="1" s="1"/>
  <c r="MHX120" i="1" a="1"/>
  <c r="MHX120" i="1" s="1"/>
  <c r="MHP120" i="1" a="1"/>
  <c r="MHP120" i="1" s="1"/>
  <c r="MHH120" i="1" a="1"/>
  <c r="MHH120" i="1" s="1"/>
  <c r="MGZ120" i="1" a="1"/>
  <c r="MGZ120" i="1" s="1"/>
  <c r="MGR120" i="1" a="1"/>
  <c r="MGR120" i="1" s="1"/>
  <c r="MGJ120" i="1" a="1"/>
  <c r="MGJ120" i="1" s="1"/>
  <c r="MGB120" i="1" a="1"/>
  <c r="MGB120" i="1" s="1"/>
  <c r="MFT120" i="1" a="1"/>
  <c r="MFT120" i="1" s="1"/>
  <c r="MFL120" i="1" a="1"/>
  <c r="MFL120" i="1" s="1"/>
  <c r="MFD120" i="1" a="1"/>
  <c r="MFD120" i="1" s="1"/>
  <c r="MEV120" i="1" a="1"/>
  <c r="MEV120" i="1" s="1"/>
  <c r="MEN120" i="1" a="1"/>
  <c r="MEN120" i="1" s="1"/>
  <c r="MEF120" i="1" a="1"/>
  <c r="MEF120" i="1" s="1"/>
  <c r="MDX120" i="1" a="1"/>
  <c r="MDX120" i="1" s="1"/>
  <c r="MDP120" i="1" a="1"/>
  <c r="MDP120" i="1" s="1"/>
  <c r="MDH120" i="1" a="1"/>
  <c r="MDH120" i="1" s="1"/>
  <c r="MCZ120" i="1" a="1"/>
  <c r="MCZ120" i="1" s="1"/>
  <c r="MCR120" i="1" a="1"/>
  <c r="MCR120" i="1" s="1"/>
  <c r="MCJ120" i="1" a="1"/>
  <c r="MCJ120" i="1" s="1"/>
  <c r="MCB120" i="1" a="1"/>
  <c r="MCB120" i="1" s="1"/>
  <c r="MBT120" i="1" a="1"/>
  <c r="MBT120" i="1" s="1"/>
  <c r="MBL120" i="1" a="1"/>
  <c r="MBL120" i="1" s="1"/>
  <c r="MBD120" i="1" a="1"/>
  <c r="MBD120" i="1" s="1"/>
  <c r="MAV120" i="1" a="1"/>
  <c r="MAV120" i="1" s="1"/>
  <c r="MAN120" i="1" a="1"/>
  <c r="MAN120" i="1" s="1"/>
  <c r="MAF120" i="1" a="1"/>
  <c r="MAF120" i="1" s="1"/>
  <c r="LZX120" i="1" a="1"/>
  <c r="LZX120" i="1" s="1"/>
  <c r="LZP120" i="1" a="1"/>
  <c r="LZP120" i="1" s="1"/>
  <c r="LZH120" i="1" a="1"/>
  <c r="LZH120" i="1" s="1"/>
  <c r="LYZ120" i="1" a="1"/>
  <c r="LYZ120" i="1" s="1"/>
  <c r="LYR120" i="1" a="1"/>
  <c r="LYR120" i="1" s="1"/>
  <c r="LYJ120" i="1" a="1"/>
  <c r="LYJ120" i="1" s="1"/>
  <c r="LYB120" i="1" a="1"/>
  <c r="LYB120" i="1" s="1"/>
  <c r="LXT120" i="1" a="1"/>
  <c r="LXT120" i="1" s="1"/>
  <c r="LXL120" i="1" a="1"/>
  <c r="LXL120" i="1" s="1"/>
  <c r="LXD120" i="1" a="1"/>
  <c r="LXD120" i="1" s="1"/>
  <c r="LWV120" i="1" a="1"/>
  <c r="LWV120" i="1" s="1"/>
  <c r="LWN120" i="1" a="1"/>
  <c r="LWN120" i="1" s="1"/>
  <c r="LWF120" i="1" a="1"/>
  <c r="LWF120" i="1" s="1"/>
  <c r="LVX120" i="1" a="1"/>
  <c r="LVX120" i="1" s="1"/>
  <c r="LVP120" i="1" a="1"/>
  <c r="LVP120" i="1" s="1"/>
  <c r="LVH120" i="1" a="1"/>
  <c r="LVH120" i="1" s="1"/>
  <c r="LUZ120" i="1" a="1"/>
  <c r="LUZ120" i="1" s="1"/>
  <c r="LUR120" i="1" a="1"/>
  <c r="LUR120" i="1" s="1"/>
  <c r="LUJ120" i="1" a="1"/>
  <c r="LUJ120" i="1" s="1"/>
  <c r="LUB120" i="1" a="1"/>
  <c r="LUB120" i="1" s="1"/>
  <c r="LTT120" i="1" a="1"/>
  <c r="LTT120" i="1" s="1"/>
  <c r="LTL120" i="1" a="1"/>
  <c r="LTL120" i="1" s="1"/>
  <c r="LTD120" i="1" a="1"/>
  <c r="LTD120" i="1" s="1"/>
  <c r="LSV120" i="1" a="1"/>
  <c r="LSV120" i="1" s="1"/>
  <c r="LSN120" i="1" a="1"/>
  <c r="LSN120" i="1" s="1"/>
  <c r="LSF120" i="1" a="1"/>
  <c r="LSF120" i="1" s="1"/>
  <c r="LRX120" i="1" a="1"/>
  <c r="LRX120" i="1" s="1"/>
  <c r="LRP120" i="1" a="1"/>
  <c r="LRP120" i="1" s="1"/>
  <c r="LRH120" i="1" a="1"/>
  <c r="LRH120" i="1" s="1"/>
  <c r="LQZ120" i="1" a="1"/>
  <c r="LQZ120" i="1" s="1"/>
  <c r="LQR120" i="1" a="1"/>
  <c r="LQR120" i="1" s="1"/>
  <c r="LQJ120" i="1" a="1"/>
  <c r="LQJ120" i="1" s="1"/>
  <c r="LQB120" i="1" a="1"/>
  <c r="LQB120" i="1" s="1"/>
  <c r="LPT120" i="1" a="1"/>
  <c r="LPT120" i="1" s="1"/>
  <c r="LPL120" i="1" a="1"/>
  <c r="LPL120" i="1" s="1"/>
  <c r="LPD120" i="1" a="1"/>
  <c r="LPD120" i="1" s="1"/>
  <c r="LOV120" i="1" a="1"/>
  <c r="LOV120" i="1" s="1"/>
  <c r="LON120" i="1" a="1"/>
  <c r="LON120" i="1" s="1"/>
  <c r="LOF120" i="1" a="1"/>
  <c r="LOF120" i="1" s="1"/>
  <c r="LNX120" i="1" a="1"/>
  <c r="LNX120" i="1" s="1"/>
  <c r="LNP120" i="1" a="1"/>
  <c r="LNP120" i="1" s="1"/>
  <c r="LNH120" i="1" a="1"/>
  <c r="LNH120" i="1" s="1"/>
  <c r="LMZ120" i="1" a="1"/>
  <c r="LMZ120" i="1" s="1"/>
  <c r="LMR120" i="1" a="1"/>
  <c r="LMR120" i="1" s="1"/>
  <c r="LMJ120" i="1" a="1"/>
  <c r="LMJ120" i="1" s="1"/>
  <c r="LMB120" i="1" a="1"/>
  <c r="LMB120" i="1" s="1"/>
  <c r="LLT120" i="1" a="1"/>
  <c r="LLT120" i="1" s="1"/>
  <c r="LLL120" i="1" a="1"/>
  <c r="LLL120" i="1" s="1"/>
  <c r="LLD120" i="1" a="1"/>
  <c r="LLD120" i="1" s="1"/>
  <c r="LKV120" i="1" a="1"/>
  <c r="LKV120" i="1" s="1"/>
  <c r="LKN120" i="1" a="1"/>
  <c r="LKN120" i="1" s="1"/>
  <c r="LKF120" i="1" a="1"/>
  <c r="LKF120" i="1" s="1"/>
  <c r="LJX120" i="1" a="1"/>
  <c r="LJX120" i="1" s="1"/>
  <c r="LJP120" i="1" a="1"/>
  <c r="LJP120" i="1" s="1"/>
  <c r="LJH120" i="1" a="1"/>
  <c r="LJH120" i="1" s="1"/>
  <c r="LIZ120" i="1" a="1"/>
  <c r="LIZ120" i="1" s="1"/>
  <c r="LIR120" i="1" a="1"/>
  <c r="LIR120" i="1" s="1"/>
  <c r="LIJ120" i="1" a="1"/>
  <c r="LIJ120" i="1" s="1"/>
  <c r="LIB120" i="1" a="1"/>
  <c r="LIB120" i="1" s="1"/>
  <c r="LHT120" i="1" a="1"/>
  <c r="LHT120" i="1" s="1"/>
  <c r="LHL120" i="1" a="1"/>
  <c r="LHL120" i="1" s="1"/>
  <c r="LHD120" i="1" a="1"/>
  <c r="LHD120" i="1" s="1"/>
  <c r="LGV120" i="1" a="1"/>
  <c r="LGV120" i="1" s="1"/>
  <c r="LGN120" i="1" a="1"/>
  <c r="LGN120" i="1" s="1"/>
  <c r="LGF120" i="1" a="1"/>
  <c r="LGF120" i="1" s="1"/>
  <c r="LFX120" i="1" a="1"/>
  <c r="LFX120" i="1" s="1"/>
  <c r="LFP120" i="1" a="1"/>
  <c r="LFP120" i="1" s="1"/>
  <c r="LFH120" i="1" a="1"/>
  <c r="LFH120" i="1" s="1"/>
  <c r="LEZ120" i="1" a="1"/>
  <c r="LEZ120" i="1" s="1"/>
  <c r="LER120" i="1" a="1"/>
  <c r="LER120" i="1" s="1"/>
  <c r="LEJ120" i="1" a="1"/>
  <c r="LEJ120" i="1" s="1"/>
  <c r="LEB120" i="1" a="1"/>
  <c r="LEB120" i="1" s="1"/>
  <c r="LDT120" i="1" a="1"/>
  <c r="LDT120" i="1" s="1"/>
  <c r="LDL120" i="1" a="1"/>
  <c r="LDL120" i="1" s="1"/>
  <c r="LDD120" i="1" a="1"/>
  <c r="LDD120" i="1" s="1"/>
  <c r="LCV120" i="1" a="1"/>
  <c r="LCV120" i="1" s="1"/>
  <c r="LCN120" i="1" a="1"/>
  <c r="LCN120" i="1" s="1"/>
  <c r="LCF120" i="1" a="1"/>
  <c r="LCF120" i="1" s="1"/>
  <c r="LBX120" i="1" a="1"/>
  <c r="LBX120" i="1" s="1"/>
  <c r="LBP120" i="1" a="1"/>
  <c r="LBP120" i="1" s="1"/>
  <c r="LBH120" i="1" a="1"/>
  <c r="LBH120" i="1" s="1"/>
  <c r="LAZ120" i="1" a="1"/>
  <c r="LAZ120" i="1" s="1"/>
  <c r="LAR120" i="1" a="1"/>
  <c r="LAR120" i="1" s="1"/>
  <c r="LAJ120" i="1" a="1"/>
  <c r="LAJ120" i="1" s="1"/>
  <c r="LAB120" i="1" a="1"/>
  <c r="LAB120" i="1" s="1"/>
  <c r="KZT120" i="1" a="1"/>
  <c r="KZT120" i="1" s="1"/>
  <c r="KZL120" i="1" a="1"/>
  <c r="KZL120" i="1" s="1"/>
  <c r="KZD120" i="1" a="1"/>
  <c r="KZD120" i="1" s="1"/>
  <c r="KYV120" i="1" a="1"/>
  <c r="KYV120" i="1" s="1"/>
  <c r="KYN120" i="1" a="1"/>
  <c r="KYN120" i="1" s="1"/>
  <c r="KYF120" i="1" a="1"/>
  <c r="KYF120" i="1" s="1"/>
  <c r="KXX120" i="1" a="1"/>
  <c r="KXX120" i="1" s="1"/>
  <c r="KXP120" i="1" a="1"/>
  <c r="KXP120" i="1" s="1"/>
  <c r="KXH120" i="1" a="1"/>
  <c r="KXH120" i="1" s="1"/>
  <c r="KWZ120" i="1" a="1"/>
  <c r="KWZ120" i="1" s="1"/>
  <c r="KWR120" i="1" a="1"/>
  <c r="KWR120" i="1" s="1"/>
  <c r="KWJ120" i="1" a="1"/>
  <c r="KWJ120" i="1" s="1"/>
  <c r="KWB120" i="1" a="1"/>
  <c r="KWB120" i="1" s="1"/>
  <c r="KVT120" i="1" a="1"/>
  <c r="KVT120" i="1" s="1"/>
  <c r="KVL120" i="1" a="1"/>
  <c r="KVL120" i="1" s="1"/>
  <c r="KVD120" i="1" a="1"/>
  <c r="KVD120" i="1" s="1"/>
  <c r="KUV120" i="1" a="1"/>
  <c r="KUV120" i="1" s="1"/>
  <c r="KUN120" i="1" a="1"/>
  <c r="KUN120" i="1" s="1"/>
  <c r="KUF120" i="1" a="1"/>
  <c r="KUF120" i="1" s="1"/>
  <c r="KTX120" i="1" a="1"/>
  <c r="KTX120" i="1" s="1"/>
  <c r="KTP120" i="1" a="1"/>
  <c r="KTP120" i="1" s="1"/>
  <c r="KTH120" i="1" a="1"/>
  <c r="KTH120" i="1" s="1"/>
  <c r="KSZ120" i="1" a="1"/>
  <c r="KSZ120" i="1" s="1"/>
  <c r="KSR120" i="1" a="1"/>
  <c r="KSR120" i="1" s="1"/>
  <c r="KSJ120" i="1" a="1"/>
  <c r="KSJ120" i="1" s="1"/>
  <c r="KSB120" i="1" a="1"/>
  <c r="KSB120" i="1" s="1"/>
  <c r="KRT120" i="1" a="1"/>
  <c r="KRT120" i="1" s="1"/>
  <c r="KRL120" i="1" a="1"/>
  <c r="KRL120" i="1" s="1"/>
  <c r="KRD120" i="1" a="1"/>
  <c r="KRD120" i="1" s="1"/>
  <c r="KQV120" i="1" a="1"/>
  <c r="KQV120" i="1" s="1"/>
  <c r="KQN120" i="1" a="1"/>
  <c r="KQN120" i="1" s="1"/>
  <c r="KQF120" i="1" a="1"/>
  <c r="KQF120" i="1" s="1"/>
  <c r="KPX120" i="1" a="1"/>
  <c r="KPX120" i="1" s="1"/>
  <c r="KPP120" i="1" a="1"/>
  <c r="KPP120" i="1" s="1"/>
  <c r="KPH120" i="1" a="1"/>
  <c r="KPH120" i="1" s="1"/>
  <c r="KOZ120" i="1" a="1"/>
  <c r="KOZ120" i="1" s="1"/>
  <c r="KOR120" i="1" a="1"/>
  <c r="KOR120" i="1" s="1"/>
  <c r="KOJ120" i="1" a="1"/>
  <c r="KOJ120" i="1" s="1"/>
  <c r="KOB120" i="1" a="1"/>
  <c r="KOB120" i="1" s="1"/>
  <c r="KNT120" i="1" a="1"/>
  <c r="KNT120" i="1" s="1"/>
  <c r="KNL120" i="1" a="1"/>
  <c r="KNL120" i="1" s="1"/>
  <c r="KND120" i="1" a="1"/>
  <c r="KND120" i="1" s="1"/>
  <c r="KMV120" i="1" a="1"/>
  <c r="KMV120" i="1" s="1"/>
  <c r="KMN120" i="1" a="1"/>
  <c r="KMN120" i="1" s="1"/>
  <c r="KMF120" i="1" a="1"/>
  <c r="KMF120" i="1" s="1"/>
  <c r="KLX120" i="1" a="1"/>
  <c r="KLX120" i="1" s="1"/>
  <c r="KLP120" i="1" a="1"/>
  <c r="KLP120" i="1" s="1"/>
  <c r="KLH120" i="1" a="1"/>
  <c r="KLH120" i="1" s="1"/>
  <c r="KKZ120" i="1" a="1"/>
  <c r="KKZ120" i="1" s="1"/>
  <c r="KKR120" i="1" a="1"/>
  <c r="KKR120" i="1" s="1"/>
  <c r="KKJ120" i="1" a="1"/>
  <c r="KKJ120" i="1" s="1"/>
  <c r="KKB120" i="1" a="1"/>
  <c r="KKB120" i="1" s="1"/>
  <c r="KJT120" i="1" a="1"/>
  <c r="KJT120" i="1" s="1"/>
  <c r="KJL120" i="1" a="1"/>
  <c r="KJL120" i="1" s="1"/>
  <c r="KJD120" i="1" a="1"/>
  <c r="KJD120" i="1" s="1"/>
  <c r="KIV120" i="1" a="1"/>
  <c r="KIV120" i="1" s="1"/>
  <c r="KIN120" i="1" a="1"/>
  <c r="KIN120" i="1" s="1"/>
  <c r="KIF120" i="1" a="1"/>
  <c r="KIF120" i="1" s="1"/>
  <c r="KHX120" i="1" a="1"/>
  <c r="KHX120" i="1" s="1"/>
  <c r="KHP120" i="1" a="1"/>
  <c r="KHP120" i="1" s="1"/>
  <c r="KHH120" i="1" a="1"/>
  <c r="KHH120" i="1" s="1"/>
  <c r="KGZ120" i="1" a="1"/>
  <c r="KGZ120" i="1" s="1"/>
  <c r="KGR120" i="1" a="1"/>
  <c r="KGR120" i="1" s="1"/>
  <c r="KGJ120" i="1" a="1"/>
  <c r="KGJ120" i="1" s="1"/>
  <c r="KGB120" i="1" a="1"/>
  <c r="KGB120" i="1" s="1"/>
  <c r="KFT120" i="1" a="1"/>
  <c r="KFT120" i="1" s="1"/>
  <c r="KFL120" i="1" a="1"/>
  <c r="KFL120" i="1" s="1"/>
  <c r="KFD120" i="1" a="1"/>
  <c r="KFD120" i="1" s="1"/>
  <c r="KEV120" i="1" a="1"/>
  <c r="KEV120" i="1" s="1"/>
  <c r="KEN120" i="1" a="1"/>
  <c r="KEN120" i="1" s="1"/>
  <c r="KEF120" i="1" a="1"/>
  <c r="KEF120" i="1" s="1"/>
  <c r="KDX120" i="1" a="1"/>
  <c r="KDX120" i="1" s="1"/>
  <c r="KDP120" i="1" a="1"/>
  <c r="KDP120" i="1" s="1"/>
  <c r="KDH120" i="1" a="1"/>
  <c r="KDH120" i="1" s="1"/>
  <c r="KCZ120" i="1" a="1"/>
  <c r="KCZ120" i="1" s="1"/>
  <c r="KCR120" i="1" a="1"/>
  <c r="KCR120" i="1" s="1"/>
  <c r="KCJ120" i="1" a="1"/>
  <c r="KCJ120" i="1" s="1"/>
  <c r="KCB120" i="1" a="1"/>
  <c r="KCB120" i="1" s="1"/>
  <c r="KBT120" i="1" a="1"/>
  <c r="KBT120" i="1" s="1"/>
  <c r="KBL120" i="1" a="1"/>
  <c r="KBL120" i="1" s="1"/>
  <c r="KBD120" i="1" a="1"/>
  <c r="KBD120" i="1" s="1"/>
  <c r="KAV120" i="1" a="1"/>
  <c r="KAV120" i="1" s="1"/>
  <c r="KAN120" i="1" a="1"/>
  <c r="KAN120" i="1" s="1"/>
  <c r="KAF120" i="1" a="1"/>
  <c r="KAF120" i="1" s="1"/>
  <c r="JZX120" i="1" a="1"/>
  <c r="JZX120" i="1" s="1"/>
  <c r="JZP120" i="1" a="1"/>
  <c r="JZP120" i="1" s="1"/>
  <c r="JZH120" i="1" a="1"/>
  <c r="JZH120" i="1" s="1"/>
  <c r="JYZ120" i="1" a="1"/>
  <c r="JYZ120" i="1" s="1"/>
  <c r="JYR120" i="1" a="1"/>
  <c r="JYR120" i="1" s="1"/>
  <c r="JYJ120" i="1" a="1"/>
  <c r="JYJ120" i="1" s="1"/>
  <c r="JYB120" i="1" a="1"/>
  <c r="JYB120" i="1" s="1"/>
  <c r="JXT120" i="1" a="1"/>
  <c r="JXT120" i="1" s="1"/>
  <c r="JXL120" i="1" a="1"/>
  <c r="JXL120" i="1" s="1"/>
  <c r="JXD120" i="1" a="1"/>
  <c r="JXD120" i="1" s="1"/>
  <c r="JWV120" i="1" a="1"/>
  <c r="JWV120" i="1" s="1"/>
  <c r="JWN120" i="1" a="1"/>
  <c r="JWN120" i="1" s="1"/>
  <c r="JWF120" i="1" a="1"/>
  <c r="JWF120" i="1" s="1"/>
  <c r="JVX120" i="1" a="1"/>
  <c r="JVX120" i="1" s="1"/>
  <c r="JVP120" i="1" a="1"/>
  <c r="JVP120" i="1" s="1"/>
  <c r="JVH120" i="1" a="1"/>
  <c r="JVH120" i="1" s="1"/>
  <c r="JUZ120" i="1" a="1"/>
  <c r="JUZ120" i="1" s="1"/>
  <c r="JUR120" i="1" a="1"/>
  <c r="JUR120" i="1" s="1"/>
  <c r="JUJ120" i="1" a="1"/>
  <c r="JUJ120" i="1" s="1"/>
  <c r="JUB120" i="1" a="1"/>
  <c r="JUB120" i="1" s="1"/>
  <c r="JTT120" i="1" a="1"/>
  <c r="JTT120" i="1" s="1"/>
  <c r="JTL120" i="1" a="1"/>
  <c r="JTL120" i="1" s="1"/>
  <c r="JTD120" i="1" a="1"/>
  <c r="JTD120" i="1" s="1"/>
  <c r="JSV120" i="1" a="1"/>
  <c r="JSV120" i="1" s="1"/>
  <c r="JSN120" i="1" a="1"/>
  <c r="JSN120" i="1" s="1"/>
  <c r="JSF120" i="1" a="1"/>
  <c r="JSF120" i="1" s="1"/>
  <c r="JRX120" i="1" a="1"/>
  <c r="JRX120" i="1" s="1"/>
  <c r="JRP120" i="1" a="1"/>
  <c r="JRP120" i="1" s="1"/>
  <c r="JRH120" i="1" a="1"/>
  <c r="JRH120" i="1" s="1"/>
  <c r="JQZ120" i="1" a="1"/>
  <c r="JQZ120" i="1" s="1"/>
  <c r="JQR120" i="1" a="1"/>
  <c r="JQR120" i="1" s="1"/>
  <c r="JQJ120" i="1" a="1"/>
  <c r="JQJ120" i="1" s="1"/>
  <c r="JQB120" i="1" a="1"/>
  <c r="JQB120" i="1" s="1"/>
  <c r="JPT120" i="1" a="1"/>
  <c r="JPT120" i="1" s="1"/>
  <c r="JPL120" i="1" a="1"/>
  <c r="JPL120" i="1" s="1"/>
  <c r="JPD120" i="1" a="1"/>
  <c r="JPD120" i="1" s="1"/>
  <c r="JOV120" i="1" a="1"/>
  <c r="JOV120" i="1" s="1"/>
  <c r="JON120" i="1" a="1"/>
  <c r="JON120" i="1" s="1"/>
  <c r="JOF120" i="1" a="1"/>
  <c r="JOF120" i="1" s="1"/>
  <c r="JNX120" i="1" a="1"/>
  <c r="JNX120" i="1" s="1"/>
  <c r="JNP120" i="1" a="1"/>
  <c r="JNP120" i="1" s="1"/>
  <c r="JNH120" i="1" a="1"/>
  <c r="JNH120" i="1" s="1"/>
  <c r="JMZ120" i="1" a="1"/>
  <c r="JMZ120" i="1" s="1"/>
  <c r="JMR120" i="1" a="1"/>
  <c r="JMR120" i="1" s="1"/>
  <c r="JMJ120" i="1" a="1"/>
  <c r="JMJ120" i="1" s="1"/>
  <c r="JMB120" i="1" a="1"/>
  <c r="JMB120" i="1" s="1"/>
  <c r="JLT120" i="1" a="1"/>
  <c r="JLT120" i="1" s="1"/>
  <c r="JLL120" i="1" a="1"/>
  <c r="JLL120" i="1" s="1"/>
  <c r="JLD120" i="1" a="1"/>
  <c r="JLD120" i="1" s="1"/>
  <c r="JKV120" i="1" a="1"/>
  <c r="JKV120" i="1" s="1"/>
  <c r="JKN120" i="1" a="1"/>
  <c r="JKN120" i="1" s="1"/>
  <c r="JKF120" i="1" a="1"/>
  <c r="JKF120" i="1" s="1"/>
  <c r="JJX120" i="1" a="1"/>
  <c r="JJX120" i="1" s="1"/>
  <c r="JJP120" i="1" a="1"/>
  <c r="JJP120" i="1" s="1"/>
  <c r="JJH120" i="1" a="1"/>
  <c r="JJH120" i="1" s="1"/>
  <c r="JIZ120" i="1" a="1"/>
  <c r="JIZ120" i="1" s="1"/>
  <c r="JIR120" i="1" a="1"/>
  <c r="JIR120" i="1" s="1"/>
  <c r="JIJ120" i="1" a="1"/>
  <c r="JIJ120" i="1" s="1"/>
  <c r="JIB120" i="1" a="1"/>
  <c r="JIB120" i="1" s="1"/>
  <c r="JHT120" i="1" a="1"/>
  <c r="JHT120" i="1" s="1"/>
  <c r="JHL120" i="1" a="1"/>
  <c r="JHL120" i="1" s="1"/>
  <c r="JHD120" i="1" a="1"/>
  <c r="JHD120" i="1" s="1"/>
  <c r="JGV120" i="1" a="1"/>
  <c r="JGV120" i="1" s="1"/>
  <c r="JGN120" i="1" a="1"/>
  <c r="JGN120" i="1" s="1"/>
  <c r="JGF120" i="1" a="1"/>
  <c r="JGF120" i="1" s="1"/>
  <c r="JFX120" i="1" a="1"/>
  <c r="JFX120" i="1" s="1"/>
  <c r="JFP120" i="1" a="1"/>
  <c r="JFP120" i="1" s="1"/>
  <c r="JFH120" i="1" a="1"/>
  <c r="JFH120" i="1" s="1"/>
  <c r="JEZ120" i="1" a="1"/>
  <c r="JEZ120" i="1" s="1"/>
  <c r="JER120" i="1" a="1"/>
  <c r="JER120" i="1" s="1"/>
  <c r="JEJ120" i="1" a="1"/>
  <c r="JEJ120" i="1" s="1"/>
  <c r="JEB120" i="1" a="1"/>
  <c r="JEB120" i="1" s="1"/>
  <c r="JDT120" i="1" a="1"/>
  <c r="JDT120" i="1" s="1"/>
  <c r="JDL120" i="1" a="1"/>
  <c r="JDL120" i="1" s="1"/>
  <c r="JDD120" i="1" a="1"/>
  <c r="JDD120" i="1" s="1"/>
  <c r="JCV120" i="1" a="1"/>
  <c r="JCV120" i="1" s="1"/>
  <c r="JCN120" i="1" a="1"/>
  <c r="JCN120" i="1" s="1"/>
  <c r="JCF120" i="1" a="1"/>
  <c r="JCF120" i="1" s="1"/>
  <c r="JBX120" i="1" a="1"/>
  <c r="JBX120" i="1" s="1"/>
  <c r="JBP120" i="1" a="1"/>
  <c r="JBP120" i="1" s="1"/>
  <c r="JBH120" i="1" a="1"/>
  <c r="JBH120" i="1" s="1"/>
  <c r="JAZ120" i="1" a="1"/>
  <c r="JAZ120" i="1" s="1"/>
  <c r="JAR120" i="1" a="1"/>
  <c r="JAR120" i="1" s="1"/>
  <c r="JAJ120" i="1" a="1"/>
  <c r="JAJ120" i="1" s="1"/>
  <c r="JAB120" i="1" a="1"/>
  <c r="JAB120" i="1" s="1"/>
  <c r="IZT120" i="1" a="1"/>
  <c r="IZT120" i="1" s="1"/>
  <c r="IZL120" i="1" a="1"/>
  <c r="IZL120" i="1" s="1"/>
  <c r="IZD120" i="1" a="1"/>
  <c r="IZD120" i="1" s="1"/>
  <c r="IYV120" i="1" a="1"/>
  <c r="IYV120" i="1" s="1"/>
  <c r="IYN120" i="1" a="1"/>
  <c r="IYN120" i="1" s="1"/>
  <c r="IYF120" i="1" a="1"/>
  <c r="IYF120" i="1" s="1"/>
  <c r="IXX120" i="1" a="1"/>
  <c r="IXX120" i="1" s="1"/>
  <c r="IXP120" i="1" a="1"/>
  <c r="IXP120" i="1" s="1"/>
  <c r="IXH120" i="1" a="1"/>
  <c r="IXH120" i="1" s="1"/>
  <c r="IWZ120" i="1" a="1"/>
  <c r="IWZ120" i="1" s="1"/>
  <c r="IWR120" i="1" a="1"/>
  <c r="IWR120" i="1" s="1"/>
  <c r="IWJ120" i="1" a="1"/>
  <c r="IWJ120" i="1" s="1"/>
  <c r="IWB120" i="1" a="1"/>
  <c r="IWB120" i="1" s="1"/>
  <c r="IVT120" i="1" a="1"/>
  <c r="IVT120" i="1" s="1"/>
  <c r="IVL120" i="1" a="1"/>
  <c r="IVL120" i="1" s="1"/>
  <c r="IVD120" i="1" a="1"/>
  <c r="IVD120" i="1" s="1"/>
  <c r="IUV120" i="1" a="1"/>
  <c r="IUV120" i="1" s="1"/>
  <c r="IUN120" i="1" a="1"/>
  <c r="IUN120" i="1" s="1"/>
  <c r="IUF120" i="1" a="1"/>
  <c r="IUF120" i="1" s="1"/>
  <c r="ITX120" i="1" a="1"/>
  <c r="ITX120" i="1" s="1"/>
  <c r="ITP120" i="1" a="1"/>
  <c r="ITP120" i="1" s="1"/>
  <c r="ITH120" i="1" a="1"/>
  <c r="ITH120" i="1" s="1"/>
  <c r="ISZ120" i="1" a="1"/>
  <c r="ISZ120" i="1" s="1"/>
  <c r="ISR120" i="1" a="1"/>
  <c r="ISR120" i="1" s="1"/>
  <c r="ISJ120" i="1" a="1"/>
  <c r="ISJ120" i="1" s="1"/>
  <c r="ISB120" i="1" a="1"/>
  <c r="ISB120" i="1" s="1"/>
  <c r="IRT120" i="1" a="1"/>
  <c r="IRT120" i="1" s="1"/>
  <c r="IRL120" i="1" a="1"/>
  <c r="IRL120" i="1" s="1"/>
  <c r="IRD120" i="1" a="1"/>
  <c r="IRD120" i="1" s="1"/>
  <c r="IQV120" i="1" a="1"/>
  <c r="IQV120" i="1" s="1"/>
  <c r="IQN120" i="1" a="1"/>
  <c r="IQN120" i="1" s="1"/>
  <c r="IQF120" i="1" a="1"/>
  <c r="IQF120" i="1" s="1"/>
  <c r="IPX120" i="1" a="1"/>
  <c r="IPX120" i="1" s="1"/>
  <c r="IPP120" i="1" a="1"/>
  <c r="IPP120" i="1" s="1"/>
  <c r="IPH120" i="1" a="1"/>
  <c r="IPH120" i="1" s="1"/>
  <c r="IOZ120" i="1" a="1"/>
  <c r="IOZ120" i="1" s="1"/>
  <c r="IOR120" i="1" a="1"/>
  <c r="IOR120" i="1" s="1"/>
  <c r="IOJ120" i="1" a="1"/>
  <c r="IOJ120" i="1" s="1"/>
  <c r="IOB120" i="1" a="1"/>
  <c r="IOB120" i="1" s="1"/>
  <c r="INT120" i="1" a="1"/>
  <c r="INT120" i="1" s="1"/>
  <c r="INL120" i="1" a="1"/>
  <c r="INL120" i="1" s="1"/>
  <c r="IND120" i="1" a="1"/>
  <c r="IND120" i="1" s="1"/>
  <c r="IMV120" i="1" a="1"/>
  <c r="IMV120" i="1" s="1"/>
  <c r="IMN120" i="1" a="1"/>
  <c r="IMN120" i="1" s="1"/>
  <c r="IMF120" i="1" a="1"/>
  <c r="IMF120" i="1" s="1"/>
  <c r="ILX120" i="1" a="1"/>
  <c r="ILX120" i="1" s="1"/>
  <c r="ILP120" i="1" a="1"/>
  <c r="ILP120" i="1" s="1"/>
  <c r="ILH120" i="1" a="1"/>
  <c r="ILH120" i="1" s="1"/>
  <c r="IKZ120" i="1" a="1"/>
  <c r="IKZ120" i="1" s="1"/>
  <c r="IKR120" i="1" a="1"/>
  <c r="IKR120" i="1" s="1"/>
  <c r="IKJ120" i="1" a="1"/>
  <c r="IKJ120" i="1" s="1"/>
  <c r="IKB120" i="1" a="1"/>
  <c r="IKB120" i="1" s="1"/>
  <c r="IJT120" i="1" a="1"/>
  <c r="IJT120" i="1" s="1"/>
  <c r="IJL120" i="1" a="1"/>
  <c r="IJL120" i="1" s="1"/>
  <c r="IJD120" i="1" a="1"/>
  <c r="IJD120" i="1" s="1"/>
  <c r="IIV120" i="1" a="1"/>
  <c r="IIV120" i="1" s="1"/>
  <c r="IIN120" i="1" a="1"/>
  <c r="IIN120" i="1" s="1"/>
  <c r="IIF120" i="1" a="1"/>
  <c r="IIF120" i="1" s="1"/>
  <c r="IHX120" i="1" a="1"/>
  <c r="IHX120" i="1" s="1"/>
  <c r="IHP120" i="1" a="1"/>
  <c r="IHP120" i="1" s="1"/>
  <c r="IHH120" i="1" a="1"/>
  <c r="IHH120" i="1" s="1"/>
  <c r="IGZ120" i="1" a="1"/>
  <c r="IGZ120" i="1" s="1"/>
  <c r="IGR120" i="1" a="1"/>
  <c r="IGR120" i="1" s="1"/>
  <c r="IGJ120" i="1" a="1"/>
  <c r="IGJ120" i="1" s="1"/>
  <c r="IGB120" i="1" a="1"/>
  <c r="IGB120" i="1" s="1"/>
  <c r="IFT120" i="1" a="1"/>
  <c r="IFT120" i="1" s="1"/>
  <c r="IFL120" i="1" a="1"/>
  <c r="IFL120" i="1" s="1"/>
  <c r="IFD120" i="1" a="1"/>
  <c r="IFD120" i="1" s="1"/>
  <c r="IEV120" i="1" a="1"/>
  <c r="IEV120" i="1" s="1"/>
  <c r="IEN120" i="1" a="1"/>
  <c r="IEN120" i="1" s="1"/>
  <c r="IEF120" i="1" a="1"/>
  <c r="IEF120" i="1" s="1"/>
  <c r="IDX120" i="1" a="1"/>
  <c r="IDX120" i="1" s="1"/>
  <c r="IDP120" i="1" a="1"/>
  <c r="IDP120" i="1" s="1"/>
  <c r="IDH120" i="1" a="1"/>
  <c r="IDH120" i="1" s="1"/>
  <c r="ICZ120" i="1" a="1"/>
  <c r="ICZ120" i="1" s="1"/>
  <c r="ICR120" i="1" a="1"/>
  <c r="ICR120" i="1" s="1"/>
  <c r="ICJ120" i="1" a="1"/>
  <c r="ICJ120" i="1" s="1"/>
  <c r="ICB120" i="1" a="1"/>
  <c r="ICB120" i="1" s="1"/>
  <c r="IBT120" i="1" a="1"/>
  <c r="IBT120" i="1" s="1"/>
  <c r="IBL120" i="1" a="1"/>
  <c r="IBL120" i="1" s="1"/>
  <c r="IBD120" i="1" a="1"/>
  <c r="IBD120" i="1" s="1"/>
  <c r="IAV120" i="1" a="1"/>
  <c r="IAV120" i="1" s="1"/>
  <c r="IAN120" i="1" a="1"/>
  <c r="IAN120" i="1" s="1"/>
  <c r="IAF120" i="1" a="1"/>
  <c r="IAF120" i="1" s="1"/>
  <c r="HZX120" i="1" a="1"/>
  <c r="HZX120" i="1" s="1"/>
  <c r="HZP120" i="1" a="1"/>
  <c r="HZP120" i="1" s="1"/>
  <c r="HZH120" i="1" a="1"/>
  <c r="HZH120" i="1" s="1"/>
  <c r="HYZ120" i="1" a="1"/>
  <c r="HYZ120" i="1" s="1"/>
  <c r="HYR120" i="1" a="1"/>
  <c r="HYR120" i="1" s="1"/>
  <c r="HYJ120" i="1" a="1"/>
  <c r="HYJ120" i="1" s="1"/>
  <c r="HYB120" i="1" a="1"/>
  <c r="HYB120" i="1" s="1"/>
  <c r="HXT120" i="1" a="1"/>
  <c r="HXT120" i="1" s="1"/>
  <c r="HXL120" i="1" a="1"/>
  <c r="HXL120" i="1" s="1"/>
  <c r="HXD120" i="1" a="1"/>
  <c r="HXD120" i="1" s="1"/>
  <c r="HWV120" i="1" a="1"/>
  <c r="HWV120" i="1" s="1"/>
  <c r="HWN120" i="1" a="1"/>
  <c r="HWN120" i="1" s="1"/>
  <c r="HWF120" i="1" a="1"/>
  <c r="HWF120" i="1" s="1"/>
  <c r="HVX120" i="1" a="1"/>
  <c r="HVX120" i="1" s="1"/>
  <c r="HVP120" i="1" a="1"/>
  <c r="HVP120" i="1" s="1"/>
  <c r="HVH120" i="1" a="1"/>
  <c r="HVH120" i="1" s="1"/>
  <c r="HUZ120" i="1" a="1"/>
  <c r="HUZ120" i="1" s="1"/>
  <c r="HUR120" i="1" a="1"/>
  <c r="HUR120" i="1" s="1"/>
  <c r="HUJ120" i="1" a="1"/>
  <c r="HUJ120" i="1" s="1"/>
  <c r="HUB120" i="1" a="1"/>
  <c r="HUB120" i="1" s="1"/>
  <c r="HTT120" i="1" a="1"/>
  <c r="HTT120" i="1" s="1"/>
  <c r="HTL120" i="1" a="1"/>
  <c r="HTL120" i="1" s="1"/>
  <c r="HTD120" i="1" a="1"/>
  <c r="HTD120" i="1" s="1"/>
  <c r="HSV120" i="1" a="1"/>
  <c r="HSV120" i="1" s="1"/>
  <c r="HSN120" i="1" a="1"/>
  <c r="HSN120" i="1" s="1"/>
  <c r="HSF120" i="1" a="1"/>
  <c r="HSF120" i="1" s="1"/>
  <c r="HRX120" i="1" a="1"/>
  <c r="HRX120" i="1" s="1"/>
  <c r="HRP120" i="1" a="1"/>
  <c r="HRP120" i="1" s="1"/>
  <c r="HRH120" i="1" a="1"/>
  <c r="HRH120" i="1" s="1"/>
  <c r="HQZ120" i="1" a="1"/>
  <c r="HQZ120" i="1" s="1"/>
  <c r="HQR120" i="1" a="1"/>
  <c r="HQR120" i="1" s="1"/>
  <c r="HQJ120" i="1" a="1"/>
  <c r="HQJ120" i="1" s="1"/>
  <c r="HQB120" i="1" a="1"/>
  <c r="HQB120" i="1" s="1"/>
  <c r="HPT120" i="1" a="1"/>
  <c r="HPT120" i="1" s="1"/>
  <c r="HPL120" i="1" a="1"/>
  <c r="HPL120" i="1" s="1"/>
  <c r="HPD120" i="1" a="1"/>
  <c r="HPD120" i="1" s="1"/>
  <c r="HOV120" i="1" a="1"/>
  <c r="HOV120" i="1" s="1"/>
  <c r="HON120" i="1" a="1"/>
  <c r="HON120" i="1" s="1"/>
  <c r="HOF120" i="1" a="1"/>
  <c r="HOF120" i="1" s="1"/>
  <c r="HNX120" i="1" a="1"/>
  <c r="HNX120" i="1" s="1"/>
  <c r="HNP120" i="1" a="1"/>
  <c r="HNP120" i="1" s="1"/>
  <c r="HNH120" i="1" a="1"/>
  <c r="HNH120" i="1" s="1"/>
  <c r="HMZ120" i="1" a="1"/>
  <c r="HMZ120" i="1" s="1"/>
  <c r="HMR120" i="1" a="1"/>
  <c r="HMR120" i="1" s="1"/>
  <c r="HMJ120" i="1" a="1"/>
  <c r="HMJ120" i="1" s="1"/>
  <c r="HMB120" i="1" a="1"/>
  <c r="HMB120" i="1" s="1"/>
  <c r="HLT120" i="1" a="1"/>
  <c r="HLT120" i="1" s="1"/>
  <c r="HLL120" i="1" a="1"/>
  <c r="HLL120" i="1" s="1"/>
  <c r="HLD120" i="1" a="1"/>
  <c r="HLD120" i="1" s="1"/>
  <c r="HKV120" i="1" a="1"/>
  <c r="HKV120" i="1" s="1"/>
  <c r="HKN120" i="1" a="1"/>
  <c r="HKN120" i="1" s="1"/>
  <c r="HKF120" i="1" a="1"/>
  <c r="HKF120" i="1" s="1"/>
  <c r="HJX120" i="1" a="1"/>
  <c r="HJX120" i="1" s="1"/>
  <c r="HJP120" i="1" a="1"/>
  <c r="HJP120" i="1" s="1"/>
  <c r="HJH120" i="1" a="1"/>
  <c r="HJH120" i="1" s="1"/>
  <c r="HIZ120" i="1" a="1"/>
  <c r="HIZ120" i="1" s="1"/>
  <c r="HIR120" i="1" a="1"/>
  <c r="HIR120" i="1" s="1"/>
  <c r="HIJ120" i="1" a="1"/>
  <c r="HIJ120" i="1" s="1"/>
  <c r="HIB120" i="1" a="1"/>
  <c r="HIB120" i="1" s="1"/>
  <c r="HHT120" i="1" a="1"/>
  <c r="HHT120" i="1" s="1"/>
  <c r="HHL120" i="1" a="1"/>
  <c r="HHL120" i="1" s="1"/>
  <c r="HHD120" i="1" a="1"/>
  <c r="HHD120" i="1" s="1"/>
  <c r="HGV120" i="1" a="1"/>
  <c r="HGV120" i="1" s="1"/>
  <c r="HGN120" i="1" a="1"/>
  <c r="HGN120" i="1" s="1"/>
  <c r="HGF120" i="1" a="1"/>
  <c r="HGF120" i="1" s="1"/>
  <c r="HFX120" i="1" a="1"/>
  <c r="HFX120" i="1" s="1"/>
  <c r="HFP120" i="1" a="1"/>
  <c r="HFP120" i="1" s="1"/>
  <c r="HFH120" i="1" a="1"/>
  <c r="HFH120" i="1" s="1"/>
  <c r="HEZ120" i="1" a="1"/>
  <c r="HEZ120" i="1" s="1"/>
  <c r="HER120" i="1" a="1"/>
  <c r="HER120" i="1" s="1"/>
  <c r="HEJ120" i="1" a="1"/>
  <c r="HEJ120" i="1" s="1"/>
  <c r="HEB120" i="1" a="1"/>
  <c r="HEB120" i="1" s="1"/>
  <c r="HDT120" i="1" a="1"/>
  <c r="HDT120" i="1" s="1"/>
  <c r="HDL120" i="1" a="1"/>
  <c r="HDL120" i="1" s="1"/>
  <c r="HDD120" i="1" a="1"/>
  <c r="HDD120" i="1" s="1"/>
  <c r="HCV120" i="1" a="1"/>
  <c r="HCV120" i="1" s="1"/>
  <c r="HCN120" i="1" a="1"/>
  <c r="HCN120" i="1" s="1"/>
  <c r="HCF120" i="1" a="1"/>
  <c r="HCF120" i="1" s="1"/>
  <c r="HBX120" i="1" a="1"/>
  <c r="HBX120" i="1" s="1"/>
  <c r="HBP120" i="1" a="1"/>
  <c r="HBP120" i="1" s="1"/>
  <c r="HBH120" i="1" a="1"/>
  <c r="HBH120" i="1" s="1"/>
  <c r="HAZ120" i="1" a="1"/>
  <c r="HAZ120" i="1" s="1"/>
  <c r="HAR120" i="1" a="1"/>
  <c r="HAR120" i="1" s="1"/>
  <c r="HAJ120" i="1" a="1"/>
  <c r="HAJ120" i="1" s="1"/>
  <c r="HAB120" i="1" a="1"/>
  <c r="HAB120" i="1" s="1"/>
  <c r="GZT120" i="1" a="1"/>
  <c r="GZT120" i="1" s="1"/>
  <c r="GZL120" i="1" a="1"/>
  <c r="GZL120" i="1" s="1"/>
  <c r="GZD120" i="1" a="1"/>
  <c r="GZD120" i="1" s="1"/>
  <c r="GYV120" i="1" a="1"/>
  <c r="GYV120" i="1" s="1"/>
  <c r="GYN120" i="1" a="1"/>
  <c r="GYN120" i="1" s="1"/>
  <c r="GYF120" i="1" a="1"/>
  <c r="GYF120" i="1" s="1"/>
  <c r="GXX120" i="1" a="1"/>
  <c r="GXX120" i="1" s="1"/>
  <c r="GXP120" i="1" a="1"/>
  <c r="GXP120" i="1" s="1"/>
  <c r="GXH120" i="1" a="1"/>
  <c r="GXH120" i="1" s="1"/>
  <c r="GWZ120" i="1" a="1"/>
  <c r="GWZ120" i="1" s="1"/>
  <c r="GWR120" i="1" a="1"/>
  <c r="GWR120" i="1" s="1"/>
  <c r="GWJ120" i="1" a="1"/>
  <c r="GWJ120" i="1" s="1"/>
  <c r="GWB120" i="1" a="1"/>
  <c r="GWB120" i="1" s="1"/>
  <c r="GVT120" i="1" a="1"/>
  <c r="GVT120" i="1" s="1"/>
  <c r="GVL120" i="1" a="1"/>
  <c r="GVL120" i="1" s="1"/>
  <c r="GVD120" i="1" a="1"/>
  <c r="GVD120" i="1" s="1"/>
  <c r="GUV120" i="1" a="1"/>
  <c r="GUV120" i="1" s="1"/>
  <c r="GUN120" i="1" a="1"/>
  <c r="GUN120" i="1" s="1"/>
  <c r="GUF120" i="1" a="1"/>
  <c r="GUF120" i="1" s="1"/>
  <c r="GTX120" i="1" a="1"/>
  <c r="GTX120" i="1" s="1"/>
  <c r="GTP120" i="1" a="1"/>
  <c r="GTP120" i="1" s="1"/>
  <c r="GTH120" i="1" a="1"/>
  <c r="GTH120" i="1" s="1"/>
  <c r="GSZ120" i="1" a="1"/>
  <c r="GSZ120" i="1" s="1"/>
  <c r="GSR120" i="1" a="1"/>
  <c r="GSR120" i="1" s="1"/>
  <c r="GSJ120" i="1" a="1"/>
  <c r="GSJ120" i="1" s="1"/>
  <c r="GSB120" i="1" a="1"/>
  <c r="GSB120" i="1" s="1"/>
  <c r="GRT120" i="1" a="1"/>
  <c r="GRT120" i="1" s="1"/>
  <c r="GRL120" i="1" a="1"/>
  <c r="GRL120" i="1" s="1"/>
  <c r="GRD120" i="1" a="1"/>
  <c r="GRD120" i="1" s="1"/>
  <c r="GQV120" i="1" a="1"/>
  <c r="GQV120" i="1" s="1"/>
  <c r="GQN120" i="1" a="1"/>
  <c r="GQN120" i="1" s="1"/>
  <c r="GQF120" i="1" a="1"/>
  <c r="GQF120" i="1" s="1"/>
  <c r="GPX120" i="1" a="1"/>
  <c r="GPX120" i="1" s="1"/>
  <c r="GPP120" i="1" a="1"/>
  <c r="GPP120" i="1" s="1"/>
  <c r="GPH120" i="1" a="1"/>
  <c r="GPH120" i="1" s="1"/>
  <c r="GOZ120" i="1" a="1"/>
  <c r="GOZ120" i="1" s="1"/>
  <c r="GOR120" i="1" a="1"/>
  <c r="GOR120" i="1" s="1"/>
  <c r="GOJ120" i="1" a="1"/>
  <c r="GOJ120" i="1" s="1"/>
  <c r="GOB120" i="1" a="1"/>
  <c r="GOB120" i="1" s="1"/>
  <c r="GNT120" i="1" a="1"/>
  <c r="GNT120" i="1" s="1"/>
  <c r="GNL120" i="1" a="1"/>
  <c r="GNL120" i="1" s="1"/>
  <c r="GND120" i="1" a="1"/>
  <c r="GND120" i="1" s="1"/>
  <c r="GMV120" i="1" a="1"/>
  <c r="GMV120" i="1" s="1"/>
  <c r="GMN120" i="1" a="1"/>
  <c r="GMN120" i="1" s="1"/>
  <c r="GMF120" i="1" a="1"/>
  <c r="GMF120" i="1" s="1"/>
  <c r="GLX120" i="1" a="1"/>
  <c r="GLX120" i="1" s="1"/>
  <c r="GLP120" i="1" a="1"/>
  <c r="GLP120" i="1" s="1"/>
  <c r="GLH120" i="1" a="1"/>
  <c r="GLH120" i="1" s="1"/>
  <c r="GKZ120" i="1" a="1"/>
  <c r="GKZ120" i="1" s="1"/>
  <c r="GKR120" i="1" a="1"/>
  <c r="GKR120" i="1" s="1"/>
  <c r="GKJ120" i="1" a="1"/>
  <c r="GKJ120" i="1" s="1"/>
  <c r="GKB120" i="1" a="1"/>
  <c r="GKB120" i="1" s="1"/>
  <c r="GJT120" i="1" a="1"/>
  <c r="GJT120" i="1" s="1"/>
  <c r="GJL120" i="1" a="1"/>
  <c r="GJL120" i="1" s="1"/>
  <c r="GJD120" i="1" a="1"/>
  <c r="GJD120" i="1" s="1"/>
  <c r="GIV120" i="1" a="1"/>
  <c r="GIV120" i="1" s="1"/>
  <c r="GIN120" i="1" a="1"/>
  <c r="GIN120" i="1" s="1"/>
  <c r="GIF120" i="1" a="1"/>
  <c r="GIF120" i="1" s="1"/>
  <c r="GHX120" i="1" a="1"/>
  <c r="GHX120" i="1" s="1"/>
  <c r="GHP120" i="1" a="1"/>
  <c r="GHP120" i="1" s="1"/>
  <c r="GHH120" i="1" a="1"/>
  <c r="GHH120" i="1" s="1"/>
  <c r="GGZ120" i="1" a="1"/>
  <c r="GGZ120" i="1" s="1"/>
  <c r="GGR120" i="1" a="1"/>
  <c r="GGR120" i="1" s="1"/>
  <c r="GGJ120" i="1" a="1"/>
  <c r="GGJ120" i="1" s="1"/>
  <c r="GGB120" i="1" a="1"/>
  <c r="GGB120" i="1" s="1"/>
  <c r="GFT120" i="1" a="1"/>
  <c r="GFT120" i="1" s="1"/>
  <c r="GFL120" i="1" a="1"/>
  <c r="GFL120" i="1" s="1"/>
  <c r="GFD120" i="1" a="1"/>
  <c r="GFD120" i="1" s="1"/>
  <c r="GEV120" i="1" a="1"/>
  <c r="GEV120" i="1" s="1"/>
  <c r="GEN120" i="1" a="1"/>
  <c r="GEN120" i="1" s="1"/>
  <c r="GEF120" i="1" a="1"/>
  <c r="GEF120" i="1" s="1"/>
  <c r="GDX120" i="1" a="1"/>
  <c r="GDX120" i="1" s="1"/>
  <c r="GDP120" i="1" a="1"/>
  <c r="GDP120" i="1" s="1"/>
  <c r="GDH120" i="1" a="1"/>
  <c r="GDH120" i="1" s="1"/>
  <c r="GCZ120" i="1" a="1"/>
  <c r="GCZ120" i="1" s="1"/>
  <c r="GCR120" i="1" a="1"/>
  <c r="GCR120" i="1" s="1"/>
  <c r="GCJ120" i="1" a="1"/>
  <c r="GCJ120" i="1" s="1"/>
  <c r="GCB120" i="1" a="1"/>
  <c r="GCB120" i="1" s="1"/>
  <c r="GBT120" i="1" a="1"/>
  <c r="GBT120" i="1" s="1"/>
  <c r="GBL120" i="1" a="1"/>
  <c r="GBL120" i="1" s="1"/>
  <c r="GBD120" i="1" a="1"/>
  <c r="GBD120" i="1" s="1"/>
  <c r="GAV120" i="1" a="1"/>
  <c r="GAV120" i="1" s="1"/>
  <c r="GAN120" i="1" a="1"/>
  <c r="GAN120" i="1" s="1"/>
  <c r="GAF120" i="1" a="1"/>
  <c r="GAF120" i="1" s="1"/>
  <c r="FZX120" i="1" a="1"/>
  <c r="FZX120" i="1" s="1"/>
  <c r="FZP120" i="1" a="1"/>
  <c r="FZP120" i="1" s="1"/>
  <c r="FZH120" i="1" a="1"/>
  <c r="FZH120" i="1" s="1"/>
  <c r="FYZ120" i="1" a="1"/>
  <c r="FYZ120" i="1" s="1"/>
  <c r="FYR120" i="1" a="1"/>
  <c r="FYR120" i="1" s="1"/>
  <c r="FYJ120" i="1" a="1"/>
  <c r="FYJ120" i="1" s="1"/>
  <c r="FYB120" i="1" a="1"/>
  <c r="FYB120" i="1" s="1"/>
  <c r="FXT120" i="1" a="1"/>
  <c r="FXT120" i="1" s="1"/>
  <c r="FXL120" i="1" a="1"/>
  <c r="FXL120" i="1" s="1"/>
  <c r="FXD120" i="1" a="1"/>
  <c r="FXD120" i="1" s="1"/>
  <c r="FWV120" i="1" a="1"/>
  <c r="FWV120" i="1" s="1"/>
  <c r="FWN120" i="1" a="1"/>
  <c r="FWN120" i="1" s="1"/>
  <c r="FWF120" i="1" a="1"/>
  <c r="FWF120" i="1" s="1"/>
  <c r="FVX120" i="1" a="1"/>
  <c r="FVX120" i="1" s="1"/>
  <c r="FVP120" i="1" a="1"/>
  <c r="FVP120" i="1" s="1"/>
  <c r="FVH120" i="1" a="1"/>
  <c r="FVH120" i="1" s="1"/>
  <c r="FUZ120" i="1" a="1"/>
  <c r="FUZ120" i="1" s="1"/>
  <c r="FUR120" i="1" a="1"/>
  <c r="FUR120" i="1" s="1"/>
  <c r="FUJ120" i="1" a="1"/>
  <c r="FUJ120" i="1" s="1"/>
  <c r="FUB120" i="1" a="1"/>
  <c r="FUB120" i="1" s="1"/>
  <c r="FTT120" i="1" a="1"/>
  <c r="FTT120" i="1" s="1"/>
  <c r="FTL120" i="1" a="1"/>
  <c r="FTL120" i="1" s="1"/>
  <c r="FTD120" i="1" a="1"/>
  <c r="FTD120" i="1" s="1"/>
  <c r="FSV120" i="1" a="1"/>
  <c r="FSV120" i="1" s="1"/>
  <c r="FSN120" i="1" a="1"/>
  <c r="FSN120" i="1" s="1"/>
  <c r="FSF120" i="1" a="1"/>
  <c r="FSF120" i="1" s="1"/>
  <c r="FRX120" i="1" a="1"/>
  <c r="FRX120" i="1" s="1"/>
  <c r="FRP120" i="1" a="1"/>
  <c r="FRP120" i="1" s="1"/>
  <c r="FRH120" i="1" a="1"/>
  <c r="FRH120" i="1" s="1"/>
  <c r="FQZ120" i="1" a="1"/>
  <c r="FQZ120" i="1" s="1"/>
  <c r="FQR120" i="1" a="1"/>
  <c r="FQR120" i="1" s="1"/>
  <c r="FQJ120" i="1" a="1"/>
  <c r="FQJ120" i="1" s="1"/>
  <c r="FQB120" i="1" a="1"/>
  <c r="FQB120" i="1" s="1"/>
  <c r="FPT120" i="1" a="1"/>
  <c r="FPT120" i="1" s="1"/>
  <c r="FPL120" i="1" a="1"/>
  <c r="FPL120" i="1" s="1"/>
  <c r="FPD120" i="1" a="1"/>
  <c r="FPD120" i="1" s="1"/>
  <c r="FOV120" i="1" a="1"/>
  <c r="FOV120" i="1" s="1"/>
  <c r="FON120" i="1" a="1"/>
  <c r="FON120" i="1" s="1"/>
  <c r="FOF120" i="1" a="1"/>
  <c r="FOF120" i="1" s="1"/>
  <c r="FNX120" i="1" a="1"/>
  <c r="FNX120" i="1" s="1"/>
  <c r="FNP120" i="1" a="1"/>
  <c r="FNP120" i="1" s="1"/>
  <c r="FNH120" i="1" a="1"/>
  <c r="FNH120" i="1" s="1"/>
  <c r="FMZ120" i="1" a="1"/>
  <c r="FMZ120" i="1" s="1"/>
  <c r="FMR120" i="1" a="1"/>
  <c r="FMR120" i="1" s="1"/>
  <c r="FMJ120" i="1" a="1"/>
  <c r="FMJ120" i="1" s="1"/>
  <c r="FMB120" i="1" a="1"/>
  <c r="FMB120" i="1" s="1"/>
  <c r="FLT120" i="1" a="1"/>
  <c r="FLT120" i="1" s="1"/>
  <c r="FLL120" i="1" a="1"/>
  <c r="FLL120" i="1" s="1"/>
  <c r="FLD120" i="1" a="1"/>
  <c r="FLD120" i="1" s="1"/>
  <c r="FKV120" i="1" a="1"/>
  <c r="FKV120" i="1" s="1"/>
  <c r="FKN120" i="1" a="1"/>
  <c r="FKN120" i="1" s="1"/>
  <c r="FKF120" i="1" a="1"/>
  <c r="FKF120" i="1" s="1"/>
  <c r="FJX120" i="1" a="1"/>
  <c r="FJX120" i="1" s="1"/>
  <c r="FJP120" i="1" a="1"/>
  <c r="FJP120" i="1" s="1"/>
  <c r="FJH120" i="1" a="1"/>
  <c r="FJH120" i="1" s="1"/>
  <c r="FIZ120" i="1" a="1"/>
  <c r="FIZ120" i="1" s="1"/>
  <c r="FIR120" i="1" a="1"/>
  <c r="FIR120" i="1" s="1"/>
  <c r="FIJ120" i="1" a="1"/>
  <c r="FIJ120" i="1" s="1"/>
  <c r="FIB120" i="1" a="1"/>
  <c r="FIB120" i="1" s="1"/>
  <c r="FHT120" i="1" a="1"/>
  <c r="FHT120" i="1" s="1"/>
  <c r="FHL120" i="1" a="1"/>
  <c r="FHL120" i="1" s="1"/>
  <c r="FHD120" i="1" a="1"/>
  <c r="FHD120" i="1" s="1"/>
  <c r="FGV120" i="1" a="1"/>
  <c r="FGV120" i="1" s="1"/>
  <c r="FGN120" i="1" a="1"/>
  <c r="FGN120" i="1" s="1"/>
  <c r="FGF120" i="1" a="1"/>
  <c r="FGF120" i="1" s="1"/>
  <c r="FFX120" i="1" a="1"/>
  <c r="FFX120" i="1" s="1"/>
  <c r="FFP120" i="1" a="1"/>
  <c r="FFP120" i="1" s="1"/>
  <c r="FFH120" i="1" a="1"/>
  <c r="FFH120" i="1" s="1"/>
  <c r="FEZ120" i="1" a="1"/>
  <c r="FEZ120" i="1" s="1"/>
  <c r="FER120" i="1" a="1"/>
  <c r="FER120" i="1" s="1"/>
  <c r="FEJ120" i="1" a="1"/>
  <c r="FEJ120" i="1" s="1"/>
  <c r="FEB120" i="1" a="1"/>
  <c r="FEB120" i="1" s="1"/>
  <c r="FDT120" i="1" a="1"/>
  <c r="FDT120" i="1" s="1"/>
  <c r="FDL120" i="1" a="1"/>
  <c r="FDL120" i="1" s="1"/>
  <c r="FDD120" i="1" a="1"/>
  <c r="FDD120" i="1" s="1"/>
  <c r="FCV120" i="1" a="1"/>
  <c r="FCV120" i="1" s="1"/>
  <c r="FCN120" i="1" a="1"/>
  <c r="FCN120" i="1" s="1"/>
  <c r="FCF120" i="1" a="1"/>
  <c r="FCF120" i="1" s="1"/>
  <c r="FBX120" i="1" a="1"/>
  <c r="FBX120" i="1" s="1"/>
  <c r="FBP120" i="1" a="1"/>
  <c r="FBP120" i="1" s="1"/>
  <c r="FBH120" i="1" a="1"/>
  <c r="FBH120" i="1" s="1"/>
  <c r="FAZ120" i="1" a="1"/>
  <c r="FAZ120" i="1" s="1"/>
  <c r="FAR120" i="1" a="1"/>
  <c r="FAR120" i="1" s="1"/>
  <c r="FAJ120" i="1" a="1"/>
  <c r="FAJ120" i="1" s="1"/>
  <c r="FAB120" i="1" a="1"/>
  <c r="FAB120" i="1" s="1"/>
  <c r="EZT120" i="1" a="1"/>
  <c r="EZT120" i="1" s="1"/>
  <c r="EZL120" i="1" a="1"/>
  <c r="EZL120" i="1" s="1"/>
  <c r="EZD120" i="1" a="1"/>
  <c r="EZD120" i="1" s="1"/>
  <c r="EYV120" i="1" a="1"/>
  <c r="EYV120" i="1" s="1"/>
  <c r="EYN120" i="1" a="1"/>
  <c r="EYN120" i="1" s="1"/>
  <c r="EYF120" i="1" a="1"/>
  <c r="EYF120" i="1" s="1"/>
  <c r="EXX120" i="1" a="1"/>
  <c r="EXX120" i="1" s="1"/>
  <c r="EXP120" i="1" a="1"/>
  <c r="EXP120" i="1" s="1"/>
  <c r="EXH120" i="1" a="1"/>
  <c r="EXH120" i="1" s="1"/>
  <c r="EWZ120" i="1" a="1"/>
  <c r="EWZ120" i="1" s="1"/>
  <c r="EWR120" i="1" a="1"/>
  <c r="EWR120" i="1" s="1"/>
  <c r="EWJ120" i="1" a="1"/>
  <c r="EWJ120" i="1" s="1"/>
  <c r="EWB120" i="1" a="1"/>
  <c r="EWB120" i="1" s="1"/>
  <c r="EVT120" i="1" a="1"/>
  <c r="EVT120" i="1" s="1"/>
  <c r="EVL120" i="1" a="1"/>
  <c r="EVL120" i="1" s="1"/>
  <c r="EVD120" i="1" a="1"/>
  <c r="EVD120" i="1" s="1"/>
  <c r="EUV120" i="1" a="1"/>
  <c r="EUV120" i="1" s="1"/>
  <c r="EUN120" i="1" a="1"/>
  <c r="EUN120" i="1" s="1"/>
  <c r="EUF120" i="1" a="1"/>
  <c r="EUF120" i="1" s="1"/>
  <c r="ETX120" i="1" a="1"/>
  <c r="ETX120" i="1" s="1"/>
  <c r="ETP120" i="1" a="1"/>
  <c r="ETP120" i="1" s="1"/>
  <c r="ETH120" i="1" a="1"/>
  <c r="ETH120" i="1" s="1"/>
  <c r="ESZ120" i="1" a="1"/>
  <c r="ESZ120" i="1" s="1"/>
  <c r="ESR120" i="1" a="1"/>
  <c r="ESR120" i="1" s="1"/>
  <c r="ESJ120" i="1" a="1"/>
  <c r="ESJ120" i="1" s="1"/>
  <c r="ESB120" i="1" a="1"/>
  <c r="ESB120" i="1" s="1"/>
  <c r="ERT120" i="1" a="1"/>
  <c r="ERT120" i="1" s="1"/>
  <c r="ERL120" i="1" a="1"/>
  <c r="ERL120" i="1" s="1"/>
  <c r="ERD120" i="1" a="1"/>
  <c r="ERD120" i="1" s="1"/>
  <c r="EQV120" i="1" a="1"/>
  <c r="EQV120" i="1" s="1"/>
  <c r="EQN120" i="1" a="1"/>
  <c r="EQN120" i="1" s="1"/>
  <c r="EQF120" i="1" a="1"/>
  <c r="EQF120" i="1" s="1"/>
  <c r="EPX120" i="1" a="1"/>
  <c r="EPX120" i="1" s="1"/>
  <c r="EPP120" i="1" a="1"/>
  <c r="EPP120" i="1" s="1"/>
  <c r="EPH120" i="1" a="1"/>
  <c r="EPH120" i="1" s="1"/>
  <c r="EOZ120" i="1" a="1"/>
  <c r="EOZ120" i="1" s="1"/>
  <c r="EOR120" i="1" a="1"/>
  <c r="EOR120" i="1" s="1"/>
  <c r="EOJ120" i="1" a="1"/>
  <c r="EOJ120" i="1" s="1"/>
  <c r="EOB120" i="1" a="1"/>
  <c r="EOB120" i="1" s="1"/>
  <c r="ENT120" i="1" a="1"/>
  <c r="ENT120" i="1" s="1"/>
  <c r="ENL120" i="1" a="1"/>
  <c r="ENL120" i="1" s="1"/>
  <c r="END120" i="1" a="1"/>
  <c r="END120" i="1" s="1"/>
  <c r="EMV120" i="1" a="1"/>
  <c r="EMV120" i="1" s="1"/>
  <c r="EMN120" i="1" a="1"/>
  <c r="EMN120" i="1" s="1"/>
  <c r="EMF120" i="1" a="1"/>
  <c r="EMF120" i="1" s="1"/>
  <c r="ELX120" i="1" a="1"/>
  <c r="ELX120" i="1" s="1"/>
  <c r="ELP120" i="1" a="1"/>
  <c r="ELP120" i="1" s="1"/>
  <c r="ELH120" i="1" a="1"/>
  <c r="ELH120" i="1" s="1"/>
  <c r="EKZ120" i="1" a="1"/>
  <c r="EKZ120" i="1" s="1"/>
  <c r="EKR120" i="1" a="1"/>
  <c r="EKR120" i="1" s="1"/>
  <c r="EKJ120" i="1" a="1"/>
  <c r="EKJ120" i="1" s="1"/>
  <c r="EKB120" i="1" a="1"/>
  <c r="EKB120" i="1" s="1"/>
  <c r="EJT120" i="1" a="1"/>
  <c r="EJT120" i="1" s="1"/>
  <c r="EJL120" i="1" a="1"/>
  <c r="EJL120" i="1" s="1"/>
  <c r="EJD120" i="1" a="1"/>
  <c r="EJD120" i="1" s="1"/>
  <c r="EIV120" i="1" a="1"/>
  <c r="EIV120" i="1" s="1"/>
  <c r="EIN120" i="1" a="1"/>
  <c r="EIN120" i="1" s="1"/>
  <c r="EIF120" i="1" a="1"/>
  <c r="EIF120" i="1" s="1"/>
  <c r="EHX120" i="1" a="1"/>
  <c r="EHX120" i="1" s="1"/>
  <c r="EHP120" i="1" a="1"/>
  <c r="EHP120" i="1" s="1"/>
  <c r="EHH120" i="1" a="1"/>
  <c r="EHH120" i="1" s="1"/>
  <c r="EGZ120" i="1" a="1"/>
  <c r="EGZ120" i="1" s="1"/>
  <c r="EGR120" i="1" a="1"/>
  <c r="EGR120" i="1" s="1"/>
  <c r="EGJ120" i="1" a="1"/>
  <c r="EGJ120" i="1" s="1"/>
  <c r="EGB120" i="1" a="1"/>
  <c r="EGB120" i="1" s="1"/>
  <c r="EFT120" i="1" a="1"/>
  <c r="EFT120" i="1" s="1"/>
  <c r="EFL120" i="1" a="1"/>
  <c r="EFL120" i="1" s="1"/>
  <c r="EFD120" i="1" a="1"/>
  <c r="EFD120" i="1" s="1"/>
  <c r="EEV120" i="1" a="1"/>
  <c r="EEV120" i="1" s="1"/>
  <c r="EEN120" i="1" a="1"/>
  <c r="EEN120" i="1" s="1"/>
  <c r="EEF120" i="1" a="1"/>
  <c r="EEF120" i="1" s="1"/>
  <c r="EDX120" i="1" a="1"/>
  <c r="EDX120" i="1" s="1"/>
  <c r="EDP120" i="1" a="1"/>
  <c r="EDP120" i="1" s="1"/>
  <c r="EDH120" i="1" a="1"/>
  <c r="EDH120" i="1" s="1"/>
  <c r="ECZ120" i="1" a="1"/>
  <c r="ECZ120" i="1" s="1"/>
  <c r="ECR120" i="1" a="1"/>
  <c r="ECR120" i="1" s="1"/>
  <c r="ECJ120" i="1" a="1"/>
  <c r="ECJ120" i="1" s="1"/>
  <c r="ECB120" i="1" a="1"/>
  <c r="ECB120" i="1" s="1"/>
  <c r="EBT120" i="1" a="1"/>
  <c r="EBT120" i="1" s="1"/>
  <c r="EBL120" i="1" a="1"/>
  <c r="EBL120" i="1" s="1"/>
  <c r="EBD120" i="1" a="1"/>
  <c r="EBD120" i="1" s="1"/>
  <c r="EAV120" i="1" a="1"/>
  <c r="EAV120" i="1" s="1"/>
  <c r="EAN120" i="1" a="1"/>
  <c r="EAN120" i="1" s="1"/>
  <c r="EAF120" i="1" a="1"/>
  <c r="EAF120" i="1" s="1"/>
  <c r="DZX120" i="1" a="1"/>
  <c r="DZX120" i="1" s="1"/>
  <c r="DZP120" i="1" a="1"/>
  <c r="DZP120" i="1" s="1"/>
  <c r="DZH120" i="1" a="1"/>
  <c r="DZH120" i="1" s="1"/>
  <c r="DYZ120" i="1" a="1"/>
  <c r="DYZ120" i="1" s="1"/>
  <c r="DYR120" i="1" a="1"/>
  <c r="DYR120" i="1" s="1"/>
  <c r="DYJ120" i="1" a="1"/>
  <c r="DYJ120" i="1" s="1"/>
  <c r="DYB120" i="1" a="1"/>
  <c r="DYB120" i="1" s="1"/>
  <c r="DXT120" i="1" a="1"/>
  <c r="DXT120" i="1" s="1"/>
  <c r="DXL120" i="1" a="1"/>
  <c r="DXL120" i="1" s="1"/>
  <c r="DXD120" i="1" a="1"/>
  <c r="DXD120" i="1" s="1"/>
  <c r="DWV120" i="1" a="1"/>
  <c r="DWV120" i="1" s="1"/>
  <c r="DWN120" i="1" a="1"/>
  <c r="DWN120" i="1" s="1"/>
  <c r="DWF120" i="1" a="1"/>
  <c r="DWF120" i="1" s="1"/>
  <c r="DVX120" i="1" a="1"/>
  <c r="DVX120" i="1" s="1"/>
  <c r="DVP120" i="1" a="1"/>
  <c r="DVP120" i="1" s="1"/>
  <c r="DVH120" i="1" a="1"/>
  <c r="DVH120" i="1" s="1"/>
  <c r="DUZ120" i="1" a="1"/>
  <c r="DUZ120" i="1" s="1"/>
  <c r="DUR120" i="1" a="1"/>
  <c r="DUR120" i="1" s="1"/>
  <c r="DUJ120" i="1" a="1"/>
  <c r="DUJ120" i="1" s="1"/>
  <c r="DUB120" i="1" a="1"/>
  <c r="DUB120" i="1" s="1"/>
  <c r="DTT120" i="1" a="1"/>
  <c r="DTT120" i="1" s="1"/>
  <c r="DTL120" i="1" a="1"/>
  <c r="DTL120" i="1" s="1"/>
  <c r="DTD120" i="1" a="1"/>
  <c r="DTD120" i="1" s="1"/>
  <c r="DSV120" i="1" a="1"/>
  <c r="DSV120" i="1" s="1"/>
  <c r="DSN120" i="1" a="1"/>
  <c r="DSN120" i="1" s="1"/>
  <c r="DSF120" i="1" a="1"/>
  <c r="DSF120" i="1" s="1"/>
  <c r="DRX120" i="1" a="1"/>
  <c r="DRX120" i="1" s="1"/>
  <c r="DRP120" i="1" a="1"/>
  <c r="DRP120" i="1" s="1"/>
  <c r="DRH120" i="1" a="1"/>
  <c r="DRH120" i="1" s="1"/>
  <c r="DQZ120" i="1" a="1"/>
  <c r="DQZ120" i="1" s="1"/>
  <c r="DQR120" i="1" a="1"/>
  <c r="DQR120" i="1" s="1"/>
  <c r="DQJ120" i="1" a="1"/>
  <c r="DQJ120" i="1" s="1"/>
  <c r="DQB120" i="1" a="1"/>
  <c r="DQB120" i="1" s="1"/>
  <c r="DPT120" i="1" a="1"/>
  <c r="DPT120" i="1" s="1"/>
  <c r="DPL120" i="1" a="1"/>
  <c r="DPL120" i="1" s="1"/>
  <c r="DPD120" i="1" a="1"/>
  <c r="DPD120" i="1" s="1"/>
  <c r="DOV120" i="1" a="1"/>
  <c r="DOV120" i="1" s="1"/>
  <c r="DON120" i="1" a="1"/>
  <c r="DON120" i="1" s="1"/>
  <c r="DOF120" i="1" a="1"/>
  <c r="DOF120" i="1" s="1"/>
  <c r="DNX120" i="1" a="1"/>
  <c r="DNX120" i="1" s="1"/>
  <c r="DNP120" i="1" a="1"/>
  <c r="DNP120" i="1" s="1"/>
  <c r="DNH120" i="1" a="1"/>
  <c r="DNH120" i="1" s="1"/>
  <c r="DMZ120" i="1" a="1"/>
  <c r="DMZ120" i="1" s="1"/>
  <c r="DMR120" i="1" a="1"/>
  <c r="DMR120" i="1" s="1"/>
  <c r="DMJ120" i="1" a="1"/>
  <c r="DMJ120" i="1" s="1"/>
  <c r="DMB120" i="1" a="1"/>
  <c r="DMB120" i="1" s="1"/>
  <c r="DLT120" i="1" a="1"/>
  <c r="DLT120" i="1" s="1"/>
  <c r="DLL120" i="1" a="1"/>
  <c r="DLL120" i="1" s="1"/>
  <c r="DLD120" i="1" a="1"/>
  <c r="DLD120" i="1" s="1"/>
  <c r="DKV120" i="1" a="1"/>
  <c r="DKV120" i="1" s="1"/>
  <c r="DKN120" i="1" a="1"/>
  <c r="DKN120" i="1" s="1"/>
  <c r="DKF120" i="1" a="1"/>
  <c r="DKF120" i="1" s="1"/>
  <c r="DJX120" i="1" a="1"/>
  <c r="DJX120" i="1" s="1"/>
  <c r="DJP120" i="1" a="1"/>
  <c r="DJP120" i="1" s="1"/>
  <c r="DJH120" i="1" a="1"/>
  <c r="DJH120" i="1" s="1"/>
  <c r="DIZ120" i="1" a="1"/>
  <c r="DIZ120" i="1" s="1"/>
  <c r="DIR120" i="1" a="1"/>
  <c r="DIR120" i="1" s="1"/>
  <c r="DIJ120" i="1" a="1"/>
  <c r="DIJ120" i="1" s="1"/>
  <c r="DIB120" i="1" a="1"/>
  <c r="DIB120" i="1" s="1"/>
  <c r="DHT120" i="1" a="1"/>
  <c r="DHT120" i="1" s="1"/>
  <c r="DHL120" i="1" a="1"/>
  <c r="DHL120" i="1" s="1"/>
  <c r="DHD120" i="1" a="1"/>
  <c r="DHD120" i="1" s="1"/>
  <c r="DGV120" i="1" a="1"/>
  <c r="DGV120" i="1" s="1"/>
  <c r="DGN120" i="1" a="1"/>
  <c r="DGN120" i="1" s="1"/>
  <c r="DGF120" i="1" a="1"/>
  <c r="DGF120" i="1" s="1"/>
  <c r="DFX120" i="1" a="1"/>
  <c r="DFX120" i="1" s="1"/>
  <c r="DFP120" i="1" a="1"/>
  <c r="DFP120" i="1" s="1"/>
  <c r="DFH120" i="1" a="1"/>
  <c r="DFH120" i="1" s="1"/>
  <c r="DEZ120" i="1" a="1"/>
  <c r="DEZ120" i="1" s="1"/>
  <c r="DER120" i="1" a="1"/>
  <c r="DER120" i="1" s="1"/>
  <c r="DEJ120" i="1" a="1"/>
  <c r="DEJ120" i="1" s="1"/>
  <c r="DEB120" i="1" a="1"/>
  <c r="DEB120" i="1" s="1"/>
  <c r="DDT120" i="1" a="1"/>
  <c r="DDT120" i="1" s="1"/>
  <c r="DDL120" i="1" a="1"/>
  <c r="DDL120" i="1" s="1"/>
  <c r="DDD120" i="1" a="1"/>
  <c r="DDD120" i="1" s="1"/>
  <c r="DCV120" i="1" a="1"/>
  <c r="DCV120" i="1" s="1"/>
  <c r="DCN120" i="1" a="1"/>
  <c r="DCN120" i="1" s="1"/>
  <c r="DCF120" i="1" a="1"/>
  <c r="DCF120" i="1" s="1"/>
  <c r="DBX120" i="1" a="1"/>
  <c r="DBX120" i="1" s="1"/>
  <c r="DBP120" i="1" a="1"/>
  <c r="DBP120" i="1" s="1"/>
  <c r="DBH120" i="1" a="1"/>
  <c r="DBH120" i="1" s="1"/>
  <c r="DAZ120" i="1" a="1"/>
  <c r="DAZ120" i="1" s="1"/>
  <c r="DAR120" i="1" a="1"/>
  <c r="DAR120" i="1" s="1"/>
  <c r="DAJ120" i="1" a="1"/>
  <c r="DAJ120" i="1" s="1"/>
  <c r="DAB120" i="1" a="1"/>
  <c r="DAB120" i="1" s="1"/>
  <c r="CZT120" i="1" a="1"/>
  <c r="CZT120" i="1" s="1"/>
  <c r="CZL120" i="1" a="1"/>
  <c r="CZL120" i="1" s="1"/>
  <c r="CZD120" i="1" a="1"/>
  <c r="CZD120" i="1" s="1"/>
  <c r="CYV120" i="1" a="1"/>
  <c r="CYV120" i="1" s="1"/>
  <c r="CYN120" i="1" a="1"/>
  <c r="CYN120" i="1" s="1"/>
  <c r="CYF120" i="1" a="1"/>
  <c r="CYF120" i="1" s="1"/>
  <c r="CXX120" i="1" a="1"/>
  <c r="CXX120" i="1" s="1"/>
  <c r="CXP120" i="1" a="1"/>
  <c r="CXP120" i="1" s="1"/>
  <c r="CXH120" i="1" a="1"/>
  <c r="CXH120" i="1" s="1"/>
  <c r="CWZ120" i="1" a="1"/>
  <c r="CWZ120" i="1" s="1"/>
  <c r="CWR120" i="1" a="1"/>
  <c r="CWR120" i="1" s="1"/>
  <c r="CWJ120" i="1" a="1"/>
  <c r="CWJ120" i="1" s="1"/>
  <c r="CWB120" i="1" a="1"/>
  <c r="CWB120" i="1" s="1"/>
  <c r="CVT120" i="1" a="1"/>
  <c r="CVT120" i="1" s="1"/>
  <c r="CVL120" i="1" a="1"/>
  <c r="CVL120" i="1" s="1"/>
  <c r="CVD120" i="1" a="1"/>
  <c r="CVD120" i="1" s="1"/>
  <c r="CUV120" i="1" a="1"/>
  <c r="CUV120" i="1" s="1"/>
  <c r="CUN120" i="1" a="1"/>
  <c r="CUN120" i="1" s="1"/>
  <c r="CUF120" i="1" a="1"/>
  <c r="CUF120" i="1" s="1"/>
  <c r="CTX120" i="1" a="1"/>
  <c r="CTX120" i="1" s="1"/>
  <c r="CTP120" i="1" a="1"/>
  <c r="CTP120" i="1" s="1"/>
  <c r="CTH120" i="1" a="1"/>
  <c r="CTH120" i="1" s="1"/>
  <c r="CSZ120" i="1" a="1"/>
  <c r="CSZ120" i="1" s="1"/>
  <c r="CSR120" i="1" a="1"/>
  <c r="CSR120" i="1" s="1"/>
  <c r="CSJ120" i="1" a="1"/>
  <c r="CSJ120" i="1" s="1"/>
  <c r="CSB120" i="1" a="1"/>
  <c r="CSB120" i="1" s="1"/>
  <c r="CRT120" i="1" a="1"/>
  <c r="CRT120" i="1" s="1"/>
  <c r="CRL120" i="1" a="1"/>
  <c r="CRL120" i="1" s="1"/>
  <c r="CRD120" i="1" a="1"/>
  <c r="CRD120" i="1" s="1"/>
  <c r="CQV120" i="1" a="1"/>
  <c r="CQV120" i="1" s="1"/>
  <c r="CQN120" i="1" a="1"/>
  <c r="CQN120" i="1" s="1"/>
  <c r="CQF120" i="1" a="1"/>
  <c r="CQF120" i="1" s="1"/>
  <c r="CPX120" i="1" a="1"/>
  <c r="CPX120" i="1" s="1"/>
  <c r="CPP120" i="1" a="1"/>
  <c r="CPP120" i="1" s="1"/>
  <c r="CPH120" i="1" a="1"/>
  <c r="CPH120" i="1" s="1"/>
  <c r="COZ120" i="1" a="1"/>
  <c r="COZ120" i="1" s="1"/>
  <c r="COR120" i="1" a="1"/>
  <c r="COR120" i="1" s="1"/>
  <c r="COJ120" i="1" a="1"/>
  <c r="COJ120" i="1" s="1"/>
  <c r="COB120" i="1" a="1"/>
  <c r="COB120" i="1" s="1"/>
  <c r="CNT120" i="1" a="1"/>
  <c r="CNT120" i="1" s="1"/>
  <c r="CNL120" i="1" a="1"/>
  <c r="CNL120" i="1" s="1"/>
  <c r="CND120" i="1" a="1"/>
  <c r="CND120" i="1" s="1"/>
  <c r="CMV120" i="1" a="1"/>
  <c r="CMV120" i="1" s="1"/>
  <c r="CMN120" i="1" a="1"/>
  <c r="CMN120" i="1" s="1"/>
  <c r="CMF120" i="1" a="1"/>
  <c r="CMF120" i="1" s="1"/>
  <c r="CLX120" i="1" a="1"/>
  <c r="CLX120" i="1" s="1"/>
  <c r="CLP120" i="1" a="1"/>
  <c r="CLP120" i="1" s="1"/>
  <c r="CLH120" i="1" a="1"/>
  <c r="CLH120" i="1" s="1"/>
  <c r="CKZ120" i="1" a="1"/>
  <c r="CKZ120" i="1" s="1"/>
  <c r="CKR120" i="1" a="1"/>
  <c r="CKR120" i="1" s="1"/>
  <c r="CKJ120" i="1" a="1"/>
  <c r="CKJ120" i="1" s="1"/>
  <c r="CKB120" i="1" a="1"/>
  <c r="CKB120" i="1" s="1"/>
  <c r="CJT120" i="1" a="1"/>
  <c r="CJT120" i="1" s="1"/>
  <c r="CJL120" i="1" a="1"/>
  <c r="CJL120" i="1" s="1"/>
  <c r="CJD120" i="1" a="1"/>
  <c r="CJD120" i="1" s="1"/>
  <c r="CIV120" i="1" a="1"/>
  <c r="CIV120" i="1" s="1"/>
  <c r="CIN120" i="1" a="1"/>
  <c r="CIN120" i="1" s="1"/>
  <c r="CIF120" i="1" a="1"/>
  <c r="CIF120" i="1" s="1"/>
  <c r="CHX120" i="1" a="1"/>
  <c r="CHX120" i="1" s="1"/>
  <c r="CHP120" i="1" a="1"/>
  <c r="CHP120" i="1" s="1"/>
  <c r="CHH120" i="1" a="1"/>
  <c r="CHH120" i="1" s="1"/>
  <c r="CGZ120" i="1" a="1"/>
  <c r="CGZ120" i="1" s="1"/>
  <c r="CGR120" i="1" a="1"/>
  <c r="CGR120" i="1" s="1"/>
  <c r="CGJ120" i="1" a="1"/>
  <c r="CGJ120" i="1" s="1"/>
  <c r="CGB120" i="1" a="1"/>
  <c r="CGB120" i="1" s="1"/>
  <c r="CFT120" i="1" a="1"/>
  <c r="CFT120" i="1" s="1"/>
  <c r="CFL120" i="1" a="1"/>
  <c r="CFL120" i="1" s="1"/>
  <c r="CFD120" i="1" a="1"/>
  <c r="CFD120" i="1" s="1"/>
  <c r="CEV120" i="1" a="1"/>
  <c r="CEV120" i="1" s="1"/>
  <c r="CEN120" i="1" a="1"/>
  <c r="CEN120" i="1" s="1"/>
  <c r="CEF120" i="1" a="1"/>
  <c r="CEF120" i="1" s="1"/>
  <c r="CDX120" i="1" a="1"/>
  <c r="CDX120" i="1" s="1"/>
  <c r="CDP120" i="1" a="1"/>
  <c r="CDP120" i="1" s="1"/>
  <c r="CDH120" i="1" a="1"/>
  <c r="CDH120" i="1" s="1"/>
  <c r="CCZ120" i="1" a="1"/>
  <c r="CCZ120" i="1" s="1"/>
  <c r="CCR120" i="1" a="1"/>
  <c r="CCR120" i="1" s="1"/>
  <c r="CCJ120" i="1" a="1"/>
  <c r="CCJ120" i="1" s="1"/>
  <c r="CCB120" i="1" a="1"/>
  <c r="CCB120" i="1" s="1"/>
  <c r="CBT120" i="1" a="1"/>
  <c r="CBT120" i="1" s="1"/>
  <c r="CBL120" i="1" a="1"/>
  <c r="CBL120" i="1" s="1"/>
  <c r="CBD120" i="1" a="1"/>
  <c r="CBD120" i="1" s="1"/>
  <c r="CAV120" i="1" a="1"/>
  <c r="CAV120" i="1" s="1"/>
  <c r="CAN120" i="1" a="1"/>
  <c r="CAN120" i="1" s="1"/>
  <c r="CAF120" i="1" a="1"/>
  <c r="CAF120" i="1" s="1"/>
  <c r="BZX120" i="1" a="1"/>
  <c r="BZX120" i="1" s="1"/>
  <c r="BZP120" i="1" a="1"/>
  <c r="BZP120" i="1" s="1"/>
  <c r="BZH120" i="1" a="1"/>
  <c r="BZH120" i="1" s="1"/>
  <c r="BYZ120" i="1" a="1"/>
  <c r="BYZ120" i="1" s="1"/>
  <c r="BYR120" i="1" a="1"/>
  <c r="BYR120" i="1" s="1"/>
  <c r="BYJ120" i="1" a="1"/>
  <c r="BYJ120" i="1" s="1"/>
  <c r="BYB120" i="1" a="1"/>
  <c r="BYB120" i="1" s="1"/>
  <c r="BXT120" i="1" a="1"/>
  <c r="BXT120" i="1" s="1"/>
  <c r="BXL120" i="1" a="1"/>
  <c r="BXL120" i="1" s="1"/>
  <c r="BXD120" i="1" a="1"/>
  <c r="BXD120" i="1" s="1"/>
  <c r="BWV120" i="1" a="1"/>
  <c r="BWV120" i="1" s="1"/>
  <c r="BWN120" i="1" a="1"/>
  <c r="BWN120" i="1" s="1"/>
  <c r="BWF120" i="1" a="1"/>
  <c r="BWF120" i="1" s="1"/>
  <c r="BVX120" i="1" a="1"/>
  <c r="BVX120" i="1" s="1"/>
  <c r="BVP120" i="1" a="1"/>
  <c r="BVP120" i="1" s="1"/>
  <c r="BVH120" i="1" a="1"/>
  <c r="BVH120" i="1" s="1"/>
  <c r="BUZ120" i="1" a="1"/>
  <c r="BUZ120" i="1" s="1"/>
  <c r="BUR120" i="1" a="1"/>
  <c r="BUR120" i="1" s="1"/>
  <c r="BUJ120" i="1" a="1"/>
  <c r="BUJ120" i="1" s="1"/>
  <c r="BUB120" i="1" a="1"/>
  <c r="BUB120" i="1" s="1"/>
  <c r="BTT120" i="1" a="1"/>
  <c r="BTT120" i="1" s="1"/>
  <c r="BTL120" i="1" a="1"/>
  <c r="BTL120" i="1" s="1"/>
  <c r="BTD120" i="1" a="1"/>
  <c r="BTD120" i="1" s="1"/>
  <c r="BSV120" i="1" a="1"/>
  <c r="BSV120" i="1" s="1"/>
  <c r="BSN120" i="1" a="1"/>
  <c r="BSN120" i="1" s="1"/>
  <c r="BSF120" i="1" a="1"/>
  <c r="BSF120" i="1" s="1"/>
  <c r="BRX120" i="1" a="1"/>
  <c r="BRX120" i="1" s="1"/>
  <c r="BRP120" i="1" a="1"/>
  <c r="BRP120" i="1" s="1"/>
  <c r="BRH120" i="1" a="1"/>
  <c r="BRH120" i="1" s="1"/>
  <c r="BQZ120" i="1" a="1"/>
  <c r="BQZ120" i="1" s="1"/>
  <c r="BQR120" i="1" a="1"/>
  <c r="BQR120" i="1" s="1"/>
  <c r="BQJ120" i="1" a="1"/>
  <c r="BQJ120" i="1" s="1"/>
  <c r="BQB120" i="1" a="1"/>
  <c r="BQB120" i="1" s="1"/>
  <c r="BPT120" i="1" a="1"/>
  <c r="BPT120" i="1" s="1"/>
  <c r="BPL120" i="1" a="1"/>
  <c r="BPL120" i="1" s="1"/>
  <c r="BPD120" i="1" a="1"/>
  <c r="BPD120" i="1" s="1"/>
  <c r="BOV120" i="1" a="1"/>
  <c r="BOV120" i="1" s="1"/>
  <c r="BON120" i="1" a="1"/>
  <c r="BON120" i="1" s="1"/>
  <c r="BOF120" i="1" a="1"/>
  <c r="BOF120" i="1" s="1"/>
  <c r="BNX120" i="1" a="1"/>
  <c r="BNX120" i="1" s="1"/>
  <c r="BNP120" i="1" a="1"/>
  <c r="BNP120" i="1" s="1"/>
  <c r="BNH120" i="1" a="1"/>
  <c r="BNH120" i="1" s="1"/>
  <c r="BMZ120" i="1" a="1"/>
  <c r="BMZ120" i="1" s="1"/>
  <c r="BMR120" i="1" a="1"/>
  <c r="BMR120" i="1" s="1"/>
  <c r="BMJ120" i="1" a="1"/>
  <c r="BMJ120" i="1" s="1"/>
  <c r="BMB120" i="1" a="1"/>
  <c r="BMB120" i="1" s="1"/>
  <c r="BLT120" i="1" a="1"/>
  <c r="BLT120" i="1" s="1"/>
  <c r="BLL120" i="1" a="1"/>
  <c r="BLL120" i="1" s="1"/>
  <c r="BLD120" i="1" a="1"/>
  <c r="BLD120" i="1" s="1"/>
  <c r="BKV120" i="1" a="1"/>
  <c r="BKV120" i="1" s="1"/>
  <c r="BKN120" i="1" a="1"/>
  <c r="BKN120" i="1" s="1"/>
  <c r="BKF120" i="1" a="1"/>
  <c r="BKF120" i="1" s="1"/>
  <c r="BJX120" i="1" a="1"/>
  <c r="BJX120" i="1" s="1"/>
  <c r="BJP120" i="1" a="1"/>
  <c r="BJP120" i="1" s="1"/>
  <c r="BJH120" i="1" a="1"/>
  <c r="BJH120" i="1" s="1"/>
  <c r="BIZ120" i="1" a="1"/>
  <c r="BIZ120" i="1" s="1"/>
  <c r="BIR120" i="1" a="1"/>
  <c r="BIR120" i="1" s="1"/>
  <c r="BIJ120" i="1" a="1"/>
  <c r="BIJ120" i="1" s="1"/>
  <c r="BIB120" i="1" a="1"/>
  <c r="BIB120" i="1" s="1"/>
  <c r="BHT120" i="1" a="1"/>
  <c r="BHT120" i="1" s="1"/>
  <c r="BHL120" i="1" a="1"/>
  <c r="BHL120" i="1" s="1"/>
  <c r="BHD120" i="1" a="1"/>
  <c r="BHD120" i="1" s="1"/>
  <c r="BGV120" i="1" a="1"/>
  <c r="BGV120" i="1" s="1"/>
  <c r="BGN120" i="1" a="1"/>
  <c r="BGN120" i="1" s="1"/>
  <c r="BGF120" i="1" a="1"/>
  <c r="BGF120" i="1" s="1"/>
  <c r="BFX120" i="1" a="1"/>
  <c r="BFX120" i="1" s="1"/>
  <c r="BFP120" i="1" a="1"/>
  <c r="BFP120" i="1" s="1"/>
  <c r="BFH120" i="1" a="1"/>
  <c r="BFH120" i="1" s="1"/>
  <c r="BEZ120" i="1" a="1"/>
  <c r="BEZ120" i="1" s="1"/>
  <c r="BER120" i="1" a="1"/>
  <c r="BER120" i="1" s="1"/>
  <c r="BEJ120" i="1" a="1"/>
  <c r="BEJ120" i="1" s="1"/>
  <c r="BEB120" i="1" a="1"/>
  <c r="BEB120" i="1" s="1"/>
  <c r="BDT120" i="1" a="1"/>
  <c r="BDT120" i="1" s="1"/>
  <c r="BDL120" i="1" a="1"/>
  <c r="BDL120" i="1" s="1"/>
  <c r="BDD120" i="1" a="1"/>
  <c r="BDD120" i="1" s="1"/>
  <c r="BCV120" i="1" a="1"/>
  <c r="BCV120" i="1" s="1"/>
  <c r="BCN120" i="1" a="1"/>
  <c r="BCN120" i="1" s="1"/>
  <c r="BCF120" i="1" a="1"/>
  <c r="BCF120" i="1" s="1"/>
  <c r="BBX120" i="1" a="1"/>
  <c r="BBX120" i="1" s="1"/>
  <c r="BBP120" i="1" a="1"/>
  <c r="BBP120" i="1" s="1"/>
  <c r="BBH120" i="1" a="1"/>
  <c r="BBH120" i="1" s="1"/>
  <c r="BAZ120" i="1" a="1"/>
  <c r="BAZ120" i="1" s="1"/>
  <c r="BAR120" i="1" a="1"/>
  <c r="BAR120" i="1" s="1"/>
  <c r="BAJ120" i="1" a="1"/>
  <c r="BAJ120" i="1" s="1"/>
  <c r="BAB120" i="1" a="1"/>
  <c r="BAB120" i="1" s="1"/>
  <c r="AZT120" i="1" a="1"/>
  <c r="AZT120" i="1" s="1"/>
  <c r="AZL120" i="1" a="1"/>
  <c r="AZL120" i="1" s="1"/>
  <c r="AZD120" i="1" a="1"/>
  <c r="AZD120" i="1" s="1"/>
  <c r="AYV120" i="1" a="1"/>
  <c r="AYV120" i="1" s="1"/>
  <c r="AYN120" i="1" a="1"/>
  <c r="AYN120" i="1" s="1"/>
  <c r="AYF120" i="1" a="1"/>
  <c r="AYF120" i="1" s="1"/>
  <c r="AXX120" i="1" a="1"/>
  <c r="AXX120" i="1" s="1"/>
  <c r="AXP120" i="1" a="1"/>
  <c r="AXP120" i="1" s="1"/>
  <c r="AXH120" i="1" a="1"/>
  <c r="AXH120" i="1" s="1"/>
  <c r="AWZ120" i="1" a="1"/>
  <c r="AWZ120" i="1" s="1"/>
  <c r="AWR120" i="1" a="1"/>
  <c r="AWR120" i="1" s="1"/>
  <c r="AWJ120" i="1" a="1"/>
  <c r="AWJ120" i="1" s="1"/>
  <c r="AWB120" i="1" a="1"/>
  <c r="AWB120" i="1" s="1"/>
  <c r="AVT120" i="1" a="1"/>
  <c r="AVT120" i="1" s="1"/>
  <c r="AVL120" i="1" a="1"/>
  <c r="AVL120" i="1" s="1"/>
  <c r="AVD120" i="1" a="1"/>
  <c r="AVD120" i="1" s="1"/>
  <c r="AUV120" i="1" a="1"/>
  <c r="AUV120" i="1" s="1"/>
  <c r="AUN120" i="1" a="1"/>
  <c r="AUN120" i="1" s="1"/>
  <c r="AUF120" i="1" a="1"/>
  <c r="AUF120" i="1" s="1"/>
  <c r="ATX120" i="1" a="1"/>
  <c r="ATX120" i="1" s="1"/>
  <c r="ATP120" i="1" a="1"/>
  <c r="ATP120" i="1" s="1"/>
  <c r="ATH120" i="1" a="1"/>
  <c r="ATH120" i="1" s="1"/>
  <c r="ASZ120" i="1" a="1"/>
  <c r="ASZ120" i="1" s="1"/>
  <c r="ASR120" i="1" a="1"/>
  <c r="ASR120" i="1" s="1"/>
  <c r="ASJ120" i="1" a="1"/>
  <c r="ASJ120" i="1" s="1"/>
  <c r="ASB120" i="1" a="1"/>
  <c r="ASB120" i="1" s="1"/>
  <c r="ART120" i="1" a="1"/>
  <c r="ART120" i="1" s="1"/>
  <c r="ARL120" i="1" a="1"/>
  <c r="ARL120" i="1" s="1"/>
  <c r="ARD120" i="1" a="1"/>
  <c r="ARD120" i="1" s="1"/>
  <c r="AQV120" i="1" a="1"/>
  <c r="AQV120" i="1" s="1"/>
  <c r="AQN120" i="1" a="1"/>
  <c r="AQN120" i="1" s="1"/>
  <c r="AQF120" i="1" a="1"/>
  <c r="AQF120" i="1" s="1"/>
  <c r="APX120" i="1" a="1"/>
  <c r="APX120" i="1" s="1"/>
  <c r="APP120" i="1" a="1"/>
  <c r="APP120" i="1" s="1"/>
  <c r="APH120" i="1" a="1"/>
  <c r="APH120" i="1" s="1"/>
  <c r="AOZ120" i="1" a="1"/>
  <c r="AOZ120" i="1" s="1"/>
  <c r="AOR120" i="1" a="1"/>
  <c r="AOR120" i="1" s="1"/>
  <c r="AOJ120" i="1" a="1"/>
  <c r="AOJ120" i="1" s="1"/>
  <c r="AOB120" i="1" a="1"/>
  <c r="AOB120" i="1" s="1"/>
  <c r="ANT120" i="1" a="1"/>
  <c r="ANT120" i="1" s="1"/>
  <c r="ANL120" i="1" a="1"/>
  <c r="ANL120" i="1" s="1"/>
  <c r="AND120" i="1" a="1"/>
  <c r="AND120" i="1" s="1"/>
  <c r="AMV120" i="1" a="1"/>
  <c r="AMV120" i="1" s="1"/>
  <c r="AMN120" i="1" a="1"/>
  <c r="AMN120" i="1" s="1"/>
  <c r="AMF120" i="1" a="1"/>
  <c r="AMF120" i="1" s="1"/>
  <c r="ALX120" i="1" a="1"/>
  <c r="ALX120" i="1" s="1"/>
  <c r="ALP120" i="1" a="1"/>
  <c r="ALP120" i="1" s="1"/>
  <c r="ALH120" i="1" a="1"/>
  <c r="ALH120" i="1" s="1"/>
  <c r="AKZ120" i="1" a="1"/>
  <c r="AKZ120" i="1" s="1"/>
  <c r="AKR120" i="1" a="1"/>
  <c r="AKR120" i="1" s="1"/>
  <c r="AKJ120" i="1" a="1"/>
  <c r="AKJ120" i="1" s="1"/>
  <c r="AKB120" i="1" a="1"/>
  <c r="AKB120" i="1" s="1"/>
  <c r="AJT120" i="1" a="1"/>
  <c r="AJT120" i="1" s="1"/>
  <c r="AJL120" i="1" a="1"/>
  <c r="AJL120" i="1" s="1"/>
  <c r="AJD120" i="1" a="1"/>
  <c r="AJD120" i="1" s="1"/>
  <c r="AIV120" i="1" a="1"/>
  <c r="AIV120" i="1" s="1"/>
  <c r="AIN120" i="1" a="1"/>
  <c r="AIN120" i="1" s="1"/>
  <c r="AIF120" i="1" a="1"/>
  <c r="AIF120" i="1" s="1"/>
  <c r="AHX120" i="1" a="1"/>
  <c r="AHX120" i="1" s="1"/>
  <c r="AHP120" i="1" a="1"/>
  <c r="AHP120" i="1" s="1"/>
  <c r="AHH120" i="1" a="1"/>
  <c r="AHH120" i="1" s="1"/>
  <c r="AGZ120" i="1" a="1"/>
  <c r="AGZ120" i="1" s="1"/>
  <c r="AGR120" i="1" a="1"/>
  <c r="AGR120" i="1" s="1"/>
  <c r="AGJ120" i="1" a="1"/>
  <c r="AGJ120" i="1" s="1"/>
  <c r="AGB120" i="1" a="1"/>
  <c r="AGB120" i="1" s="1"/>
  <c r="AFT120" i="1" a="1"/>
  <c r="AFT120" i="1" s="1"/>
  <c r="AFL120" i="1" a="1"/>
  <c r="AFL120" i="1" s="1"/>
  <c r="AFD120" i="1" a="1"/>
  <c r="AFD120" i="1" s="1"/>
  <c r="AEV120" i="1" a="1"/>
  <c r="AEV120" i="1" s="1"/>
  <c r="AEN120" i="1" a="1"/>
  <c r="AEN120" i="1" s="1"/>
  <c r="AEF120" i="1" a="1"/>
  <c r="AEF120" i="1" s="1"/>
  <c r="ADX120" i="1" a="1"/>
  <c r="ADX120" i="1" s="1"/>
  <c r="ADP120" i="1" a="1"/>
  <c r="ADP120" i="1" s="1"/>
  <c r="ADH120" i="1" a="1"/>
  <c r="ADH120" i="1" s="1"/>
  <c r="ACZ120" i="1" a="1"/>
  <c r="ACZ120" i="1" s="1"/>
  <c r="ACR120" i="1" a="1"/>
  <c r="ACR120" i="1" s="1"/>
  <c r="ACJ120" i="1" a="1"/>
  <c r="ACJ120" i="1" s="1"/>
  <c r="ACB120" i="1" a="1"/>
  <c r="ACB120" i="1" s="1"/>
  <c r="ABT120" i="1" a="1"/>
  <c r="ABT120" i="1" s="1"/>
  <c r="ABL120" i="1" a="1"/>
  <c r="ABL120" i="1" s="1"/>
  <c r="ABD120" i="1" a="1"/>
  <c r="ABD120" i="1" s="1"/>
  <c r="AAV120" i="1" a="1"/>
  <c r="AAV120" i="1" s="1"/>
  <c r="AAN120" i="1" a="1"/>
  <c r="AAN120" i="1" s="1"/>
  <c r="AAF120" i="1" a="1"/>
  <c r="AAF120" i="1" s="1"/>
  <c r="ZX120" i="1" a="1"/>
  <c r="ZX120" i="1" s="1"/>
  <c r="ZP120" i="1" a="1"/>
  <c r="ZP120" i="1" s="1"/>
  <c r="ZH120" i="1" a="1"/>
  <c r="ZH120" i="1" s="1"/>
  <c r="YZ120" i="1" a="1"/>
  <c r="YZ120" i="1" s="1"/>
  <c r="YR120" i="1" a="1"/>
  <c r="YR120" i="1" s="1"/>
  <c r="YJ120" i="1" a="1"/>
  <c r="YJ120" i="1" s="1"/>
  <c r="YB120" i="1" a="1"/>
  <c r="YB120" i="1" s="1"/>
  <c r="XT120" i="1" a="1"/>
  <c r="XT120" i="1" s="1"/>
  <c r="XL120" i="1" a="1"/>
  <c r="XL120" i="1" s="1"/>
  <c r="XD120" i="1" a="1"/>
  <c r="XD120" i="1" s="1"/>
  <c r="WV120" i="1" a="1"/>
  <c r="WV120" i="1" s="1"/>
  <c r="WN120" i="1" a="1"/>
  <c r="WN120" i="1" s="1"/>
  <c r="WF120" i="1" a="1"/>
  <c r="WF120" i="1" s="1"/>
  <c r="VX120" i="1" a="1"/>
  <c r="VX120" i="1" s="1"/>
  <c r="VP120" i="1" a="1"/>
  <c r="VP120" i="1" s="1"/>
  <c r="VH120" i="1" a="1"/>
  <c r="VH120" i="1" s="1"/>
  <c r="UZ120" i="1" a="1"/>
  <c r="UZ120" i="1" s="1"/>
  <c r="UR120" i="1" a="1"/>
  <c r="UR120" i="1" s="1"/>
  <c r="UJ120" i="1" a="1"/>
  <c r="UJ120" i="1" s="1"/>
  <c r="UB120" i="1" a="1"/>
  <c r="UB120" i="1" s="1"/>
  <c r="TT120" i="1" a="1"/>
  <c r="TT120" i="1" s="1"/>
  <c r="TL120" i="1" a="1"/>
  <c r="TL120" i="1" s="1"/>
  <c r="TD120" i="1" a="1"/>
  <c r="TD120" i="1" s="1"/>
  <c r="SV120" i="1" a="1"/>
  <c r="SV120" i="1" s="1"/>
  <c r="SN120" i="1" a="1"/>
  <c r="SN120" i="1" s="1"/>
  <c r="SF120" i="1" a="1"/>
  <c r="SF120" i="1" s="1"/>
  <c r="RX120" i="1" a="1"/>
  <c r="RX120" i="1" s="1"/>
  <c r="RP120" i="1" a="1"/>
  <c r="RP120" i="1" s="1"/>
  <c r="RH120" i="1" a="1"/>
  <c r="RH120" i="1" s="1"/>
  <c r="QZ120" i="1" a="1"/>
  <c r="QZ120" i="1" s="1"/>
  <c r="QR120" i="1" a="1"/>
  <c r="QR120" i="1" s="1"/>
  <c r="QJ120" i="1" a="1"/>
  <c r="QJ120" i="1" s="1"/>
  <c r="QB120" i="1" a="1"/>
  <c r="QB120" i="1" s="1"/>
  <c r="PT120" i="1" a="1"/>
  <c r="PT120" i="1" s="1"/>
  <c r="PL120" i="1" a="1"/>
  <c r="PL120" i="1" s="1"/>
  <c r="PD120" i="1" a="1"/>
  <c r="PD120" i="1" s="1"/>
  <c r="OV120" i="1" a="1"/>
  <c r="OV120" i="1" s="1"/>
  <c r="ON120" i="1" a="1"/>
  <c r="ON120" i="1" s="1"/>
  <c r="OF120" i="1" a="1"/>
  <c r="OF120" i="1" s="1"/>
  <c r="NX120" i="1" a="1"/>
  <c r="NX120" i="1" s="1"/>
  <c r="NP120" i="1" a="1"/>
  <c r="NP120" i="1" s="1"/>
  <c r="NH120" i="1" a="1"/>
  <c r="NH120" i="1" s="1"/>
  <c r="MZ120" i="1" a="1"/>
  <c r="MZ120" i="1" s="1"/>
  <c r="MR120" i="1" a="1"/>
  <c r="MR120" i="1" s="1"/>
  <c r="MJ120" i="1" a="1"/>
  <c r="MJ120" i="1" s="1"/>
  <c r="MB120" i="1" a="1"/>
  <c r="MB120" i="1" s="1"/>
  <c r="LT120" i="1" a="1"/>
  <c r="LT120" i="1" s="1"/>
  <c r="LL120" i="1" a="1"/>
  <c r="LL120" i="1" s="1"/>
  <c r="LD120" i="1" a="1"/>
  <c r="LD120" i="1" s="1"/>
  <c r="KV120" i="1" a="1"/>
  <c r="KV120" i="1" s="1"/>
  <c r="KN120" i="1" a="1"/>
  <c r="KN120" i="1" s="1"/>
  <c r="KF120" i="1" a="1"/>
  <c r="KF120" i="1" s="1"/>
  <c r="JX120" i="1" a="1"/>
  <c r="JX120" i="1" s="1"/>
  <c r="JP120" i="1" a="1"/>
  <c r="JP120" i="1" s="1"/>
  <c r="JH120" i="1" a="1"/>
  <c r="JH120" i="1" s="1"/>
  <c r="IZ120" i="1" a="1"/>
  <c r="IZ120" i="1" s="1"/>
  <c r="IR120" i="1" a="1"/>
  <c r="IR120" i="1" s="1"/>
  <c r="IJ120" i="1" a="1"/>
  <c r="IJ120" i="1" s="1"/>
  <c r="IB120" i="1" a="1"/>
  <c r="IB120" i="1" s="1"/>
  <c r="HT120" i="1" a="1"/>
  <c r="HT120" i="1" s="1"/>
  <c r="HL120" i="1" a="1"/>
  <c r="HL120" i="1" s="1"/>
  <c r="HD120" i="1" a="1"/>
  <c r="HD120" i="1" s="1"/>
  <c r="GV120" i="1" a="1"/>
  <c r="GV120" i="1" s="1"/>
  <c r="GN120" i="1" a="1"/>
  <c r="GN120" i="1" s="1"/>
  <c r="GF120" i="1" a="1"/>
  <c r="GF120" i="1" s="1"/>
  <c r="FX120" i="1" a="1"/>
  <c r="FX120" i="1" s="1"/>
  <c r="FP120" i="1" a="1"/>
  <c r="FP120" i="1" s="1"/>
  <c r="FH120" i="1" a="1"/>
  <c r="FH120" i="1" s="1"/>
  <c r="EZ120" i="1" a="1"/>
  <c r="EZ120" i="1" s="1"/>
  <c r="ER120" i="1" a="1"/>
  <c r="ER120" i="1" s="1"/>
  <c r="EJ120" i="1" a="1"/>
  <c r="EJ120" i="1" s="1"/>
  <c r="EB120" i="1" a="1"/>
  <c r="EB120" i="1" s="1"/>
  <c r="DT120" i="1" a="1"/>
  <c r="DT120" i="1" s="1"/>
  <c r="DL120" i="1" a="1"/>
  <c r="DL120" i="1" s="1"/>
  <c r="DD120" i="1" a="1"/>
  <c r="DD120" i="1" s="1"/>
  <c r="CV120" i="1" a="1"/>
  <c r="CV120" i="1" s="1"/>
  <c r="CN120" i="1" a="1"/>
  <c r="CN120" i="1" s="1"/>
  <c r="CF120" i="1" a="1"/>
  <c r="CF120" i="1" s="1"/>
  <c r="BX120" i="1" a="1"/>
  <c r="BX120" i="1" s="1"/>
  <c r="BP120" i="1" a="1"/>
  <c r="BP120" i="1" s="1"/>
  <c r="BH120" i="1" a="1"/>
  <c r="BH120" i="1" s="1"/>
  <c r="AZ120" i="1" a="1"/>
  <c r="AZ120" i="1" s="1"/>
  <c r="AR120" i="1" a="1"/>
  <c r="AR120" i="1" s="1"/>
  <c r="AJ120" i="1" a="1"/>
  <c r="AJ120" i="1" s="1"/>
  <c r="AB120" i="1" a="1"/>
  <c r="AB120" i="1" s="1"/>
  <c r="T120" i="1" a="1"/>
  <c r="T120" i="1" s="1"/>
  <c r="D120" i="1" a="1"/>
  <c r="D120" i="1" s="1"/>
  <c r="XFC119" i="1"/>
  <c r="XEZ119" i="1" a="1"/>
  <c r="XEU119" i="1"/>
  <c r="XER119" i="1" a="1"/>
  <c r="XER119" i="1" s="1"/>
  <c r="XEM119" i="1"/>
  <c r="XEJ119" i="1" a="1"/>
  <c r="XEJ119" i="1" s="1"/>
  <c r="XEE119" i="1"/>
  <c r="XEB119" i="1" a="1"/>
  <c r="XEB119" i="1" s="1"/>
  <c r="XDW119" i="1"/>
  <c r="XDT119" i="1" a="1"/>
  <c r="XDO119" i="1"/>
  <c r="XDL119" i="1" a="1"/>
  <c r="XDL119" i="1" s="1"/>
  <c r="XDG119" i="1"/>
  <c r="XDD119" i="1" a="1"/>
  <c r="XDD119" i="1" s="1"/>
  <c r="XCY119" i="1"/>
  <c r="XCV119" i="1" a="1"/>
  <c r="XCV119" i="1" s="1"/>
  <c r="XCQ119" i="1"/>
  <c r="XCN119" i="1" a="1"/>
  <c r="XCN119" i="1" s="1"/>
  <c r="XCI119" i="1"/>
  <c r="XCF119" i="1" a="1"/>
  <c r="XCF119" i="1" s="1"/>
  <c r="XCA119" i="1"/>
  <c r="XBX119" i="1" a="1"/>
  <c r="XBX119" i="1" s="1"/>
  <c r="XBS119" i="1"/>
  <c r="XBP119" i="1" a="1"/>
  <c r="XBP119" i="1" s="1"/>
  <c r="XBK119" i="1"/>
  <c r="XBH119" i="1" a="1"/>
  <c r="XBH119" i="1" s="1"/>
  <c r="XBC119" i="1"/>
  <c r="XAZ119" i="1" a="1"/>
  <c r="XAZ119" i="1" s="1"/>
  <c r="XAU119" i="1"/>
  <c r="XAR119" i="1" a="1"/>
  <c r="XAR119" i="1" s="1"/>
  <c r="XAM119" i="1"/>
  <c r="XAJ119" i="1" a="1"/>
  <c r="XAJ119" i="1" s="1"/>
  <c r="XAE119" i="1"/>
  <c r="XAB119" i="1" a="1"/>
  <c r="WZW119" i="1"/>
  <c r="WZT119" i="1" a="1"/>
  <c r="WZT119" i="1" s="1"/>
  <c r="WZO119" i="1"/>
  <c r="WZL119" i="1" a="1"/>
  <c r="WZL119" i="1" s="1"/>
  <c r="WZG119" i="1"/>
  <c r="WZD119" i="1" a="1"/>
  <c r="WZD119" i="1" s="1"/>
  <c r="WYY119" i="1"/>
  <c r="WYV119" i="1" a="1"/>
  <c r="WYV119" i="1" s="1"/>
  <c r="WYQ119" i="1"/>
  <c r="WYN119" i="1" a="1"/>
  <c r="WYN119" i="1" s="1"/>
  <c r="WYI119" i="1"/>
  <c r="WYF119" i="1" a="1"/>
  <c r="WYF119" i="1" s="1"/>
  <c r="WYA119" i="1"/>
  <c r="WXX119" i="1" a="1"/>
  <c r="WXX119" i="1" s="1"/>
  <c r="WXS119" i="1"/>
  <c r="WXP119" i="1" a="1"/>
  <c r="WXP119" i="1" s="1"/>
  <c r="WXK119" i="1"/>
  <c r="WXH119" i="1" a="1"/>
  <c r="WXC119" i="1"/>
  <c r="WWZ119" i="1" a="1"/>
  <c r="WWZ119" i="1" s="1"/>
  <c r="WWU119" i="1"/>
  <c r="WWR119" i="1" a="1"/>
  <c r="WWR119" i="1" s="1"/>
  <c r="WWM119" i="1"/>
  <c r="WWJ119" i="1" a="1"/>
  <c r="WWJ119" i="1" s="1"/>
  <c r="WWE119" i="1"/>
  <c r="WWB119" i="1" a="1"/>
  <c r="WWB119" i="1" s="1"/>
  <c r="WVW119" i="1"/>
  <c r="WVT119" i="1" a="1"/>
  <c r="WVT119" i="1" s="1"/>
  <c r="WVO119" i="1"/>
  <c r="WVL119" i="1" a="1"/>
  <c r="WVL119" i="1" s="1"/>
  <c r="WVG119" i="1"/>
  <c r="WVD119" i="1" a="1"/>
  <c r="WVD119" i="1" s="1"/>
  <c r="WUY119" i="1"/>
  <c r="WUV119" i="1" a="1"/>
  <c r="WUV119" i="1" s="1"/>
  <c r="WUQ119" i="1"/>
  <c r="WUN119" i="1" a="1"/>
  <c r="WUN119" i="1" s="1"/>
  <c r="WUI119" i="1"/>
  <c r="WUF119" i="1" a="1"/>
  <c r="WUF119" i="1" s="1"/>
  <c r="WUA119" i="1"/>
  <c r="WTX119" i="1" a="1"/>
  <c r="WTX119" i="1" s="1"/>
  <c r="WTS119" i="1"/>
  <c r="WTP119" i="1" a="1"/>
  <c r="WTP119" i="1" s="1"/>
  <c r="WTK119" i="1"/>
  <c r="WTH119" i="1" a="1"/>
  <c r="WTH119" i="1" s="1"/>
  <c r="WTC119" i="1"/>
  <c r="WSZ119" i="1" a="1"/>
  <c r="WSZ119" i="1" s="1"/>
  <c r="WSU119" i="1"/>
  <c r="WSR119" i="1" a="1"/>
  <c r="WSR119" i="1" s="1"/>
  <c r="WSM119" i="1"/>
  <c r="WSJ119" i="1" a="1"/>
  <c r="WSJ119" i="1" s="1"/>
  <c r="WSE119" i="1"/>
  <c r="WSB119" i="1" a="1"/>
  <c r="WSB119" i="1" s="1"/>
  <c r="WRW119" i="1"/>
  <c r="WRT119" i="1" a="1"/>
  <c r="WRT119" i="1" s="1"/>
  <c r="WRO119" i="1"/>
  <c r="WRL119" i="1" a="1"/>
  <c r="WRL119" i="1" s="1"/>
  <c r="WRG119" i="1"/>
  <c r="WRD119" i="1" a="1"/>
  <c r="WRD119" i="1" s="1"/>
  <c r="WQY119" i="1"/>
  <c r="WQV119" i="1" a="1"/>
  <c r="WQV119" i="1" s="1"/>
  <c r="WQQ119" i="1"/>
  <c r="WQN119" i="1" a="1"/>
  <c r="WQN119" i="1" s="1"/>
  <c r="WQI119" i="1"/>
  <c r="WQF119" i="1" a="1"/>
  <c r="WQF119" i="1" s="1"/>
  <c r="WQA119" i="1"/>
  <c r="WPX119" i="1" a="1"/>
  <c r="WPX119" i="1" s="1"/>
  <c r="WPS119" i="1"/>
  <c r="WPP119" i="1" a="1"/>
  <c r="WPP119" i="1" s="1"/>
  <c r="WPK119" i="1"/>
  <c r="WPH119" i="1" a="1"/>
  <c r="WPH119" i="1" s="1"/>
  <c r="WPC119" i="1"/>
  <c r="WOZ119" i="1" a="1"/>
  <c r="WOU119" i="1"/>
  <c r="WOR119" i="1" a="1"/>
  <c r="WOR119" i="1" s="1"/>
  <c r="WOM119" i="1"/>
  <c r="WOJ119" i="1" a="1"/>
  <c r="WOJ119" i="1" s="1"/>
  <c r="WOE119" i="1"/>
  <c r="WOB119" i="1" a="1"/>
  <c r="WOB119" i="1" s="1"/>
  <c r="WNW119" i="1"/>
  <c r="WNT119" i="1" a="1"/>
  <c r="WNT119" i="1" s="1"/>
  <c r="WNO119" i="1"/>
  <c r="WNL119" i="1" a="1"/>
  <c r="WNG119" i="1"/>
  <c r="WND119" i="1" a="1"/>
  <c r="WND119" i="1" s="1"/>
  <c r="WMY119" i="1"/>
  <c r="WMV119" i="1" a="1"/>
  <c r="WMV119" i="1" s="1"/>
  <c r="WMQ119" i="1"/>
  <c r="WMN119" i="1" a="1"/>
  <c r="WMN119" i="1" s="1"/>
  <c r="WMI119" i="1"/>
  <c r="WMF119" i="1" a="1"/>
  <c r="WMA119" i="1"/>
  <c r="WLX119" i="1" a="1"/>
  <c r="WLX119" i="1" s="1"/>
  <c r="WLS119" i="1"/>
  <c r="WLP119" i="1" a="1"/>
  <c r="WLP119" i="1" s="1"/>
  <c r="WLK119" i="1"/>
  <c r="WLH119" i="1" a="1"/>
  <c r="WLH119" i="1" s="1"/>
  <c r="WLC119" i="1"/>
  <c r="WKZ119" i="1" a="1"/>
  <c r="WKZ119" i="1" s="1"/>
  <c r="WKU119" i="1"/>
  <c r="WKR119" i="1" a="1"/>
  <c r="WKR119" i="1" s="1"/>
  <c r="WKM119" i="1"/>
  <c r="WKJ119" i="1" a="1"/>
  <c r="WKJ119" i="1" s="1"/>
  <c r="WKE119" i="1"/>
  <c r="WKB119" i="1" a="1"/>
  <c r="WKB119" i="1" s="1"/>
  <c r="WJW119" i="1"/>
  <c r="WJT119" i="1" a="1"/>
  <c r="WJT119" i="1" s="1"/>
  <c r="WJO119" i="1"/>
  <c r="WJL119" i="1" a="1"/>
  <c r="WJL119" i="1" s="1"/>
  <c r="WJG119" i="1"/>
  <c r="WJD119" i="1" a="1"/>
  <c r="WJD119" i="1" s="1"/>
  <c r="WIY119" i="1"/>
  <c r="WIV119" i="1" a="1"/>
  <c r="WIV119" i="1" s="1"/>
  <c r="WIQ119" i="1"/>
  <c r="WIN119" i="1" a="1"/>
  <c r="WIN119" i="1" s="1"/>
  <c r="WII119" i="1"/>
  <c r="WIF119" i="1" a="1"/>
  <c r="WIF119" i="1" s="1"/>
  <c r="WIA119" i="1"/>
  <c r="WHX119" i="1" a="1"/>
  <c r="WHX119" i="1" s="1"/>
  <c r="WHS119" i="1"/>
  <c r="WHP119" i="1" a="1"/>
  <c r="WHP119" i="1" s="1"/>
  <c r="WHK119" i="1"/>
  <c r="WHH119" i="1" a="1"/>
  <c r="WHH119" i="1" s="1"/>
  <c r="WHC119" i="1"/>
  <c r="WGZ119" i="1" a="1"/>
  <c r="WGZ119" i="1" s="1"/>
  <c r="WGU119" i="1"/>
  <c r="WGR119" i="1" a="1"/>
  <c r="WGR119" i="1" s="1"/>
  <c r="WGM119" i="1"/>
  <c r="WGJ119" i="1" a="1"/>
  <c r="WGJ119" i="1" s="1"/>
  <c r="WGE119" i="1"/>
  <c r="WGB119" i="1" a="1"/>
  <c r="WGB119" i="1" s="1"/>
  <c r="WFW119" i="1"/>
  <c r="WFT119" i="1" a="1"/>
  <c r="WFT119" i="1" s="1"/>
  <c r="WFO119" i="1"/>
  <c r="WFL119" i="1" a="1"/>
  <c r="WFL119" i="1" s="1"/>
  <c r="WFG119" i="1"/>
  <c r="WFD119" i="1" a="1"/>
  <c r="WFD119" i="1" s="1"/>
  <c r="WEY119" i="1"/>
  <c r="WEV119" i="1" a="1"/>
  <c r="WEV119" i="1" s="1"/>
  <c r="WEQ119" i="1"/>
  <c r="WEN119" i="1" a="1"/>
  <c r="WEN119" i="1" s="1"/>
  <c r="WEI119" i="1"/>
  <c r="WEF119" i="1" a="1"/>
  <c r="WEF119" i="1" s="1"/>
  <c r="WEA119" i="1"/>
  <c r="WDX119" i="1" a="1"/>
  <c r="WDX119" i="1" s="1"/>
  <c r="WDS119" i="1"/>
  <c r="WDP119" i="1" a="1"/>
  <c r="WDP119" i="1" s="1"/>
  <c r="WDK119" i="1"/>
  <c r="WDH119" i="1" a="1"/>
  <c r="WDH119" i="1" s="1"/>
  <c r="WDC119" i="1"/>
  <c r="WCZ119" i="1" a="1"/>
  <c r="WCU119" i="1"/>
  <c r="WCR119" i="1" a="1"/>
  <c r="WCR119" i="1" s="1"/>
  <c r="WCM119" i="1"/>
  <c r="WCJ119" i="1" a="1"/>
  <c r="WCJ119" i="1" s="1"/>
  <c r="WCE119" i="1"/>
  <c r="WCB119" i="1" a="1"/>
  <c r="WCB119" i="1" s="1"/>
  <c r="WBW119" i="1"/>
  <c r="WBT119" i="1" a="1"/>
  <c r="WBT119" i="1" s="1"/>
  <c r="WBO119" i="1"/>
  <c r="WBL119" i="1" a="1"/>
  <c r="WBL119" i="1" s="1"/>
  <c r="WBG119" i="1"/>
  <c r="WBD119" i="1" a="1"/>
  <c r="WBD119" i="1" s="1"/>
  <c r="WAY119" i="1"/>
  <c r="WAV119" i="1" a="1"/>
  <c r="WAV119" i="1" s="1"/>
  <c r="WAQ119" i="1"/>
  <c r="WAN119" i="1" a="1"/>
  <c r="WAI119" i="1"/>
  <c r="WAF119" i="1" a="1"/>
  <c r="WAF119" i="1" s="1"/>
  <c r="WAA119" i="1"/>
  <c r="VZX119" i="1" a="1"/>
  <c r="VZX119" i="1" s="1"/>
  <c r="VZS119" i="1"/>
  <c r="VZP119" i="1" a="1"/>
  <c r="VZP119" i="1" s="1"/>
  <c r="VZK119" i="1"/>
  <c r="VZH119" i="1" a="1"/>
  <c r="VZH119" i="1" s="1"/>
  <c r="VZC119" i="1"/>
  <c r="VYZ119" i="1" a="1"/>
  <c r="VYZ119" i="1" s="1"/>
  <c r="VYU119" i="1"/>
  <c r="VYR119" i="1" a="1"/>
  <c r="VYR119" i="1" s="1"/>
  <c r="VYM119" i="1"/>
  <c r="VYJ119" i="1" a="1"/>
  <c r="VYJ119" i="1" s="1"/>
  <c r="VYE119" i="1"/>
  <c r="VYB119" i="1" a="1"/>
  <c r="VYB119" i="1" s="1"/>
  <c r="VXW119" i="1"/>
  <c r="VXT119" i="1" a="1"/>
  <c r="VXT119" i="1" s="1"/>
  <c r="VXO119" i="1"/>
  <c r="VXL119" i="1" a="1"/>
  <c r="VXL119" i="1" s="1"/>
  <c r="VXG119" i="1"/>
  <c r="VXD119" i="1" a="1"/>
  <c r="VXD119" i="1" s="1"/>
  <c r="VWY119" i="1"/>
  <c r="VWV119" i="1" a="1"/>
  <c r="VWV119" i="1" s="1"/>
  <c r="VWQ119" i="1"/>
  <c r="VWN119" i="1" a="1"/>
  <c r="VWN119" i="1" s="1"/>
  <c r="VWI119" i="1"/>
  <c r="VWF119" i="1" a="1"/>
  <c r="VWF119" i="1" s="1"/>
  <c r="VWA119" i="1"/>
  <c r="VVX119" i="1" a="1"/>
  <c r="VVX119" i="1" s="1"/>
  <c r="VVS119" i="1"/>
  <c r="VVP119" i="1" a="1"/>
  <c r="VVP119" i="1" s="1"/>
  <c r="VVK119" i="1"/>
  <c r="VVH119" i="1" a="1"/>
  <c r="VVH119" i="1" s="1"/>
  <c r="VVC119" i="1"/>
  <c r="VUZ119" i="1" a="1"/>
  <c r="VUZ119" i="1" s="1"/>
  <c r="VUU119" i="1"/>
  <c r="VUR119" i="1" a="1"/>
  <c r="VUR119" i="1" s="1"/>
  <c r="VUM119" i="1"/>
  <c r="VUJ119" i="1" a="1"/>
  <c r="VUJ119" i="1" s="1"/>
  <c r="VUE119" i="1"/>
  <c r="VUB119" i="1" a="1"/>
  <c r="VUB119" i="1" s="1"/>
  <c r="VTW119" i="1"/>
  <c r="VTT119" i="1" a="1"/>
  <c r="VTT119" i="1" s="1"/>
  <c r="VTO119" i="1"/>
  <c r="VTL119" i="1" a="1"/>
  <c r="VTL119" i="1" s="1"/>
  <c r="VTG119" i="1"/>
  <c r="VTD119" i="1" a="1"/>
  <c r="VTD119" i="1" s="1"/>
  <c r="VSY119" i="1"/>
  <c r="VSV119" i="1" a="1"/>
  <c r="VSV119" i="1" s="1"/>
  <c r="VSQ119" i="1"/>
  <c r="VSN119" i="1" a="1"/>
  <c r="VSN119" i="1" s="1"/>
  <c r="VSI119" i="1"/>
  <c r="VSF119" i="1" a="1"/>
  <c r="VSF119" i="1" s="1"/>
  <c r="VSA119" i="1"/>
  <c r="VRX119" i="1" a="1"/>
  <c r="VRX119" i="1" s="1"/>
  <c r="VRS119" i="1"/>
  <c r="VRP119" i="1" a="1"/>
  <c r="VRP119" i="1" s="1"/>
  <c r="VRK119" i="1"/>
  <c r="VRH119" i="1" a="1"/>
  <c r="VRH119" i="1" s="1"/>
  <c r="VRC119" i="1"/>
  <c r="VQZ119" i="1" a="1"/>
  <c r="VQZ119" i="1" s="1"/>
  <c r="VQU119" i="1"/>
  <c r="VQR119" i="1" a="1"/>
  <c r="VQR119" i="1" s="1"/>
  <c r="VQM119" i="1"/>
  <c r="VQJ119" i="1" a="1"/>
  <c r="VQJ119" i="1" s="1"/>
  <c r="VQE119" i="1"/>
  <c r="VQB119" i="1" a="1"/>
  <c r="VQB119" i="1" s="1"/>
  <c r="VPW119" i="1"/>
  <c r="VPT119" i="1" a="1"/>
  <c r="VPT119" i="1" s="1"/>
  <c r="VPO119" i="1"/>
  <c r="VPL119" i="1" a="1"/>
  <c r="VPL119" i="1" s="1"/>
  <c r="VPG119" i="1"/>
  <c r="VPD119" i="1" a="1"/>
  <c r="VPD119" i="1" s="1"/>
  <c r="VOY119" i="1"/>
  <c r="VOV119" i="1" a="1"/>
  <c r="VOV119" i="1" s="1"/>
  <c r="VOQ119" i="1"/>
  <c r="VON119" i="1" a="1"/>
  <c r="VON119" i="1" s="1"/>
  <c r="VOI119" i="1"/>
  <c r="VOF119" i="1" a="1"/>
  <c r="VOF119" i="1" s="1"/>
  <c r="VOA119" i="1"/>
  <c r="VNX119" i="1" a="1"/>
  <c r="VNX119" i="1" s="1"/>
  <c r="VNS119" i="1"/>
  <c r="VNP119" i="1" a="1"/>
  <c r="VNP119" i="1" s="1"/>
  <c r="VNK119" i="1"/>
  <c r="VNH119" i="1" a="1"/>
  <c r="VNH119" i="1" s="1"/>
  <c r="VNC119" i="1"/>
  <c r="VMZ119" i="1" a="1"/>
  <c r="VMZ119" i="1" s="1"/>
  <c r="VMU119" i="1"/>
  <c r="VMR119" i="1" a="1"/>
  <c r="VMR119" i="1" s="1"/>
  <c r="VMM119" i="1"/>
  <c r="VMJ119" i="1" a="1"/>
  <c r="VMJ119" i="1" s="1"/>
  <c r="VME119" i="1"/>
  <c r="VMB119" i="1" a="1"/>
  <c r="VMB119" i="1" s="1"/>
  <c r="VLW119" i="1"/>
  <c r="VLT119" i="1" a="1"/>
  <c r="VLT119" i="1" s="1"/>
  <c r="VLO119" i="1"/>
  <c r="VLL119" i="1" a="1"/>
  <c r="VLL119" i="1" s="1"/>
  <c r="VLG119" i="1"/>
  <c r="VLD119" i="1" a="1"/>
  <c r="VLD119" i="1" s="1"/>
  <c r="VKY119" i="1"/>
  <c r="VKV119" i="1" a="1"/>
  <c r="VKV119" i="1" s="1"/>
  <c r="VKQ119" i="1"/>
  <c r="VKN119" i="1" a="1"/>
  <c r="VKN119" i="1" s="1"/>
  <c r="VKI119" i="1"/>
  <c r="VKF119" i="1" a="1"/>
  <c r="VKF119" i="1" s="1"/>
  <c r="VKA119" i="1"/>
  <c r="VJX119" i="1" a="1"/>
  <c r="VJX119" i="1" s="1"/>
  <c r="VJS119" i="1"/>
  <c r="VJP119" i="1" a="1"/>
  <c r="VJP119" i="1" s="1"/>
  <c r="VJK119" i="1"/>
  <c r="VJH119" i="1" a="1"/>
  <c r="VJC119" i="1"/>
  <c r="VIZ119" i="1" a="1"/>
  <c r="VIZ119" i="1" s="1"/>
  <c r="VIU119" i="1"/>
  <c r="VIR119" i="1" a="1"/>
  <c r="VIR119" i="1" s="1"/>
  <c r="VIM119" i="1"/>
  <c r="VIJ119" i="1" a="1"/>
  <c r="VIJ119" i="1" s="1"/>
  <c r="VIE119" i="1"/>
  <c r="VIB119" i="1" a="1"/>
  <c r="VHW119" i="1"/>
  <c r="VHT119" i="1" a="1"/>
  <c r="VHT119" i="1" s="1"/>
  <c r="VHO119" i="1"/>
  <c r="VHL119" i="1" a="1"/>
  <c r="VHL119" i="1" s="1"/>
  <c r="VHG119" i="1"/>
  <c r="VHD119" i="1" a="1"/>
  <c r="VHD119" i="1" s="1"/>
  <c r="VGY119" i="1"/>
  <c r="VGV119" i="1" a="1"/>
  <c r="VGV119" i="1" s="1"/>
  <c r="VGQ119" i="1"/>
  <c r="VGN119" i="1" a="1"/>
  <c r="VGN119" i="1" s="1"/>
  <c r="VGI119" i="1"/>
  <c r="VGF119" i="1" a="1"/>
  <c r="VGF119" i="1" s="1"/>
  <c r="VGA119" i="1"/>
  <c r="VFX119" i="1" a="1"/>
  <c r="VFX119" i="1" s="1"/>
  <c r="VFS119" i="1"/>
  <c r="VFP119" i="1" a="1"/>
  <c r="VFP119" i="1" s="1"/>
  <c r="VFK119" i="1"/>
  <c r="VFH119" i="1" a="1"/>
  <c r="VFH119" i="1" s="1"/>
  <c r="VFC119" i="1"/>
  <c r="VEZ119" i="1" a="1"/>
  <c r="VEZ119" i="1" s="1"/>
  <c r="VEU119" i="1"/>
  <c r="VER119" i="1" a="1"/>
  <c r="VER119" i="1" s="1"/>
  <c r="VEM119" i="1"/>
  <c r="VEJ119" i="1" a="1"/>
  <c r="VEE119" i="1"/>
  <c r="VEB119" i="1" a="1"/>
  <c r="VEB119" i="1" s="1"/>
  <c r="VDW119" i="1"/>
  <c r="VDT119" i="1" a="1"/>
  <c r="VDT119" i="1" s="1"/>
  <c r="VDO119" i="1"/>
  <c r="VDL119" i="1" a="1"/>
  <c r="VDL119" i="1" s="1"/>
  <c r="VDG119" i="1"/>
  <c r="VDD119" i="1" a="1"/>
  <c r="VDD119" i="1" s="1"/>
  <c r="VCY119" i="1"/>
  <c r="VCV119" i="1" a="1"/>
  <c r="VCV119" i="1" s="1"/>
  <c r="VCQ119" i="1"/>
  <c r="VCN119" i="1" a="1"/>
  <c r="VCN119" i="1" s="1"/>
  <c r="VCI119" i="1"/>
  <c r="VCF119" i="1" a="1"/>
  <c r="VCF119" i="1" s="1"/>
  <c r="VCA119" i="1"/>
  <c r="VBX119" i="1" a="1"/>
  <c r="VBX119" i="1" s="1"/>
  <c r="VBS119" i="1"/>
  <c r="VBP119" i="1" a="1"/>
  <c r="VBP119" i="1" s="1"/>
  <c r="VBK119" i="1"/>
  <c r="VBH119" i="1" a="1"/>
  <c r="VBH119" i="1" s="1"/>
  <c r="VBC119" i="1"/>
  <c r="VAZ119" i="1" a="1"/>
  <c r="VAZ119" i="1" s="1"/>
  <c r="VAU119" i="1"/>
  <c r="VAR119" i="1" a="1"/>
  <c r="VAR119" i="1" s="1"/>
  <c r="VAM119" i="1"/>
  <c r="VAJ119" i="1" a="1"/>
  <c r="VAJ119" i="1" s="1"/>
  <c r="VAE119" i="1"/>
  <c r="VAB119" i="1" a="1"/>
  <c r="VAB119" i="1" s="1"/>
  <c r="UZW119" i="1"/>
  <c r="UZT119" i="1" a="1"/>
  <c r="UZT119" i="1" s="1"/>
  <c r="UZO119" i="1"/>
  <c r="UZL119" i="1" a="1"/>
  <c r="UZL119" i="1" s="1"/>
  <c r="UZG119" i="1"/>
  <c r="UZD119" i="1" a="1"/>
  <c r="UZD119" i="1" s="1"/>
  <c r="UYY119" i="1"/>
  <c r="UYV119" i="1" a="1"/>
  <c r="UYV119" i="1" s="1"/>
  <c r="UYQ119" i="1"/>
  <c r="UYN119" i="1" a="1"/>
  <c r="UYN119" i="1" s="1"/>
  <c r="UYI119" i="1"/>
  <c r="UYF119" i="1" a="1"/>
  <c r="UYF119" i="1" s="1"/>
  <c r="UYA119" i="1"/>
  <c r="UXX119" i="1" a="1"/>
  <c r="UXX119" i="1" s="1"/>
  <c r="UXS119" i="1"/>
  <c r="UXP119" i="1" a="1"/>
  <c r="UXP119" i="1" s="1"/>
  <c r="UXK119" i="1"/>
  <c r="UXH119" i="1" a="1"/>
  <c r="UXH119" i="1" s="1"/>
  <c r="UXC119" i="1"/>
  <c r="UWZ119" i="1" a="1"/>
  <c r="UWZ119" i="1" s="1"/>
  <c r="UWU119" i="1"/>
  <c r="UWR119" i="1" a="1"/>
  <c r="UWR119" i="1" s="1"/>
  <c r="UWM119" i="1"/>
  <c r="UWJ119" i="1" a="1"/>
  <c r="UWJ119" i="1" s="1"/>
  <c r="UWE119" i="1"/>
  <c r="UWB119" i="1" a="1"/>
  <c r="UWB119" i="1" s="1"/>
  <c r="UVW119" i="1"/>
  <c r="UVT119" i="1" a="1"/>
  <c r="UVT119" i="1" s="1"/>
  <c r="UVO119" i="1"/>
  <c r="UVL119" i="1" a="1"/>
  <c r="UVL119" i="1" s="1"/>
  <c r="UVG119" i="1"/>
  <c r="UVD119" i="1" a="1"/>
  <c r="UVD119" i="1" s="1"/>
  <c r="UUY119" i="1"/>
  <c r="UUV119" i="1" a="1"/>
  <c r="UUV119" i="1" s="1"/>
  <c r="UUQ119" i="1"/>
  <c r="UUN119" i="1" a="1"/>
  <c r="UUN119" i="1" s="1"/>
  <c r="UUI119" i="1"/>
  <c r="UUF119" i="1" a="1"/>
  <c r="UUF119" i="1" s="1"/>
  <c r="UUA119" i="1"/>
  <c r="UTX119" i="1" a="1"/>
  <c r="UTX119" i="1" s="1"/>
  <c r="UTS119" i="1"/>
  <c r="UTP119" i="1" a="1"/>
  <c r="UTP119" i="1" s="1"/>
  <c r="UTK119" i="1"/>
  <c r="UTH119" i="1" a="1"/>
  <c r="UTH119" i="1" s="1"/>
  <c r="UTC119" i="1"/>
  <c r="USZ119" i="1" a="1"/>
  <c r="USZ119" i="1" s="1"/>
  <c r="USU119" i="1"/>
  <c r="USR119" i="1" a="1"/>
  <c r="USR119" i="1" s="1"/>
  <c r="USM119" i="1"/>
  <c r="USJ119" i="1" a="1"/>
  <c r="USJ119" i="1" s="1"/>
  <c r="USE119" i="1"/>
  <c r="USB119" i="1" a="1"/>
  <c r="USB119" i="1" s="1"/>
  <c r="URW119" i="1"/>
  <c r="URT119" i="1" a="1"/>
  <c r="URT119" i="1" s="1"/>
  <c r="URO119" i="1"/>
  <c r="URL119" i="1" a="1"/>
  <c r="URL119" i="1" s="1"/>
  <c r="URG119" i="1"/>
  <c r="URD119" i="1" a="1"/>
  <c r="URD119" i="1" s="1"/>
  <c r="UQY119" i="1"/>
  <c r="UQV119" i="1" a="1"/>
  <c r="UQV119" i="1" s="1"/>
  <c r="UQQ119" i="1"/>
  <c r="UQN119" i="1" a="1"/>
  <c r="UQN119" i="1" s="1"/>
  <c r="UQI119" i="1"/>
  <c r="UQF119" i="1" a="1"/>
  <c r="UQF119" i="1" s="1"/>
  <c r="UQA119" i="1"/>
  <c r="UPX119" i="1" a="1"/>
  <c r="UPX119" i="1" s="1"/>
  <c r="UPS119" i="1"/>
  <c r="UPP119" i="1" a="1"/>
  <c r="UPP119" i="1" s="1"/>
  <c r="UPK119" i="1"/>
  <c r="UPH119" i="1" a="1"/>
  <c r="UPH119" i="1" s="1"/>
  <c r="UPC119" i="1"/>
  <c r="UOZ119" i="1" a="1"/>
  <c r="UOZ119" i="1" s="1"/>
  <c r="UOU119" i="1"/>
  <c r="UOR119" i="1" a="1"/>
  <c r="UOR119" i="1" s="1"/>
  <c r="UOM119" i="1"/>
  <c r="UOJ119" i="1" a="1"/>
  <c r="UOJ119" i="1" s="1"/>
  <c r="UOE119" i="1"/>
  <c r="UOB119" i="1" a="1"/>
  <c r="UOB119" i="1" s="1"/>
  <c r="UNW119" i="1"/>
  <c r="UNT119" i="1" a="1"/>
  <c r="UNT119" i="1" s="1"/>
  <c r="UNO119" i="1"/>
  <c r="UNL119" i="1" a="1"/>
  <c r="UNL119" i="1" s="1"/>
  <c r="UNG119" i="1"/>
  <c r="UND119" i="1" a="1"/>
  <c r="UND119" i="1" s="1"/>
  <c r="UMY119" i="1"/>
  <c r="UMV119" i="1" a="1"/>
  <c r="UMV119" i="1" s="1"/>
  <c r="UMQ119" i="1"/>
  <c r="UMN119" i="1" a="1"/>
  <c r="UMN119" i="1" s="1"/>
  <c r="UMI119" i="1"/>
  <c r="UMF119" i="1" a="1"/>
  <c r="UMF119" i="1" s="1"/>
  <c r="UMA119" i="1"/>
  <c r="ULX119" i="1" a="1"/>
  <c r="ULX119" i="1" s="1"/>
  <c r="ULS119" i="1"/>
  <c r="ULP119" i="1" a="1"/>
  <c r="ULP119" i="1" s="1"/>
  <c r="ULK119" i="1"/>
  <c r="ULH119" i="1" a="1"/>
  <c r="ULH119" i="1" s="1"/>
  <c r="ULC119" i="1"/>
  <c r="UKZ119" i="1" a="1"/>
  <c r="UKZ119" i="1" s="1"/>
  <c r="UKU119" i="1"/>
  <c r="UKR119" i="1" a="1"/>
  <c r="UKM119" i="1"/>
  <c r="UKJ119" i="1" a="1"/>
  <c r="UKJ119" i="1" s="1"/>
  <c r="UKE119" i="1"/>
  <c r="UKB119" i="1" a="1"/>
  <c r="UKB119" i="1" s="1"/>
  <c r="UJW119" i="1"/>
  <c r="UJT119" i="1" a="1"/>
  <c r="UJT119" i="1" s="1"/>
  <c r="UJO119" i="1"/>
  <c r="UJL119" i="1" a="1"/>
  <c r="UJL119" i="1" s="1"/>
  <c r="UJG119" i="1"/>
  <c r="UJD119" i="1" a="1"/>
  <c r="UJD119" i="1" s="1"/>
  <c r="UIY119" i="1"/>
  <c r="UIV119" i="1" a="1"/>
  <c r="UIV119" i="1" s="1"/>
  <c r="UIQ119" i="1"/>
  <c r="UIN119" i="1" a="1"/>
  <c r="UIN119" i="1" s="1"/>
  <c r="UII119" i="1"/>
  <c r="UIF119" i="1" a="1"/>
  <c r="UIF119" i="1" s="1"/>
  <c r="UIA119" i="1"/>
  <c r="UHX119" i="1" a="1"/>
  <c r="UHX119" i="1" s="1"/>
  <c r="UHS119" i="1"/>
  <c r="UHP119" i="1" a="1"/>
  <c r="UHP119" i="1" s="1"/>
  <c r="UHK119" i="1"/>
  <c r="UHH119" i="1" a="1"/>
  <c r="UHH119" i="1" s="1"/>
  <c r="UHC119" i="1"/>
  <c r="UGZ119" i="1" a="1"/>
  <c r="UGZ119" i="1" s="1"/>
  <c r="UGU119" i="1"/>
  <c r="UGR119" i="1" a="1"/>
  <c r="UGR119" i="1" s="1"/>
  <c r="UGM119" i="1"/>
  <c r="UGJ119" i="1" a="1"/>
  <c r="UGJ119" i="1" s="1"/>
  <c r="UGE119" i="1"/>
  <c r="UGB119" i="1" a="1"/>
  <c r="UGB119" i="1" s="1"/>
  <c r="UFW119" i="1"/>
  <c r="UFT119" i="1" a="1"/>
  <c r="UFT119" i="1" s="1"/>
  <c r="UFO119" i="1"/>
  <c r="UFL119" i="1" a="1"/>
  <c r="UFL119" i="1" s="1"/>
  <c r="UFG119" i="1"/>
  <c r="UFD119" i="1" a="1"/>
  <c r="UFD119" i="1" s="1"/>
  <c r="UEY119" i="1"/>
  <c r="UEV119" i="1" a="1"/>
  <c r="UEV119" i="1" s="1"/>
  <c r="UEQ119" i="1"/>
  <c r="UEN119" i="1" a="1"/>
  <c r="UEN119" i="1" s="1"/>
  <c r="UEI119" i="1"/>
  <c r="UEF119" i="1" a="1"/>
  <c r="UEF119" i="1" s="1"/>
  <c r="UEA119" i="1"/>
  <c r="UDX119" i="1" a="1"/>
  <c r="UDX119" i="1" s="1"/>
  <c r="UDS119" i="1"/>
  <c r="UDP119" i="1" a="1"/>
  <c r="UDP119" i="1" s="1"/>
  <c r="UDK119" i="1"/>
  <c r="UDH119" i="1" a="1"/>
  <c r="UDH119" i="1" s="1"/>
  <c r="UDC119" i="1"/>
  <c r="UCZ119" i="1" a="1"/>
  <c r="UCZ119" i="1" s="1"/>
  <c r="UCU119" i="1"/>
  <c r="UCR119" i="1" a="1"/>
  <c r="UCR119" i="1" s="1"/>
  <c r="UCM119" i="1"/>
  <c r="UCJ119" i="1" a="1"/>
  <c r="UCJ119" i="1" s="1"/>
  <c r="UCE119" i="1"/>
  <c r="UCB119" i="1" a="1"/>
  <c r="UCB119" i="1" s="1"/>
  <c r="UBW119" i="1"/>
  <c r="UBT119" i="1" a="1"/>
  <c r="UBT119" i="1" s="1"/>
  <c r="UBO119" i="1"/>
  <c r="UBL119" i="1" a="1"/>
  <c r="UBL119" i="1" s="1"/>
  <c r="UBG119" i="1"/>
  <c r="UBD119" i="1" a="1"/>
  <c r="UBD119" i="1" s="1"/>
  <c r="UAY119" i="1"/>
  <c r="UAV119" i="1" a="1"/>
  <c r="UAV119" i="1" s="1"/>
  <c r="UAQ119" i="1"/>
  <c r="UAN119" i="1" a="1"/>
  <c r="UAN119" i="1" s="1"/>
  <c r="UAI119" i="1"/>
  <c r="UAF119" i="1" a="1"/>
  <c r="UAF119" i="1" s="1"/>
  <c r="UAA119" i="1"/>
  <c r="TZX119" i="1" a="1"/>
  <c r="TZX119" i="1" s="1"/>
  <c r="TZS119" i="1"/>
  <c r="TZP119" i="1" a="1"/>
  <c r="TZP119" i="1" s="1"/>
  <c r="TZK119" i="1"/>
  <c r="TZH119" i="1" a="1"/>
  <c r="TZH119" i="1" s="1"/>
  <c r="TZC119" i="1"/>
  <c r="TYZ119" i="1" a="1"/>
  <c r="TYZ119" i="1" s="1"/>
  <c r="TYU119" i="1"/>
  <c r="TYR119" i="1" a="1"/>
  <c r="TYR119" i="1" s="1"/>
  <c r="TYM119" i="1"/>
  <c r="TYJ119" i="1" a="1"/>
  <c r="TYJ119" i="1" s="1"/>
  <c r="TYE119" i="1"/>
  <c r="TYB119" i="1" a="1"/>
  <c r="TYB119" i="1" s="1"/>
  <c r="TXW119" i="1"/>
  <c r="TXT119" i="1" a="1"/>
  <c r="TXT119" i="1" s="1"/>
  <c r="TXO119" i="1"/>
  <c r="TXL119" i="1" a="1"/>
  <c r="TXL119" i="1" s="1"/>
  <c r="TXG119" i="1"/>
  <c r="TXD119" i="1" a="1"/>
  <c r="TXD119" i="1" s="1"/>
  <c r="TWY119" i="1"/>
  <c r="TWV119" i="1" a="1"/>
  <c r="TWV119" i="1" s="1"/>
  <c r="TWQ119" i="1"/>
  <c r="TWN119" i="1" a="1"/>
  <c r="TWN119" i="1" s="1"/>
  <c r="TWI119" i="1"/>
  <c r="TWF119" i="1" a="1"/>
  <c r="TWF119" i="1" s="1"/>
  <c r="TWA119" i="1"/>
  <c r="TVX119" i="1" a="1"/>
  <c r="TVX119" i="1" s="1"/>
  <c r="TVS119" i="1"/>
  <c r="TVP119" i="1" a="1"/>
  <c r="TVP119" i="1" s="1"/>
  <c r="TVK119" i="1"/>
  <c r="TVH119" i="1" a="1"/>
  <c r="TVH119" i="1" s="1"/>
  <c r="TVC119" i="1"/>
  <c r="TUZ119" i="1" a="1"/>
  <c r="TUZ119" i="1" s="1"/>
  <c r="TUU119" i="1"/>
  <c r="TUR119" i="1" a="1"/>
  <c r="TUR119" i="1" s="1"/>
  <c r="TUM119" i="1"/>
  <c r="TUJ119" i="1" a="1"/>
  <c r="TUJ119" i="1" s="1"/>
  <c r="TUE119" i="1"/>
  <c r="TUB119" i="1" a="1"/>
  <c r="TUB119" i="1" s="1"/>
  <c r="TTW119" i="1"/>
  <c r="TTT119" i="1" a="1"/>
  <c r="TTO119" i="1"/>
  <c r="TTL119" i="1" a="1"/>
  <c r="TTL119" i="1" s="1"/>
  <c r="TTG119" i="1"/>
  <c r="TTD119" i="1" a="1"/>
  <c r="TSY119" i="1"/>
  <c r="TSV119" i="1" a="1"/>
  <c r="TSV119" i="1" s="1"/>
  <c r="TSQ119" i="1"/>
  <c r="TSN119" i="1" a="1"/>
  <c r="TSN119" i="1" s="1"/>
  <c r="TSI119" i="1"/>
  <c r="TSF119" i="1" a="1"/>
  <c r="TSF119" i="1" s="1"/>
  <c r="TSA119" i="1"/>
  <c r="TRX119" i="1" a="1"/>
  <c r="TRS119" i="1"/>
  <c r="TRP119" i="1" a="1"/>
  <c r="TRK119" i="1"/>
  <c r="TRH119" i="1" a="1"/>
  <c r="TRH119" i="1" s="1"/>
  <c r="TRC119" i="1"/>
  <c r="TQZ119" i="1" a="1"/>
  <c r="TQZ119" i="1" s="1"/>
  <c r="TQU119" i="1"/>
  <c r="TQR119" i="1" a="1"/>
  <c r="TQM119" i="1"/>
  <c r="TQJ119" i="1" a="1"/>
  <c r="TQJ119" i="1" s="1"/>
  <c r="TQE119" i="1"/>
  <c r="TQB119" i="1" a="1"/>
  <c r="TQB119" i="1" s="1"/>
  <c r="TPW119" i="1"/>
  <c r="TPT119" i="1" a="1"/>
  <c r="TPT119" i="1" s="1"/>
  <c r="TPO119" i="1"/>
  <c r="TPL119" i="1" a="1"/>
  <c r="TPG119" i="1"/>
  <c r="TPD119" i="1" a="1"/>
  <c r="TPD119" i="1" s="1"/>
  <c r="TOY119" i="1"/>
  <c r="TOV119" i="1" a="1"/>
  <c r="TOV119" i="1" s="1"/>
  <c r="TOQ119" i="1"/>
  <c r="TON119" i="1" a="1"/>
  <c r="TON119" i="1" s="1"/>
  <c r="TOI119" i="1"/>
  <c r="TOF119" i="1" a="1"/>
  <c r="TOA119" i="1"/>
  <c r="TNX119" i="1" a="1"/>
  <c r="TNS119" i="1"/>
  <c r="TNP119" i="1" a="1"/>
  <c r="TNP119" i="1" s="1"/>
  <c r="TNK119" i="1"/>
  <c r="TNH119" i="1" a="1"/>
  <c r="TNH119" i="1" s="1"/>
  <c r="TNC119" i="1"/>
  <c r="TMZ119" i="1" a="1"/>
  <c r="TMU119" i="1"/>
  <c r="TMR119" i="1" a="1"/>
  <c r="TMR119" i="1" s="1"/>
  <c r="TMM119" i="1"/>
  <c r="TMJ119" i="1" a="1"/>
  <c r="TMJ119" i="1" s="1"/>
  <c r="TME119" i="1"/>
  <c r="TMB119" i="1" a="1"/>
  <c r="TMB119" i="1" s="1"/>
  <c r="TLW119" i="1"/>
  <c r="TLT119" i="1" a="1"/>
  <c r="TLO119" i="1"/>
  <c r="TLL119" i="1" a="1"/>
  <c r="TLL119" i="1" s="1"/>
  <c r="TLG119" i="1"/>
  <c r="TLD119" i="1" a="1"/>
  <c r="TLD119" i="1" s="1"/>
  <c r="TKY119" i="1"/>
  <c r="TKV119" i="1" a="1"/>
  <c r="TKV119" i="1" s="1"/>
  <c r="TKQ119" i="1"/>
  <c r="TKN119" i="1" a="1"/>
  <c r="TKI119" i="1"/>
  <c r="TKF119" i="1" a="1"/>
  <c r="TKA119" i="1"/>
  <c r="TJX119" i="1" a="1"/>
  <c r="TJX119" i="1" s="1"/>
  <c r="TJS119" i="1"/>
  <c r="TJP119" i="1" a="1"/>
  <c r="TJP119" i="1" s="1"/>
  <c r="TJK119" i="1"/>
  <c r="TJH119" i="1" a="1"/>
  <c r="TJC119" i="1"/>
  <c r="TIZ119" i="1" a="1"/>
  <c r="TIZ119" i="1" s="1"/>
  <c r="TIU119" i="1"/>
  <c r="TIR119" i="1" a="1"/>
  <c r="TIR119" i="1" s="1"/>
  <c r="TIM119" i="1"/>
  <c r="TIJ119" i="1" a="1"/>
  <c r="TIJ119" i="1" s="1"/>
  <c r="TIE119" i="1"/>
  <c r="TIB119" i="1" a="1"/>
  <c r="THW119" i="1"/>
  <c r="THT119" i="1" a="1"/>
  <c r="THT119" i="1" s="1"/>
  <c r="THO119" i="1"/>
  <c r="THL119" i="1" a="1"/>
  <c r="THL119" i="1" s="1"/>
  <c r="THG119" i="1"/>
  <c r="THD119" i="1" a="1"/>
  <c r="THD119" i="1" s="1"/>
  <c r="TGY119" i="1"/>
  <c r="TGV119" i="1" a="1"/>
  <c r="TGQ119" i="1"/>
  <c r="TGN119" i="1" a="1"/>
  <c r="TGN119" i="1" s="1"/>
  <c r="TGI119" i="1"/>
  <c r="TGF119" i="1" a="1"/>
  <c r="TGF119" i="1" s="1"/>
  <c r="TGA119" i="1"/>
  <c r="TFX119" i="1" a="1"/>
  <c r="TFX119" i="1" s="1"/>
  <c r="TFS119" i="1"/>
  <c r="TFP119" i="1" a="1"/>
  <c r="TFK119" i="1"/>
  <c r="TFH119" i="1" a="1"/>
  <c r="TFC119" i="1"/>
  <c r="TEZ119" i="1" a="1"/>
  <c r="TEZ119" i="1" s="1"/>
  <c r="TEU119" i="1"/>
  <c r="TER119" i="1" a="1"/>
  <c r="TER119" i="1" s="1"/>
  <c r="TEM119" i="1"/>
  <c r="TEJ119" i="1" a="1"/>
  <c r="TEE119" i="1"/>
  <c r="TEB119" i="1" a="1"/>
  <c r="TEB119" i="1" s="1"/>
  <c r="TDW119" i="1"/>
  <c r="TDT119" i="1" a="1"/>
  <c r="TDT119" i="1" s="1"/>
  <c r="TDO119" i="1"/>
  <c r="TDL119" i="1" a="1"/>
  <c r="TDL119" i="1" s="1"/>
  <c r="TDG119" i="1"/>
  <c r="TDD119" i="1" a="1"/>
  <c r="TCY119" i="1"/>
  <c r="TCV119" i="1" a="1"/>
  <c r="TCV119" i="1" s="1"/>
  <c r="TCQ119" i="1"/>
  <c r="TCN119" i="1" a="1"/>
  <c r="TCN119" i="1" s="1"/>
  <c r="TCI119" i="1"/>
  <c r="TCF119" i="1" a="1"/>
  <c r="TCF119" i="1" s="1"/>
  <c r="TCA119" i="1"/>
  <c r="TBX119" i="1" a="1"/>
  <c r="TBS119" i="1"/>
  <c r="TBP119" i="1" a="1"/>
  <c r="TBP119" i="1" s="1"/>
  <c r="TBK119" i="1"/>
  <c r="TBH119" i="1" a="1"/>
  <c r="TBH119" i="1" s="1"/>
  <c r="TBC119" i="1"/>
  <c r="TAZ119" i="1" a="1"/>
  <c r="TAZ119" i="1" s="1"/>
  <c r="TAU119" i="1"/>
  <c r="TAR119" i="1" a="1"/>
  <c r="TAM119" i="1"/>
  <c r="TAJ119" i="1" a="1"/>
  <c r="TAE119" i="1"/>
  <c r="TAB119" i="1" a="1"/>
  <c r="TAB119" i="1" s="1"/>
  <c r="SZW119" i="1"/>
  <c r="SZT119" i="1" a="1"/>
  <c r="SZT119" i="1" s="1"/>
  <c r="SZO119" i="1"/>
  <c r="SZL119" i="1" a="1"/>
  <c r="SZG119" i="1"/>
  <c r="SZD119" i="1" a="1"/>
  <c r="SZD119" i="1" s="1"/>
  <c r="SYY119" i="1"/>
  <c r="SYV119" i="1" a="1"/>
  <c r="SYV119" i="1" s="1"/>
  <c r="SYQ119" i="1"/>
  <c r="SYN119" i="1" a="1"/>
  <c r="SYN119" i="1" s="1"/>
  <c r="SYI119" i="1"/>
  <c r="SYF119" i="1" a="1"/>
  <c r="SYA119" i="1"/>
  <c r="SXX119" i="1" a="1"/>
  <c r="SXX119" i="1" s="1"/>
  <c r="SXS119" i="1"/>
  <c r="SXP119" i="1" a="1"/>
  <c r="SXP119" i="1" s="1"/>
  <c r="SXK119" i="1"/>
  <c r="SXH119" i="1" a="1"/>
  <c r="SXH119" i="1" s="1"/>
  <c r="SXC119" i="1"/>
  <c r="SWZ119" i="1" a="1"/>
  <c r="SWU119" i="1"/>
  <c r="SWR119" i="1" a="1"/>
  <c r="SWR119" i="1" s="1"/>
  <c r="SWM119" i="1"/>
  <c r="SWJ119" i="1" a="1"/>
  <c r="SWJ119" i="1" s="1"/>
  <c r="SWE119" i="1"/>
  <c r="SWB119" i="1" a="1"/>
  <c r="SWB119" i="1" s="1"/>
  <c r="SVW119" i="1"/>
  <c r="SVT119" i="1" a="1"/>
  <c r="SVO119" i="1"/>
  <c r="SVL119" i="1" a="1"/>
  <c r="SVG119" i="1"/>
  <c r="SVD119" i="1" a="1"/>
  <c r="SVD119" i="1" s="1"/>
  <c r="SUY119" i="1"/>
  <c r="SUV119" i="1" a="1"/>
  <c r="SUV119" i="1" s="1"/>
  <c r="SUQ119" i="1"/>
  <c r="SUN119" i="1" a="1"/>
  <c r="SUI119" i="1"/>
  <c r="SUF119" i="1" a="1"/>
  <c r="SUF119" i="1" s="1"/>
  <c r="SUA119" i="1"/>
  <c r="STX119" i="1" a="1"/>
  <c r="STX119" i="1" s="1"/>
  <c r="STS119" i="1"/>
  <c r="STP119" i="1" a="1"/>
  <c r="STP119" i="1" s="1"/>
  <c r="STK119" i="1"/>
  <c r="STH119" i="1" a="1"/>
  <c r="STC119" i="1"/>
  <c r="SSZ119" i="1" a="1"/>
  <c r="SSZ119" i="1" s="1"/>
  <c r="SSU119" i="1"/>
  <c r="SSR119" i="1" a="1"/>
  <c r="SSR119" i="1" s="1"/>
  <c r="SSM119" i="1"/>
  <c r="SSJ119" i="1" a="1"/>
  <c r="SSJ119" i="1" s="1"/>
  <c r="SSE119" i="1"/>
  <c r="SSB119" i="1" a="1"/>
  <c r="SRW119" i="1"/>
  <c r="SRT119" i="1" a="1"/>
  <c r="SRT119" i="1" s="1"/>
  <c r="SRO119" i="1"/>
  <c r="SRL119" i="1" a="1"/>
  <c r="SRL119" i="1" s="1"/>
  <c r="SRG119" i="1"/>
  <c r="SRD119" i="1" a="1"/>
  <c r="SRD119" i="1" s="1"/>
  <c r="SQY119" i="1"/>
  <c r="SQV119" i="1" a="1"/>
  <c r="SQQ119" i="1"/>
  <c r="SQN119" i="1" a="1"/>
  <c r="SQN119" i="1" s="1"/>
  <c r="SQI119" i="1"/>
  <c r="SQF119" i="1" a="1"/>
  <c r="SQF119" i="1" s="1"/>
  <c r="SQA119" i="1"/>
  <c r="SPX119" i="1" a="1"/>
  <c r="SPX119" i="1" s="1"/>
  <c r="SPS119" i="1"/>
  <c r="SPP119" i="1" a="1"/>
  <c r="SPK119" i="1"/>
  <c r="SPH119" i="1" a="1"/>
  <c r="SPH119" i="1" s="1"/>
  <c r="SPC119" i="1"/>
  <c r="SOZ119" i="1" a="1"/>
  <c r="SOZ119" i="1" s="1"/>
  <c r="SOU119" i="1"/>
  <c r="SOR119" i="1" a="1"/>
  <c r="SOR119" i="1" s="1"/>
  <c r="SOM119" i="1"/>
  <c r="SOJ119" i="1" a="1"/>
  <c r="SOE119" i="1"/>
  <c r="SOB119" i="1" a="1"/>
  <c r="SOB119" i="1" s="1"/>
  <c r="SNW119" i="1"/>
  <c r="SNT119" i="1" a="1"/>
  <c r="SNT119" i="1" s="1"/>
  <c r="SNO119" i="1"/>
  <c r="SNL119" i="1" a="1"/>
  <c r="SNL119" i="1" s="1"/>
  <c r="SNG119" i="1"/>
  <c r="SND119" i="1" a="1"/>
  <c r="SMY119" i="1"/>
  <c r="SMV119" i="1" a="1"/>
  <c r="SMV119" i="1" s="1"/>
  <c r="SMQ119" i="1"/>
  <c r="SMN119" i="1" a="1"/>
  <c r="SMN119" i="1" s="1"/>
  <c r="SMI119" i="1"/>
  <c r="SMF119" i="1" a="1"/>
  <c r="SMF119" i="1" s="1"/>
  <c r="SMA119" i="1"/>
  <c r="SLX119" i="1" a="1"/>
  <c r="SLS119" i="1"/>
  <c r="SLP119" i="1" a="1"/>
  <c r="SLP119" i="1" s="1"/>
  <c r="SLK119" i="1"/>
  <c r="SLH119" i="1" a="1"/>
  <c r="SLH119" i="1" s="1"/>
  <c r="SLC119" i="1"/>
  <c r="SKZ119" i="1" a="1"/>
  <c r="SKZ119" i="1" s="1"/>
  <c r="SKU119" i="1"/>
  <c r="SKR119" i="1" a="1"/>
  <c r="SKM119" i="1"/>
  <c r="SKJ119" i="1" a="1"/>
  <c r="SKJ119" i="1" s="1"/>
  <c r="SKE119" i="1"/>
  <c r="SKB119" i="1" a="1"/>
  <c r="SKB119" i="1" s="1"/>
  <c r="SJW119" i="1"/>
  <c r="SJT119" i="1" a="1"/>
  <c r="SJT119" i="1" s="1"/>
  <c r="SJO119" i="1"/>
  <c r="SJL119" i="1" a="1"/>
  <c r="SJG119" i="1"/>
  <c r="SJD119" i="1" a="1"/>
  <c r="SJD119" i="1" s="1"/>
  <c r="SIY119" i="1"/>
  <c r="SIV119" i="1" a="1"/>
  <c r="SIV119" i="1" s="1"/>
  <c r="SIQ119" i="1"/>
  <c r="SIN119" i="1" a="1"/>
  <c r="SIN119" i="1" s="1"/>
  <c r="SII119" i="1"/>
  <c r="SIF119" i="1" a="1"/>
  <c r="SIA119" i="1"/>
  <c r="SHX119" i="1" a="1"/>
  <c r="SHX119" i="1" s="1"/>
  <c r="SHS119" i="1"/>
  <c r="SHP119" i="1" a="1"/>
  <c r="SHP119" i="1" s="1"/>
  <c r="SHK119" i="1"/>
  <c r="SHH119" i="1" a="1"/>
  <c r="SHH119" i="1" s="1"/>
  <c r="SHC119" i="1"/>
  <c r="SGZ119" i="1" a="1"/>
  <c r="SGU119" i="1"/>
  <c r="SGR119" i="1" a="1"/>
  <c r="SGR119" i="1" s="1"/>
  <c r="SGM119" i="1"/>
  <c r="SGJ119" i="1" a="1"/>
  <c r="SGJ119" i="1" s="1"/>
  <c r="SGE119" i="1"/>
  <c r="SGB119" i="1" a="1"/>
  <c r="SGB119" i="1" s="1"/>
  <c r="SFW119" i="1"/>
  <c r="SFT119" i="1" a="1"/>
  <c r="SFO119" i="1"/>
  <c r="SFL119" i="1" a="1"/>
  <c r="SFL119" i="1" s="1"/>
  <c r="SFG119" i="1"/>
  <c r="SFD119" i="1" a="1"/>
  <c r="SFD119" i="1" s="1"/>
  <c r="SEY119" i="1"/>
  <c r="SEV119" i="1" a="1"/>
  <c r="SEV119" i="1" s="1"/>
  <c r="SEQ119" i="1"/>
  <c r="SEN119" i="1" a="1"/>
  <c r="SEI119" i="1"/>
  <c r="SEF119" i="1" a="1"/>
  <c r="SEF119" i="1" s="1"/>
  <c r="SEA119" i="1"/>
  <c r="SDX119" i="1" a="1"/>
  <c r="SDX119" i="1" s="1"/>
  <c r="SDS119" i="1"/>
  <c r="SDP119" i="1" a="1"/>
  <c r="SDP119" i="1" s="1"/>
  <c r="SDK119" i="1"/>
  <c r="SDH119" i="1" a="1"/>
  <c r="SDC119" i="1"/>
  <c r="SCZ119" i="1" a="1"/>
  <c r="SCZ119" i="1" s="1"/>
  <c r="SCU119" i="1"/>
  <c r="SCR119" i="1" a="1"/>
  <c r="SCR119" i="1" s="1"/>
  <c r="SCM119" i="1"/>
  <c r="SCJ119" i="1" a="1"/>
  <c r="SCJ119" i="1" s="1"/>
  <c r="SCE119" i="1"/>
  <c r="SCB119" i="1" a="1"/>
  <c r="SBW119" i="1"/>
  <c r="SBT119" i="1" a="1"/>
  <c r="SBT119" i="1" s="1"/>
  <c r="SBO119" i="1"/>
  <c r="SBL119" i="1" a="1"/>
  <c r="SBL119" i="1" s="1"/>
  <c r="SBG119" i="1"/>
  <c r="SBD119" i="1" a="1"/>
  <c r="SBD119" i="1" s="1"/>
  <c r="SAY119" i="1"/>
  <c r="SAV119" i="1" a="1"/>
  <c r="SAQ119" i="1"/>
  <c r="SAN119" i="1" a="1"/>
  <c r="SAN119" i="1" s="1"/>
  <c r="SAI119" i="1"/>
  <c r="SAF119" i="1" a="1"/>
  <c r="SAF119" i="1" s="1"/>
  <c r="SAA119" i="1"/>
  <c r="RZX119" i="1" a="1"/>
  <c r="RZX119" i="1" s="1"/>
  <c r="RZS119" i="1"/>
  <c r="RZP119" i="1" a="1"/>
  <c r="RZK119" i="1"/>
  <c r="RZH119" i="1" a="1"/>
  <c r="RZH119" i="1" s="1"/>
  <c r="RZC119" i="1"/>
  <c r="RYZ119" i="1" a="1"/>
  <c r="RYZ119" i="1" s="1"/>
  <c r="RYU119" i="1"/>
  <c r="RYR119" i="1" a="1"/>
  <c r="RYR119" i="1" s="1"/>
  <c r="RYM119" i="1"/>
  <c r="RYJ119" i="1" a="1"/>
  <c r="RYE119" i="1"/>
  <c r="RYB119" i="1" a="1"/>
  <c r="RYB119" i="1" s="1"/>
  <c r="RXW119" i="1"/>
  <c r="RXT119" i="1" a="1"/>
  <c r="RXT119" i="1" s="1"/>
  <c r="RXO119" i="1"/>
  <c r="RXL119" i="1" a="1"/>
  <c r="RXL119" i="1" s="1"/>
  <c r="RXG119" i="1"/>
  <c r="RXD119" i="1" a="1"/>
  <c r="RWY119" i="1"/>
  <c r="RWV119" i="1" a="1"/>
  <c r="RWV119" i="1" s="1"/>
  <c r="RWQ119" i="1"/>
  <c r="RWN119" i="1" a="1"/>
  <c r="RWN119" i="1" s="1"/>
  <c r="RWI119" i="1"/>
  <c r="RWF119" i="1" a="1"/>
  <c r="RWF119" i="1" s="1"/>
  <c r="RWA119" i="1"/>
  <c r="RVX119" i="1" a="1"/>
  <c r="RVS119" i="1"/>
  <c r="RVP119" i="1" a="1"/>
  <c r="RVP119" i="1" s="1"/>
  <c r="RVK119" i="1"/>
  <c r="RVH119" i="1" a="1"/>
  <c r="RVH119" i="1" s="1"/>
  <c r="RVC119" i="1"/>
  <c r="RUZ119" i="1" a="1"/>
  <c r="RUZ119" i="1" s="1"/>
  <c r="RUU119" i="1"/>
  <c r="RUR119" i="1" a="1"/>
  <c r="RUM119" i="1"/>
  <c r="RUJ119" i="1" a="1"/>
  <c r="RUJ119" i="1" s="1"/>
  <c r="RUE119" i="1"/>
  <c r="RUB119" i="1" a="1"/>
  <c r="RUB119" i="1" s="1"/>
  <c r="RTW119" i="1"/>
  <c r="RTT119" i="1" a="1"/>
  <c r="RTT119" i="1" s="1"/>
  <c r="RTO119" i="1"/>
  <c r="RTL119" i="1" a="1"/>
  <c r="RTG119" i="1"/>
  <c r="RTD119" i="1" a="1"/>
  <c r="RTD119" i="1" s="1"/>
  <c r="RSY119" i="1"/>
  <c r="RSV119" i="1" a="1"/>
  <c r="RSV119" i="1" s="1"/>
  <c r="RSQ119" i="1"/>
  <c r="RSN119" i="1" a="1"/>
  <c r="RSN119" i="1" s="1"/>
  <c r="RSI119" i="1"/>
  <c r="RSF119" i="1" a="1"/>
  <c r="RSA119" i="1"/>
  <c r="RRX119" i="1" a="1"/>
  <c r="RRX119" i="1" s="1"/>
  <c r="RRS119" i="1"/>
  <c r="RRP119" i="1" a="1"/>
  <c r="RRP119" i="1" s="1"/>
  <c r="RRK119" i="1"/>
  <c r="RRH119" i="1" a="1"/>
  <c r="RRH119" i="1" s="1"/>
  <c r="RRC119" i="1"/>
  <c r="RQZ119" i="1" a="1"/>
  <c r="RQU119" i="1"/>
  <c r="RQR119" i="1" a="1"/>
  <c r="RQR119" i="1" s="1"/>
  <c r="RQM119" i="1"/>
  <c r="RQJ119" i="1" a="1"/>
  <c r="RQJ119" i="1" s="1"/>
  <c r="RQE119" i="1"/>
  <c r="RQB119" i="1" a="1"/>
  <c r="RQB119" i="1" s="1"/>
  <c r="RPW119" i="1"/>
  <c r="RPT119" i="1" a="1"/>
  <c r="RPO119" i="1"/>
  <c r="RPL119" i="1" a="1"/>
  <c r="RPL119" i="1" s="1"/>
  <c r="RPG119" i="1"/>
  <c r="RPD119" i="1" a="1"/>
  <c r="RPD119" i="1" s="1"/>
  <c r="ROY119" i="1"/>
  <c r="ROV119" i="1" a="1"/>
  <c r="ROV119" i="1" s="1"/>
  <c r="ROQ119" i="1"/>
  <c r="RON119" i="1" a="1"/>
  <c r="ROI119" i="1"/>
  <c r="ROF119" i="1" a="1"/>
  <c r="ROF119" i="1" s="1"/>
  <c r="ROA119" i="1"/>
  <c r="RNX119" i="1" a="1"/>
  <c r="RNX119" i="1" s="1"/>
  <c r="RNS119" i="1"/>
  <c r="RNP119" i="1" a="1"/>
  <c r="RNP119" i="1" s="1"/>
  <c r="RNK119" i="1"/>
  <c r="RNH119" i="1" a="1"/>
  <c r="RNC119" i="1"/>
  <c r="RMZ119" i="1" a="1"/>
  <c r="RMZ119" i="1" s="1"/>
  <c r="RMU119" i="1"/>
  <c r="RMR119" i="1" a="1"/>
  <c r="RMR119" i="1" s="1"/>
  <c r="RMM119" i="1"/>
  <c r="RMJ119" i="1" a="1"/>
  <c r="RMJ119" i="1" s="1"/>
  <c r="RME119" i="1"/>
  <c r="RMB119" i="1" a="1"/>
  <c r="RLW119" i="1"/>
  <c r="RLT119" i="1" a="1"/>
  <c r="RLT119" i="1" s="1"/>
  <c r="RLO119" i="1"/>
  <c r="RLL119" i="1" a="1"/>
  <c r="RLG119" i="1"/>
  <c r="RLD119" i="1" a="1"/>
  <c r="RLD119" i="1" s="1"/>
  <c r="RKY119" i="1"/>
  <c r="RKV119" i="1" a="1"/>
  <c r="RKQ119" i="1"/>
  <c r="RKN119" i="1" a="1"/>
  <c r="RKN119" i="1" s="1"/>
  <c r="RKI119" i="1"/>
  <c r="RKF119" i="1" a="1"/>
  <c r="RKF119" i="1" s="1"/>
  <c r="RKA119" i="1"/>
  <c r="RJX119" i="1" a="1"/>
  <c r="RJX119" i="1" s="1"/>
  <c r="RJS119" i="1"/>
  <c r="RJP119" i="1" a="1"/>
  <c r="RJK119" i="1"/>
  <c r="RJH119" i="1" a="1"/>
  <c r="RJH119" i="1" s="1"/>
  <c r="RJC119" i="1"/>
  <c r="RIZ119" i="1" a="1"/>
  <c r="RIZ119" i="1" s="1"/>
  <c r="RIU119" i="1"/>
  <c r="RIR119" i="1" a="1"/>
  <c r="RIR119" i="1" s="1"/>
  <c r="RIM119" i="1"/>
  <c r="RIJ119" i="1" a="1"/>
  <c r="RIJ119" i="1" s="1"/>
  <c r="RIE119" i="1"/>
  <c r="RIB119" i="1" a="1"/>
  <c r="RIB119" i="1" s="1"/>
  <c r="RHW119" i="1"/>
  <c r="RHT119" i="1" a="1"/>
  <c r="RHT119" i="1" s="1"/>
  <c r="RHO119" i="1"/>
  <c r="RHL119" i="1" a="1"/>
  <c r="RHL119" i="1" s="1"/>
  <c r="RHG119" i="1"/>
  <c r="RHD119" i="1" a="1"/>
  <c r="RGY119" i="1"/>
  <c r="RGV119" i="1" a="1"/>
  <c r="RGV119" i="1" s="1"/>
  <c r="RGQ119" i="1"/>
  <c r="RGN119" i="1" a="1"/>
  <c r="RGN119" i="1" s="1"/>
  <c r="RGI119" i="1"/>
  <c r="RGF119" i="1" a="1"/>
  <c r="RGF119" i="1" s="1"/>
  <c r="RGA119" i="1"/>
  <c r="RFX119" i="1" a="1"/>
  <c r="RFX119" i="1" s="1"/>
  <c r="RFS119" i="1"/>
  <c r="RFP119" i="1" a="1"/>
  <c r="RFP119" i="1" s="1"/>
  <c r="RFK119" i="1"/>
  <c r="RFH119" i="1" a="1"/>
  <c r="RFH119" i="1" s="1"/>
  <c r="RFC119" i="1"/>
  <c r="REZ119" i="1" a="1"/>
  <c r="REZ119" i="1" s="1"/>
  <c r="REU119" i="1"/>
  <c r="RER119" i="1" a="1"/>
  <c r="RER119" i="1" s="1"/>
  <c r="REM119" i="1"/>
  <c r="REJ119" i="1" a="1"/>
  <c r="REJ119" i="1" s="1"/>
  <c r="REE119" i="1"/>
  <c r="REB119" i="1" a="1"/>
  <c r="REB119" i="1" s="1"/>
  <c r="RDW119" i="1"/>
  <c r="RDT119" i="1" a="1"/>
  <c r="RDT119" i="1" s="1"/>
  <c r="RDO119" i="1"/>
  <c r="RDL119" i="1" a="1"/>
  <c r="RDL119" i="1" s="1"/>
  <c r="RDG119" i="1"/>
  <c r="RDD119" i="1" a="1"/>
  <c r="RDD119" i="1" s="1"/>
  <c r="RCY119" i="1"/>
  <c r="RCV119" i="1" a="1"/>
  <c r="RCV119" i="1" s="1"/>
  <c r="RCQ119" i="1"/>
  <c r="RCN119" i="1" a="1"/>
  <c r="RCN119" i="1" s="1"/>
  <c r="RCI119" i="1"/>
  <c r="RCF119" i="1" a="1"/>
  <c r="RCA119" i="1"/>
  <c r="RBX119" i="1" a="1"/>
  <c r="RBX119" i="1" s="1"/>
  <c r="RBS119" i="1"/>
  <c r="RBP119" i="1" a="1"/>
  <c r="RBP119" i="1" s="1"/>
  <c r="RBK119" i="1"/>
  <c r="RBH119" i="1" a="1"/>
  <c r="RBH119" i="1" s="1"/>
  <c r="RBC119" i="1"/>
  <c r="RAZ119" i="1" a="1"/>
  <c r="RAZ119" i="1" s="1"/>
  <c r="RAU119" i="1"/>
  <c r="RAR119" i="1" a="1"/>
  <c r="RAR119" i="1" s="1"/>
  <c r="RAM119" i="1"/>
  <c r="RAJ119" i="1" a="1"/>
  <c r="RAJ119" i="1" s="1"/>
  <c r="RAE119" i="1"/>
  <c r="RAB119" i="1" a="1"/>
  <c r="RAB119" i="1" s="1"/>
  <c r="QZW119" i="1"/>
  <c r="QZT119" i="1" a="1"/>
  <c r="QZO119" i="1"/>
  <c r="QZL119" i="1" a="1"/>
  <c r="QZL119" i="1" s="1"/>
  <c r="QZG119" i="1"/>
  <c r="QZD119" i="1" a="1"/>
  <c r="QZD119" i="1" s="1"/>
  <c r="QYY119" i="1"/>
  <c r="QYV119" i="1" a="1"/>
  <c r="QYV119" i="1" s="1"/>
  <c r="QYQ119" i="1"/>
  <c r="QYN119" i="1" a="1"/>
  <c r="QYN119" i="1" s="1"/>
  <c r="QYI119" i="1"/>
  <c r="QYF119" i="1" a="1"/>
  <c r="QYF119" i="1" s="1"/>
  <c r="QYA119" i="1"/>
  <c r="QXX119" i="1" a="1"/>
  <c r="QXX119" i="1" s="1"/>
  <c r="QXS119" i="1"/>
  <c r="QXP119" i="1" a="1"/>
  <c r="QXP119" i="1" s="1"/>
  <c r="QXK119" i="1"/>
  <c r="QXH119" i="1" a="1"/>
  <c r="QXC119" i="1"/>
  <c r="QWZ119" i="1" a="1"/>
  <c r="QWZ119" i="1" s="1"/>
  <c r="QWU119" i="1"/>
  <c r="QWR119" i="1" a="1"/>
  <c r="QWR119" i="1" s="1"/>
  <c r="QWM119" i="1"/>
  <c r="QWJ119" i="1" a="1"/>
  <c r="QWJ119" i="1" s="1"/>
  <c r="QWE119" i="1"/>
  <c r="QWB119" i="1" a="1"/>
  <c r="QWB119" i="1" s="1"/>
  <c r="QVW119" i="1"/>
  <c r="QVT119" i="1" a="1"/>
  <c r="QVT119" i="1" s="1"/>
  <c r="QVO119" i="1"/>
  <c r="QVL119" i="1" a="1"/>
  <c r="QVL119" i="1" s="1"/>
  <c r="QVG119" i="1"/>
  <c r="QVD119" i="1" a="1"/>
  <c r="QVD119" i="1" s="1"/>
  <c r="QUY119" i="1"/>
  <c r="QUV119" i="1" a="1"/>
  <c r="QUV119" i="1" s="1"/>
  <c r="QUQ119" i="1"/>
  <c r="QUN119" i="1" a="1"/>
  <c r="QUN119" i="1" s="1"/>
  <c r="QUI119" i="1"/>
  <c r="QUF119" i="1" a="1"/>
  <c r="QUF119" i="1" s="1"/>
  <c r="QUA119" i="1"/>
  <c r="QTX119" i="1" a="1"/>
  <c r="QTX119" i="1" s="1"/>
  <c r="QTS119" i="1"/>
  <c r="QTP119" i="1" a="1"/>
  <c r="QTP119" i="1" s="1"/>
  <c r="QTK119" i="1"/>
  <c r="QTH119" i="1" a="1"/>
  <c r="QTH119" i="1" s="1"/>
  <c r="QTC119" i="1"/>
  <c r="QSZ119" i="1" a="1"/>
  <c r="QSZ119" i="1" s="1"/>
  <c r="QSU119" i="1"/>
  <c r="QSR119" i="1" a="1"/>
  <c r="QSM119" i="1"/>
  <c r="QSJ119" i="1" a="1"/>
  <c r="QSJ119" i="1" s="1"/>
  <c r="QSE119" i="1"/>
  <c r="QSB119" i="1" a="1"/>
  <c r="QSB119" i="1" s="1"/>
  <c r="QRW119" i="1"/>
  <c r="QRT119" i="1" a="1"/>
  <c r="QRT119" i="1" s="1"/>
  <c r="QRO119" i="1"/>
  <c r="QRL119" i="1" a="1"/>
  <c r="QRL119" i="1" s="1"/>
  <c r="QRG119" i="1"/>
  <c r="QRD119" i="1" a="1"/>
  <c r="QRD119" i="1" s="1"/>
  <c r="QQY119" i="1"/>
  <c r="QQV119" i="1" a="1"/>
  <c r="QQV119" i="1" s="1"/>
  <c r="QQQ119" i="1"/>
  <c r="QQN119" i="1" a="1"/>
  <c r="QQN119" i="1" s="1"/>
  <c r="QQI119" i="1"/>
  <c r="QQF119" i="1" a="1"/>
  <c r="QQF119" i="1" s="1"/>
  <c r="QQA119" i="1"/>
  <c r="QPX119" i="1" a="1"/>
  <c r="QPX119" i="1" s="1"/>
  <c r="QPS119" i="1"/>
  <c r="QPP119" i="1" a="1"/>
  <c r="QPP119" i="1" s="1"/>
  <c r="QPK119" i="1"/>
  <c r="QPH119" i="1" a="1"/>
  <c r="QPH119" i="1" s="1"/>
  <c r="QPC119" i="1"/>
  <c r="QOZ119" i="1" a="1"/>
  <c r="QOZ119" i="1" s="1"/>
  <c r="QOU119" i="1"/>
  <c r="QOR119" i="1" a="1"/>
  <c r="QOR119" i="1" s="1"/>
  <c r="QOM119" i="1"/>
  <c r="QOJ119" i="1" a="1"/>
  <c r="QOJ119" i="1" s="1"/>
  <c r="QOE119" i="1"/>
  <c r="QOB119" i="1" a="1"/>
  <c r="QOB119" i="1" s="1"/>
  <c r="QNW119" i="1"/>
  <c r="QNT119" i="1" a="1"/>
  <c r="QNT119" i="1" s="1"/>
  <c r="QNO119" i="1"/>
  <c r="QNL119" i="1" a="1"/>
  <c r="QNL119" i="1" s="1"/>
  <c r="QNG119" i="1"/>
  <c r="QND119" i="1" a="1"/>
  <c r="QND119" i="1" s="1"/>
  <c r="QMY119" i="1"/>
  <c r="QMV119" i="1" a="1"/>
  <c r="QMV119" i="1" s="1"/>
  <c r="QMQ119" i="1"/>
  <c r="QMN119" i="1" a="1"/>
  <c r="QMN119" i="1" s="1"/>
  <c r="QMI119" i="1"/>
  <c r="QMF119" i="1" a="1"/>
  <c r="QMF119" i="1" s="1"/>
  <c r="QMA119" i="1"/>
  <c r="QLX119" i="1" a="1"/>
  <c r="QLX119" i="1" s="1"/>
  <c r="QLS119" i="1"/>
  <c r="QLP119" i="1" a="1"/>
  <c r="QLP119" i="1" s="1"/>
  <c r="QLK119" i="1"/>
  <c r="QLH119" i="1" a="1"/>
  <c r="QLH119" i="1" s="1"/>
  <c r="QLC119" i="1"/>
  <c r="QKZ119" i="1" a="1"/>
  <c r="QKU119" i="1"/>
  <c r="QKR119" i="1" a="1"/>
  <c r="QKR119" i="1" s="1"/>
  <c r="QKM119" i="1"/>
  <c r="QKJ119" i="1" a="1"/>
  <c r="QKJ119" i="1" s="1"/>
  <c r="QKE119" i="1"/>
  <c r="QKB119" i="1" a="1"/>
  <c r="QKB119" i="1" s="1"/>
  <c r="QJW119" i="1"/>
  <c r="QJT119" i="1" a="1"/>
  <c r="QJT119" i="1" s="1"/>
  <c r="QJO119" i="1"/>
  <c r="QJL119" i="1" a="1"/>
  <c r="QJL119" i="1" s="1"/>
  <c r="QJG119" i="1"/>
  <c r="QJD119" i="1" a="1"/>
  <c r="QJD119" i="1" s="1"/>
  <c r="QIY119" i="1"/>
  <c r="QIV119" i="1" a="1"/>
  <c r="QIV119" i="1" s="1"/>
  <c r="QIQ119" i="1"/>
  <c r="QIN119" i="1" a="1"/>
  <c r="QIN119" i="1" s="1"/>
  <c r="QII119" i="1"/>
  <c r="QIF119" i="1" a="1"/>
  <c r="QIF119" i="1" s="1"/>
  <c r="QIA119" i="1"/>
  <c r="QHX119" i="1" a="1"/>
  <c r="QHX119" i="1" s="1"/>
  <c r="QHS119" i="1"/>
  <c r="QHP119" i="1" a="1"/>
  <c r="QHP119" i="1" s="1"/>
  <c r="QHK119" i="1"/>
  <c r="QHH119" i="1" a="1"/>
  <c r="QHH119" i="1" s="1"/>
  <c r="QHC119" i="1"/>
  <c r="QGZ119" i="1" a="1"/>
  <c r="QGZ119" i="1" s="1"/>
  <c r="QGU119" i="1"/>
  <c r="QGR119" i="1" a="1"/>
  <c r="QGR119" i="1" s="1"/>
  <c r="QGM119" i="1"/>
  <c r="QGJ119" i="1" a="1"/>
  <c r="QGJ119" i="1" s="1"/>
  <c r="QGE119" i="1"/>
  <c r="QGB119" i="1" a="1"/>
  <c r="QFW119" i="1"/>
  <c r="QFT119" i="1" a="1"/>
  <c r="QFT119" i="1" s="1"/>
  <c r="QFO119" i="1"/>
  <c r="QFL119" i="1" a="1"/>
  <c r="QFL119" i="1" s="1"/>
  <c r="QFG119" i="1"/>
  <c r="QFD119" i="1" a="1"/>
  <c r="QFD119" i="1" s="1"/>
  <c r="QEY119" i="1"/>
  <c r="QEV119" i="1" a="1"/>
  <c r="QEV119" i="1" s="1"/>
  <c r="QEQ119" i="1"/>
  <c r="QEN119" i="1" a="1"/>
  <c r="QEN119" i="1" s="1"/>
  <c r="QEI119" i="1"/>
  <c r="QEF119" i="1" a="1"/>
  <c r="QEF119" i="1" s="1"/>
  <c r="QEA119" i="1"/>
  <c r="QDX119" i="1" a="1"/>
  <c r="QDX119" i="1" s="1"/>
  <c r="QDS119" i="1"/>
  <c r="QDP119" i="1" a="1"/>
  <c r="QDP119" i="1" s="1"/>
  <c r="QDK119" i="1"/>
  <c r="QDH119" i="1" a="1"/>
  <c r="QDH119" i="1" s="1"/>
  <c r="QDC119" i="1"/>
  <c r="QCZ119" i="1" a="1"/>
  <c r="QCZ119" i="1" s="1"/>
  <c r="QCU119" i="1"/>
  <c r="QCR119" i="1" a="1"/>
  <c r="QCR119" i="1" s="1"/>
  <c r="QCM119" i="1"/>
  <c r="QCJ119" i="1" a="1"/>
  <c r="QCJ119" i="1" s="1"/>
  <c r="QCE119" i="1"/>
  <c r="QCB119" i="1" a="1"/>
  <c r="QCB119" i="1" s="1"/>
  <c r="QBW119" i="1"/>
  <c r="QBT119" i="1" a="1"/>
  <c r="QBT119" i="1" s="1"/>
  <c r="QBO119" i="1"/>
  <c r="QBL119" i="1" a="1"/>
  <c r="QBL119" i="1" s="1"/>
  <c r="QBG119" i="1"/>
  <c r="QBD119" i="1" a="1"/>
  <c r="QBD119" i="1" s="1"/>
  <c r="QAY119" i="1"/>
  <c r="QAV119" i="1" a="1"/>
  <c r="QAV119" i="1" s="1"/>
  <c r="QAQ119" i="1"/>
  <c r="QAN119" i="1" a="1"/>
  <c r="QAN119" i="1" s="1"/>
  <c r="QAI119" i="1"/>
  <c r="QAF119" i="1" a="1"/>
  <c r="QAF119" i="1" s="1"/>
  <c r="QAA119" i="1"/>
  <c r="PZX119" i="1" a="1"/>
  <c r="PZX119" i="1" s="1"/>
  <c r="PZS119" i="1"/>
  <c r="PZP119" i="1" a="1"/>
  <c r="PZP119" i="1" s="1"/>
  <c r="PZK119" i="1"/>
  <c r="PZH119" i="1" a="1"/>
  <c r="PZH119" i="1" s="1"/>
  <c r="PZC119" i="1"/>
  <c r="PYZ119" i="1" a="1"/>
  <c r="PYZ119" i="1" s="1"/>
  <c r="PYU119" i="1"/>
  <c r="PYR119" i="1" a="1"/>
  <c r="PYR119" i="1" s="1"/>
  <c r="PYM119" i="1"/>
  <c r="PYJ119" i="1" a="1"/>
  <c r="PYJ119" i="1" s="1"/>
  <c r="PYE119" i="1"/>
  <c r="PYB119" i="1" a="1"/>
  <c r="PYB119" i="1" s="1"/>
  <c r="PXW119" i="1"/>
  <c r="PXT119" i="1" a="1"/>
  <c r="PXO119" i="1"/>
  <c r="PXL119" i="1" a="1"/>
  <c r="PXL119" i="1" s="1"/>
  <c r="PXG119" i="1"/>
  <c r="PXD119" i="1" a="1"/>
  <c r="PXD119" i="1" s="1"/>
  <c r="PWY119" i="1"/>
  <c r="PWV119" i="1" a="1"/>
  <c r="PWV119" i="1" s="1"/>
  <c r="PWQ119" i="1"/>
  <c r="PWN119" i="1" a="1"/>
  <c r="PWN119" i="1" s="1"/>
  <c r="PWI119" i="1"/>
  <c r="PWF119" i="1" a="1"/>
  <c r="PWF119" i="1" s="1"/>
  <c r="PWA119" i="1"/>
  <c r="PVX119" i="1" a="1"/>
  <c r="PVX119" i="1" s="1"/>
  <c r="PVS119" i="1"/>
  <c r="PVP119" i="1" a="1"/>
  <c r="PVP119" i="1" s="1"/>
  <c r="PVK119" i="1"/>
  <c r="PVH119" i="1" a="1"/>
  <c r="PVH119" i="1" s="1"/>
  <c r="PVC119" i="1"/>
  <c r="PUZ119" i="1" a="1"/>
  <c r="PUZ119" i="1" s="1"/>
  <c r="PUU119" i="1"/>
  <c r="PUR119" i="1" a="1"/>
  <c r="PUR119" i="1" s="1"/>
  <c r="PUM119" i="1"/>
  <c r="PUJ119" i="1" a="1"/>
  <c r="PUJ119" i="1" s="1"/>
  <c r="PUE119" i="1"/>
  <c r="PUB119" i="1" a="1"/>
  <c r="PUB119" i="1" s="1"/>
  <c r="PTW119" i="1"/>
  <c r="PTT119" i="1" a="1"/>
  <c r="PTT119" i="1" s="1"/>
  <c r="PTO119" i="1"/>
  <c r="PTL119" i="1" a="1"/>
  <c r="PTL119" i="1" s="1"/>
  <c r="PTG119" i="1"/>
  <c r="PTD119" i="1" a="1"/>
  <c r="PTD119" i="1" s="1"/>
  <c r="PSY119" i="1"/>
  <c r="PSV119" i="1" a="1"/>
  <c r="PSV119" i="1" s="1"/>
  <c r="PSQ119" i="1"/>
  <c r="PSN119" i="1" a="1"/>
  <c r="PSN119" i="1" s="1"/>
  <c r="PSI119" i="1"/>
  <c r="PSF119" i="1" a="1"/>
  <c r="PSF119" i="1" s="1"/>
  <c r="PSA119" i="1"/>
  <c r="PRX119" i="1" a="1"/>
  <c r="PRX119" i="1" s="1"/>
  <c r="PRS119" i="1"/>
  <c r="PRP119" i="1" a="1"/>
  <c r="PRP119" i="1" s="1"/>
  <c r="PRK119" i="1"/>
  <c r="PRH119" i="1" a="1"/>
  <c r="PRC119" i="1"/>
  <c r="PQZ119" i="1" a="1"/>
  <c r="PQZ119" i="1" s="1"/>
  <c r="PQU119" i="1"/>
  <c r="PQR119" i="1" a="1"/>
  <c r="PQR119" i="1" s="1"/>
  <c r="PQM119" i="1"/>
  <c r="PQJ119" i="1" a="1"/>
  <c r="PQJ119" i="1" s="1"/>
  <c r="PQE119" i="1"/>
  <c r="PQB119" i="1" a="1"/>
  <c r="PQB119" i="1" s="1"/>
  <c r="PPW119" i="1"/>
  <c r="PPT119" i="1" a="1"/>
  <c r="PPT119" i="1" s="1"/>
  <c r="PPO119" i="1"/>
  <c r="PPL119" i="1" a="1"/>
  <c r="PPL119" i="1" s="1"/>
  <c r="PPG119" i="1"/>
  <c r="PPD119" i="1" a="1"/>
  <c r="PPD119" i="1" s="1"/>
  <c r="POY119" i="1"/>
  <c r="POV119" i="1" a="1"/>
  <c r="POV119" i="1" s="1"/>
  <c r="POQ119" i="1"/>
  <c r="PON119" i="1" a="1"/>
  <c r="PON119" i="1" s="1"/>
  <c r="POI119" i="1"/>
  <c r="POF119" i="1" a="1"/>
  <c r="POF119" i="1" s="1"/>
  <c r="POA119" i="1"/>
  <c r="PNX119" i="1" a="1"/>
  <c r="PNX119" i="1" s="1"/>
  <c r="PNS119" i="1"/>
  <c r="PNP119" i="1" a="1"/>
  <c r="PNK119" i="1"/>
  <c r="PNH119" i="1" a="1"/>
  <c r="PNH119" i="1" s="1"/>
  <c r="PNC119" i="1"/>
  <c r="PMZ119" i="1" a="1"/>
  <c r="PMZ119" i="1" s="1"/>
  <c r="PMU119" i="1"/>
  <c r="PMR119" i="1" a="1"/>
  <c r="PMR119" i="1" s="1"/>
  <c r="PMM119" i="1"/>
  <c r="PMJ119" i="1" a="1"/>
  <c r="PMJ119" i="1" s="1"/>
  <c r="PME119" i="1"/>
  <c r="PMB119" i="1" a="1"/>
  <c r="PMB119" i="1" s="1"/>
  <c r="PLW119" i="1"/>
  <c r="PLT119" i="1" a="1"/>
  <c r="PLO119" i="1"/>
  <c r="PLL119" i="1" a="1"/>
  <c r="PLL119" i="1" s="1"/>
  <c r="PLG119" i="1"/>
  <c r="PLD119" i="1" a="1"/>
  <c r="PLD119" i="1" s="1"/>
  <c r="PKY119" i="1"/>
  <c r="PKV119" i="1" a="1"/>
  <c r="PKV119" i="1" s="1"/>
  <c r="PKQ119" i="1"/>
  <c r="PKN119" i="1" a="1"/>
  <c r="PKI119" i="1"/>
  <c r="PKF119" i="1" a="1"/>
  <c r="PKF119" i="1" s="1"/>
  <c r="PKA119" i="1"/>
  <c r="PJX119" i="1" a="1"/>
  <c r="PJX119" i="1" s="1"/>
  <c r="PJS119" i="1"/>
  <c r="PJP119" i="1" a="1"/>
  <c r="PJP119" i="1" s="1"/>
  <c r="PJK119" i="1"/>
  <c r="PJH119" i="1" a="1"/>
  <c r="PJH119" i="1" s="1"/>
  <c r="PJC119" i="1"/>
  <c r="PIZ119" i="1" a="1"/>
  <c r="PIZ119" i="1" s="1"/>
  <c r="PIU119" i="1"/>
  <c r="PIR119" i="1" a="1"/>
  <c r="PIR119" i="1" s="1"/>
  <c r="PIM119" i="1"/>
  <c r="PIJ119" i="1" a="1"/>
  <c r="PIJ119" i="1" s="1"/>
  <c r="PIE119" i="1"/>
  <c r="PIB119" i="1" a="1"/>
  <c r="PHW119" i="1"/>
  <c r="PHT119" i="1" a="1"/>
  <c r="PHT119" i="1" s="1"/>
  <c r="PHO119" i="1"/>
  <c r="PHL119" i="1" a="1"/>
  <c r="PHL119" i="1" s="1"/>
  <c r="PHG119" i="1"/>
  <c r="PHD119" i="1" a="1"/>
  <c r="PHD119" i="1" s="1"/>
  <c r="PGY119" i="1"/>
  <c r="PGV119" i="1" a="1"/>
  <c r="PGQ119" i="1"/>
  <c r="PGN119" i="1" a="1"/>
  <c r="PGN119" i="1" s="1"/>
  <c r="PGI119" i="1"/>
  <c r="PGF119" i="1" a="1"/>
  <c r="PGF119" i="1" s="1"/>
  <c r="PGA119" i="1"/>
  <c r="PFX119" i="1" a="1"/>
  <c r="PFX119" i="1" s="1"/>
  <c r="PFS119" i="1"/>
  <c r="PFP119" i="1" a="1"/>
  <c r="PFK119" i="1"/>
  <c r="PFH119" i="1" a="1"/>
  <c r="PFH119" i="1" s="1"/>
  <c r="PFC119" i="1"/>
  <c r="PEZ119" i="1" a="1"/>
  <c r="PEZ119" i="1" s="1"/>
  <c r="PEU119" i="1"/>
  <c r="PER119" i="1" a="1"/>
  <c r="PER119" i="1" s="1"/>
  <c r="PEM119" i="1"/>
  <c r="PEJ119" i="1" a="1"/>
  <c r="PEE119" i="1"/>
  <c r="PEB119" i="1" a="1"/>
  <c r="PEB119" i="1" s="1"/>
  <c r="PDW119" i="1"/>
  <c r="PDT119" i="1" a="1"/>
  <c r="PDO119" i="1"/>
  <c r="PDL119" i="1" a="1"/>
  <c r="PDL119" i="1" s="1"/>
  <c r="PDG119" i="1"/>
  <c r="PDD119" i="1" a="1"/>
  <c r="PCY119" i="1"/>
  <c r="PCV119" i="1" a="1"/>
  <c r="PCV119" i="1" s="1"/>
  <c r="PCQ119" i="1"/>
  <c r="PCN119" i="1" a="1"/>
  <c r="PCN119" i="1" s="1"/>
  <c r="PCI119" i="1"/>
  <c r="PCF119" i="1" a="1"/>
  <c r="PCF119" i="1" s="1"/>
  <c r="PCA119" i="1"/>
  <c r="PBX119" i="1" a="1"/>
  <c r="PBS119" i="1"/>
  <c r="PBP119" i="1" a="1"/>
  <c r="PBP119" i="1" s="1"/>
  <c r="PBK119" i="1"/>
  <c r="PBH119" i="1" a="1"/>
  <c r="PBH119" i="1" s="1"/>
  <c r="PBC119" i="1"/>
  <c r="PAZ119" i="1" a="1"/>
  <c r="PAZ119" i="1" s="1"/>
  <c r="PAU119" i="1"/>
  <c r="PAR119" i="1" a="1"/>
  <c r="PAM119" i="1"/>
  <c r="PAJ119" i="1" a="1"/>
  <c r="PAJ119" i="1" s="1"/>
  <c r="PAE119" i="1"/>
  <c r="PAB119" i="1" a="1"/>
  <c r="PAB119" i="1" s="1"/>
  <c r="OZW119" i="1"/>
  <c r="OZT119" i="1" a="1"/>
  <c r="OZT119" i="1" s="1"/>
  <c r="OZO119" i="1"/>
  <c r="OZL119" i="1" a="1"/>
  <c r="OZL119" i="1" s="1"/>
  <c r="OZG119" i="1"/>
  <c r="OZD119" i="1" a="1"/>
  <c r="OZD119" i="1" s="1"/>
  <c r="OYY119" i="1"/>
  <c r="OYV119" i="1" a="1"/>
  <c r="OYV119" i="1" s="1"/>
  <c r="OYQ119" i="1"/>
  <c r="OYN119" i="1" a="1"/>
  <c r="OYN119" i="1" s="1"/>
  <c r="OYI119" i="1"/>
  <c r="OYF119" i="1" a="1"/>
  <c r="OYA119" i="1"/>
  <c r="OXX119" i="1" a="1"/>
  <c r="OXX119" i="1" s="1"/>
  <c r="OXS119" i="1"/>
  <c r="OXP119" i="1" a="1"/>
  <c r="OXP119" i="1" s="1"/>
  <c r="OXK119" i="1"/>
  <c r="OXH119" i="1" a="1"/>
  <c r="OXH119" i="1" s="1"/>
  <c r="OXC119" i="1"/>
  <c r="OWZ119" i="1" a="1"/>
  <c r="OWU119" i="1"/>
  <c r="OWR119" i="1" a="1"/>
  <c r="OWR119" i="1" s="1"/>
  <c r="OWM119" i="1"/>
  <c r="OWJ119" i="1" a="1"/>
  <c r="OWJ119" i="1" s="1"/>
  <c r="OWE119" i="1"/>
  <c r="OWB119" i="1" a="1"/>
  <c r="OWB119" i="1" s="1"/>
  <c r="OVW119" i="1"/>
  <c r="OVT119" i="1" a="1"/>
  <c r="OVO119" i="1"/>
  <c r="OVL119" i="1" a="1"/>
  <c r="OVL119" i="1" s="1"/>
  <c r="OVG119" i="1"/>
  <c r="OVD119" i="1" a="1"/>
  <c r="OUY119" i="1"/>
  <c r="OUV119" i="1" a="1"/>
  <c r="OUV119" i="1" s="1"/>
  <c r="OUQ119" i="1"/>
  <c r="OUN119" i="1" a="1"/>
  <c r="OUI119" i="1"/>
  <c r="OUF119" i="1" a="1"/>
  <c r="OUF119" i="1" s="1"/>
  <c r="OUA119" i="1"/>
  <c r="OTX119" i="1" a="1"/>
  <c r="OTX119" i="1" s="1"/>
  <c r="OTS119" i="1"/>
  <c r="OTP119" i="1" a="1"/>
  <c r="OTP119" i="1" s="1"/>
  <c r="OTK119" i="1"/>
  <c r="OTH119" i="1" a="1"/>
  <c r="OTC119" i="1"/>
  <c r="OSZ119" i="1" a="1"/>
  <c r="OSZ119" i="1" s="1"/>
  <c r="OSU119" i="1"/>
  <c r="OSR119" i="1" a="1"/>
  <c r="OSR119" i="1" s="1"/>
  <c r="OSM119" i="1"/>
  <c r="OSJ119" i="1" a="1"/>
  <c r="OSJ119" i="1" s="1"/>
  <c r="OSE119" i="1"/>
  <c r="OSB119" i="1" a="1"/>
  <c r="OSB119" i="1" s="1"/>
  <c r="ORW119" i="1"/>
  <c r="ORT119" i="1" a="1"/>
  <c r="ORT119" i="1" s="1"/>
  <c r="ORO119" i="1"/>
  <c r="ORL119" i="1" a="1"/>
  <c r="ORL119" i="1" s="1"/>
  <c r="ORG119" i="1"/>
  <c r="ORD119" i="1" a="1"/>
  <c r="ORD119" i="1" s="1"/>
  <c r="OQY119" i="1"/>
  <c r="OQV119" i="1" a="1"/>
  <c r="OQV119" i="1" s="1"/>
  <c r="OQQ119" i="1"/>
  <c r="OQN119" i="1" a="1"/>
  <c r="OQN119" i="1" s="1"/>
  <c r="OQI119" i="1"/>
  <c r="OQF119" i="1" a="1"/>
  <c r="OQF119" i="1" s="1"/>
  <c r="OQA119" i="1"/>
  <c r="OPX119" i="1" a="1"/>
  <c r="OPX119" i="1" s="1"/>
  <c r="OPS119" i="1"/>
  <c r="OPP119" i="1" a="1"/>
  <c r="OPP119" i="1" s="1"/>
  <c r="OPK119" i="1"/>
  <c r="OPH119" i="1" a="1"/>
  <c r="OPH119" i="1" s="1"/>
  <c r="OPC119" i="1"/>
  <c r="OOZ119" i="1" a="1"/>
  <c r="OOZ119" i="1" s="1"/>
  <c r="OOU119" i="1"/>
  <c r="OOR119" i="1" a="1"/>
  <c r="OOR119" i="1" s="1"/>
  <c r="OOM119" i="1"/>
  <c r="OOJ119" i="1" a="1"/>
  <c r="OOJ119" i="1" s="1"/>
  <c r="OOE119" i="1"/>
  <c r="OOB119" i="1" a="1"/>
  <c r="OOB119" i="1" s="1"/>
  <c r="ONW119" i="1"/>
  <c r="ONT119" i="1" a="1"/>
  <c r="ONT119" i="1" s="1"/>
  <c r="ONO119" i="1"/>
  <c r="ONL119" i="1" a="1"/>
  <c r="ONL119" i="1" s="1"/>
  <c r="ONG119" i="1"/>
  <c r="OND119" i="1" a="1"/>
  <c r="OND119" i="1" s="1"/>
  <c r="OMY119" i="1"/>
  <c r="OMV119" i="1" a="1"/>
  <c r="OMV119" i="1" s="1"/>
  <c r="OMQ119" i="1"/>
  <c r="OMN119" i="1" a="1"/>
  <c r="OMI119" i="1"/>
  <c r="OMF119" i="1" a="1"/>
  <c r="OMF119" i="1" s="1"/>
  <c r="OMA119" i="1"/>
  <c r="OLX119" i="1" a="1"/>
  <c r="OLS119" i="1"/>
  <c r="OLP119" i="1" a="1"/>
  <c r="OLP119" i="1" s="1"/>
  <c r="OLK119" i="1"/>
  <c r="OLH119" i="1" a="1"/>
  <c r="OLH119" i="1" s="1"/>
  <c r="OLC119" i="1"/>
  <c r="OKZ119" i="1" a="1"/>
  <c r="OKZ119" i="1" s="1"/>
  <c r="OKU119" i="1"/>
  <c r="OKR119" i="1" a="1"/>
  <c r="OKR119" i="1" s="1"/>
  <c r="OKM119" i="1"/>
  <c r="OKJ119" i="1" a="1"/>
  <c r="OKJ119" i="1" s="1"/>
  <c r="OKE119" i="1"/>
  <c r="OKB119" i="1" a="1"/>
  <c r="OJW119" i="1"/>
  <c r="OJT119" i="1" a="1"/>
  <c r="OJT119" i="1" s="1"/>
  <c r="OJO119" i="1"/>
  <c r="OJL119" i="1" a="1"/>
  <c r="OJL119" i="1" s="1"/>
  <c r="OJG119" i="1"/>
  <c r="OJD119" i="1" a="1"/>
  <c r="OJD119" i="1" s="1"/>
  <c r="OIY119" i="1"/>
  <c r="OIV119" i="1" a="1"/>
  <c r="OIV119" i="1" s="1"/>
  <c r="OIQ119" i="1"/>
  <c r="OIN119" i="1" a="1"/>
  <c r="OIN119" i="1" s="1"/>
  <c r="OII119" i="1"/>
  <c r="OIF119" i="1" a="1"/>
  <c r="OIF119" i="1" s="1"/>
  <c r="OIA119" i="1"/>
  <c r="OHX119" i="1" a="1"/>
  <c r="OHX119" i="1" s="1"/>
  <c r="OHS119" i="1"/>
  <c r="OHP119" i="1" a="1"/>
  <c r="OHP119" i="1" s="1"/>
  <c r="OHK119" i="1"/>
  <c r="OHH119" i="1" a="1"/>
  <c r="OHH119" i="1" s="1"/>
  <c r="OHC119" i="1"/>
  <c r="OGZ119" i="1" a="1"/>
  <c r="OGZ119" i="1" s="1"/>
  <c r="OGU119" i="1"/>
  <c r="OGR119" i="1" a="1"/>
  <c r="OGR119" i="1" s="1"/>
  <c r="OGM119" i="1"/>
  <c r="OGJ119" i="1" a="1"/>
  <c r="OGJ119" i="1" s="1"/>
  <c r="OGE119" i="1"/>
  <c r="OGB119" i="1" a="1"/>
  <c r="OGB119" i="1" s="1"/>
  <c r="OFW119" i="1"/>
  <c r="OFT119" i="1" a="1"/>
  <c r="OFT119" i="1" s="1"/>
  <c r="OFO119" i="1"/>
  <c r="OFL119" i="1" a="1"/>
  <c r="OFL119" i="1" s="1"/>
  <c r="OFG119" i="1"/>
  <c r="OFD119" i="1" a="1"/>
  <c r="OFD119" i="1" s="1"/>
  <c r="OEY119" i="1"/>
  <c r="OEV119" i="1" a="1"/>
  <c r="OEV119" i="1" s="1"/>
  <c r="OEQ119" i="1"/>
  <c r="OEN119" i="1" a="1"/>
  <c r="OEN119" i="1" s="1"/>
  <c r="OEI119" i="1"/>
  <c r="OEF119" i="1" a="1"/>
  <c r="OEF119" i="1" s="1"/>
  <c r="OEA119" i="1"/>
  <c r="ODX119" i="1" a="1"/>
  <c r="ODX119" i="1" s="1"/>
  <c r="ODS119" i="1"/>
  <c r="ODP119" i="1" a="1"/>
  <c r="ODP119" i="1" s="1"/>
  <c r="ODK119" i="1"/>
  <c r="ODH119" i="1" a="1"/>
  <c r="ODH119" i="1" s="1"/>
  <c r="ODC119" i="1"/>
  <c r="OCZ119" i="1" a="1"/>
  <c r="OCZ119" i="1" s="1"/>
  <c r="OCU119" i="1"/>
  <c r="OCR119" i="1" a="1"/>
  <c r="OCM119" i="1"/>
  <c r="OCJ119" i="1" a="1"/>
  <c r="OCJ119" i="1" s="1"/>
  <c r="OCE119" i="1"/>
  <c r="OCB119" i="1" a="1"/>
  <c r="OCB119" i="1" s="1"/>
  <c r="OBW119" i="1"/>
  <c r="OBT119" i="1" a="1"/>
  <c r="OBT119" i="1" s="1"/>
  <c r="OBO119" i="1"/>
  <c r="OBL119" i="1" a="1"/>
  <c r="OBL119" i="1" s="1"/>
  <c r="OBG119" i="1"/>
  <c r="OBD119" i="1" a="1"/>
  <c r="OBD119" i="1" s="1"/>
  <c r="OAY119" i="1"/>
  <c r="OAV119" i="1" a="1"/>
  <c r="OAV119" i="1" s="1"/>
  <c r="OAQ119" i="1"/>
  <c r="OAN119" i="1" a="1"/>
  <c r="OAN119" i="1" s="1"/>
  <c r="OAI119" i="1"/>
  <c r="OAF119" i="1" a="1"/>
  <c r="OAF119" i="1" s="1"/>
  <c r="OAA119" i="1"/>
  <c r="NZX119" i="1" a="1"/>
  <c r="NZX119" i="1" s="1"/>
  <c r="NZS119" i="1"/>
  <c r="NZP119" i="1" a="1"/>
  <c r="NZP119" i="1" s="1"/>
  <c r="NZK119" i="1"/>
  <c r="NZH119" i="1" a="1"/>
  <c r="NZH119" i="1" s="1"/>
  <c r="NZC119" i="1"/>
  <c r="NYZ119" i="1" a="1"/>
  <c r="NYZ119" i="1" s="1"/>
  <c r="NYU119" i="1"/>
  <c r="NYR119" i="1" a="1"/>
  <c r="NYR119" i="1" s="1"/>
  <c r="NYM119" i="1"/>
  <c r="NYJ119" i="1" a="1"/>
  <c r="NYJ119" i="1" s="1"/>
  <c r="NYE119" i="1"/>
  <c r="NYB119" i="1" a="1"/>
  <c r="NYB119" i="1" s="1"/>
  <c r="NXW119" i="1"/>
  <c r="NXT119" i="1" a="1"/>
  <c r="NXT119" i="1" s="1"/>
  <c r="NXO119" i="1"/>
  <c r="NXL119" i="1" a="1"/>
  <c r="NXL119" i="1" s="1"/>
  <c r="NXG119" i="1"/>
  <c r="NXD119" i="1" a="1"/>
  <c r="NXD119" i="1" s="1"/>
  <c r="NWY119" i="1"/>
  <c r="NWV119" i="1" a="1"/>
  <c r="NWV119" i="1" s="1"/>
  <c r="NWQ119" i="1"/>
  <c r="NWN119" i="1" a="1"/>
  <c r="NWN119" i="1" s="1"/>
  <c r="NWI119" i="1"/>
  <c r="NWF119" i="1" a="1"/>
  <c r="NWF119" i="1" s="1"/>
  <c r="NWA119" i="1"/>
  <c r="NVX119" i="1" a="1"/>
  <c r="NVX119" i="1" s="1"/>
  <c r="NVS119" i="1"/>
  <c r="NVP119" i="1" a="1"/>
  <c r="NVP119" i="1" s="1"/>
  <c r="NVK119" i="1"/>
  <c r="NVH119" i="1" a="1"/>
  <c r="NVH119" i="1" s="1"/>
  <c r="NVC119" i="1"/>
  <c r="NUZ119" i="1" a="1"/>
  <c r="NUZ119" i="1" s="1"/>
  <c r="NUU119" i="1"/>
  <c r="NUR119" i="1" a="1"/>
  <c r="NUR119" i="1" s="1"/>
  <c r="NUM119" i="1"/>
  <c r="NUJ119" i="1" a="1"/>
  <c r="NUJ119" i="1" s="1"/>
  <c r="NUE119" i="1"/>
  <c r="NUB119" i="1" a="1"/>
  <c r="NUB119" i="1" s="1"/>
  <c r="NTW119" i="1"/>
  <c r="NTT119" i="1" a="1"/>
  <c r="NTT119" i="1" s="1"/>
  <c r="NTO119" i="1"/>
  <c r="NTL119" i="1" a="1"/>
  <c r="NTL119" i="1" s="1"/>
  <c r="NTG119" i="1"/>
  <c r="NTD119" i="1" a="1"/>
  <c r="NTD119" i="1" s="1"/>
  <c r="NSY119" i="1"/>
  <c r="NSV119" i="1" a="1"/>
  <c r="NSV119" i="1" s="1"/>
  <c r="NSQ119" i="1"/>
  <c r="NSN119" i="1" a="1"/>
  <c r="NSN119" i="1" s="1"/>
  <c r="NSI119" i="1"/>
  <c r="NSF119" i="1" a="1"/>
  <c r="NSF119" i="1" s="1"/>
  <c r="NSA119" i="1"/>
  <c r="NRX119" i="1" a="1"/>
  <c r="NRX119" i="1" s="1"/>
  <c r="NRS119" i="1"/>
  <c r="NRP119" i="1" a="1"/>
  <c r="NRK119" i="1"/>
  <c r="NRH119" i="1" a="1"/>
  <c r="NRH119" i="1" s="1"/>
  <c r="NRC119" i="1"/>
  <c r="NQZ119" i="1" a="1"/>
  <c r="NQZ119" i="1" s="1"/>
  <c r="NQU119" i="1"/>
  <c r="NQR119" i="1" a="1"/>
  <c r="NQR119" i="1" s="1"/>
  <c r="NQM119" i="1"/>
  <c r="NQJ119" i="1" a="1"/>
  <c r="NQJ119" i="1" s="1"/>
  <c r="NQE119" i="1"/>
  <c r="NQB119" i="1" a="1"/>
  <c r="NQB119" i="1" s="1"/>
  <c r="NPW119" i="1"/>
  <c r="NPT119" i="1" a="1"/>
  <c r="NPT119" i="1" s="1"/>
  <c r="NPO119" i="1"/>
  <c r="NPL119" i="1" a="1"/>
  <c r="NPL119" i="1" s="1"/>
  <c r="NPG119" i="1"/>
  <c r="NPD119" i="1" a="1"/>
  <c r="NPD119" i="1" s="1"/>
  <c r="NOY119" i="1"/>
  <c r="NOV119" i="1" a="1"/>
  <c r="NOV119" i="1" s="1"/>
  <c r="NOQ119" i="1"/>
  <c r="NON119" i="1" a="1"/>
  <c r="NON119" i="1" s="1"/>
  <c r="NOI119" i="1"/>
  <c r="NOF119" i="1" a="1"/>
  <c r="NOF119" i="1" s="1"/>
  <c r="NOA119" i="1"/>
  <c r="NNX119" i="1" a="1"/>
  <c r="NNX119" i="1" s="1"/>
  <c r="NNS119" i="1"/>
  <c r="NNP119" i="1" a="1"/>
  <c r="NNP119" i="1" s="1"/>
  <c r="NNK119" i="1"/>
  <c r="NNH119" i="1" a="1"/>
  <c r="NNH119" i="1" s="1"/>
  <c r="NNC119" i="1"/>
  <c r="NMZ119" i="1" a="1"/>
  <c r="NMZ119" i="1" s="1"/>
  <c r="NMU119" i="1"/>
  <c r="NMR119" i="1" a="1"/>
  <c r="NMM119" i="1"/>
  <c r="NMJ119" i="1" a="1"/>
  <c r="NMJ119" i="1" s="1"/>
  <c r="NME119" i="1"/>
  <c r="NMB119" i="1" a="1"/>
  <c r="NMB119" i="1" s="1"/>
  <c r="NLW119" i="1"/>
  <c r="NLT119" i="1" a="1"/>
  <c r="NLT119" i="1" s="1"/>
  <c r="NLO119" i="1"/>
  <c r="NLL119" i="1" a="1"/>
  <c r="NLL119" i="1" s="1"/>
  <c r="NLG119" i="1"/>
  <c r="NLD119" i="1" a="1"/>
  <c r="NLD119" i="1" s="1"/>
  <c r="NKY119" i="1"/>
  <c r="NKV119" i="1" a="1"/>
  <c r="NKV119" i="1" s="1"/>
  <c r="NKQ119" i="1"/>
  <c r="NKN119" i="1" a="1"/>
  <c r="NKN119" i="1" s="1"/>
  <c r="NKI119" i="1"/>
  <c r="NKF119" i="1" a="1"/>
  <c r="NKA119" i="1"/>
  <c r="NJX119" i="1" a="1"/>
  <c r="NJX119" i="1" s="1"/>
  <c r="NJS119" i="1"/>
  <c r="NJP119" i="1" a="1"/>
  <c r="NJP119" i="1" s="1"/>
  <c r="NJK119" i="1"/>
  <c r="NJH119" i="1" a="1"/>
  <c r="NJH119" i="1" s="1"/>
  <c r="NJC119" i="1"/>
  <c r="NIZ119" i="1" a="1"/>
  <c r="NIZ119" i="1" s="1"/>
  <c r="NIU119" i="1"/>
  <c r="NIR119" i="1" a="1"/>
  <c r="NIR119" i="1" s="1"/>
  <c r="NIM119" i="1"/>
  <c r="NIJ119" i="1" a="1"/>
  <c r="NIJ119" i="1" s="1"/>
  <c r="NIE119" i="1"/>
  <c r="NIB119" i="1" a="1"/>
  <c r="NIB119" i="1" s="1"/>
  <c r="NHW119" i="1"/>
  <c r="NHT119" i="1" a="1"/>
  <c r="NHT119" i="1" s="1"/>
  <c r="NHO119" i="1"/>
  <c r="NHL119" i="1" a="1"/>
  <c r="NHL119" i="1" s="1"/>
  <c r="NHG119" i="1"/>
  <c r="NHD119" i="1" a="1"/>
  <c r="NHD119" i="1" s="1"/>
  <c r="NGY119" i="1"/>
  <c r="NGV119" i="1" a="1"/>
  <c r="NGV119" i="1" s="1"/>
  <c r="NGQ119" i="1"/>
  <c r="NGN119" i="1" a="1"/>
  <c r="NGN119" i="1" s="1"/>
  <c r="NGI119" i="1"/>
  <c r="NGF119" i="1" a="1"/>
  <c r="NGF119" i="1" s="1"/>
  <c r="NGA119" i="1"/>
  <c r="NFX119" i="1" a="1"/>
  <c r="NFX119" i="1" s="1"/>
  <c r="NFS119" i="1"/>
  <c r="NFP119" i="1" a="1"/>
  <c r="NFP119" i="1" s="1"/>
  <c r="NFK119" i="1"/>
  <c r="NFH119" i="1" a="1"/>
  <c r="NFH119" i="1" s="1"/>
  <c r="NFC119" i="1"/>
  <c r="NEZ119" i="1" a="1"/>
  <c r="NEZ119" i="1" s="1"/>
  <c r="NEU119" i="1"/>
  <c r="NER119" i="1" a="1"/>
  <c r="NER119" i="1" s="1"/>
  <c r="NEM119" i="1"/>
  <c r="NEJ119" i="1" a="1"/>
  <c r="NEJ119" i="1" s="1"/>
  <c r="NEE119" i="1"/>
  <c r="NEB119" i="1" a="1"/>
  <c r="NEB119" i="1" s="1"/>
  <c r="NDW119" i="1"/>
  <c r="NDT119" i="1" a="1"/>
  <c r="NDT119" i="1" s="1"/>
  <c r="NDO119" i="1"/>
  <c r="NDL119" i="1" a="1"/>
  <c r="NDL119" i="1" s="1"/>
  <c r="NDG119" i="1"/>
  <c r="NDD119" i="1" a="1"/>
  <c r="NDD119" i="1" s="1"/>
  <c r="NCY119" i="1"/>
  <c r="NCV119" i="1" a="1"/>
  <c r="NCV119" i="1" s="1"/>
  <c r="NCQ119" i="1"/>
  <c r="NCN119" i="1" a="1"/>
  <c r="NCN119" i="1" s="1"/>
  <c r="NCI119" i="1"/>
  <c r="NCF119" i="1" a="1"/>
  <c r="NCF119" i="1" s="1"/>
  <c r="NCA119" i="1"/>
  <c r="NBX119" i="1" a="1"/>
  <c r="NBX119" i="1" s="1"/>
  <c r="NBS119" i="1"/>
  <c r="NBP119" i="1" a="1"/>
  <c r="NBP119" i="1" s="1"/>
  <c r="NBK119" i="1"/>
  <c r="NBH119" i="1" a="1"/>
  <c r="NBH119" i="1" s="1"/>
  <c r="NBC119" i="1"/>
  <c r="NAZ119" i="1" a="1"/>
  <c r="NAZ119" i="1" s="1"/>
  <c r="NAU119" i="1"/>
  <c r="NAR119" i="1" a="1"/>
  <c r="NAR119" i="1" s="1"/>
  <c r="NAM119" i="1"/>
  <c r="NAJ119" i="1" a="1"/>
  <c r="NAJ119" i="1" s="1"/>
  <c r="NAE119" i="1"/>
  <c r="NAB119" i="1" a="1"/>
  <c r="NAB119" i="1" s="1"/>
  <c r="MZW119" i="1"/>
  <c r="MZT119" i="1" a="1"/>
  <c r="MZT119" i="1" s="1"/>
  <c r="MZO119" i="1"/>
  <c r="MZL119" i="1" a="1"/>
  <c r="MZL119" i="1" s="1"/>
  <c r="MZG119" i="1"/>
  <c r="MZD119" i="1" a="1"/>
  <c r="MZD119" i="1" s="1"/>
  <c r="MYY119" i="1"/>
  <c r="MYV119" i="1" a="1"/>
  <c r="MYV119" i="1" s="1"/>
  <c r="MYQ119" i="1"/>
  <c r="MYN119" i="1" a="1"/>
  <c r="MYN119" i="1" s="1"/>
  <c r="MYI119" i="1"/>
  <c r="MYF119" i="1" a="1"/>
  <c r="MYF119" i="1" s="1"/>
  <c r="MYA119" i="1"/>
  <c r="MXX119" i="1" a="1"/>
  <c r="MXX119" i="1" s="1"/>
  <c r="MXS119" i="1"/>
  <c r="MXP119" i="1" a="1"/>
  <c r="MXP119" i="1" s="1"/>
  <c r="MXK119" i="1"/>
  <c r="MXH119" i="1" a="1"/>
  <c r="MXH119" i="1" s="1"/>
  <c r="MXC119" i="1"/>
  <c r="MWZ119" i="1" a="1"/>
  <c r="MWZ119" i="1" s="1"/>
  <c r="MWU119" i="1"/>
  <c r="MWR119" i="1" a="1"/>
  <c r="MWM119" i="1"/>
  <c r="MWJ119" i="1" a="1"/>
  <c r="MWJ119" i="1" s="1"/>
  <c r="MWE119" i="1"/>
  <c r="MWB119" i="1" a="1"/>
  <c r="MWB119" i="1" s="1"/>
  <c r="MVW119" i="1"/>
  <c r="MVT119" i="1" a="1"/>
  <c r="MVT119" i="1" s="1"/>
  <c r="MVO119" i="1"/>
  <c r="MVL119" i="1" a="1"/>
  <c r="MVL119" i="1" s="1"/>
  <c r="MVG119" i="1"/>
  <c r="MVD119" i="1" a="1"/>
  <c r="MVD119" i="1" s="1"/>
  <c r="MUY119" i="1"/>
  <c r="MUV119" i="1" a="1"/>
  <c r="MUV119" i="1" s="1"/>
  <c r="MUQ119" i="1"/>
  <c r="MUN119" i="1" a="1"/>
  <c r="MUN119" i="1" s="1"/>
  <c r="MUI119" i="1"/>
  <c r="MUF119" i="1" a="1"/>
  <c r="MUF119" i="1" s="1"/>
  <c r="MUA119" i="1"/>
  <c r="MTX119" i="1" a="1"/>
  <c r="MTX119" i="1" s="1"/>
  <c r="MTS119" i="1"/>
  <c r="MTP119" i="1" a="1"/>
  <c r="MTP119" i="1" s="1"/>
  <c r="MTK119" i="1"/>
  <c r="MTH119" i="1" a="1"/>
  <c r="MTH119" i="1" s="1"/>
  <c r="MTC119" i="1"/>
  <c r="MSZ119" i="1" a="1"/>
  <c r="MSZ119" i="1" s="1"/>
  <c r="MSU119" i="1"/>
  <c r="MSR119" i="1" a="1"/>
  <c r="MSR119" i="1" s="1"/>
  <c r="MSM119" i="1"/>
  <c r="MSJ119" i="1" a="1"/>
  <c r="MSJ119" i="1" s="1"/>
  <c r="MSE119" i="1"/>
  <c r="MSB119" i="1" a="1"/>
  <c r="MSB119" i="1" s="1"/>
  <c r="MRW119" i="1"/>
  <c r="MRT119" i="1" a="1"/>
  <c r="MRT119" i="1" s="1"/>
  <c r="MRO119" i="1"/>
  <c r="MRL119" i="1" a="1"/>
  <c r="MRL119" i="1" s="1"/>
  <c r="MRG119" i="1"/>
  <c r="MRD119" i="1" a="1"/>
  <c r="MRD119" i="1" s="1"/>
  <c r="MQY119" i="1"/>
  <c r="MQV119" i="1" a="1"/>
  <c r="MQV119" i="1" s="1"/>
  <c r="MQQ119" i="1"/>
  <c r="MQN119" i="1" a="1"/>
  <c r="MQN119" i="1" s="1"/>
  <c r="MQI119" i="1"/>
  <c r="MQF119" i="1" a="1"/>
  <c r="MQF119" i="1" s="1"/>
  <c r="MQA119" i="1"/>
  <c r="MPX119" i="1" a="1"/>
  <c r="MPX119" i="1" s="1"/>
  <c r="MPS119" i="1"/>
  <c r="MPP119" i="1" a="1"/>
  <c r="MPP119" i="1" s="1"/>
  <c r="MPK119" i="1"/>
  <c r="MPH119" i="1" a="1"/>
  <c r="MPH119" i="1" s="1"/>
  <c r="MPC119" i="1"/>
  <c r="MOZ119" i="1" a="1"/>
  <c r="MOZ119" i="1" s="1"/>
  <c r="MOU119" i="1"/>
  <c r="MOR119" i="1" a="1"/>
  <c r="MOR119" i="1" s="1"/>
  <c r="MOM119" i="1"/>
  <c r="MOJ119" i="1" a="1"/>
  <c r="MOJ119" i="1" s="1"/>
  <c r="MOE119" i="1"/>
  <c r="MOB119" i="1" a="1"/>
  <c r="MOB119" i="1" s="1"/>
  <c r="MNW119" i="1"/>
  <c r="MNT119" i="1" a="1"/>
  <c r="MNT119" i="1" s="1"/>
  <c r="MNO119" i="1"/>
  <c r="MNL119" i="1" a="1"/>
  <c r="MNL119" i="1" s="1"/>
  <c r="MNG119" i="1"/>
  <c r="MND119" i="1" a="1"/>
  <c r="MND119" i="1" s="1"/>
  <c r="MMY119" i="1"/>
  <c r="MMV119" i="1" a="1"/>
  <c r="MMV119" i="1" s="1"/>
  <c r="MMQ119" i="1"/>
  <c r="MMN119" i="1" a="1"/>
  <c r="MMN119" i="1" s="1"/>
  <c r="MMI119" i="1"/>
  <c r="MMF119" i="1" a="1"/>
  <c r="MMF119" i="1" s="1"/>
  <c r="MMA119" i="1"/>
  <c r="MLX119" i="1" a="1"/>
  <c r="MLX119" i="1" s="1"/>
  <c r="MLS119" i="1"/>
  <c r="MLP119" i="1" a="1"/>
  <c r="MLK119" i="1"/>
  <c r="MLH119" i="1" a="1"/>
  <c r="MLH119" i="1" s="1"/>
  <c r="MLC119" i="1"/>
  <c r="MKZ119" i="1" a="1"/>
  <c r="MKZ119" i="1" s="1"/>
  <c r="MKU119" i="1"/>
  <c r="MKR119" i="1" a="1"/>
  <c r="MKR119" i="1" s="1"/>
  <c r="MKM119" i="1"/>
  <c r="MKJ119" i="1" a="1"/>
  <c r="MKJ119" i="1" s="1"/>
  <c r="MKE119" i="1"/>
  <c r="MKB119" i="1" a="1"/>
  <c r="MKB119" i="1" s="1"/>
  <c r="MJW119" i="1"/>
  <c r="MJT119" i="1" a="1"/>
  <c r="MJT119" i="1" s="1"/>
  <c r="MJO119" i="1"/>
  <c r="MJL119" i="1" a="1"/>
  <c r="MJL119" i="1" s="1"/>
  <c r="MJG119" i="1"/>
  <c r="MJD119" i="1" a="1"/>
  <c r="MJD119" i="1" s="1"/>
  <c r="MIY119" i="1"/>
  <c r="MIV119" i="1" a="1"/>
  <c r="MIV119" i="1" s="1"/>
  <c r="MIQ119" i="1"/>
  <c r="MIN119" i="1" a="1"/>
  <c r="MIN119" i="1" s="1"/>
  <c r="MII119" i="1"/>
  <c r="MIF119" i="1" a="1"/>
  <c r="MIF119" i="1" s="1"/>
  <c r="MIA119" i="1"/>
  <c r="MHX119" i="1" a="1"/>
  <c r="MHX119" i="1" s="1"/>
  <c r="MHS119" i="1"/>
  <c r="MHP119" i="1" a="1"/>
  <c r="MHP119" i="1" s="1"/>
  <c r="MHK119" i="1"/>
  <c r="MHH119" i="1" a="1"/>
  <c r="MHH119" i="1" s="1"/>
  <c r="MHC119" i="1"/>
  <c r="MGZ119" i="1" a="1"/>
  <c r="MGZ119" i="1" s="1"/>
  <c r="MGU119" i="1"/>
  <c r="MGR119" i="1" a="1"/>
  <c r="MGR119" i="1" s="1"/>
  <c r="MGM119" i="1"/>
  <c r="MGJ119" i="1" a="1"/>
  <c r="MGJ119" i="1" s="1"/>
  <c r="MGE119" i="1"/>
  <c r="MGB119" i="1" a="1"/>
  <c r="MGB119" i="1" s="1"/>
  <c r="MFW119" i="1"/>
  <c r="MFT119" i="1" a="1"/>
  <c r="MFT119" i="1" s="1"/>
  <c r="MFO119" i="1"/>
  <c r="MFL119" i="1" a="1"/>
  <c r="MFL119" i="1" s="1"/>
  <c r="MFG119" i="1"/>
  <c r="MFD119" i="1" a="1"/>
  <c r="MFD119" i="1" s="1"/>
  <c r="MEY119" i="1"/>
  <c r="MEV119" i="1" a="1"/>
  <c r="MEV119" i="1" s="1"/>
  <c r="MEQ119" i="1"/>
  <c r="MEN119" i="1" a="1"/>
  <c r="MEN119" i="1" s="1"/>
  <c r="MEI119" i="1"/>
  <c r="MEF119" i="1" a="1"/>
  <c r="MEF119" i="1" s="1"/>
  <c r="MEA119" i="1"/>
  <c r="MDX119" i="1" a="1"/>
  <c r="MDX119" i="1" s="1"/>
  <c r="MDS119" i="1"/>
  <c r="MDP119" i="1" a="1"/>
  <c r="MDP119" i="1" s="1"/>
  <c r="MDK119" i="1"/>
  <c r="MDH119" i="1" a="1"/>
  <c r="MDH119" i="1" s="1"/>
  <c r="MDC119" i="1"/>
  <c r="MCZ119" i="1" a="1"/>
  <c r="MCU119" i="1"/>
  <c r="MCR119" i="1" a="1"/>
  <c r="MCR119" i="1" s="1"/>
  <c r="MCM119" i="1"/>
  <c r="MCJ119" i="1" a="1"/>
  <c r="MCJ119" i="1" s="1"/>
  <c r="MCE119" i="1"/>
  <c r="MCB119" i="1" a="1"/>
  <c r="MCB119" i="1" s="1"/>
  <c r="MBW119" i="1"/>
  <c r="MBT119" i="1" a="1"/>
  <c r="MBT119" i="1" s="1"/>
  <c r="MBO119" i="1"/>
  <c r="MBL119" i="1" a="1"/>
  <c r="MBL119" i="1" s="1"/>
  <c r="MBG119" i="1"/>
  <c r="MBD119" i="1" a="1"/>
  <c r="MBD119" i="1" s="1"/>
  <c r="MAY119" i="1"/>
  <c r="MAV119" i="1" a="1"/>
  <c r="MAV119" i="1" s="1"/>
  <c r="MAQ119" i="1"/>
  <c r="MAN119" i="1" a="1"/>
  <c r="MAN119" i="1" s="1"/>
  <c r="MAI119" i="1"/>
  <c r="MAF119" i="1" a="1"/>
  <c r="MAF119" i="1" s="1"/>
  <c r="MAA119" i="1"/>
  <c r="LZX119" i="1" a="1"/>
  <c r="LZX119" i="1" s="1"/>
  <c r="LZS119" i="1"/>
  <c r="LZP119" i="1" a="1"/>
  <c r="LZP119" i="1" s="1"/>
  <c r="LZK119" i="1"/>
  <c r="LZH119" i="1" a="1"/>
  <c r="LZH119" i="1" s="1"/>
  <c r="LZC119" i="1"/>
  <c r="LYZ119" i="1" a="1"/>
  <c r="LYZ119" i="1" s="1"/>
  <c r="LYU119" i="1"/>
  <c r="LYR119" i="1" a="1"/>
  <c r="LYR119" i="1" s="1"/>
  <c r="LYM119" i="1"/>
  <c r="LYJ119" i="1" a="1"/>
  <c r="LYJ119" i="1" s="1"/>
  <c r="LYE119" i="1"/>
  <c r="LYB119" i="1" a="1"/>
  <c r="LYB119" i="1" s="1"/>
  <c r="LXW119" i="1"/>
  <c r="LXT119" i="1" a="1"/>
  <c r="LXT119" i="1" s="1"/>
  <c r="LXO119" i="1"/>
  <c r="LXL119" i="1" a="1"/>
  <c r="LXL119" i="1" s="1"/>
  <c r="LXG119" i="1"/>
  <c r="LXD119" i="1" a="1"/>
  <c r="LXD119" i="1" s="1"/>
  <c r="LWY119" i="1"/>
  <c r="LWV119" i="1" a="1"/>
  <c r="LWV119" i="1" s="1"/>
  <c r="LWQ119" i="1"/>
  <c r="LWN119" i="1" a="1"/>
  <c r="LWN119" i="1" s="1"/>
  <c r="LWI119" i="1"/>
  <c r="LWF119" i="1" a="1"/>
  <c r="LWF119" i="1" s="1"/>
  <c r="LWA119" i="1"/>
  <c r="LVX119" i="1" a="1"/>
  <c r="LVX119" i="1" s="1"/>
  <c r="LVS119" i="1"/>
  <c r="LVP119" i="1" a="1"/>
  <c r="LVK119" i="1"/>
  <c r="LVH119" i="1" a="1"/>
  <c r="LVH119" i="1" s="1"/>
  <c r="LVC119" i="1"/>
  <c r="LUZ119" i="1" a="1"/>
  <c r="LUZ119" i="1" s="1"/>
  <c r="LUU119" i="1"/>
  <c r="LUR119" i="1" a="1"/>
  <c r="LUR119" i="1" s="1"/>
  <c r="LUM119" i="1"/>
  <c r="LUJ119" i="1" a="1"/>
  <c r="LUJ119" i="1" s="1"/>
  <c r="LUE119" i="1"/>
  <c r="LUB119" i="1" a="1"/>
  <c r="LUB119" i="1" s="1"/>
  <c r="LTW119" i="1"/>
  <c r="LTT119" i="1" a="1"/>
  <c r="LTT119" i="1" s="1"/>
  <c r="LTO119" i="1"/>
  <c r="LTL119" i="1" a="1"/>
  <c r="LTL119" i="1" s="1"/>
  <c r="LTG119" i="1"/>
  <c r="LTD119" i="1" a="1"/>
  <c r="LTD119" i="1" s="1"/>
  <c r="LSY119" i="1"/>
  <c r="LSV119" i="1" a="1"/>
  <c r="LSV119" i="1" s="1"/>
  <c r="LSQ119" i="1"/>
  <c r="LSN119" i="1" a="1"/>
  <c r="LSN119" i="1" s="1"/>
  <c r="LSI119" i="1"/>
  <c r="LSF119" i="1" a="1"/>
  <c r="LSF119" i="1" s="1"/>
  <c r="LSA119" i="1"/>
  <c r="LRX119" i="1" a="1"/>
  <c r="LRX119" i="1" s="1"/>
  <c r="LRS119" i="1"/>
  <c r="LRP119" i="1" a="1"/>
  <c r="LRP119" i="1" s="1"/>
  <c r="LRK119" i="1"/>
  <c r="LRH119" i="1" a="1"/>
  <c r="LRH119" i="1" s="1"/>
  <c r="LRC119" i="1"/>
  <c r="LQZ119" i="1" a="1"/>
  <c r="LQZ119" i="1" s="1"/>
  <c r="LQU119" i="1"/>
  <c r="LQR119" i="1" a="1"/>
  <c r="LQR119" i="1" s="1"/>
  <c r="LQM119" i="1"/>
  <c r="LQJ119" i="1" a="1"/>
  <c r="LQJ119" i="1" s="1"/>
  <c r="LQE119" i="1"/>
  <c r="LQB119" i="1" a="1"/>
  <c r="LQB119" i="1" s="1"/>
  <c r="LPW119" i="1"/>
  <c r="LPT119" i="1" a="1"/>
  <c r="LPT119" i="1" s="1"/>
  <c r="LPO119" i="1"/>
  <c r="LPL119" i="1" a="1"/>
  <c r="LPL119" i="1" s="1"/>
  <c r="LPG119" i="1"/>
  <c r="LPD119" i="1" a="1"/>
  <c r="LPD119" i="1" s="1"/>
  <c r="LOY119" i="1"/>
  <c r="LOV119" i="1" a="1"/>
  <c r="LOV119" i="1" s="1"/>
  <c r="LOQ119" i="1"/>
  <c r="LON119" i="1" a="1"/>
  <c r="LON119" i="1" s="1"/>
  <c r="LOI119" i="1"/>
  <c r="LOF119" i="1" a="1"/>
  <c r="LOF119" i="1" s="1"/>
  <c r="LOA119" i="1"/>
  <c r="LNX119" i="1" a="1"/>
  <c r="LNX119" i="1" s="1"/>
  <c r="LNS119" i="1"/>
  <c r="LNP119" i="1" a="1"/>
  <c r="LNP119" i="1" s="1"/>
  <c r="LNK119" i="1"/>
  <c r="LNH119" i="1" a="1"/>
  <c r="LNH119" i="1" s="1"/>
  <c r="LNC119" i="1"/>
  <c r="LMZ119" i="1" a="1"/>
  <c r="LMZ119" i="1" s="1"/>
  <c r="LMU119" i="1"/>
  <c r="LMR119" i="1" a="1"/>
  <c r="LMR119" i="1" s="1"/>
  <c r="LMM119" i="1"/>
  <c r="LMJ119" i="1" a="1"/>
  <c r="LMJ119" i="1" s="1"/>
  <c r="LME119" i="1"/>
  <c r="LMB119" i="1" a="1"/>
  <c r="LMB119" i="1" s="1"/>
  <c r="LLW119" i="1"/>
  <c r="LLT119" i="1" a="1"/>
  <c r="LLT119" i="1" s="1"/>
  <c r="LLO119" i="1"/>
  <c r="LLL119" i="1" a="1"/>
  <c r="LLL119" i="1" s="1"/>
  <c r="LLG119" i="1"/>
  <c r="LLD119" i="1" a="1"/>
  <c r="LLD119" i="1" s="1"/>
  <c r="LKY119" i="1"/>
  <c r="LKV119" i="1" a="1"/>
  <c r="LKV119" i="1" s="1"/>
  <c r="LKQ119" i="1"/>
  <c r="LKN119" i="1" a="1"/>
  <c r="LKI119" i="1"/>
  <c r="LKF119" i="1" a="1"/>
  <c r="LKF119" i="1" s="1"/>
  <c r="LKA119" i="1"/>
  <c r="LJX119" i="1" a="1"/>
  <c r="LJX119" i="1" s="1"/>
  <c r="LJS119" i="1"/>
  <c r="LJP119" i="1" a="1"/>
  <c r="LJP119" i="1" s="1"/>
  <c r="LJK119" i="1"/>
  <c r="LJH119" i="1" a="1"/>
  <c r="LJH119" i="1" s="1"/>
  <c r="LJC119" i="1"/>
  <c r="LIZ119" i="1" a="1"/>
  <c r="LIZ119" i="1" s="1"/>
  <c r="LIU119" i="1"/>
  <c r="LIR119" i="1" a="1"/>
  <c r="LIR119" i="1" s="1"/>
  <c r="LIM119" i="1"/>
  <c r="LIJ119" i="1" a="1"/>
  <c r="LIJ119" i="1" s="1"/>
  <c r="LIE119" i="1"/>
  <c r="LIB119" i="1" a="1"/>
  <c r="LIB119" i="1" s="1"/>
  <c r="LHW119" i="1"/>
  <c r="LHT119" i="1" a="1"/>
  <c r="LHT119" i="1" s="1"/>
  <c r="LHO119" i="1"/>
  <c r="LHL119" i="1" a="1"/>
  <c r="LHL119" i="1" s="1"/>
  <c r="LHG119" i="1"/>
  <c r="LHD119" i="1" a="1"/>
  <c r="LHD119" i="1" s="1"/>
  <c r="LGY119" i="1"/>
  <c r="LGV119" i="1" a="1"/>
  <c r="LGV119" i="1" s="1"/>
  <c r="LGQ119" i="1"/>
  <c r="LGN119" i="1" a="1"/>
  <c r="LGN119" i="1" s="1"/>
  <c r="LGI119" i="1"/>
  <c r="LGF119" i="1" a="1"/>
  <c r="LGF119" i="1" s="1"/>
  <c r="LGA119" i="1"/>
  <c r="LFX119" i="1" a="1"/>
  <c r="LFX119" i="1" s="1"/>
  <c r="LFS119" i="1"/>
  <c r="LFP119" i="1" a="1"/>
  <c r="LFP119" i="1" s="1"/>
  <c r="LFK119" i="1"/>
  <c r="LFH119" i="1" a="1"/>
  <c r="LFH119" i="1" s="1"/>
  <c r="LFC119" i="1"/>
  <c r="LEZ119" i="1" a="1"/>
  <c r="LEZ119" i="1" s="1"/>
  <c r="LEU119" i="1"/>
  <c r="LER119" i="1" a="1"/>
  <c r="LER119" i="1" s="1"/>
  <c r="LEM119" i="1"/>
  <c r="LEJ119" i="1" a="1"/>
  <c r="LEJ119" i="1" s="1"/>
  <c r="LEE119" i="1"/>
  <c r="LEB119" i="1" a="1"/>
  <c r="LEB119" i="1" s="1"/>
  <c r="LDW119" i="1"/>
  <c r="LDT119" i="1" a="1"/>
  <c r="LDT119" i="1" s="1"/>
  <c r="LDO119" i="1"/>
  <c r="LDL119" i="1" a="1"/>
  <c r="LDL119" i="1" s="1"/>
  <c r="LDG119" i="1"/>
  <c r="LDD119" i="1" a="1"/>
  <c r="LDD119" i="1" s="1"/>
  <c r="LCY119" i="1"/>
  <c r="LCV119" i="1" a="1"/>
  <c r="LCV119" i="1" s="1"/>
  <c r="LCQ119" i="1"/>
  <c r="LCN119" i="1" a="1"/>
  <c r="LCN119" i="1" s="1"/>
  <c r="LCI119" i="1"/>
  <c r="LCF119" i="1" a="1"/>
  <c r="LCF119" i="1" s="1"/>
  <c r="LCA119" i="1"/>
  <c r="LBX119" i="1" a="1"/>
  <c r="LBX119" i="1" s="1"/>
  <c r="LBS119" i="1"/>
  <c r="LBP119" i="1" a="1"/>
  <c r="LBP119" i="1" s="1"/>
  <c r="LBK119" i="1"/>
  <c r="LBH119" i="1" a="1"/>
  <c r="LBH119" i="1" s="1"/>
  <c r="LBC119" i="1"/>
  <c r="LAZ119" i="1" a="1"/>
  <c r="LAZ119" i="1" s="1"/>
  <c r="LAU119" i="1"/>
  <c r="LAR119" i="1" a="1"/>
  <c r="LAR119" i="1" s="1"/>
  <c r="LAM119" i="1"/>
  <c r="LAJ119" i="1" a="1"/>
  <c r="LAJ119" i="1" s="1"/>
  <c r="LAE119" i="1"/>
  <c r="LAB119" i="1" a="1"/>
  <c r="LAB119" i="1" s="1"/>
  <c r="KZW119" i="1"/>
  <c r="KZT119" i="1" a="1"/>
  <c r="KZT119" i="1" s="1"/>
  <c r="KZO119" i="1"/>
  <c r="KZL119" i="1" a="1"/>
  <c r="KZL119" i="1" s="1"/>
  <c r="KZG119" i="1"/>
  <c r="KZD119" i="1" a="1"/>
  <c r="KZD119" i="1" s="1"/>
  <c r="KYY119" i="1"/>
  <c r="KYV119" i="1" a="1"/>
  <c r="KYV119" i="1" s="1"/>
  <c r="KYQ119" i="1"/>
  <c r="KYN119" i="1" a="1"/>
  <c r="KYN119" i="1" s="1"/>
  <c r="KYI119" i="1"/>
  <c r="KYF119" i="1" a="1"/>
  <c r="KYF119" i="1" s="1"/>
  <c r="KYA119" i="1"/>
  <c r="KXX119" i="1" a="1"/>
  <c r="KXX119" i="1" s="1"/>
  <c r="KXS119" i="1"/>
  <c r="KXP119" i="1" a="1"/>
  <c r="KXP119" i="1" s="1"/>
  <c r="KXK119" i="1"/>
  <c r="KXH119" i="1" a="1"/>
  <c r="KXH119" i="1" s="1"/>
  <c r="KXC119" i="1"/>
  <c r="KWZ119" i="1" a="1"/>
  <c r="KWU119" i="1"/>
  <c r="KWR119" i="1" a="1"/>
  <c r="KWR119" i="1" s="1"/>
  <c r="KWM119" i="1"/>
  <c r="KWJ119" i="1" a="1"/>
  <c r="KWJ119" i="1" s="1"/>
  <c r="KWE119" i="1"/>
  <c r="KWB119" i="1" a="1"/>
  <c r="KWB119" i="1" s="1"/>
  <c r="KVW119" i="1"/>
  <c r="KVT119" i="1" a="1"/>
  <c r="KVT119" i="1" s="1"/>
  <c r="KVO119" i="1"/>
  <c r="KVL119" i="1" a="1"/>
  <c r="KVL119" i="1" s="1"/>
  <c r="KVG119" i="1"/>
  <c r="KVD119" i="1" a="1"/>
  <c r="KVD119" i="1" s="1"/>
  <c r="KUY119" i="1"/>
  <c r="KUV119" i="1" a="1"/>
  <c r="KUV119" i="1" s="1"/>
  <c r="KUQ119" i="1"/>
  <c r="KUN119" i="1" a="1"/>
  <c r="KUN119" i="1" s="1"/>
  <c r="KUI119" i="1"/>
  <c r="KUF119" i="1" a="1"/>
  <c r="KUF119" i="1" s="1"/>
  <c r="KUA119" i="1"/>
  <c r="KTX119" i="1" a="1"/>
  <c r="KTX119" i="1" s="1"/>
  <c r="KTS119" i="1"/>
  <c r="KTP119" i="1" a="1"/>
  <c r="KTP119" i="1" s="1"/>
  <c r="KTK119" i="1"/>
  <c r="KTH119" i="1" a="1"/>
  <c r="KTH119" i="1" s="1"/>
  <c r="KTC119" i="1"/>
  <c r="KSZ119" i="1" a="1"/>
  <c r="KSZ119" i="1" s="1"/>
  <c r="KSU119" i="1"/>
  <c r="KSR119" i="1" a="1"/>
  <c r="KSR119" i="1" s="1"/>
  <c r="KSM119" i="1"/>
  <c r="KSJ119" i="1" a="1"/>
  <c r="KSJ119" i="1" s="1"/>
  <c r="KSE119" i="1"/>
  <c r="KSB119" i="1" a="1"/>
  <c r="KSB119" i="1" s="1"/>
  <c r="KRW119" i="1"/>
  <c r="KRT119" i="1" a="1"/>
  <c r="KRT119" i="1" s="1"/>
  <c r="KRO119" i="1"/>
  <c r="KRL119" i="1" a="1"/>
  <c r="KRL119" i="1" s="1"/>
  <c r="KRG119" i="1"/>
  <c r="KRD119" i="1" a="1"/>
  <c r="KRD119" i="1" s="1"/>
  <c r="KQY119" i="1"/>
  <c r="KQV119" i="1" a="1"/>
  <c r="KQV119" i="1" s="1"/>
  <c r="KQQ119" i="1"/>
  <c r="KQN119" i="1" a="1"/>
  <c r="KQN119" i="1" s="1"/>
  <c r="KQI119" i="1"/>
  <c r="KQF119" i="1" a="1"/>
  <c r="KQF119" i="1" s="1"/>
  <c r="KQA119" i="1"/>
  <c r="KPX119" i="1" a="1"/>
  <c r="KPX119" i="1" s="1"/>
  <c r="KPS119" i="1"/>
  <c r="KPP119" i="1" a="1"/>
  <c r="KPP119" i="1" s="1"/>
  <c r="KPK119" i="1"/>
  <c r="KPH119" i="1" a="1"/>
  <c r="KPH119" i="1" s="1"/>
  <c r="KPC119" i="1"/>
  <c r="KOZ119" i="1" a="1"/>
  <c r="KOZ119" i="1" s="1"/>
  <c r="KOU119" i="1"/>
  <c r="KOR119" i="1" a="1"/>
  <c r="KOR119" i="1" s="1"/>
  <c r="KOM119" i="1"/>
  <c r="KOJ119" i="1" a="1"/>
  <c r="KOJ119" i="1" s="1"/>
  <c r="KOE119" i="1"/>
  <c r="KOB119" i="1" a="1"/>
  <c r="KOB119" i="1" s="1"/>
  <c r="KNW119" i="1"/>
  <c r="KNT119" i="1" a="1"/>
  <c r="KNT119" i="1" s="1"/>
  <c r="KNO119" i="1"/>
  <c r="KNL119" i="1" a="1"/>
  <c r="KNL119" i="1" s="1"/>
  <c r="KNG119" i="1"/>
  <c r="KND119" i="1" a="1"/>
  <c r="KND119" i="1" s="1"/>
  <c r="KMY119" i="1"/>
  <c r="KMV119" i="1" a="1"/>
  <c r="KMV119" i="1" s="1"/>
  <c r="KMQ119" i="1"/>
  <c r="KMN119" i="1" a="1"/>
  <c r="KMN119" i="1" s="1"/>
  <c r="KMI119" i="1"/>
  <c r="KMF119" i="1" a="1"/>
  <c r="KMF119" i="1" s="1"/>
  <c r="KMA119" i="1"/>
  <c r="KLX119" i="1" a="1"/>
  <c r="KLX119" i="1" s="1"/>
  <c r="KLS119" i="1"/>
  <c r="KLP119" i="1" a="1"/>
  <c r="KLP119" i="1" s="1"/>
  <c r="KLK119" i="1"/>
  <c r="KLH119" i="1" a="1"/>
  <c r="KLH119" i="1" s="1"/>
  <c r="KLC119" i="1"/>
  <c r="KKZ119" i="1" a="1"/>
  <c r="KKZ119" i="1" s="1"/>
  <c r="KKU119" i="1"/>
  <c r="KKR119" i="1" a="1"/>
  <c r="KKR119" i="1" s="1"/>
  <c r="KKM119" i="1"/>
  <c r="KKJ119" i="1" a="1"/>
  <c r="KKJ119" i="1" s="1"/>
  <c r="KKE119" i="1"/>
  <c r="KKB119" i="1" a="1"/>
  <c r="KKB119" i="1" s="1"/>
  <c r="KJW119" i="1"/>
  <c r="KJT119" i="1" a="1"/>
  <c r="KJT119" i="1" s="1"/>
  <c r="KJO119" i="1"/>
  <c r="KJL119" i="1" a="1"/>
  <c r="KJL119" i="1" s="1"/>
  <c r="KJG119" i="1"/>
  <c r="KJD119" i="1" a="1"/>
  <c r="KJD119" i="1" s="1"/>
  <c r="KIY119" i="1"/>
  <c r="KIV119" i="1" a="1"/>
  <c r="KIV119" i="1" s="1"/>
  <c r="KIQ119" i="1"/>
  <c r="KIN119" i="1" a="1"/>
  <c r="KIN119" i="1" s="1"/>
  <c r="KII119" i="1"/>
  <c r="KIF119" i="1" a="1"/>
  <c r="KIF119" i="1" s="1"/>
  <c r="KIA119" i="1"/>
  <c r="KHX119" i="1" a="1"/>
  <c r="KHX119" i="1" s="1"/>
  <c r="KHS119" i="1"/>
  <c r="KHP119" i="1" a="1"/>
  <c r="KHP119" i="1" s="1"/>
  <c r="KHK119" i="1"/>
  <c r="KHH119" i="1" a="1"/>
  <c r="KHH119" i="1" s="1"/>
  <c r="KHC119" i="1"/>
  <c r="KGZ119" i="1" a="1"/>
  <c r="KGZ119" i="1" s="1"/>
  <c r="KGU119" i="1"/>
  <c r="KGR119" i="1" a="1"/>
  <c r="KGR119" i="1" s="1"/>
  <c r="KGM119" i="1"/>
  <c r="KGJ119" i="1" a="1"/>
  <c r="KGJ119" i="1" s="1"/>
  <c r="KGE119" i="1"/>
  <c r="KGB119" i="1" a="1"/>
  <c r="KGB119" i="1" s="1"/>
  <c r="KFW119" i="1"/>
  <c r="KFT119" i="1" a="1"/>
  <c r="KFT119" i="1" s="1"/>
  <c r="KFO119" i="1"/>
  <c r="KFL119" i="1" a="1"/>
  <c r="KFL119" i="1" s="1"/>
  <c r="KFG119" i="1"/>
  <c r="KFD119" i="1" a="1"/>
  <c r="KFD119" i="1" s="1"/>
  <c r="KEY119" i="1"/>
  <c r="KEV119" i="1" a="1"/>
  <c r="KEV119" i="1" s="1"/>
  <c r="KEQ119" i="1"/>
  <c r="KEN119" i="1" a="1"/>
  <c r="KEN119" i="1" s="1"/>
  <c r="KEI119" i="1"/>
  <c r="KEF119" i="1" a="1"/>
  <c r="KEF119" i="1" s="1"/>
  <c r="KEA119" i="1"/>
  <c r="KDX119" i="1" a="1"/>
  <c r="KDX119" i="1" s="1"/>
  <c r="KDS119" i="1"/>
  <c r="KDP119" i="1" a="1"/>
  <c r="KDP119" i="1" s="1"/>
  <c r="KDK119" i="1"/>
  <c r="KDH119" i="1" a="1"/>
  <c r="KDH119" i="1" s="1"/>
  <c r="KDC119" i="1"/>
  <c r="KCZ119" i="1" a="1"/>
  <c r="KCZ119" i="1" s="1"/>
  <c r="KCU119" i="1"/>
  <c r="KCR119" i="1" a="1"/>
  <c r="KCR119" i="1" s="1"/>
  <c r="KCM119" i="1"/>
  <c r="KCJ119" i="1" a="1"/>
  <c r="KCJ119" i="1" s="1"/>
  <c r="KCE119" i="1"/>
  <c r="KCB119" i="1" a="1"/>
  <c r="KCB119" i="1" s="1"/>
  <c r="KBW119" i="1"/>
  <c r="KBT119" i="1" a="1"/>
  <c r="KBT119" i="1" s="1"/>
  <c r="KBO119" i="1"/>
  <c r="KBL119" i="1" a="1"/>
  <c r="KBL119" i="1" s="1"/>
  <c r="KBG119" i="1"/>
  <c r="KBD119" i="1" a="1"/>
  <c r="KBD119" i="1" s="1"/>
  <c r="KAY119" i="1"/>
  <c r="KAV119" i="1" a="1"/>
  <c r="KAQ119" i="1"/>
  <c r="KAN119" i="1" a="1"/>
  <c r="KAN119" i="1" s="1"/>
  <c r="KAI119" i="1"/>
  <c r="KAF119" i="1" a="1"/>
  <c r="KAF119" i="1" s="1"/>
  <c r="KAA119" i="1"/>
  <c r="JZX119" i="1" a="1"/>
  <c r="JZX119" i="1" s="1"/>
  <c r="JZS119" i="1"/>
  <c r="JZP119" i="1" a="1"/>
  <c r="JZP119" i="1" s="1"/>
  <c r="JZK119" i="1"/>
  <c r="JZH119" i="1" a="1"/>
  <c r="JZH119" i="1" s="1"/>
  <c r="JZC119" i="1"/>
  <c r="JYZ119" i="1" a="1"/>
  <c r="JYZ119" i="1" s="1"/>
  <c r="JYU119" i="1"/>
  <c r="JYR119" i="1" a="1"/>
  <c r="JYR119" i="1" s="1"/>
  <c r="JYM119" i="1"/>
  <c r="JYJ119" i="1" a="1"/>
  <c r="JYJ119" i="1" s="1"/>
  <c r="JYE119" i="1"/>
  <c r="JYB119" i="1" a="1"/>
  <c r="JYB119" i="1" s="1"/>
  <c r="JXW119" i="1"/>
  <c r="JXT119" i="1" a="1"/>
  <c r="JXT119" i="1" s="1"/>
  <c r="JXO119" i="1"/>
  <c r="JXL119" i="1" a="1"/>
  <c r="JXL119" i="1" s="1"/>
  <c r="JXG119" i="1"/>
  <c r="JXD119" i="1" a="1"/>
  <c r="JXD119" i="1" s="1"/>
  <c r="JWY119" i="1"/>
  <c r="JWV119" i="1" a="1"/>
  <c r="JWV119" i="1" s="1"/>
  <c r="JWQ119" i="1"/>
  <c r="JWN119" i="1" a="1"/>
  <c r="JWN119" i="1" s="1"/>
  <c r="JWI119" i="1"/>
  <c r="JWF119" i="1" a="1"/>
  <c r="JWF119" i="1" s="1"/>
  <c r="JWA119" i="1"/>
  <c r="JVX119" i="1" a="1"/>
  <c r="JVX119" i="1" s="1"/>
  <c r="JVS119" i="1"/>
  <c r="JVP119" i="1" a="1"/>
  <c r="JVP119" i="1" s="1"/>
  <c r="JVK119" i="1"/>
  <c r="JVH119" i="1" a="1"/>
  <c r="JVH119" i="1" s="1"/>
  <c r="JVC119" i="1"/>
  <c r="JUZ119" i="1" a="1"/>
  <c r="JUZ119" i="1" s="1"/>
  <c r="JUU119" i="1"/>
  <c r="JUR119" i="1" a="1"/>
  <c r="JUR119" i="1" s="1"/>
  <c r="JUM119" i="1"/>
  <c r="JUJ119" i="1" a="1"/>
  <c r="JUJ119" i="1" s="1"/>
  <c r="JUE119" i="1"/>
  <c r="JUB119" i="1" a="1"/>
  <c r="JUB119" i="1" s="1"/>
  <c r="JTW119" i="1"/>
  <c r="JTT119" i="1" a="1"/>
  <c r="JTT119" i="1" s="1"/>
  <c r="JTO119" i="1"/>
  <c r="JTL119" i="1" a="1"/>
  <c r="JTL119" i="1" s="1"/>
  <c r="JTG119" i="1"/>
  <c r="JTD119" i="1" a="1"/>
  <c r="JTD119" i="1" s="1"/>
  <c r="JSY119" i="1"/>
  <c r="JSV119" i="1" a="1"/>
  <c r="JSV119" i="1" s="1"/>
  <c r="JSQ119" i="1"/>
  <c r="JSN119" i="1" a="1"/>
  <c r="JSN119" i="1" s="1"/>
  <c r="JSI119" i="1"/>
  <c r="JSF119" i="1" a="1"/>
  <c r="JSF119" i="1" s="1"/>
  <c r="JSA119" i="1"/>
  <c r="JRX119" i="1" a="1"/>
  <c r="JRX119" i="1" s="1"/>
  <c r="JRS119" i="1"/>
  <c r="JRP119" i="1" a="1"/>
  <c r="JRP119" i="1" s="1"/>
  <c r="JRK119" i="1"/>
  <c r="JRH119" i="1" a="1"/>
  <c r="JRH119" i="1" s="1"/>
  <c r="JRC119" i="1"/>
  <c r="JQZ119" i="1" a="1"/>
  <c r="JQU119" i="1"/>
  <c r="JQR119" i="1" a="1"/>
  <c r="JQR119" i="1" s="1"/>
  <c r="JQM119" i="1"/>
  <c r="JQJ119" i="1" a="1"/>
  <c r="JQJ119" i="1" s="1"/>
  <c r="JQE119" i="1"/>
  <c r="JQB119" i="1" a="1"/>
  <c r="JQB119" i="1" s="1"/>
  <c r="JPW119" i="1"/>
  <c r="JPT119" i="1" a="1"/>
  <c r="JPT119" i="1" s="1"/>
  <c r="JPO119" i="1"/>
  <c r="JPL119" i="1" a="1"/>
  <c r="JPL119" i="1" s="1"/>
  <c r="JPG119" i="1"/>
  <c r="JPD119" i="1" a="1"/>
  <c r="JPD119" i="1" s="1"/>
  <c r="JOY119" i="1"/>
  <c r="JOV119" i="1" a="1"/>
  <c r="JOV119" i="1" s="1"/>
  <c r="JOQ119" i="1"/>
  <c r="JON119" i="1" a="1"/>
  <c r="JON119" i="1" s="1"/>
  <c r="JOI119" i="1"/>
  <c r="JOF119" i="1" a="1"/>
  <c r="JOF119" i="1" s="1"/>
  <c r="JOA119" i="1"/>
  <c r="JNX119" i="1" a="1"/>
  <c r="JNX119" i="1" s="1"/>
  <c r="JNS119" i="1"/>
  <c r="JNP119" i="1" a="1"/>
  <c r="JNP119" i="1" s="1"/>
  <c r="JNK119" i="1"/>
  <c r="JNH119" i="1" a="1"/>
  <c r="JNH119" i="1" s="1"/>
  <c r="JNC119" i="1"/>
  <c r="JMZ119" i="1" a="1"/>
  <c r="JMZ119" i="1" s="1"/>
  <c r="JMU119" i="1"/>
  <c r="JMR119" i="1" a="1"/>
  <c r="JMR119" i="1" s="1"/>
  <c r="JMM119" i="1"/>
  <c r="JMJ119" i="1" a="1"/>
  <c r="JMJ119" i="1" s="1"/>
  <c r="JME119" i="1"/>
  <c r="JMB119" i="1" a="1"/>
  <c r="JMB119" i="1" s="1"/>
  <c r="JLW119" i="1"/>
  <c r="JLT119" i="1" a="1"/>
  <c r="JLT119" i="1" s="1"/>
  <c r="JLO119" i="1"/>
  <c r="JLL119" i="1" a="1"/>
  <c r="JLL119" i="1" s="1"/>
  <c r="JLG119" i="1"/>
  <c r="JLD119" i="1" a="1"/>
  <c r="JLD119" i="1" s="1"/>
  <c r="JKY119" i="1"/>
  <c r="JKV119" i="1" a="1"/>
  <c r="JKV119" i="1" s="1"/>
  <c r="JKQ119" i="1"/>
  <c r="JKN119" i="1" a="1"/>
  <c r="JKN119" i="1" s="1"/>
  <c r="JKI119" i="1"/>
  <c r="JKF119" i="1" a="1"/>
  <c r="JKF119" i="1" s="1"/>
  <c r="JKA119" i="1"/>
  <c r="JJX119" i="1" a="1"/>
  <c r="JJX119" i="1" s="1"/>
  <c r="JJS119" i="1"/>
  <c r="JJP119" i="1" a="1"/>
  <c r="JJP119" i="1" s="1"/>
  <c r="JJK119" i="1"/>
  <c r="JJH119" i="1" a="1"/>
  <c r="JJH119" i="1" s="1"/>
  <c r="JJC119" i="1"/>
  <c r="JIZ119" i="1" a="1"/>
  <c r="JIZ119" i="1" s="1"/>
  <c r="JIU119" i="1"/>
  <c r="JIR119" i="1" a="1"/>
  <c r="JIR119" i="1" s="1"/>
  <c r="JIM119" i="1"/>
  <c r="JIJ119" i="1" a="1"/>
  <c r="JIJ119" i="1" s="1"/>
  <c r="JIE119" i="1"/>
  <c r="JIB119" i="1" a="1"/>
  <c r="JIB119" i="1" s="1"/>
  <c r="JHW119" i="1"/>
  <c r="JHT119" i="1" a="1"/>
  <c r="JHT119" i="1" s="1"/>
  <c r="JHO119" i="1"/>
  <c r="JHL119" i="1" a="1"/>
  <c r="JHL119" i="1" s="1"/>
  <c r="JHG119" i="1"/>
  <c r="JHD119" i="1" a="1"/>
  <c r="JHD119" i="1" s="1"/>
  <c r="JGY119" i="1"/>
  <c r="JGV119" i="1" a="1"/>
  <c r="JGV119" i="1" s="1"/>
  <c r="JGQ119" i="1"/>
  <c r="JGN119" i="1" a="1"/>
  <c r="JGN119" i="1" s="1"/>
  <c r="JGI119" i="1"/>
  <c r="JGF119" i="1" a="1"/>
  <c r="JGF119" i="1" s="1"/>
  <c r="JGA119" i="1"/>
  <c r="JFX119" i="1" a="1"/>
  <c r="JFX119" i="1" s="1"/>
  <c r="JFS119" i="1"/>
  <c r="JFP119" i="1" a="1"/>
  <c r="JFP119" i="1" s="1"/>
  <c r="JFK119" i="1"/>
  <c r="JFH119" i="1" a="1"/>
  <c r="JFH119" i="1" s="1"/>
  <c r="JFC119" i="1"/>
  <c r="JEZ119" i="1" a="1"/>
  <c r="JEZ119" i="1" s="1"/>
  <c r="JEU119" i="1"/>
  <c r="JER119" i="1" a="1"/>
  <c r="JER119" i="1" s="1"/>
  <c r="JEM119" i="1"/>
  <c r="JEJ119" i="1" a="1"/>
  <c r="JEJ119" i="1" s="1"/>
  <c r="JEE119" i="1"/>
  <c r="JEB119" i="1" a="1"/>
  <c r="JEB119" i="1" s="1"/>
  <c r="JDW119" i="1"/>
  <c r="JDT119" i="1" a="1"/>
  <c r="JDT119" i="1" s="1"/>
  <c r="JDO119" i="1"/>
  <c r="JDL119" i="1" a="1"/>
  <c r="JDL119" i="1" s="1"/>
  <c r="JDG119" i="1"/>
  <c r="JDD119" i="1" a="1"/>
  <c r="JDD119" i="1" s="1"/>
  <c r="JCY119" i="1"/>
  <c r="JCV119" i="1" a="1"/>
  <c r="JCV119" i="1" s="1"/>
  <c r="JCQ119" i="1"/>
  <c r="JCN119" i="1" a="1"/>
  <c r="JCN119" i="1" s="1"/>
  <c r="JCI119" i="1"/>
  <c r="JCF119" i="1" a="1"/>
  <c r="JCF119" i="1" s="1"/>
  <c r="JCA119" i="1"/>
  <c r="JBX119" i="1" a="1"/>
  <c r="JBX119" i="1" s="1"/>
  <c r="JBS119" i="1"/>
  <c r="JBP119" i="1" a="1"/>
  <c r="JBP119" i="1" s="1"/>
  <c r="JBK119" i="1"/>
  <c r="JBH119" i="1" a="1"/>
  <c r="JBH119" i="1" s="1"/>
  <c r="JBC119" i="1"/>
  <c r="JAZ119" i="1" a="1"/>
  <c r="JAZ119" i="1" s="1"/>
  <c r="JAU119" i="1"/>
  <c r="JAR119" i="1" a="1"/>
  <c r="JAR119" i="1" s="1"/>
  <c r="JAM119" i="1"/>
  <c r="JAJ119" i="1" a="1"/>
  <c r="JAJ119" i="1" s="1"/>
  <c r="JAE119" i="1"/>
  <c r="JAB119" i="1" a="1"/>
  <c r="JAB119" i="1" s="1"/>
  <c r="IZW119" i="1"/>
  <c r="IZT119" i="1" a="1"/>
  <c r="IZT119" i="1" s="1"/>
  <c r="IZO119" i="1"/>
  <c r="IZL119" i="1" a="1"/>
  <c r="IZL119" i="1" s="1"/>
  <c r="IZG119" i="1"/>
  <c r="IZD119" i="1" a="1"/>
  <c r="IZD119" i="1" s="1"/>
  <c r="IYY119" i="1"/>
  <c r="IYV119" i="1" a="1"/>
  <c r="IYV119" i="1" s="1"/>
  <c r="IYQ119" i="1"/>
  <c r="IYN119" i="1" a="1"/>
  <c r="IYN119" i="1" s="1"/>
  <c r="IYI119" i="1"/>
  <c r="IYF119" i="1" a="1"/>
  <c r="IYF119" i="1" s="1"/>
  <c r="IYA119" i="1"/>
  <c r="IXX119" i="1" a="1"/>
  <c r="IXX119" i="1" s="1"/>
  <c r="IXS119" i="1"/>
  <c r="IXP119" i="1" a="1"/>
  <c r="IXP119" i="1" s="1"/>
  <c r="IXK119" i="1"/>
  <c r="IXH119" i="1" a="1"/>
  <c r="IXH119" i="1" s="1"/>
  <c r="IXC119" i="1"/>
  <c r="IWZ119" i="1" a="1"/>
  <c r="IWZ119" i="1" s="1"/>
  <c r="IWU119" i="1"/>
  <c r="IWR119" i="1" a="1"/>
  <c r="IWR119" i="1" s="1"/>
  <c r="IWM119" i="1"/>
  <c r="IWJ119" i="1" a="1"/>
  <c r="IWJ119" i="1" s="1"/>
  <c r="IWE119" i="1"/>
  <c r="IWB119" i="1" a="1"/>
  <c r="IWB119" i="1" s="1"/>
  <c r="IVW119" i="1"/>
  <c r="IVT119" i="1" a="1"/>
  <c r="IVT119" i="1" s="1"/>
  <c r="IVO119" i="1"/>
  <c r="IVL119" i="1" a="1"/>
  <c r="IVL119" i="1" s="1"/>
  <c r="IVG119" i="1"/>
  <c r="IVD119" i="1" a="1"/>
  <c r="IVD119" i="1" s="1"/>
  <c r="IUY119" i="1"/>
  <c r="IUV119" i="1" a="1"/>
  <c r="IUV119" i="1" s="1"/>
  <c r="IUQ119" i="1"/>
  <c r="IUN119" i="1" a="1"/>
  <c r="IUN119" i="1" s="1"/>
  <c r="IUI119" i="1"/>
  <c r="IUF119" i="1" a="1"/>
  <c r="IUF119" i="1" s="1"/>
  <c r="IUA119" i="1"/>
  <c r="ITX119" i="1" a="1"/>
  <c r="ITX119" i="1" s="1"/>
  <c r="ITS119" i="1"/>
  <c r="ITP119" i="1" a="1"/>
  <c r="ITP119" i="1" s="1"/>
  <c r="ITK119" i="1"/>
  <c r="ITH119" i="1" a="1"/>
  <c r="ITH119" i="1" s="1"/>
  <c r="ITC119" i="1"/>
  <c r="ISZ119" i="1" a="1"/>
  <c r="ISZ119" i="1" s="1"/>
  <c r="ISU119" i="1"/>
  <c r="ISR119" i="1" a="1"/>
  <c r="ISR119" i="1" s="1"/>
  <c r="ISM119" i="1"/>
  <c r="ISJ119" i="1" a="1"/>
  <c r="ISJ119" i="1" s="1"/>
  <c r="ISE119" i="1"/>
  <c r="ISB119" i="1" a="1"/>
  <c r="ISB119" i="1" s="1"/>
  <c r="IRW119" i="1"/>
  <c r="IRT119" i="1" a="1"/>
  <c r="IRT119" i="1" s="1"/>
  <c r="IRO119" i="1"/>
  <c r="IRL119" i="1" a="1"/>
  <c r="IRL119" i="1" s="1"/>
  <c r="IRG119" i="1"/>
  <c r="IRD119" i="1" a="1"/>
  <c r="IRD119" i="1" s="1"/>
  <c r="IQY119" i="1"/>
  <c r="IQV119" i="1" a="1"/>
  <c r="IQV119" i="1" s="1"/>
  <c r="IQQ119" i="1"/>
  <c r="IQN119" i="1" a="1"/>
  <c r="IQN119" i="1" s="1"/>
  <c r="IQI119" i="1"/>
  <c r="IQF119" i="1" a="1"/>
  <c r="IQF119" i="1" s="1"/>
  <c r="IQA119" i="1"/>
  <c r="IPX119" i="1" a="1"/>
  <c r="IPX119" i="1" s="1"/>
  <c r="IPS119" i="1"/>
  <c r="IPP119" i="1" a="1"/>
  <c r="IPP119" i="1" s="1"/>
  <c r="IPK119" i="1"/>
  <c r="IPH119" i="1" a="1"/>
  <c r="IPH119" i="1" s="1"/>
  <c r="IPC119" i="1"/>
  <c r="IOZ119" i="1" a="1"/>
  <c r="IOZ119" i="1" s="1"/>
  <c r="IOU119" i="1"/>
  <c r="IOR119" i="1" a="1"/>
  <c r="IOR119" i="1" s="1"/>
  <c r="IOM119" i="1"/>
  <c r="IOJ119" i="1" a="1"/>
  <c r="IOJ119" i="1" s="1"/>
  <c r="IOE119" i="1"/>
  <c r="IOB119" i="1" a="1"/>
  <c r="IOB119" i="1" s="1"/>
  <c r="INW119" i="1"/>
  <c r="INT119" i="1" a="1"/>
  <c r="INT119" i="1" s="1"/>
  <c r="INO119" i="1"/>
  <c r="INL119" i="1" a="1"/>
  <c r="INL119" i="1" s="1"/>
  <c r="ING119" i="1"/>
  <c r="IND119" i="1" a="1"/>
  <c r="IND119" i="1" s="1"/>
  <c r="IMY119" i="1"/>
  <c r="IMV119" i="1" a="1"/>
  <c r="IMV119" i="1" s="1"/>
  <c r="IMQ119" i="1"/>
  <c r="IMN119" i="1" a="1"/>
  <c r="IMN119" i="1" s="1"/>
  <c r="IMI119" i="1"/>
  <c r="IMF119" i="1" a="1"/>
  <c r="IMF119" i="1" s="1"/>
  <c r="IMA119" i="1"/>
  <c r="ILX119" i="1" a="1"/>
  <c r="ILX119" i="1" s="1"/>
  <c r="ILS119" i="1"/>
  <c r="ILP119" i="1" a="1"/>
  <c r="ILP119" i="1" s="1"/>
  <c r="ILK119" i="1"/>
  <c r="ILH119" i="1" a="1"/>
  <c r="ILH119" i="1" s="1"/>
  <c r="ILC119" i="1"/>
  <c r="IKZ119" i="1" a="1"/>
  <c r="IKZ119" i="1" s="1"/>
  <c r="IKU119" i="1"/>
  <c r="IKR119" i="1" a="1"/>
  <c r="IKR119" i="1" s="1"/>
  <c r="IKM119" i="1"/>
  <c r="IKJ119" i="1" a="1"/>
  <c r="IKJ119" i="1" s="1"/>
  <c r="IKE119" i="1"/>
  <c r="IKB119" i="1" a="1"/>
  <c r="IKB119" i="1" s="1"/>
  <c r="IJW119" i="1"/>
  <c r="IJT119" i="1" a="1"/>
  <c r="IJT119" i="1" s="1"/>
  <c r="IJO119" i="1"/>
  <c r="IJL119" i="1" a="1"/>
  <c r="IJL119" i="1" s="1"/>
  <c r="IJG119" i="1"/>
  <c r="IJD119" i="1" a="1"/>
  <c r="IJD119" i="1" s="1"/>
  <c r="IIY119" i="1"/>
  <c r="IIV119" i="1" a="1"/>
  <c r="IIV119" i="1" s="1"/>
  <c r="IIQ119" i="1"/>
  <c r="IIN119" i="1" a="1"/>
  <c r="IIN119" i="1" s="1"/>
  <c r="III119" i="1"/>
  <c r="IIF119" i="1" a="1"/>
  <c r="IIF119" i="1" s="1"/>
  <c r="IIA119" i="1"/>
  <c r="IHX119" i="1" a="1"/>
  <c r="IHX119" i="1" s="1"/>
  <c r="IHS119" i="1"/>
  <c r="IHP119" i="1" a="1"/>
  <c r="IHP119" i="1" s="1"/>
  <c r="IHK119" i="1"/>
  <c r="IHH119" i="1" a="1"/>
  <c r="IHH119" i="1" s="1"/>
  <c r="IHC119" i="1"/>
  <c r="IGZ119" i="1" a="1"/>
  <c r="IGZ119" i="1" s="1"/>
  <c r="IGU119" i="1"/>
  <c r="IGR119" i="1" a="1"/>
  <c r="IGR119" i="1" s="1"/>
  <c r="IGM119" i="1"/>
  <c r="IGJ119" i="1" a="1"/>
  <c r="IGJ119" i="1" s="1"/>
  <c r="IGE119" i="1"/>
  <c r="IGB119" i="1" a="1"/>
  <c r="IGB119" i="1" s="1"/>
  <c r="IFW119" i="1"/>
  <c r="IFT119" i="1" a="1"/>
  <c r="IFT119" i="1" s="1"/>
  <c r="IFO119" i="1"/>
  <c r="IFL119" i="1" a="1"/>
  <c r="IFL119" i="1" s="1"/>
  <c r="IFG119" i="1"/>
  <c r="IFD119" i="1" a="1"/>
  <c r="IFD119" i="1" s="1"/>
  <c r="IEY119" i="1"/>
  <c r="IEV119" i="1" a="1"/>
  <c r="IEV119" i="1" s="1"/>
  <c r="IEQ119" i="1"/>
  <c r="IEN119" i="1" a="1"/>
  <c r="IEN119" i="1" s="1"/>
  <c r="IEI119" i="1"/>
  <c r="IEF119" i="1" a="1"/>
  <c r="IEF119" i="1" s="1"/>
  <c r="IEA119" i="1"/>
  <c r="IDX119" i="1" a="1"/>
  <c r="IDX119" i="1" s="1"/>
  <c r="IDS119" i="1"/>
  <c r="IDP119" i="1" a="1"/>
  <c r="IDP119" i="1" s="1"/>
  <c r="IDK119" i="1"/>
  <c r="IDH119" i="1" a="1"/>
  <c r="IDH119" i="1" s="1"/>
  <c r="IDC119" i="1"/>
  <c r="ICZ119" i="1" a="1"/>
  <c r="ICZ119" i="1" s="1"/>
  <c r="ICU119" i="1"/>
  <c r="ICR119" i="1" a="1"/>
  <c r="ICR119" i="1" s="1"/>
  <c r="ICM119" i="1"/>
  <c r="ICJ119" i="1" a="1"/>
  <c r="ICJ119" i="1" s="1"/>
  <c r="ICE119" i="1"/>
  <c r="ICB119" i="1" a="1"/>
  <c r="ICB119" i="1" s="1"/>
  <c r="IBW119" i="1"/>
  <c r="IBT119" i="1" a="1"/>
  <c r="IBT119" i="1" s="1"/>
  <c r="IBO119" i="1"/>
  <c r="IBL119" i="1" a="1"/>
  <c r="IBL119" i="1" s="1"/>
  <c r="IBG119" i="1"/>
  <c r="IBD119" i="1" a="1"/>
  <c r="IBD119" i="1" s="1"/>
  <c r="IAY119" i="1"/>
  <c r="IAV119" i="1" a="1"/>
  <c r="IAV119" i="1" s="1"/>
  <c r="IAQ119" i="1"/>
  <c r="IAN119" i="1" a="1"/>
  <c r="IAN119" i="1" s="1"/>
  <c r="IAI119" i="1"/>
  <c r="IAF119" i="1" a="1"/>
  <c r="IAF119" i="1" s="1"/>
  <c r="IAA119" i="1"/>
  <c r="HZX119" i="1" a="1"/>
  <c r="HZX119" i="1" s="1"/>
  <c r="HZS119" i="1"/>
  <c r="HZP119" i="1" a="1"/>
  <c r="HZP119" i="1" s="1"/>
  <c r="HZK119" i="1"/>
  <c r="HZH119" i="1" a="1"/>
  <c r="HZH119" i="1" s="1"/>
  <c r="HZC119" i="1"/>
  <c r="HYZ119" i="1" a="1"/>
  <c r="HYZ119" i="1" s="1"/>
  <c r="HYU119" i="1"/>
  <c r="HYR119" i="1" a="1"/>
  <c r="HYR119" i="1" s="1"/>
  <c r="HYM119" i="1"/>
  <c r="HYJ119" i="1" a="1"/>
  <c r="HYJ119" i="1" s="1"/>
  <c r="HYE119" i="1"/>
  <c r="HYB119" i="1" a="1"/>
  <c r="HYB119" i="1" s="1"/>
  <c r="HXW119" i="1"/>
  <c r="HXT119" i="1" a="1"/>
  <c r="HXT119" i="1" s="1"/>
  <c r="HXO119" i="1"/>
  <c r="HXL119" i="1" a="1"/>
  <c r="HXL119" i="1" s="1"/>
  <c r="HXG119" i="1"/>
  <c r="HXD119" i="1" a="1"/>
  <c r="HXD119" i="1" s="1"/>
  <c r="HWY119" i="1"/>
  <c r="HWV119" i="1" a="1"/>
  <c r="HWV119" i="1" s="1"/>
  <c r="HWQ119" i="1"/>
  <c r="HWN119" i="1" a="1"/>
  <c r="HWN119" i="1" s="1"/>
  <c r="HWI119" i="1"/>
  <c r="HWF119" i="1" a="1"/>
  <c r="HWF119" i="1" s="1"/>
  <c r="HWA119" i="1"/>
  <c r="HVX119" i="1" a="1"/>
  <c r="HVX119" i="1" s="1"/>
  <c r="HVS119" i="1"/>
  <c r="HVP119" i="1" a="1"/>
  <c r="HVP119" i="1" s="1"/>
  <c r="HVK119" i="1"/>
  <c r="HVH119" i="1" a="1"/>
  <c r="HVH119" i="1" s="1"/>
  <c r="HVC119" i="1"/>
  <c r="HUZ119" i="1" a="1"/>
  <c r="HUZ119" i="1" s="1"/>
  <c r="HUU119" i="1"/>
  <c r="HUR119" i="1" a="1"/>
  <c r="HUR119" i="1" s="1"/>
  <c r="HUM119" i="1"/>
  <c r="HUJ119" i="1" a="1"/>
  <c r="HUJ119" i="1" s="1"/>
  <c r="HUE119" i="1"/>
  <c r="HUB119" i="1" a="1"/>
  <c r="HUB119" i="1" s="1"/>
  <c r="HTW119" i="1"/>
  <c r="HTT119" i="1" a="1"/>
  <c r="HTT119" i="1" s="1"/>
  <c r="HTO119" i="1"/>
  <c r="HTL119" i="1" a="1"/>
  <c r="HTL119" i="1" s="1"/>
  <c r="HTG119" i="1"/>
  <c r="HTD119" i="1" a="1"/>
  <c r="HTD119" i="1" s="1"/>
  <c r="HSY119" i="1"/>
  <c r="HSV119" i="1" a="1"/>
  <c r="HSV119" i="1" s="1"/>
  <c r="HSQ119" i="1"/>
  <c r="HSN119" i="1" a="1"/>
  <c r="HSN119" i="1" s="1"/>
  <c r="HSI119" i="1"/>
  <c r="HSF119" i="1" a="1"/>
  <c r="HSF119" i="1" s="1"/>
  <c r="HSA119" i="1"/>
  <c r="HRX119" i="1" a="1"/>
  <c r="HRS119" i="1"/>
  <c r="HRP119" i="1" a="1"/>
  <c r="HRP119" i="1" s="1"/>
  <c r="HRK119" i="1"/>
  <c r="HRH119" i="1" a="1"/>
  <c r="HRH119" i="1" s="1"/>
  <c r="HRC119" i="1"/>
  <c r="HQZ119" i="1" a="1"/>
  <c r="HQZ119" i="1" s="1"/>
  <c r="HQU119" i="1"/>
  <c r="HQR119" i="1" a="1"/>
  <c r="HQR119" i="1" s="1"/>
  <c r="HQM119" i="1"/>
  <c r="HQJ119" i="1" a="1"/>
  <c r="HQJ119" i="1" s="1"/>
  <c r="HQE119" i="1"/>
  <c r="HQB119" i="1" a="1"/>
  <c r="HQB119" i="1" s="1"/>
  <c r="HPW119" i="1"/>
  <c r="HPT119" i="1" a="1"/>
  <c r="HPT119" i="1" s="1"/>
  <c r="HPO119" i="1"/>
  <c r="HPL119" i="1" a="1"/>
  <c r="HPG119" i="1"/>
  <c r="HPD119" i="1" a="1"/>
  <c r="HPD119" i="1" s="1"/>
  <c r="HOY119" i="1"/>
  <c r="HOV119" i="1" a="1"/>
  <c r="HOV119" i="1" s="1"/>
  <c r="HOQ119" i="1"/>
  <c r="HON119" i="1" a="1"/>
  <c r="HON119" i="1" s="1"/>
  <c r="HOI119" i="1"/>
  <c r="HOF119" i="1" a="1"/>
  <c r="HOF119" i="1" s="1"/>
  <c r="HOA119" i="1"/>
  <c r="HNX119" i="1" a="1"/>
  <c r="HNX119" i="1" s="1"/>
  <c r="HNS119" i="1"/>
  <c r="HNP119" i="1" a="1"/>
  <c r="HNP119" i="1" s="1"/>
  <c r="HNK119" i="1"/>
  <c r="HNH119" i="1" a="1"/>
  <c r="HNH119" i="1" s="1"/>
  <c r="HNC119" i="1"/>
  <c r="HMZ119" i="1" a="1"/>
  <c r="HMU119" i="1"/>
  <c r="HMR119" i="1" a="1"/>
  <c r="HMR119" i="1" s="1"/>
  <c r="HMM119" i="1"/>
  <c r="HMJ119" i="1" a="1"/>
  <c r="HMJ119" i="1" s="1"/>
  <c r="HME119" i="1"/>
  <c r="HMB119" i="1" a="1"/>
  <c r="HMB119" i="1" s="1"/>
  <c r="HLW119" i="1"/>
  <c r="HLT119" i="1" a="1"/>
  <c r="HLT119" i="1" s="1"/>
  <c r="HLO119" i="1"/>
  <c r="HLL119" i="1" a="1"/>
  <c r="HLL119" i="1" s="1"/>
  <c r="HLG119" i="1"/>
  <c r="HLD119" i="1" a="1"/>
  <c r="HLD119" i="1" s="1"/>
  <c r="HKY119" i="1"/>
  <c r="HKV119" i="1" a="1"/>
  <c r="HKV119" i="1" s="1"/>
  <c r="HKQ119" i="1"/>
  <c r="HKN119" i="1" a="1"/>
  <c r="HKI119" i="1"/>
  <c r="HKF119" i="1" a="1"/>
  <c r="HKF119" i="1" s="1"/>
  <c r="HKA119" i="1"/>
  <c r="HJX119" i="1" a="1"/>
  <c r="HJX119" i="1" s="1"/>
  <c r="HJS119" i="1"/>
  <c r="HJP119" i="1" a="1"/>
  <c r="HJP119" i="1" s="1"/>
  <c r="HJK119" i="1"/>
  <c r="HJH119" i="1" a="1"/>
  <c r="HJH119" i="1" s="1"/>
  <c r="HJC119" i="1"/>
  <c r="HIZ119" i="1" a="1"/>
  <c r="HIZ119" i="1" s="1"/>
  <c r="HIU119" i="1"/>
  <c r="HIR119" i="1" a="1"/>
  <c r="HIR119" i="1" s="1"/>
  <c r="HIM119" i="1"/>
  <c r="HIJ119" i="1" a="1"/>
  <c r="HIJ119" i="1" s="1"/>
  <c r="HIE119" i="1"/>
  <c r="HIB119" i="1" a="1"/>
  <c r="HHW119" i="1"/>
  <c r="HHT119" i="1" a="1"/>
  <c r="HHT119" i="1" s="1"/>
  <c r="HHO119" i="1"/>
  <c r="HHL119" i="1" a="1"/>
  <c r="HHL119" i="1" s="1"/>
  <c r="HHG119" i="1"/>
  <c r="HHD119" i="1" a="1"/>
  <c r="HHD119" i="1" s="1"/>
  <c r="HGY119" i="1"/>
  <c r="HGV119" i="1" a="1"/>
  <c r="HGQ119" i="1"/>
  <c r="HGN119" i="1" a="1"/>
  <c r="HGN119" i="1" s="1"/>
  <c r="HGI119" i="1"/>
  <c r="HGF119" i="1" a="1"/>
  <c r="HGF119" i="1" s="1"/>
  <c r="HGA119" i="1"/>
  <c r="HFX119" i="1" a="1"/>
  <c r="HFX119" i="1" s="1"/>
  <c r="HFS119" i="1"/>
  <c r="HFP119" i="1" a="1"/>
  <c r="HFK119" i="1"/>
  <c r="HFH119" i="1" a="1"/>
  <c r="HFH119" i="1" s="1"/>
  <c r="HFC119" i="1"/>
  <c r="HEZ119" i="1" a="1"/>
  <c r="HEZ119" i="1" s="1"/>
  <c r="HEU119" i="1"/>
  <c r="HER119" i="1" a="1"/>
  <c r="HER119" i="1" s="1"/>
  <c r="HEM119" i="1"/>
  <c r="HEJ119" i="1" a="1"/>
  <c r="HEJ119" i="1" s="1"/>
  <c r="HEE119" i="1"/>
  <c r="HEB119" i="1" a="1"/>
  <c r="HEB119" i="1" s="1"/>
  <c r="HDW119" i="1"/>
  <c r="HDT119" i="1" a="1"/>
  <c r="HDT119" i="1" s="1"/>
  <c r="HDO119" i="1"/>
  <c r="HDL119" i="1" a="1"/>
  <c r="HDL119" i="1" s="1"/>
  <c r="HDG119" i="1"/>
  <c r="HDD119" i="1" a="1"/>
  <c r="HCY119" i="1"/>
  <c r="HCV119" i="1" a="1"/>
  <c r="HCV119" i="1" s="1"/>
  <c r="HCQ119" i="1"/>
  <c r="HCN119" i="1" a="1"/>
  <c r="HCN119" i="1" s="1"/>
  <c r="HCI119" i="1"/>
  <c r="HCF119" i="1" a="1"/>
  <c r="HCF119" i="1" s="1"/>
  <c r="HCA119" i="1"/>
  <c r="HBX119" i="1" a="1"/>
  <c r="HBS119" i="1"/>
  <c r="HBP119" i="1" a="1"/>
  <c r="HBP119" i="1" s="1"/>
  <c r="HBK119" i="1"/>
  <c r="HBH119" i="1" a="1"/>
  <c r="HBH119" i="1" s="1"/>
  <c r="HBC119" i="1"/>
  <c r="HAZ119" i="1" a="1"/>
  <c r="HAZ119" i="1" s="1"/>
  <c r="HAU119" i="1"/>
  <c r="HAR119" i="1" a="1"/>
  <c r="HAM119" i="1"/>
  <c r="HAJ119" i="1" a="1"/>
  <c r="HAJ119" i="1" s="1"/>
  <c r="HAE119" i="1"/>
  <c r="HAB119" i="1" a="1"/>
  <c r="HAB119" i="1" s="1"/>
  <c r="GZW119" i="1"/>
  <c r="GZT119" i="1" a="1"/>
  <c r="GZT119" i="1" s="1"/>
  <c r="GZO119" i="1"/>
  <c r="GZL119" i="1" a="1"/>
  <c r="GZL119" i="1" s="1"/>
  <c r="GZG119" i="1"/>
  <c r="GZD119" i="1" a="1"/>
  <c r="GZD119" i="1" s="1"/>
  <c r="GYY119" i="1"/>
  <c r="GYV119" i="1" a="1"/>
  <c r="GYV119" i="1" s="1"/>
  <c r="GYQ119" i="1"/>
  <c r="GYN119" i="1" a="1"/>
  <c r="GYN119" i="1" s="1"/>
  <c r="GYI119" i="1"/>
  <c r="GYF119" i="1" a="1"/>
  <c r="GYA119" i="1"/>
  <c r="GXX119" i="1" a="1"/>
  <c r="GXX119" i="1" s="1"/>
  <c r="GXS119" i="1"/>
  <c r="GXP119" i="1" a="1"/>
  <c r="GXP119" i="1" s="1"/>
  <c r="GXK119" i="1"/>
  <c r="GXH119" i="1" a="1"/>
  <c r="GXH119" i="1" s="1"/>
  <c r="GXC119" i="1"/>
  <c r="GWZ119" i="1" a="1"/>
  <c r="GWU119" i="1"/>
  <c r="GWR119" i="1" a="1"/>
  <c r="GWR119" i="1" s="1"/>
  <c r="GWM119" i="1"/>
  <c r="GWJ119" i="1" a="1"/>
  <c r="GWJ119" i="1" s="1"/>
  <c r="GWE119" i="1"/>
  <c r="GWB119" i="1" a="1"/>
  <c r="GWB119" i="1" s="1"/>
  <c r="GVW119" i="1"/>
  <c r="GVT119" i="1" a="1"/>
  <c r="GVO119" i="1"/>
  <c r="GVL119" i="1" a="1"/>
  <c r="GVL119" i="1" s="1"/>
  <c r="GVG119" i="1"/>
  <c r="GVD119" i="1" a="1"/>
  <c r="GVD119" i="1" s="1"/>
  <c r="GUY119" i="1"/>
  <c r="GUV119" i="1" a="1"/>
  <c r="GUV119" i="1" s="1"/>
  <c r="GUQ119" i="1"/>
  <c r="GUN119" i="1" a="1"/>
  <c r="GUN119" i="1" s="1"/>
  <c r="GUI119" i="1"/>
  <c r="GUF119" i="1" a="1"/>
  <c r="GUF119" i="1" s="1"/>
  <c r="GUA119" i="1"/>
  <c r="GTX119" i="1" a="1"/>
  <c r="GTX119" i="1" s="1"/>
  <c r="GTS119" i="1"/>
  <c r="GTP119" i="1" a="1"/>
  <c r="GTP119" i="1" s="1"/>
  <c r="GTK119" i="1"/>
  <c r="GTH119" i="1" a="1"/>
  <c r="GTC119" i="1"/>
  <c r="GSZ119" i="1" a="1"/>
  <c r="GSZ119" i="1" s="1"/>
  <c r="GSU119" i="1"/>
  <c r="GSR119" i="1" a="1"/>
  <c r="GSR119" i="1" s="1"/>
  <c r="GSM119" i="1"/>
  <c r="GSJ119" i="1" a="1"/>
  <c r="GSJ119" i="1" s="1"/>
  <c r="GSE119" i="1"/>
  <c r="GSB119" i="1" a="1"/>
  <c r="GRW119" i="1"/>
  <c r="GRT119" i="1" a="1"/>
  <c r="GRT119" i="1" s="1"/>
  <c r="GRO119" i="1"/>
  <c r="GRL119" i="1" a="1"/>
  <c r="GRL119" i="1" s="1"/>
  <c r="GRG119" i="1"/>
  <c r="GRD119" i="1" a="1"/>
  <c r="GRD119" i="1" s="1"/>
  <c r="GQY119" i="1"/>
  <c r="GQV119" i="1" a="1"/>
  <c r="GQQ119" i="1"/>
  <c r="GQN119" i="1" a="1"/>
  <c r="GQN119" i="1" s="1"/>
  <c r="GQI119" i="1"/>
  <c r="GQF119" i="1" a="1"/>
  <c r="GQF119" i="1" s="1"/>
  <c r="GQA119" i="1"/>
  <c r="GPX119" i="1" a="1"/>
  <c r="GPX119" i="1" s="1"/>
  <c r="GPS119" i="1"/>
  <c r="GPP119" i="1" a="1"/>
  <c r="GPP119" i="1" s="1"/>
  <c r="GPK119" i="1"/>
  <c r="GPH119" i="1" a="1"/>
  <c r="GPH119" i="1" s="1"/>
  <c r="GPC119" i="1"/>
  <c r="GOZ119" i="1" a="1"/>
  <c r="GOZ119" i="1" s="1"/>
  <c r="GOU119" i="1"/>
  <c r="GOR119" i="1" a="1"/>
  <c r="GOR119" i="1" s="1"/>
  <c r="GOM119" i="1"/>
  <c r="GOJ119" i="1" a="1"/>
  <c r="GOE119" i="1"/>
  <c r="GOB119" i="1" a="1"/>
  <c r="GOB119" i="1" s="1"/>
  <c r="GNW119" i="1"/>
  <c r="GNT119" i="1" a="1"/>
  <c r="GNT119" i="1" s="1"/>
  <c r="GNO119" i="1"/>
  <c r="GNL119" i="1" a="1"/>
  <c r="GNL119" i="1" s="1"/>
  <c r="GNG119" i="1"/>
  <c r="GND119" i="1" a="1"/>
  <c r="GMY119" i="1"/>
  <c r="GMV119" i="1" a="1"/>
  <c r="GMV119" i="1" s="1"/>
  <c r="GMQ119" i="1"/>
  <c r="GMN119" i="1" a="1"/>
  <c r="GMN119" i="1" s="1"/>
  <c r="GMI119" i="1"/>
  <c r="GMF119" i="1" a="1"/>
  <c r="GMF119" i="1" s="1"/>
  <c r="GMA119" i="1"/>
  <c r="GLX119" i="1" a="1"/>
  <c r="GLS119" i="1"/>
  <c r="GLP119" i="1" a="1"/>
  <c r="GLP119" i="1" s="1"/>
  <c r="GLK119" i="1"/>
  <c r="GLH119" i="1" a="1"/>
  <c r="GLH119" i="1" s="1"/>
  <c r="GLC119" i="1"/>
  <c r="GKZ119" i="1" a="1"/>
  <c r="GKZ119" i="1" s="1"/>
  <c r="GKU119" i="1"/>
  <c r="GKR119" i="1" a="1"/>
  <c r="GKR119" i="1" s="1"/>
  <c r="GKM119" i="1"/>
  <c r="GKJ119" i="1" a="1"/>
  <c r="GKJ119" i="1" s="1"/>
  <c r="GKE119" i="1"/>
  <c r="GKB119" i="1" a="1"/>
  <c r="GKB119" i="1" s="1"/>
  <c r="GJW119" i="1"/>
  <c r="GJT119" i="1" a="1"/>
  <c r="GJT119" i="1" s="1"/>
  <c r="GJO119" i="1"/>
  <c r="GJL119" i="1" a="1"/>
  <c r="GJG119" i="1"/>
  <c r="GJD119" i="1" a="1"/>
  <c r="GJD119" i="1" s="1"/>
  <c r="GIY119" i="1"/>
  <c r="GIV119" i="1" a="1"/>
  <c r="GIV119" i="1" s="1"/>
  <c r="GIQ119" i="1"/>
  <c r="GIN119" i="1" a="1"/>
  <c r="GIN119" i="1" s="1"/>
  <c r="GII119" i="1"/>
  <c r="GIF119" i="1" a="1"/>
  <c r="GIA119" i="1"/>
  <c r="GHX119" i="1" a="1"/>
  <c r="GHX119" i="1" s="1"/>
  <c r="GHS119" i="1"/>
  <c r="GHP119" i="1" a="1"/>
  <c r="GHP119" i="1" s="1"/>
  <c r="GHK119" i="1"/>
  <c r="GHH119" i="1" a="1"/>
  <c r="GHH119" i="1" s="1"/>
  <c r="GHC119" i="1"/>
  <c r="GGZ119" i="1" a="1"/>
  <c r="GGU119" i="1"/>
  <c r="GGR119" i="1" a="1"/>
  <c r="GGR119" i="1" s="1"/>
  <c r="GGM119" i="1"/>
  <c r="GGJ119" i="1" a="1"/>
  <c r="GGJ119" i="1" s="1"/>
  <c r="GGE119" i="1"/>
  <c r="GGB119" i="1" a="1"/>
  <c r="GGB119" i="1" s="1"/>
  <c r="GFW119" i="1"/>
  <c r="GFT119" i="1" a="1"/>
  <c r="GFT119" i="1" s="1"/>
  <c r="GFO119" i="1"/>
  <c r="GFL119" i="1" a="1"/>
  <c r="GFL119" i="1" s="1"/>
  <c r="GFG119" i="1"/>
  <c r="GFD119" i="1" a="1"/>
  <c r="GFD119" i="1" s="1"/>
  <c r="GEY119" i="1"/>
  <c r="GEV119" i="1" a="1"/>
  <c r="GEV119" i="1" s="1"/>
  <c r="GEQ119" i="1"/>
  <c r="GEN119" i="1" a="1"/>
  <c r="GEI119" i="1"/>
  <c r="GEF119" i="1" a="1"/>
  <c r="GEF119" i="1" s="1"/>
  <c r="GEA119" i="1"/>
  <c r="GDX119" i="1" a="1"/>
  <c r="GDX119" i="1" s="1"/>
  <c r="GDS119" i="1"/>
  <c r="GDP119" i="1" a="1"/>
  <c r="GDP119" i="1" s="1"/>
  <c r="GDK119" i="1"/>
  <c r="GDH119" i="1" a="1"/>
  <c r="GDC119" i="1"/>
  <c r="GCZ119" i="1" a="1"/>
  <c r="GCZ119" i="1" s="1"/>
  <c r="GCU119" i="1"/>
  <c r="GCR119" i="1" a="1"/>
  <c r="GCR119" i="1" s="1"/>
  <c r="GCM119" i="1"/>
  <c r="GCJ119" i="1" a="1"/>
  <c r="GCJ119" i="1" s="1"/>
  <c r="GCE119" i="1"/>
  <c r="GCB119" i="1" a="1"/>
  <c r="GBW119" i="1"/>
  <c r="GBT119" i="1" a="1"/>
  <c r="GBT119" i="1" s="1"/>
  <c r="GBO119" i="1"/>
  <c r="GBL119" i="1" a="1"/>
  <c r="GBL119" i="1" s="1"/>
  <c r="GBG119" i="1"/>
  <c r="GBD119" i="1" a="1"/>
  <c r="GBD119" i="1" s="1"/>
  <c r="GAY119" i="1"/>
  <c r="GAV119" i="1" a="1"/>
  <c r="GAV119" i="1" s="1"/>
  <c r="GAQ119" i="1"/>
  <c r="GAN119" i="1" a="1"/>
  <c r="GAN119" i="1" s="1"/>
  <c r="GAI119" i="1"/>
  <c r="GAF119" i="1" a="1"/>
  <c r="GAF119" i="1" s="1"/>
  <c r="GAA119" i="1"/>
  <c r="FZX119" i="1" a="1"/>
  <c r="FZX119" i="1" s="1"/>
  <c r="FZS119" i="1"/>
  <c r="FZP119" i="1" a="1"/>
  <c r="FZK119" i="1"/>
  <c r="FZH119" i="1" a="1"/>
  <c r="FZH119" i="1" s="1"/>
  <c r="FZC119" i="1"/>
  <c r="FYZ119" i="1" a="1"/>
  <c r="FYZ119" i="1" s="1"/>
  <c r="FYU119" i="1"/>
  <c r="FYR119" i="1" a="1"/>
  <c r="FYR119" i="1" s="1"/>
  <c r="FYM119" i="1"/>
  <c r="FYJ119" i="1" a="1"/>
  <c r="FYE119" i="1"/>
  <c r="FYB119" i="1" a="1"/>
  <c r="FYB119" i="1" s="1"/>
  <c r="FXW119" i="1"/>
  <c r="FXT119" i="1" a="1"/>
  <c r="FXT119" i="1" s="1"/>
  <c r="FXO119" i="1"/>
  <c r="FXL119" i="1" a="1"/>
  <c r="FXL119" i="1" s="1"/>
  <c r="FXG119" i="1"/>
  <c r="FXD119" i="1" a="1"/>
  <c r="FXD119" i="1" s="1"/>
  <c r="FWY119" i="1"/>
  <c r="FWV119" i="1" a="1"/>
  <c r="FWV119" i="1" s="1"/>
  <c r="FWQ119" i="1"/>
  <c r="FWN119" i="1" a="1"/>
  <c r="FWN119" i="1" s="1"/>
  <c r="FWI119" i="1"/>
  <c r="FWF119" i="1" a="1"/>
  <c r="FWA119" i="1"/>
  <c r="FVX119" i="1" a="1"/>
  <c r="FVS119" i="1"/>
  <c r="FVP119" i="1" a="1"/>
  <c r="FVP119" i="1" s="1"/>
  <c r="FVK119" i="1"/>
  <c r="FVH119" i="1" a="1"/>
  <c r="FVC119" i="1"/>
  <c r="FUZ119" i="1" a="1"/>
  <c r="FUU119" i="1"/>
  <c r="FUR119" i="1" a="1"/>
  <c r="FUR119" i="1" s="1"/>
  <c r="FUM119" i="1"/>
  <c r="FUJ119" i="1" a="1"/>
  <c r="FUJ119" i="1" s="1"/>
  <c r="FUE119" i="1"/>
  <c r="FUB119" i="1" a="1"/>
  <c r="FUB119" i="1" s="1"/>
  <c r="FTW119" i="1"/>
  <c r="FTT119" i="1" a="1"/>
  <c r="FTT119" i="1" s="1"/>
  <c r="FTO119" i="1"/>
  <c r="FTL119" i="1" a="1"/>
  <c r="FTL119" i="1" s="1"/>
  <c r="FTG119" i="1"/>
  <c r="FTD119" i="1" a="1"/>
  <c r="FTD119" i="1" s="1"/>
  <c r="FSY119" i="1"/>
  <c r="FSV119" i="1" a="1"/>
  <c r="FSQ119" i="1"/>
  <c r="FSN119" i="1" a="1"/>
  <c r="FSN119" i="1" s="1"/>
  <c r="FSI119" i="1"/>
  <c r="FSF119" i="1" a="1"/>
  <c r="FSF119" i="1" s="1"/>
  <c r="FSA119" i="1"/>
  <c r="FRX119" i="1" a="1"/>
  <c r="FRX119" i="1" s="1"/>
  <c r="FRS119" i="1"/>
  <c r="FRP119" i="1" a="1"/>
  <c r="FRP119" i="1" s="1"/>
  <c r="FRK119" i="1"/>
  <c r="FRH119" i="1" a="1"/>
  <c r="FRH119" i="1" s="1"/>
  <c r="FRC119" i="1"/>
  <c r="FQZ119" i="1" a="1"/>
  <c r="FQZ119" i="1" s="1"/>
  <c r="FQU119" i="1"/>
  <c r="FQR119" i="1" a="1"/>
  <c r="FQR119" i="1" s="1"/>
  <c r="FQM119" i="1"/>
  <c r="FQJ119" i="1" a="1"/>
  <c r="FQE119" i="1"/>
  <c r="FQB119" i="1" a="1"/>
  <c r="FQB119" i="1" s="1"/>
  <c r="FPW119" i="1"/>
  <c r="FPT119" i="1" a="1"/>
  <c r="FPT119" i="1" s="1"/>
  <c r="FPO119" i="1"/>
  <c r="FPL119" i="1" a="1"/>
  <c r="FPL119" i="1" s="1"/>
  <c r="FPG119" i="1"/>
  <c r="FPD119" i="1" a="1"/>
  <c r="FPD119" i="1" s="1"/>
  <c r="FOY119" i="1"/>
  <c r="FOV119" i="1" a="1"/>
  <c r="FOQ119" i="1"/>
  <c r="FON119" i="1" a="1"/>
  <c r="FON119" i="1" s="1"/>
  <c r="FOI119" i="1"/>
  <c r="FOF119" i="1" a="1"/>
  <c r="FOF119" i="1" s="1"/>
  <c r="FOA119" i="1"/>
  <c r="FNX119" i="1" a="1"/>
  <c r="FNX119" i="1" s="1"/>
  <c r="FNS119" i="1"/>
  <c r="FNP119" i="1" a="1"/>
  <c r="FNP119" i="1" s="1"/>
  <c r="FNK119" i="1"/>
  <c r="FNH119" i="1" a="1"/>
  <c r="FNC119" i="1"/>
  <c r="FMZ119" i="1" a="1"/>
  <c r="FMZ119" i="1" s="1"/>
  <c r="FMU119" i="1"/>
  <c r="FMR119" i="1" a="1"/>
  <c r="FMR119" i="1" s="1"/>
  <c r="FMM119" i="1"/>
  <c r="FMJ119" i="1" a="1"/>
  <c r="FMJ119" i="1" s="1"/>
  <c r="FME119" i="1"/>
  <c r="FMB119" i="1" a="1"/>
  <c r="FLW119" i="1"/>
  <c r="FLT119" i="1" a="1"/>
  <c r="FLT119" i="1" s="1"/>
  <c r="FLO119" i="1"/>
  <c r="FLL119" i="1" a="1"/>
  <c r="FLL119" i="1" s="1"/>
  <c r="FLG119" i="1"/>
  <c r="FLD119" i="1" a="1"/>
  <c r="FLD119" i="1" s="1"/>
  <c r="FKY119" i="1"/>
  <c r="FKV119" i="1" a="1"/>
  <c r="FKQ119" i="1"/>
  <c r="FKN119" i="1" a="1"/>
  <c r="FKN119" i="1" s="1"/>
  <c r="FKI119" i="1"/>
  <c r="FKF119" i="1" a="1"/>
  <c r="FKF119" i="1" s="1"/>
  <c r="FKA119" i="1"/>
  <c r="FJX119" i="1" a="1"/>
  <c r="FJX119" i="1" s="1"/>
  <c r="FJS119" i="1"/>
  <c r="FJP119" i="1" a="1"/>
  <c r="FJP119" i="1" s="1"/>
  <c r="FJK119" i="1"/>
  <c r="FJH119" i="1" a="1"/>
  <c r="FJH119" i="1" s="1"/>
  <c r="FJC119" i="1"/>
  <c r="FIZ119" i="1" a="1"/>
  <c r="FIZ119" i="1" s="1"/>
  <c r="FIU119" i="1"/>
  <c r="FIR119" i="1" a="1"/>
  <c r="FIR119" i="1" s="1"/>
  <c r="FIM119" i="1"/>
  <c r="FIJ119" i="1" a="1"/>
  <c r="FIE119" i="1"/>
  <c r="FIB119" i="1" a="1"/>
  <c r="FIB119" i="1" s="1"/>
  <c r="FHW119" i="1"/>
  <c r="FHT119" i="1" a="1"/>
  <c r="FHT119" i="1" s="1"/>
  <c r="FHO119" i="1"/>
  <c r="FHL119" i="1" a="1"/>
  <c r="FHL119" i="1" s="1"/>
  <c r="FHG119" i="1"/>
  <c r="FHD119" i="1" a="1"/>
  <c r="FGY119" i="1"/>
  <c r="FGV119" i="1" a="1"/>
  <c r="FGV119" i="1" s="1"/>
  <c r="FGQ119" i="1"/>
  <c r="FGN119" i="1" a="1"/>
  <c r="FGN119" i="1" s="1"/>
  <c r="FGI119" i="1"/>
  <c r="FGF119" i="1" a="1"/>
  <c r="FGF119" i="1" s="1"/>
  <c r="FGA119" i="1"/>
  <c r="FFX119" i="1" a="1"/>
  <c r="FFX119" i="1" s="1"/>
  <c r="FFS119" i="1"/>
  <c r="FFP119" i="1" a="1"/>
  <c r="FFP119" i="1" s="1"/>
  <c r="FFK119" i="1"/>
  <c r="FFH119" i="1" a="1"/>
  <c r="FFH119" i="1" s="1"/>
  <c r="FFC119" i="1"/>
  <c r="FEZ119" i="1" a="1"/>
  <c r="FEZ119" i="1" s="1"/>
  <c r="FEU119" i="1"/>
  <c r="FER119" i="1" a="1"/>
  <c r="FEM119" i="1"/>
  <c r="FEJ119" i="1" a="1"/>
  <c r="FEJ119" i="1" s="1"/>
  <c r="FEE119" i="1"/>
  <c r="FEB119" i="1" a="1"/>
  <c r="FEB119" i="1" s="1"/>
  <c r="FDW119" i="1"/>
  <c r="FDT119" i="1" a="1"/>
  <c r="FDT119" i="1" s="1"/>
  <c r="FDO119" i="1"/>
  <c r="FDL119" i="1" a="1"/>
  <c r="FDL119" i="1" s="1"/>
  <c r="FDG119" i="1"/>
  <c r="FDD119" i="1" a="1"/>
  <c r="FDD119" i="1" s="1"/>
  <c r="FCY119" i="1"/>
  <c r="FCV119" i="1" a="1"/>
  <c r="FCV119" i="1" s="1"/>
  <c r="FCQ119" i="1"/>
  <c r="FCN119" i="1" a="1"/>
  <c r="FCN119" i="1" s="1"/>
  <c r="FCI119" i="1"/>
  <c r="FCF119" i="1" a="1"/>
  <c r="FCA119" i="1"/>
  <c r="FBX119" i="1" a="1"/>
  <c r="FBX119" i="1" s="1"/>
  <c r="FBS119" i="1"/>
  <c r="FBP119" i="1" a="1"/>
  <c r="FBP119" i="1" s="1"/>
  <c r="FBK119" i="1"/>
  <c r="FBH119" i="1" a="1"/>
  <c r="FBH119" i="1" s="1"/>
  <c r="FBC119" i="1"/>
  <c r="FAZ119" i="1" a="1"/>
  <c r="FAU119" i="1"/>
  <c r="FAR119" i="1" a="1"/>
  <c r="FAR119" i="1" s="1"/>
  <c r="FAM119" i="1"/>
  <c r="FAJ119" i="1" a="1"/>
  <c r="FAJ119" i="1" s="1"/>
  <c r="FAE119" i="1"/>
  <c r="FAB119" i="1" a="1"/>
  <c r="FAB119" i="1" s="1"/>
  <c r="EZW119" i="1"/>
  <c r="EZT119" i="1" a="1"/>
  <c r="EZT119" i="1" s="1"/>
  <c r="EZO119" i="1"/>
  <c r="EZL119" i="1" a="1"/>
  <c r="EZL119" i="1" s="1"/>
  <c r="EZG119" i="1"/>
  <c r="EZD119" i="1" a="1"/>
  <c r="EZD119" i="1" s="1"/>
  <c r="EYY119" i="1"/>
  <c r="EYV119" i="1" a="1"/>
  <c r="EYV119" i="1" s="1"/>
  <c r="EYQ119" i="1"/>
  <c r="EYN119" i="1" a="1"/>
  <c r="EYN119" i="1" s="1"/>
  <c r="EYI119" i="1"/>
  <c r="EYF119" i="1" a="1"/>
  <c r="EYF119" i="1" s="1"/>
  <c r="EYA119" i="1"/>
  <c r="EXX119" i="1" a="1"/>
  <c r="EXX119" i="1" s="1"/>
  <c r="EXS119" i="1"/>
  <c r="EXP119" i="1" a="1"/>
  <c r="EXP119" i="1" s="1"/>
  <c r="EXK119" i="1"/>
  <c r="EXH119" i="1" a="1"/>
  <c r="EXC119" i="1"/>
  <c r="EWZ119" i="1" a="1"/>
  <c r="EWZ119" i="1" s="1"/>
  <c r="EWU119" i="1"/>
  <c r="EWR119" i="1" a="1"/>
  <c r="EWR119" i="1" s="1"/>
  <c r="EWM119" i="1"/>
  <c r="EWJ119" i="1" a="1"/>
  <c r="EWJ119" i="1" s="1"/>
  <c r="EWE119" i="1"/>
  <c r="EWB119" i="1" a="1"/>
  <c r="EWB119" i="1" s="1"/>
  <c r="EVW119" i="1"/>
  <c r="EVT119" i="1" a="1"/>
  <c r="EVT119" i="1" s="1"/>
  <c r="EVO119" i="1"/>
  <c r="EVL119" i="1" a="1"/>
  <c r="EVL119" i="1" s="1"/>
  <c r="EVG119" i="1"/>
  <c r="EVD119" i="1" a="1"/>
  <c r="EVD119" i="1" s="1"/>
  <c r="EUY119" i="1"/>
  <c r="EUV119" i="1" a="1"/>
  <c r="EUV119" i="1" s="1"/>
  <c r="EUQ119" i="1"/>
  <c r="EUN119" i="1" a="1"/>
  <c r="EUN119" i="1" s="1"/>
  <c r="EUI119" i="1"/>
  <c r="EUF119" i="1" a="1"/>
  <c r="EUF119" i="1" s="1"/>
  <c r="EUA119" i="1"/>
  <c r="ETX119" i="1" a="1"/>
  <c r="ETX119" i="1" s="1"/>
  <c r="ETS119" i="1"/>
  <c r="ETP119" i="1" a="1"/>
  <c r="ETP119" i="1" s="1"/>
  <c r="ETK119" i="1"/>
  <c r="ETH119" i="1" a="1"/>
  <c r="ETH119" i="1" s="1"/>
  <c r="ETC119" i="1"/>
  <c r="ESZ119" i="1" a="1"/>
  <c r="ESZ119" i="1" s="1"/>
  <c r="ESU119" i="1"/>
  <c r="ESR119" i="1" a="1"/>
  <c r="ESR119" i="1" s="1"/>
  <c r="ESM119" i="1"/>
  <c r="ESJ119" i="1" a="1"/>
  <c r="ESE119" i="1"/>
  <c r="ESB119" i="1" a="1"/>
  <c r="ESB119" i="1" s="1"/>
  <c r="ERW119" i="1"/>
  <c r="ERT119" i="1" a="1"/>
  <c r="ERT119" i="1" s="1"/>
  <c r="ERO119" i="1"/>
  <c r="ERL119" i="1" a="1"/>
  <c r="ERL119" i="1" s="1"/>
  <c r="ERG119" i="1"/>
  <c r="ERD119" i="1" a="1"/>
  <c r="ERD119" i="1" s="1"/>
  <c r="EQY119" i="1"/>
  <c r="EQV119" i="1" a="1"/>
  <c r="EQQ119" i="1"/>
  <c r="EQN119" i="1" a="1"/>
  <c r="EQN119" i="1" s="1"/>
  <c r="EQI119" i="1"/>
  <c r="EQF119" i="1" a="1"/>
  <c r="EQF119" i="1" s="1"/>
  <c r="EQA119" i="1"/>
  <c r="EPX119" i="1" a="1"/>
  <c r="EPX119" i="1" s="1"/>
  <c r="EPS119" i="1"/>
  <c r="EPP119" i="1" a="1"/>
  <c r="EPP119" i="1" s="1"/>
  <c r="EPK119" i="1"/>
  <c r="EPH119" i="1" a="1"/>
  <c r="EPC119" i="1"/>
  <c r="EOZ119" i="1" a="1"/>
  <c r="EOZ119" i="1" s="1"/>
  <c r="EOU119" i="1"/>
  <c r="EOR119" i="1" a="1"/>
  <c r="EOM119" i="1"/>
  <c r="EOJ119" i="1" a="1"/>
  <c r="EOJ119" i="1" s="1"/>
  <c r="EOE119" i="1"/>
  <c r="EOB119" i="1" a="1"/>
  <c r="EOB119" i="1" s="1"/>
  <c r="ENW119" i="1"/>
  <c r="ENT119" i="1" a="1"/>
  <c r="ENO119" i="1"/>
  <c r="ENL119" i="1" a="1"/>
  <c r="ENG119" i="1"/>
  <c r="END119" i="1" a="1"/>
  <c r="END119" i="1" s="1"/>
  <c r="EMY119" i="1"/>
  <c r="EMV119" i="1" a="1"/>
  <c r="EMV119" i="1" s="1"/>
  <c r="EMQ119" i="1"/>
  <c r="EMN119" i="1" a="1"/>
  <c r="EMN119" i="1" s="1"/>
  <c r="EMI119" i="1"/>
  <c r="EMF119" i="1" a="1"/>
  <c r="EMF119" i="1" s="1"/>
  <c r="EMA119" i="1"/>
  <c r="ELX119" i="1" a="1"/>
  <c r="ELX119" i="1" s="1"/>
  <c r="ELS119" i="1"/>
  <c r="ELP119" i="1" a="1"/>
  <c r="ELP119" i="1" s="1"/>
  <c r="ELK119" i="1"/>
  <c r="ELH119" i="1" a="1"/>
  <c r="ELH119" i="1" s="1"/>
  <c r="ELC119" i="1"/>
  <c r="EKZ119" i="1" a="1"/>
  <c r="EKU119" i="1"/>
  <c r="EKR119" i="1" a="1"/>
  <c r="EKR119" i="1" s="1"/>
  <c r="EKM119" i="1"/>
  <c r="EKJ119" i="1" a="1"/>
  <c r="EKJ119" i="1" s="1"/>
  <c r="EKE119" i="1"/>
  <c r="EKB119" i="1" a="1"/>
  <c r="EKB119" i="1" s="1"/>
  <c r="EJW119" i="1"/>
  <c r="EJT119" i="1" a="1"/>
  <c r="EJO119" i="1"/>
  <c r="EJL119" i="1" a="1"/>
  <c r="EJL119" i="1" s="1"/>
  <c r="EJG119" i="1"/>
  <c r="EJD119" i="1" a="1"/>
  <c r="EJD119" i="1" s="1"/>
  <c r="EIY119" i="1"/>
  <c r="EIV119" i="1" a="1"/>
  <c r="EIV119" i="1" s="1"/>
  <c r="EIQ119" i="1"/>
  <c r="EIN119" i="1" a="1"/>
  <c r="EII119" i="1"/>
  <c r="EIF119" i="1" a="1"/>
  <c r="EIF119" i="1" s="1"/>
  <c r="EIA119" i="1"/>
  <c r="EHX119" i="1" a="1"/>
  <c r="EHX119" i="1" s="1"/>
  <c r="EHS119" i="1"/>
  <c r="EHP119" i="1" a="1"/>
  <c r="EHP119" i="1" s="1"/>
  <c r="EHK119" i="1"/>
  <c r="EHH119" i="1" a="1"/>
  <c r="EHH119" i="1" s="1"/>
  <c r="EHC119" i="1"/>
  <c r="EGZ119" i="1" a="1"/>
  <c r="EGZ119" i="1" s="1"/>
  <c r="EGU119" i="1"/>
  <c r="EGR119" i="1" a="1"/>
  <c r="EGR119" i="1" s="1"/>
  <c r="EGM119" i="1"/>
  <c r="EGJ119" i="1" a="1"/>
  <c r="EGJ119" i="1" s="1"/>
  <c r="EGE119" i="1"/>
  <c r="EGB119" i="1" a="1"/>
  <c r="EFW119" i="1"/>
  <c r="EFT119" i="1" a="1"/>
  <c r="EFT119" i="1" s="1"/>
  <c r="EFO119" i="1"/>
  <c r="EFL119" i="1" a="1"/>
  <c r="EFL119" i="1" s="1"/>
  <c r="EFG119" i="1"/>
  <c r="EFD119" i="1" a="1"/>
  <c r="EFD119" i="1" s="1"/>
  <c r="EEY119" i="1"/>
  <c r="EEV119" i="1" a="1"/>
  <c r="EEQ119" i="1"/>
  <c r="EEN119" i="1" a="1"/>
  <c r="EEN119" i="1" s="1"/>
  <c r="EEI119" i="1"/>
  <c r="EEF119" i="1" a="1"/>
  <c r="EEF119" i="1" s="1"/>
  <c r="EEA119" i="1"/>
  <c r="EDX119" i="1" a="1"/>
  <c r="EDX119" i="1" s="1"/>
  <c r="EDS119" i="1"/>
  <c r="EDP119" i="1" a="1"/>
  <c r="EDK119" i="1"/>
  <c r="EDH119" i="1" a="1"/>
  <c r="EDH119" i="1" s="1"/>
  <c r="EDC119" i="1"/>
  <c r="ECZ119" i="1" a="1"/>
  <c r="ECZ119" i="1" s="1"/>
  <c r="ECU119" i="1"/>
  <c r="ECR119" i="1" a="1"/>
  <c r="ECR119" i="1" s="1"/>
  <c r="ECM119" i="1"/>
  <c r="ECJ119" i="1" a="1"/>
  <c r="ECJ119" i="1" s="1"/>
  <c r="ECE119" i="1"/>
  <c r="ECB119" i="1" a="1"/>
  <c r="ECB119" i="1" s="1"/>
  <c r="EBW119" i="1"/>
  <c r="EBT119" i="1" a="1"/>
  <c r="EBT119" i="1" s="1"/>
  <c r="EBO119" i="1"/>
  <c r="EBL119" i="1" a="1"/>
  <c r="EBL119" i="1" s="1"/>
  <c r="EBG119" i="1"/>
  <c r="EBD119" i="1" a="1"/>
  <c r="EBD119" i="1" s="1"/>
  <c r="EAY119" i="1"/>
  <c r="EAV119" i="1" a="1"/>
  <c r="EAV119" i="1" s="1"/>
  <c r="EAQ119" i="1"/>
  <c r="EAN119" i="1" a="1"/>
  <c r="EAN119" i="1" s="1"/>
  <c r="EAI119" i="1"/>
  <c r="EAF119" i="1" a="1"/>
  <c r="EAF119" i="1" s="1"/>
  <c r="EAA119" i="1"/>
  <c r="DZX119" i="1" a="1"/>
  <c r="DZX119" i="1" s="1"/>
  <c r="DZS119" i="1"/>
  <c r="DZP119" i="1" a="1"/>
  <c r="DZP119" i="1" s="1"/>
  <c r="DZK119" i="1"/>
  <c r="DZH119" i="1" a="1"/>
  <c r="DZH119" i="1" s="1"/>
  <c r="DZC119" i="1"/>
  <c r="DYZ119" i="1" a="1"/>
  <c r="DYZ119" i="1" s="1"/>
  <c r="DYU119" i="1"/>
  <c r="DYR119" i="1" a="1"/>
  <c r="DYM119" i="1"/>
  <c r="DYJ119" i="1" a="1"/>
  <c r="DYJ119" i="1" s="1"/>
  <c r="DYE119" i="1"/>
  <c r="DYB119" i="1" a="1"/>
  <c r="DYB119" i="1" s="1"/>
  <c r="DXW119" i="1"/>
  <c r="DXT119" i="1" a="1"/>
  <c r="DXT119" i="1" s="1"/>
  <c r="DXO119" i="1"/>
  <c r="DXL119" i="1" a="1"/>
  <c r="DXG119" i="1"/>
  <c r="DXD119" i="1" a="1"/>
  <c r="DWY119" i="1"/>
  <c r="DWV119" i="1" a="1"/>
  <c r="DWV119" i="1" s="1"/>
  <c r="DWQ119" i="1"/>
  <c r="DWN119" i="1" a="1"/>
  <c r="DWN119" i="1" s="1"/>
  <c r="DWI119" i="1"/>
  <c r="DWF119" i="1" a="1"/>
  <c r="DWF119" i="1" s="1"/>
  <c r="DWA119" i="1"/>
  <c r="DVX119" i="1" a="1"/>
  <c r="DVX119" i="1" s="1"/>
  <c r="DVS119" i="1"/>
  <c r="DVP119" i="1" a="1"/>
  <c r="DVK119" i="1"/>
  <c r="DVH119" i="1" a="1"/>
  <c r="DVH119" i="1" s="1"/>
  <c r="DVC119" i="1"/>
  <c r="DUZ119" i="1" a="1"/>
  <c r="DUZ119" i="1" s="1"/>
  <c r="DUU119" i="1"/>
  <c r="DUR119" i="1" a="1"/>
  <c r="DUR119" i="1" s="1"/>
  <c r="DUM119" i="1"/>
  <c r="DUJ119" i="1" a="1"/>
  <c r="DUJ119" i="1" s="1"/>
  <c r="DUE119" i="1"/>
  <c r="DUB119" i="1" a="1"/>
  <c r="DTW119" i="1"/>
  <c r="DTT119" i="1" a="1"/>
  <c r="DTO119" i="1"/>
  <c r="DTL119" i="1" a="1"/>
  <c r="DTL119" i="1" s="1"/>
  <c r="DTG119" i="1"/>
  <c r="DTD119" i="1" a="1"/>
  <c r="DTD119" i="1" s="1"/>
  <c r="DSY119" i="1"/>
  <c r="DSV119" i="1" a="1"/>
  <c r="DSV119" i="1" s="1"/>
  <c r="DSQ119" i="1"/>
  <c r="DSN119" i="1" a="1"/>
  <c r="DSN119" i="1" s="1"/>
  <c r="DSI119" i="1"/>
  <c r="DSF119" i="1" a="1"/>
  <c r="DSF119" i="1" s="1"/>
  <c r="DSA119" i="1"/>
  <c r="DRX119" i="1" a="1"/>
  <c r="DRX119" i="1" s="1"/>
  <c r="DRS119" i="1"/>
  <c r="DRP119" i="1" a="1"/>
  <c r="DRP119" i="1" s="1"/>
  <c r="DRK119" i="1"/>
  <c r="DRH119" i="1" a="1"/>
  <c r="DRC119" i="1"/>
  <c r="DQZ119" i="1" a="1"/>
  <c r="DQZ119" i="1" s="1"/>
  <c r="DQU119" i="1"/>
  <c r="DQR119" i="1" a="1"/>
  <c r="DQR119" i="1" s="1"/>
  <c r="DQM119" i="1"/>
  <c r="DQJ119" i="1" a="1"/>
  <c r="DQJ119" i="1" s="1"/>
  <c r="DQE119" i="1"/>
  <c r="DQB119" i="1" a="1"/>
  <c r="DPW119" i="1"/>
  <c r="DPT119" i="1" a="1"/>
  <c r="DPT119" i="1" s="1"/>
  <c r="DPO119" i="1"/>
  <c r="DPL119" i="1" a="1"/>
  <c r="DPL119" i="1" s="1"/>
  <c r="DPG119" i="1"/>
  <c r="DPD119" i="1" a="1"/>
  <c r="DPD119" i="1" s="1"/>
  <c r="DOY119" i="1"/>
  <c r="DOV119" i="1" a="1"/>
  <c r="DOQ119" i="1"/>
  <c r="DON119" i="1" a="1"/>
  <c r="DON119" i="1" s="1"/>
  <c r="DOI119" i="1"/>
  <c r="DOF119" i="1" a="1"/>
  <c r="DOF119" i="1" s="1"/>
  <c r="DOA119" i="1"/>
  <c r="DNX119" i="1" a="1"/>
  <c r="DNX119" i="1" s="1"/>
  <c r="DNS119" i="1"/>
  <c r="DNP119" i="1" a="1"/>
  <c r="DNP119" i="1" s="1"/>
  <c r="DNK119" i="1"/>
  <c r="DNH119" i="1" a="1"/>
  <c r="DNH119" i="1" s="1"/>
  <c r="DNC119" i="1"/>
  <c r="DMZ119" i="1" a="1"/>
  <c r="DMZ119" i="1" s="1"/>
  <c r="DMU119" i="1"/>
  <c r="DMR119" i="1" a="1"/>
  <c r="DMR119" i="1" s="1"/>
  <c r="DMM119" i="1"/>
  <c r="DMJ119" i="1" a="1"/>
  <c r="DME119" i="1"/>
  <c r="DMB119" i="1" a="1"/>
  <c r="DMB119" i="1" s="1"/>
  <c r="DLW119" i="1"/>
  <c r="DLT119" i="1" a="1"/>
  <c r="DLT119" i="1" s="1"/>
  <c r="DLO119" i="1"/>
  <c r="DLL119" i="1" a="1"/>
  <c r="DLL119" i="1" s="1"/>
  <c r="DLG119" i="1"/>
  <c r="DLD119" i="1" a="1"/>
  <c r="DKY119" i="1"/>
  <c r="DKV119" i="1" a="1"/>
  <c r="DKV119" i="1" s="1"/>
  <c r="DKQ119" i="1"/>
  <c r="DKN119" i="1" a="1"/>
  <c r="DKN119" i="1" s="1"/>
  <c r="DKI119" i="1"/>
  <c r="DKF119" i="1" a="1"/>
  <c r="DKF119" i="1" s="1"/>
  <c r="DKA119" i="1"/>
  <c r="DJX119" i="1" a="1"/>
  <c r="DJS119" i="1"/>
  <c r="DJP119" i="1" a="1"/>
  <c r="DJP119" i="1" s="1"/>
  <c r="DJK119" i="1"/>
  <c r="DJH119" i="1" a="1"/>
  <c r="DJH119" i="1" s="1"/>
  <c r="DJC119" i="1"/>
  <c r="DIZ119" i="1" a="1"/>
  <c r="DIZ119" i="1" s="1"/>
  <c r="DIU119" i="1"/>
  <c r="DIR119" i="1" a="1"/>
  <c r="DIR119" i="1" s="1"/>
  <c r="DIM119" i="1"/>
  <c r="DIJ119" i="1" a="1"/>
  <c r="DIJ119" i="1" s="1"/>
  <c r="DIE119" i="1"/>
  <c r="DIB119" i="1" a="1"/>
  <c r="DIB119" i="1" s="1"/>
  <c r="DHW119" i="1"/>
  <c r="DHT119" i="1" a="1"/>
  <c r="DHT119" i="1" s="1"/>
  <c r="DHO119" i="1"/>
  <c r="DHL119" i="1" a="1"/>
  <c r="DHL119" i="1" s="1"/>
  <c r="DHG119" i="1"/>
  <c r="DHD119" i="1" a="1"/>
  <c r="DHD119" i="1" s="1"/>
  <c r="DGY119" i="1"/>
  <c r="DGV119" i="1" a="1"/>
  <c r="DGV119" i="1" s="1"/>
  <c r="DGQ119" i="1"/>
  <c r="DGN119" i="1" a="1"/>
  <c r="DGN119" i="1" s="1"/>
  <c r="DGI119" i="1"/>
  <c r="DGF119" i="1" a="1"/>
  <c r="DGF119" i="1" s="1"/>
  <c r="DGA119" i="1"/>
  <c r="DFX119" i="1" a="1"/>
  <c r="DFX119" i="1" s="1"/>
  <c r="DFS119" i="1"/>
  <c r="DFP119" i="1" a="1"/>
  <c r="DFP119" i="1" s="1"/>
  <c r="DFK119" i="1"/>
  <c r="DFH119" i="1" a="1"/>
  <c r="DFH119" i="1" s="1"/>
  <c r="DFC119" i="1"/>
  <c r="DEZ119" i="1" a="1"/>
  <c r="DEU119" i="1"/>
  <c r="DER119" i="1" a="1"/>
  <c r="DER119" i="1" s="1"/>
  <c r="DEM119" i="1"/>
  <c r="DEJ119" i="1" a="1"/>
  <c r="DEJ119" i="1" s="1"/>
  <c r="DEE119" i="1"/>
  <c r="DEB119" i="1" a="1"/>
  <c r="DEB119" i="1" s="1"/>
  <c r="DDW119" i="1"/>
  <c r="DDT119" i="1" a="1"/>
  <c r="DDO119" i="1"/>
  <c r="DDL119" i="1" a="1"/>
  <c r="DDG119" i="1"/>
  <c r="DDD119" i="1" a="1"/>
  <c r="DDD119" i="1" s="1"/>
  <c r="DCY119" i="1"/>
  <c r="DCV119" i="1" a="1"/>
  <c r="DCV119" i="1" s="1"/>
  <c r="DCQ119" i="1"/>
  <c r="DCN119" i="1" a="1"/>
  <c r="DCN119" i="1" s="1"/>
  <c r="DCI119" i="1"/>
  <c r="DCF119" i="1" a="1"/>
  <c r="DCF119" i="1" s="1"/>
  <c r="DCA119" i="1"/>
  <c r="DBX119" i="1" a="1"/>
  <c r="DBS119" i="1"/>
  <c r="DBP119" i="1" a="1"/>
  <c r="DBP119" i="1" s="1"/>
  <c r="DBK119" i="1"/>
  <c r="DBH119" i="1" a="1"/>
  <c r="DBC119" i="1"/>
  <c r="DAZ119" i="1" a="1"/>
  <c r="DAZ119" i="1" s="1"/>
  <c r="DAU119" i="1"/>
  <c r="DAR119" i="1" a="1"/>
  <c r="DAR119" i="1" s="1"/>
  <c r="DAM119" i="1"/>
  <c r="DAJ119" i="1" a="1"/>
  <c r="DAE119" i="1"/>
  <c r="DAB119" i="1" a="1"/>
  <c r="DAB119" i="1" s="1"/>
  <c r="CZW119" i="1"/>
  <c r="CZT119" i="1" a="1"/>
  <c r="CZT119" i="1" s="1"/>
  <c r="CZO119" i="1"/>
  <c r="CZL119" i="1" a="1"/>
  <c r="CZL119" i="1" s="1"/>
  <c r="CZG119" i="1"/>
  <c r="CZD119" i="1" a="1"/>
  <c r="CZD119" i="1" s="1"/>
  <c r="CYY119" i="1"/>
  <c r="CYV119" i="1" a="1"/>
  <c r="CYV119" i="1" s="1"/>
  <c r="CYQ119" i="1"/>
  <c r="CYN119" i="1" a="1"/>
  <c r="CYN119" i="1" s="1"/>
  <c r="CYI119" i="1"/>
  <c r="CYF119" i="1" a="1"/>
  <c r="CYF119" i="1" s="1"/>
  <c r="CYA119" i="1"/>
  <c r="CXX119" i="1" a="1"/>
  <c r="CXX119" i="1" s="1"/>
  <c r="CXS119" i="1"/>
  <c r="CXP119" i="1" a="1"/>
  <c r="CXK119" i="1"/>
  <c r="CXH119" i="1" a="1"/>
  <c r="CXH119" i="1" s="1"/>
  <c r="CXC119" i="1"/>
  <c r="CWZ119" i="1" a="1"/>
  <c r="CWZ119" i="1" s="1"/>
  <c r="CWU119" i="1"/>
  <c r="CWR119" i="1" a="1"/>
  <c r="CWR119" i="1" s="1"/>
  <c r="CWM119" i="1"/>
  <c r="CWJ119" i="1" a="1"/>
  <c r="CWE119" i="1"/>
  <c r="CWB119" i="1" a="1"/>
  <c r="CWB119" i="1" s="1"/>
  <c r="CVW119" i="1"/>
  <c r="CVT119" i="1" a="1"/>
  <c r="CVT119" i="1" s="1"/>
  <c r="CVO119" i="1"/>
  <c r="CVL119" i="1" a="1"/>
  <c r="CVL119" i="1" s="1"/>
  <c r="CVG119" i="1"/>
  <c r="CVD119" i="1" a="1"/>
  <c r="CVD119" i="1" s="1"/>
  <c r="CUY119" i="1"/>
  <c r="CUV119" i="1" a="1"/>
  <c r="CUV119" i="1" s="1"/>
  <c r="CUQ119" i="1"/>
  <c r="CUN119" i="1" a="1"/>
  <c r="CUN119" i="1" s="1"/>
  <c r="CUI119" i="1"/>
  <c r="CUF119" i="1" a="1"/>
  <c r="CUF119" i="1" s="1"/>
  <c r="CUA119" i="1"/>
  <c r="CTX119" i="1" a="1"/>
  <c r="CTX119" i="1" s="1"/>
  <c r="CTS119" i="1"/>
  <c r="CTP119" i="1" a="1"/>
  <c r="CTP119" i="1" s="1"/>
  <c r="CTK119" i="1"/>
  <c r="CTH119" i="1" a="1"/>
  <c r="CTH119" i="1" s="1"/>
  <c r="CTC119" i="1"/>
  <c r="CSZ119" i="1" a="1"/>
  <c r="CSZ119" i="1" s="1"/>
  <c r="CSU119" i="1"/>
  <c r="CSR119" i="1" a="1"/>
  <c r="CSM119" i="1"/>
  <c r="CSJ119" i="1" a="1"/>
  <c r="CSJ119" i="1" s="1"/>
  <c r="CSE119" i="1"/>
  <c r="CSB119" i="1" a="1"/>
  <c r="CSB119" i="1" s="1"/>
  <c r="CRW119" i="1"/>
  <c r="CRT119" i="1" a="1"/>
  <c r="CRT119" i="1" s="1"/>
  <c r="CRO119" i="1"/>
  <c r="CRL119" i="1" a="1"/>
  <c r="CRL119" i="1" s="1"/>
  <c r="CRG119" i="1"/>
  <c r="CRD119" i="1" a="1"/>
  <c r="CRD119" i="1" s="1"/>
  <c r="CQY119" i="1"/>
  <c r="CQV119" i="1" a="1"/>
  <c r="CQV119" i="1" s="1"/>
  <c r="CQQ119" i="1"/>
  <c r="CQN119" i="1" a="1"/>
  <c r="CQN119" i="1" s="1"/>
  <c r="CQI119" i="1"/>
  <c r="CQF119" i="1" a="1"/>
  <c r="CQA119" i="1"/>
  <c r="CPX119" i="1" a="1"/>
  <c r="CPX119" i="1" s="1"/>
  <c r="CPS119" i="1"/>
  <c r="CPP119" i="1" a="1"/>
  <c r="CPP119" i="1" s="1"/>
  <c r="CPK119" i="1"/>
  <c r="CPH119" i="1" a="1"/>
  <c r="CPH119" i="1" s="1"/>
  <c r="CPC119" i="1"/>
  <c r="COZ119" i="1" a="1"/>
  <c r="COZ119" i="1" s="1"/>
  <c r="COU119" i="1"/>
  <c r="COR119" i="1" a="1"/>
  <c r="COR119" i="1" s="1"/>
  <c r="COM119" i="1"/>
  <c r="COJ119" i="1" a="1"/>
  <c r="COJ119" i="1" s="1"/>
  <c r="COE119" i="1"/>
  <c r="COB119" i="1" a="1"/>
  <c r="COB119" i="1" s="1"/>
  <c r="CNW119" i="1"/>
  <c r="CNT119" i="1" a="1"/>
  <c r="CNT119" i="1" s="1"/>
  <c r="CNO119" i="1"/>
  <c r="CNL119" i="1" a="1"/>
  <c r="CNL119" i="1" s="1"/>
  <c r="CNG119" i="1"/>
  <c r="CND119" i="1" a="1"/>
  <c r="CND119" i="1" s="1"/>
  <c r="CMY119" i="1"/>
  <c r="CMV119" i="1" a="1"/>
  <c r="CMV119" i="1" s="1"/>
  <c r="CMQ119" i="1"/>
  <c r="CMN119" i="1" a="1"/>
  <c r="CMN119" i="1" s="1"/>
  <c r="CMI119" i="1"/>
  <c r="CMF119" i="1" a="1"/>
  <c r="CMF119" i="1" s="1"/>
  <c r="CMA119" i="1"/>
  <c r="CLX119" i="1" a="1"/>
  <c r="CLX119" i="1" s="1"/>
  <c r="CLS119" i="1"/>
  <c r="CLP119" i="1" a="1"/>
  <c r="CLP119" i="1" s="1"/>
  <c r="CLK119" i="1"/>
  <c r="CLH119" i="1" a="1"/>
  <c r="CLC119" i="1"/>
  <c r="CKZ119" i="1" a="1"/>
  <c r="CKZ119" i="1" s="1"/>
  <c r="CKU119" i="1"/>
  <c r="CKR119" i="1" a="1"/>
  <c r="CKR119" i="1" s="1"/>
  <c r="CKM119" i="1"/>
  <c r="CKJ119" i="1" a="1"/>
  <c r="CKJ119" i="1" s="1"/>
  <c r="CKE119" i="1"/>
  <c r="CKB119" i="1" a="1"/>
  <c r="CKB119" i="1" s="1"/>
  <c r="CJW119" i="1"/>
  <c r="CJT119" i="1" a="1"/>
  <c r="CJO119" i="1"/>
  <c r="CJL119" i="1" a="1"/>
  <c r="CJL119" i="1" s="1"/>
  <c r="CJG119" i="1"/>
  <c r="CJD119" i="1" a="1"/>
  <c r="CJD119" i="1" s="1"/>
  <c r="CIY119" i="1"/>
  <c r="CIV119" i="1" a="1"/>
  <c r="CIV119" i="1" s="1"/>
  <c r="CIQ119" i="1"/>
  <c r="CIN119" i="1" a="1"/>
  <c r="CIN119" i="1" s="1"/>
  <c r="CII119" i="1"/>
  <c r="CIF119" i="1" a="1"/>
  <c r="CIA119" i="1"/>
  <c r="CHX119" i="1" a="1"/>
  <c r="CHX119" i="1" s="1"/>
  <c r="CHS119" i="1"/>
  <c r="CHP119" i="1" a="1"/>
  <c r="CHK119" i="1"/>
  <c r="CHH119" i="1" a="1"/>
  <c r="CHH119" i="1" s="1"/>
  <c r="CHC119" i="1"/>
  <c r="CGZ119" i="1" a="1"/>
  <c r="CGZ119" i="1" s="1"/>
  <c r="CGU119" i="1"/>
  <c r="CGR119" i="1" a="1"/>
  <c r="CGM119" i="1"/>
  <c r="CGJ119" i="1" a="1"/>
  <c r="CGE119" i="1"/>
  <c r="CGB119" i="1" a="1"/>
  <c r="CGB119" i="1" s="1"/>
  <c r="CFW119" i="1"/>
  <c r="CFT119" i="1" a="1"/>
  <c r="CFT119" i="1" s="1"/>
  <c r="CFO119" i="1"/>
  <c r="CFL119" i="1" a="1"/>
  <c r="CFL119" i="1" s="1"/>
  <c r="CFG119" i="1"/>
  <c r="CFD119" i="1" a="1"/>
  <c r="CEY119" i="1"/>
  <c r="CEV119" i="1" a="1"/>
  <c r="CEV119" i="1" s="1"/>
  <c r="CEQ119" i="1"/>
  <c r="CEN119" i="1" a="1"/>
  <c r="CEN119" i="1" s="1"/>
  <c r="CEI119" i="1"/>
  <c r="CEF119" i="1" a="1"/>
  <c r="CEF119" i="1" s="1"/>
  <c r="CEA119" i="1"/>
  <c r="CDX119" i="1" a="1"/>
  <c r="CDS119" i="1"/>
  <c r="CDP119" i="1" a="1"/>
  <c r="CDP119" i="1" s="1"/>
  <c r="CDK119" i="1"/>
  <c r="CDH119" i="1" a="1"/>
  <c r="CDH119" i="1" s="1"/>
  <c r="CDC119" i="1"/>
  <c r="CCZ119" i="1" a="1"/>
  <c r="CCZ119" i="1" s="1"/>
  <c r="CCU119" i="1"/>
  <c r="CCR119" i="1" a="1"/>
  <c r="CCM119" i="1"/>
  <c r="CCJ119" i="1" a="1"/>
  <c r="CCJ119" i="1" s="1"/>
  <c r="CCE119" i="1"/>
  <c r="CCB119" i="1" a="1"/>
  <c r="CCB119" i="1" s="1"/>
  <c r="CBW119" i="1"/>
  <c r="CBT119" i="1" a="1"/>
  <c r="CBT119" i="1" s="1"/>
  <c r="CBO119" i="1"/>
  <c r="CBL119" i="1" a="1"/>
  <c r="CBL119" i="1" s="1"/>
  <c r="CBG119" i="1"/>
  <c r="CBD119" i="1" a="1"/>
  <c r="CBD119" i="1" s="1"/>
  <c r="CAY119" i="1"/>
  <c r="CAV119" i="1" a="1"/>
  <c r="CAV119" i="1" s="1"/>
  <c r="CAQ119" i="1"/>
  <c r="CAN119" i="1" a="1"/>
  <c r="CAN119" i="1" s="1"/>
  <c r="CAI119" i="1"/>
  <c r="CAF119" i="1" a="1"/>
  <c r="CAF119" i="1" s="1"/>
  <c r="CAA119" i="1"/>
  <c r="BZX119" i="1" a="1"/>
  <c r="BZX119" i="1" s="1"/>
  <c r="BZS119" i="1"/>
  <c r="BZP119" i="1" a="1"/>
  <c r="BZP119" i="1" s="1"/>
  <c r="BZK119" i="1"/>
  <c r="BZH119" i="1" a="1"/>
  <c r="BZH119" i="1" s="1"/>
  <c r="BZC119" i="1"/>
  <c r="BYZ119" i="1" a="1"/>
  <c r="BYU119" i="1"/>
  <c r="BYR119" i="1" a="1"/>
  <c r="BYR119" i="1" s="1"/>
  <c r="BYM119" i="1"/>
  <c r="BYJ119" i="1" a="1"/>
  <c r="BYJ119" i="1" s="1"/>
  <c r="BYE119" i="1"/>
  <c r="BYB119" i="1" a="1"/>
  <c r="BYB119" i="1" s="1"/>
  <c r="BXW119" i="1"/>
  <c r="BXT119" i="1" a="1"/>
  <c r="BXT119" i="1" s="1"/>
  <c r="BXO119" i="1"/>
  <c r="BXL119" i="1" a="1"/>
  <c r="BXL119" i="1" s="1"/>
  <c r="BXG119" i="1"/>
  <c r="BXD119" i="1" a="1"/>
  <c r="BXD119" i="1" s="1"/>
  <c r="BWY119" i="1"/>
  <c r="BWV119" i="1" a="1"/>
  <c r="BWV119" i="1" s="1"/>
  <c r="BWQ119" i="1"/>
  <c r="BWN119" i="1" a="1"/>
  <c r="BWN119" i="1" s="1"/>
  <c r="BWI119" i="1"/>
  <c r="BWF119" i="1" a="1"/>
  <c r="BWF119" i="1" s="1"/>
  <c r="BWA119" i="1"/>
  <c r="BVX119" i="1" a="1"/>
  <c r="BVX119" i="1" s="1"/>
  <c r="BVS119" i="1"/>
  <c r="BVP119" i="1" a="1"/>
  <c r="BVP119" i="1" s="1"/>
  <c r="BVK119" i="1"/>
  <c r="BVH119" i="1" a="1"/>
  <c r="BVH119" i="1" s="1"/>
  <c r="BVC119" i="1"/>
  <c r="BUZ119" i="1" a="1"/>
  <c r="BUZ119" i="1" s="1"/>
  <c r="BUU119" i="1"/>
  <c r="BUR119" i="1" a="1"/>
  <c r="BUR119" i="1" s="1"/>
  <c r="BUM119" i="1"/>
  <c r="BUJ119" i="1" a="1"/>
  <c r="BUJ119" i="1" s="1"/>
  <c r="BUE119" i="1"/>
  <c r="BUB119" i="1" a="1"/>
  <c r="BUB119" i="1" s="1"/>
  <c r="BTW119" i="1"/>
  <c r="BTT119" i="1" a="1"/>
  <c r="BTT119" i="1" s="1"/>
  <c r="BTO119" i="1"/>
  <c r="BTL119" i="1" a="1"/>
  <c r="BTL119" i="1" s="1"/>
  <c r="BTG119" i="1"/>
  <c r="BTD119" i="1" a="1"/>
  <c r="BTD119" i="1" s="1"/>
  <c r="BSY119" i="1"/>
  <c r="BSV119" i="1" a="1"/>
  <c r="BSV119" i="1" s="1"/>
  <c r="BSQ119" i="1"/>
  <c r="BSN119" i="1" a="1"/>
  <c r="BSN119" i="1" s="1"/>
  <c r="BSI119" i="1"/>
  <c r="BSF119" i="1" a="1"/>
  <c r="BSF119" i="1" s="1"/>
  <c r="BSA119" i="1"/>
  <c r="BRX119" i="1" a="1"/>
  <c r="BRX119" i="1" s="1"/>
  <c r="BRS119" i="1"/>
  <c r="BRP119" i="1" a="1"/>
  <c r="BRP119" i="1" s="1"/>
  <c r="BRK119" i="1"/>
  <c r="BRH119" i="1" a="1"/>
  <c r="BRH119" i="1" s="1"/>
  <c r="BRC119" i="1"/>
  <c r="BQZ119" i="1" a="1"/>
  <c r="BQZ119" i="1" s="1"/>
  <c r="BQU119" i="1"/>
  <c r="BQR119" i="1" a="1"/>
  <c r="BQR119" i="1" s="1"/>
  <c r="BQM119" i="1"/>
  <c r="BQJ119" i="1" a="1"/>
  <c r="BQJ119" i="1" s="1"/>
  <c r="BQE119" i="1"/>
  <c r="BQB119" i="1" a="1"/>
  <c r="BPW119" i="1"/>
  <c r="BPT119" i="1" a="1"/>
  <c r="BPT119" i="1" s="1"/>
  <c r="BPO119" i="1"/>
  <c r="BPL119" i="1" a="1"/>
  <c r="BPL119" i="1" s="1"/>
  <c r="BPG119" i="1"/>
  <c r="BPD119" i="1" a="1"/>
  <c r="BPD119" i="1" s="1"/>
  <c r="BOY119" i="1"/>
  <c r="BOV119" i="1" a="1"/>
  <c r="BOV119" i="1" s="1"/>
  <c r="BOQ119" i="1"/>
  <c r="BON119" i="1" a="1"/>
  <c r="BOI119" i="1"/>
  <c r="BOF119" i="1" a="1"/>
  <c r="BOF119" i="1" s="1"/>
  <c r="BOA119" i="1"/>
  <c r="BNX119" i="1" a="1"/>
  <c r="BNX119" i="1" s="1"/>
  <c r="BNS119" i="1"/>
  <c r="BNP119" i="1" a="1"/>
  <c r="BNP119" i="1" s="1"/>
  <c r="BNK119" i="1"/>
  <c r="BNH119" i="1" a="1"/>
  <c r="BNH119" i="1" s="1"/>
  <c r="BNC119" i="1"/>
  <c r="BMZ119" i="1" a="1"/>
  <c r="BMU119" i="1"/>
  <c r="BMR119" i="1" a="1"/>
  <c r="BMR119" i="1" s="1"/>
  <c r="BMM119" i="1"/>
  <c r="BMJ119" i="1" a="1"/>
  <c r="BMJ119" i="1" s="1"/>
  <c r="BME119" i="1"/>
  <c r="BMB119" i="1" a="1"/>
  <c r="BMB119" i="1" s="1"/>
  <c r="BLW119" i="1"/>
  <c r="BLT119" i="1" a="1"/>
  <c r="BLT119" i="1" s="1"/>
  <c r="BLO119" i="1"/>
  <c r="BLL119" i="1" a="1"/>
  <c r="BLL119" i="1" s="1"/>
  <c r="BLG119" i="1"/>
  <c r="BLD119" i="1" a="1"/>
  <c r="BLD119" i="1" s="1"/>
  <c r="BKY119" i="1"/>
  <c r="BKV119" i="1" a="1"/>
  <c r="BKV119" i="1" s="1"/>
  <c r="BKQ119" i="1"/>
  <c r="BKN119" i="1" a="1"/>
  <c r="BKN119" i="1" s="1"/>
  <c r="BKI119" i="1"/>
  <c r="BKF119" i="1" a="1"/>
  <c r="BKF119" i="1" s="1"/>
  <c r="BKA119" i="1"/>
  <c r="BJX119" i="1" a="1"/>
  <c r="BJX119" i="1" s="1"/>
  <c r="BJS119" i="1"/>
  <c r="BJP119" i="1" a="1"/>
  <c r="BJP119" i="1" s="1"/>
  <c r="BJK119" i="1"/>
  <c r="BJH119" i="1" a="1"/>
  <c r="BJH119" i="1" s="1"/>
  <c r="BJC119" i="1"/>
  <c r="BIZ119" i="1" a="1"/>
  <c r="BIZ119" i="1" s="1"/>
  <c r="BIU119" i="1"/>
  <c r="BIR119" i="1" a="1"/>
  <c r="BIR119" i="1" s="1"/>
  <c r="BIM119" i="1"/>
  <c r="BIJ119" i="1" a="1"/>
  <c r="BIJ119" i="1" s="1"/>
  <c r="BIE119" i="1"/>
  <c r="BIB119" i="1" a="1"/>
  <c r="BIB119" i="1" s="1"/>
  <c r="BHW119" i="1"/>
  <c r="BHT119" i="1" a="1"/>
  <c r="BHT119" i="1" s="1"/>
  <c r="BHO119" i="1"/>
  <c r="BHL119" i="1" a="1"/>
  <c r="BHL119" i="1" s="1"/>
  <c r="BHG119" i="1"/>
  <c r="BHD119" i="1" a="1"/>
  <c r="BHD119" i="1" s="1"/>
  <c r="BGY119" i="1"/>
  <c r="BGV119" i="1" a="1"/>
  <c r="BGV119" i="1" s="1"/>
  <c r="BGQ119" i="1"/>
  <c r="BGN119" i="1" a="1"/>
  <c r="BGN119" i="1" s="1"/>
  <c r="BGI119" i="1"/>
  <c r="BGF119" i="1" a="1"/>
  <c r="BGF119" i="1" s="1"/>
  <c r="BGA119" i="1"/>
  <c r="BFX119" i="1" a="1"/>
  <c r="BFX119" i="1" s="1"/>
  <c r="BFS119" i="1"/>
  <c r="BFP119" i="1" a="1"/>
  <c r="BFP119" i="1" s="1"/>
  <c r="BFK119" i="1"/>
  <c r="BFH119" i="1" a="1"/>
  <c r="BFH119" i="1" s="1"/>
  <c r="BFC119" i="1"/>
  <c r="BEZ119" i="1" a="1"/>
  <c r="BEZ119" i="1" s="1"/>
  <c r="BEU119" i="1"/>
  <c r="BER119" i="1" a="1"/>
  <c r="BER119" i="1" s="1"/>
  <c r="BEM119" i="1"/>
  <c r="BEJ119" i="1" a="1"/>
  <c r="BEJ119" i="1" s="1"/>
  <c r="BEE119" i="1"/>
  <c r="BEB119" i="1" a="1"/>
  <c r="BEB119" i="1" s="1"/>
  <c r="BDW119" i="1"/>
  <c r="BDT119" i="1" a="1"/>
  <c r="BDT119" i="1" s="1"/>
  <c r="BDO119" i="1"/>
  <c r="BDL119" i="1" a="1"/>
  <c r="BDL119" i="1" s="1"/>
  <c r="BDG119" i="1"/>
  <c r="BDD119" i="1" a="1"/>
  <c r="BDD119" i="1" s="1"/>
  <c r="BCY119" i="1"/>
  <c r="BCV119" i="1" a="1"/>
  <c r="BCV119" i="1" s="1"/>
  <c r="BCQ119" i="1"/>
  <c r="BCN119" i="1" a="1"/>
  <c r="BCN119" i="1" s="1"/>
  <c r="BCI119" i="1"/>
  <c r="BCF119" i="1" a="1"/>
  <c r="BCF119" i="1" s="1"/>
  <c r="BCA119" i="1"/>
  <c r="BBX119" i="1" a="1"/>
  <c r="BBX119" i="1" s="1"/>
  <c r="BBS119" i="1"/>
  <c r="BBP119" i="1" a="1"/>
  <c r="BBP119" i="1" s="1"/>
  <c r="BBK119" i="1"/>
  <c r="BBH119" i="1" a="1"/>
  <c r="BBH119" i="1" s="1"/>
  <c r="BBC119" i="1"/>
  <c r="BAZ119" i="1" a="1"/>
  <c r="BAZ119" i="1" s="1"/>
  <c r="BAU119" i="1"/>
  <c r="BAR119" i="1" a="1"/>
  <c r="BAR119" i="1" s="1"/>
  <c r="BAM119" i="1"/>
  <c r="BAJ119" i="1" a="1"/>
  <c r="BAJ119" i="1" s="1"/>
  <c r="BAE119" i="1"/>
  <c r="BAB119" i="1" a="1"/>
  <c r="BAB119" i="1" s="1"/>
  <c r="AZW119" i="1"/>
  <c r="AZT119" i="1" a="1"/>
  <c r="AZT119" i="1" s="1"/>
  <c r="AZO119" i="1"/>
  <c r="AZL119" i="1" a="1"/>
  <c r="AZL119" i="1" s="1"/>
  <c r="AZG119" i="1"/>
  <c r="AZD119" i="1" a="1"/>
  <c r="AZD119" i="1" s="1"/>
  <c r="AYY119" i="1"/>
  <c r="AYV119" i="1" a="1"/>
  <c r="AYV119" i="1" s="1"/>
  <c r="AYQ119" i="1"/>
  <c r="AYN119" i="1" a="1"/>
  <c r="AYN119" i="1" s="1"/>
  <c r="AYI119" i="1"/>
  <c r="AYF119" i="1" a="1"/>
  <c r="AYF119" i="1" s="1"/>
  <c r="AYA119" i="1"/>
  <c r="AXX119" i="1" a="1"/>
  <c r="AXX119" i="1" s="1"/>
  <c r="AXS119" i="1"/>
  <c r="AXP119" i="1" a="1"/>
  <c r="AXP119" i="1" s="1"/>
  <c r="AXK119" i="1"/>
  <c r="AXH119" i="1" a="1"/>
  <c r="AXH119" i="1" s="1"/>
  <c r="AXC119" i="1"/>
  <c r="AWZ119" i="1" a="1"/>
  <c r="AWZ119" i="1" s="1"/>
  <c r="AWU119" i="1"/>
  <c r="AWR119" i="1" a="1"/>
  <c r="AWR119" i="1" s="1"/>
  <c r="AWM119" i="1"/>
  <c r="AWJ119" i="1" a="1"/>
  <c r="AWE119" i="1"/>
  <c r="AWB119" i="1" a="1"/>
  <c r="AWB119" i="1" s="1"/>
  <c r="AVW119" i="1"/>
  <c r="AVT119" i="1" a="1"/>
  <c r="AVT119" i="1" s="1"/>
  <c r="AVO119" i="1"/>
  <c r="AVL119" i="1" a="1"/>
  <c r="AVG119" i="1"/>
  <c r="AVD119" i="1" a="1"/>
  <c r="AVD119" i="1" s="1"/>
  <c r="AUY119" i="1"/>
  <c r="AUV119" i="1" a="1"/>
  <c r="AUQ119" i="1"/>
  <c r="AUN119" i="1" a="1"/>
  <c r="AUN119" i="1" s="1"/>
  <c r="AUI119" i="1"/>
  <c r="AUF119" i="1" a="1"/>
  <c r="AUF119" i="1" s="1"/>
  <c r="AUA119" i="1"/>
  <c r="ATX119" i="1" a="1"/>
  <c r="ATX119" i="1" s="1"/>
  <c r="ATS119" i="1"/>
  <c r="ATP119" i="1" a="1"/>
  <c r="ATP119" i="1" s="1"/>
  <c r="ATK119" i="1"/>
  <c r="ATH119" i="1" a="1"/>
  <c r="ATC119" i="1"/>
  <c r="ASZ119" i="1" a="1"/>
  <c r="ASZ119" i="1" s="1"/>
  <c r="ASU119" i="1"/>
  <c r="ASR119" i="1" a="1"/>
  <c r="ASR119" i="1" s="1"/>
  <c r="ASM119" i="1"/>
  <c r="ASJ119" i="1" a="1"/>
  <c r="ASJ119" i="1" s="1"/>
  <c r="ASE119" i="1"/>
  <c r="ASB119" i="1" a="1"/>
  <c r="ASB119" i="1" s="1"/>
  <c r="ARW119" i="1"/>
  <c r="ART119" i="1" a="1"/>
  <c r="ARO119" i="1"/>
  <c r="ARL119" i="1" a="1"/>
  <c r="ARL119" i="1" s="1"/>
  <c r="ARG119" i="1"/>
  <c r="ARD119" i="1" a="1"/>
  <c r="ARD119" i="1" s="1"/>
  <c r="AQY119" i="1"/>
  <c r="AQV119" i="1" a="1"/>
  <c r="AQV119" i="1" s="1"/>
  <c r="AQQ119" i="1"/>
  <c r="AQN119" i="1" a="1"/>
  <c r="AQN119" i="1" s="1"/>
  <c r="AQI119" i="1"/>
  <c r="AQF119" i="1" a="1"/>
  <c r="AQF119" i="1" s="1"/>
  <c r="AQA119" i="1"/>
  <c r="APX119" i="1" a="1"/>
  <c r="APX119" i="1" s="1"/>
  <c r="APS119" i="1"/>
  <c r="APP119" i="1" a="1"/>
  <c r="APP119" i="1" s="1"/>
  <c r="APK119" i="1"/>
  <c r="APH119" i="1" a="1"/>
  <c r="APH119" i="1" s="1"/>
  <c r="APC119" i="1"/>
  <c r="AOZ119" i="1" a="1"/>
  <c r="AOZ119" i="1" s="1"/>
  <c r="AOU119" i="1"/>
  <c r="AOR119" i="1" a="1"/>
  <c r="AOR119" i="1" s="1"/>
  <c r="AOM119" i="1"/>
  <c r="AOJ119" i="1" a="1"/>
  <c r="AOJ119" i="1" s="1"/>
  <c r="AOE119" i="1"/>
  <c r="AOB119" i="1" a="1"/>
  <c r="AOB119" i="1" s="1"/>
  <c r="ANW119" i="1"/>
  <c r="ANT119" i="1" a="1"/>
  <c r="ANT119" i="1" s="1"/>
  <c r="ANO119" i="1"/>
  <c r="ANL119" i="1" a="1"/>
  <c r="ANL119" i="1" s="1"/>
  <c r="ANG119" i="1"/>
  <c r="AND119" i="1" a="1"/>
  <c r="AND119" i="1" s="1"/>
  <c r="AMY119" i="1"/>
  <c r="AMV119" i="1" a="1"/>
  <c r="AMV119" i="1" s="1"/>
  <c r="AMQ119" i="1"/>
  <c r="AMN119" i="1" a="1"/>
  <c r="AMN119" i="1" s="1"/>
  <c r="AMI119" i="1"/>
  <c r="AMF119" i="1" a="1"/>
  <c r="AMF119" i="1" s="1"/>
  <c r="AMA119" i="1"/>
  <c r="ALX119" i="1" a="1"/>
  <c r="ALX119" i="1" s="1"/>
  <c r="ALS119" i="1"/>
  <c r="ALP119" i="1" a="1"/>
  <c r="ALP119" i="1" s="1"/>
  <c r="ALK119" i="1"/>
  <c r="ALH119" i="1" a="1"/>
  <c r="ALH119" i="1" s="1"/>
  <c r="ALC119" i="1"/>
  <c r="AKZ119" i="1" a="1"/>
  <c r="AKZ119" i="1" s="1"/>
  <c r="AKU119" i="1"/>
  <c r="AKR119" i="1" a="1"/>
  <c r="AKR119" i="1" s="1"/>
  <c r="AKM119" i="1"/>
  <c r="AKJ119" i="1" a="1"/>
  <c r="AKJ119" i="1" s="1"/>
  <c r="AKE119" i="1"/>
  <c r="AKB119" i="1" a="1"/>
  <c r="AKB119" i="1" s="1"/>
  <c r="AJW119" i="1"/>
  <c r="AJT119" i="1" a="1"/>
  <c r="AJT119" i="1" s="1"/>
  <c r="AJO119" i="1"/>
  <c r="AJL119" i="1" a="1"/>
  <c r="AJL119" i="1" s="1"/>
  <c r="AJG119" i="1"/>
  <c r="AJD119" i="1" a="1"/>
  <c r="AJD119" i="1" s="1"/>
  <c r="AIY119" i="1"/>
  <c r="AIV119" i="1" a="1"/>
  <c r="AIV119" i="1" s="1"/>
  <c r="AIQ119" i="1"/>
  <c r="AIN119" i="1" a="1"/>
  <c r="AIN119" i="1" s="1"/>
  <c r="AII119" i="1"/>
  <c r="AIF119" i="1" a="1"/>
  <c r="AIF119" i="1" s="1"/>
  <c r="AIA119" i="1"/>
  <c r="AHX119" i="1" a="1"/>
  <c r="AHX119" i="1" s="1"/>
  <c r="AHS119" i="1"/>
  <c r="AHP119" i="1" a="1"/>
  <c r="AHP119" i="1" s="1"/>
  <c r="AHK119" i="1"/>
  <c r="AHH119" i="1" a="1"/>
  <c r="AHH119" i="1" s="1"/>
  <c r="AHC119" i="1"/>
  <c r="AGZ119" i="1" a="1"/>
  <c r="AGZ119" i="1" s="1"/>
  <c r="AGU119" i="1"/>
  <c r="AGR119" i="1" a="1"/>
  <c r="AGR119" i="1" s="1"/>
  <c r="AGM119" i="1"/>
  <c r="AGJ119" i="1" a="1"/>
  <c r="AGJ119" i="1" s="1"/>
  <c r="AGE119" i="1"/>
  <c r="AGB119" i="1" a="1"/>
  <c r="AGB119" i="1" s="1"/>
  <c r="AFW119" i="1"/>
  <c r="AFT119" i="1" a="1"/>
  <c r="AFT119" i="1" s="1"/>
  <c r="AFO119" i="1"/>
  <c r="AFL119" i="1" a="1"/>
  <c r="AFL119" i="1" s="1"/>
  <c r="AFG119" i="1"/>
  <c r="AFD119" i="1" a="1"/>
  <c r="AFD119" i="1" s="1"/>
  <c r="AEY119" i="1"/>
  <c r="AEV119" i="1" a="1"/>
  <c r="AEV119" i="1" s="1"/>
  <c r="AEQ119" i="1"/>
  <c r="AEN119" i="1" a="1"/>
  <c r="AEN119" i="1" s="1"/>
  <c r="AEI119" i="1"/>
  <c r="AEF119" i="1" a="1"/>
  <c r="AEF119" i="1" s="1"/>
  <c r="AEA119" i="1"/>
  <c r="ADX119" i="1" a="1"/>
  <c r="ADX119" i="1" s="1"/>
  <c r="ADS119" i="1"/>
  <c r="ADP119" i="1" a="1"/>
  <c r="ADP119" i="1" s="1"/>
  <c r="ADK119" i="1"/>
  <c r="ADH119" i="1" a="1"/>
  <c r="ADH119" i="1" s="1"/>
  <c r="ADC119" i="1"/>
  <c r="ACZ119" i="1" a="1"/>
  <c r="ACZ119" i="1" s="1"/>
  <c r="ACU119" i="1"/>
  <c r="ACR119" i="1" a="1"/>
  <c r="ACM119" i="1"/>
  <c r="ACJ119" i="1" a="1"/>
  <c r="ACJ119" i="1" s="1"/>
  <c r="ACE119" i="1"/>
  <c r="ACB119" i="1" a="1"/>
  <c r="ACB119" i="1" s="1"/>
  <c r="ABW119" i="1"/>
  <c r="ABT119" i="1" a="1"/>
  <c r="ABT119" i="1" s="1"/>
  <c r="ABO119" i="1"/>
  <c r="ABL119" i="1" a="1"/>
  <c r="ABL119" i="1" s="1"/>
  <c r="ABG119" i="1"/>
  <c r="ABD119" i="1" a="1"/>
  <c r="AAY119" i="1"/>
  <c r="AAV119" i="1" a="1"/>
  <c r="AAV119" i="1" s="1"/>
  <c r="AAQ119" i="1"/>
  <c r="AAN119" i="1" a="1"/>
  <c r="AAN119" i="1" s="1"/>
  <c r="AAI119" i="1"/>
  <c r="AAF119" i="1" a="1"/>
  <c r="AAF119" i="1" s="1"/>
  <c r="AAA119" i="1"/>
  <c r="ZX119" i="1" a="1"/>
  <c r="ZX119" i="1" s="1"/>
  <c r="ZS119" i="1"/>
  <c r="ZP119" i="1" a="1"/>
  <c r="ZK119" i="1"/>
  <c r="ZH119" i="1" a="1"/>
  <c r="ZH119" i="1" s="1"/>
  <c r="ZC119" i="1"/>
  <c r="YZ119" i="1" a="1"/>
  <c r="YZ119" i="1" s="1"/>
  <c r="YU119" i="1"/>
  <c r="YR119" i="1" a="1"/>
  <c r="YR119" i="1" s="1"/>
  <c r="YM119" i="1"/>
  <c r="YJ119" i="1" a="1"/>
  <c r="YJ119" i="1" s="1"/>
  <c r="YE119" i="1"/>
  <c r="YB119" i="1" a="1"/>
  <c r="XW119" i="1"/>
  <c r="XT119" i="1" a="1"/>
  <c r="XT119" i="1" s="1"/>
  <c r="XO119" i="1"/>
  <c r="XL119" i="1" a="1"/>
  <c r="XL119" i="1" s="1"/>
  <c r="XG119" i="1"/>
  <c r="XD119" i="1" a="1"/>
  <c r="XD119" i="1" s="1"/>
  <c r="WY119" i="1"/>
  <c r="WV119" i="1" a="1"/>
  <c r="WV119" i="1" s="1"/>
  <c r="WQ119" i="1"/>
  <c r="WN119" i="1" a="1"/>
  <c r="WN119" i="1" s="1"/>
  <c r="WI119" i="1"/>
  <c r="WF119" i="1" a="1"/>
  <c r="WF119" i="1" s="1"/>
  <c r="WA119" i="1"/>
  <c r="VX119" i="1" a="1"/>
  <c r="VX119" i="1" s="1"/>
  <c r="VS119" i="1"/>
  <c r="VP119" i="1" a="1"/>
  <c r="VP119" i="1" s="1"/>
  <c r="VK119" i="1"/>
  <c r="VH119" i="1" a="1"/>
  <c r="VH119" i="1" s="1"/>
  <c r="VC119" i="1"/>
  <c r="UZ119" i="1" a="1"/>
  <c r="UZ119" i="1" s="1"/>
  <c r="UU119" i="1"/>
  <c r="UR119" i="1" a="1"/>
  <c r="UR119" i="1" s="1"/>
  <c r="UM119" i="1"/>
  <c r="UJ119" i="1" a="1"/>
  <c r="UJ119" i="1" s="1"/>
  <c r="UE119" i="1"/>
  <c r="UB119" i="1" a="1"/>
  <c r="UB119" i="1" s="1"/>
  <c r="TW119" i="1"/>
  <c r="TT119" i="1" a="1"/>
  <c r="TT119" i="1" s="1"/>
  <c r="TO119" i="1"/>
  <c r="TL119" i="1" a="1"/>
  <c r="TL119" i="1" s="1"/>
  <c r="TG119" i="1"/>
  <c r="TD119" i="1" a="1"/>
  <c r="TD119" i="1" s="1"/>
  <c r="SY119" i="1"/>
  <c r="SV119" i="1" a="1"/>
  <c r="SV119" i="1" s="1"/>
  <c r="SQ119" i="1"/>
  <c r="SN119" i="1" a="1"/>
  <c r="SN119" i="1" s="1"/>
  <c r="SI119" i="1"/>
  <c r="SF119" i="1" a="1"/>
  <c r="SF119" i="1" s="1"/>
  <c r="SA119" i="1"/>
  <c r="RX119" i="1" a="1"/>
  <c r="RX119" i="1" s="1"/>
  <c r="RS119" i="1"/>
  <c r="RP119" i="1" a="1"/>
  <c r="RP119" i="1" s="1"/>
  <c r="RK119" i="1"/>
  <c r="RH119" i="1" a="1"/>
  <c r="RH119" i="1" s="1"/>
  <c r="RC119" i="1"/>
  <c r="QZ119" i="1" a="1"/>
  <c r="QZ119" i="1" s="1"/>
  <c r="QU119" i="1"/>
  <c r="QR119" i="1" a="1"/>
  <c r="QR119" i="1" s="1"/>
  <c r="QM119" i="1"/>
  <c r="QJ119" i="1" a="1"/>
  <c r="QJ119" i="1" s="1"/>
  <c r="QE119" i="1"/>
  <c r="QB119" i="1" a="1"/>
  <c r="QB119" i="1" s="1"/>
  <c r="PW119" i="1"/>
  <c r="PT119" i="1" a="1"/>
  <c r="PT119" i="1" s="1"/>
  <c r="PO119" i="1"/>
  <c r="PL119" i="1" a="1"/>
  <c r="PL119" i="1" s="1"/>
  <c r="PG119" i="1"/>
  <c r="PD119" i="1" a="1"/>
  <c r="PD119" i="1" s="1"/>
  <c r="OY119" i="1"/>
  <c r="OV119" i="1" a="1"/>
  <c r="OV119" i="1" s="1"/>
  <c r="OQ119" i="1"/>
  <c r="ON119" i="1" a="1"/>
  <c r="ON119" i="1" s="1"/>
  <c r="OI119" i="1"/>
  <c r="OF119" i="1" a="1"/>
  <c r="OF119" i="1" s="1"/>
  <c r="OA119" i="1"/>
  <c r="NX119" i="1" a="1"/>
  <c r="NX119" i="1" s="1"/>
  <c r="NS119" i="1"/>
  <c r="NP119" i="1" a="1"/>
  <c r="NP119" i="1" s="1"/>
  <c r="NK119" i="1"/>
  <c r="NH119" i="1" a="1"/>
  <c r="NH119" i="1" s="1"/>
  <c r="NC119" i="1"/>
  <c r="MZ119" i="1" a="1"/>
  <c r="MZ119" i="1" s="1"/>
  <c r="MU119" i="1"/>
  <c r="MR119" i="1" a="1"/>
  <c r="MR119" i="1" s="1"/>
  <c r="MM119" i="1"/>
  <c r="MJ119" i="1" a="1"/>
  <c r="MJ119" i="1" s="1"/>
  <c r="ME119" i="1"/>
  <c r="MB119" i="1" a="1"/>
  <c r="MB119" i="1" s="1"/>
  <c r="LW119" i="1"/>
  <c r="LT119" i="1" a="1"/>
  <c r="LT119" i="1" s="1"/>
  <c r="LO119" i="1"/>
  <c r="LL119" i="1" a="1"/>
  <c r="LL119" i="1" s="1"/>
  <c r="LG119" i="1"/>
  <c r="LD119" i="1" a="1"/>
  <c r="LD119" i="1" s="1"/>
  <c r="KY119" i="1"/>
  <c r="KV119" i="1" a="1"/>
  <c r="KV119" i="1" s="1"/>
  <c r="KQ119" i="1"/>
  <c r="KN119" i="1" a="1"/>
  <c r="KN119" i="1" s="1"/>
  <c r="KI119" i="1"/>
  <c r="KF119" i="1" a="1"/>
  <c r="KF119" i="1" s="1"/>
  <c r="KA119" i="1"/>
  <c r="JX119" i="1" a="1"/>
  <c r="JX119" i="1" s="1"/>
  <c r="JS119" i="1"/>
  <c r="JP119" i="1" a="1"/>
  <c r="JP119" i="1" s="1"/>
  <c r="JK119" i="1"/>
  <c r="JH119" i="1" a="1"/>
  <c r="JH119" i="1" s="1"/>
  <c r="JC119" i="1"/>
  <c r="IZ119" i="1" a="1"/>
  <c r="IZ119" i="1" s="1"/>
  <c r="IU119" i="1"/>
  <c r="IR119" i="1" a="1"/>
  <c r="IR119" i="1" s="1"/>
  <c r="IM119" i="1"/>
  <c r="IJ119" i="1" a="1"/>
  <c r="IJ119" i="1" s="1"/>
  <c r="IE119" i="1"/>
  <c r="IB119" i="1" a="1"/>
  <c r="IB119" i="1" s="1"/>
  <c r="HW119" i="1"/>
  <c r="HT119" i="1" a="1"/>
  <c r="HT119" i="1" s="1"/>
  <c r="HO119" i="1"/>
  <c r="HL119" i="1" a="1"/>
  <c r="HL119" i="1" s="1"/>
  <c r="HG119" i="1"/>
  <c r="HD119" i="1" a="1"/>
  <c r="HD119" i="1" s="1"/>
  <c r="GY119" i="1"/>
  <c r="GV119" i="1" a="1"/>
  <c r="GV119" i="1" s="1"/>
  <c r="GQ119" i="1"/>
  <c r="GN119" i="1" a="1"/>
  <c r="GN119" i="1" s="1"/>
  <c r="GI119" i="1"/>
  <c r="GF119" i="1" a="1"/>
  <c r="GF119" i="1" s="1"/>
  <c r="GA119" i="1"/>
  <c r="FX119" i="1" a="1"/>
  <c r="FX119" i="1" s="1"/>
  <c r="FS119" i="1"/>
  <c r="FP119" i="1" a="1"/>
  <c r="FP119" i="1" s="1"/>
  <c r="FK119" i="1"/>
  <c r="FH119" i="1" a="1"/>
  <c r="FH119" i="1" s="1"/>
  <c r="FC119" i="1"/>
  <c r="EZ119" i="1" a="1"/>
  <c r="EZ119" i="1" s="1"/>
  <c r="EU119" i="1"/>
  <c r="ER119" i="1" a="1"/>
  <c r="ER119" i="1" s="1"/>
  <c r="EM119" i="1"/>
  <c r="EJ119" i="1" a="1"/>
  <c r="EJ119" i="1" s="1"/>
  <c r="EE119" i="1"/>
  <c r="EB119" i="1" a="1"/>
  <c r="EB119" i="1" s="1"/>
  <c r="DW119" i="1"/>
  <c r="DT119" i="1" a="1"/>
  <c r="DT119" i="1" s="1"/>
  <c r="DO119" i="1"/>
  <c r="DL119" i="1" a="1"/>
  <c r="DL119" i="1" s="1"/>
  <c r="DG119" i="1"/>
  <c r="DD119" i="1" a="1"/>
  <c r="DD119" i="1" s="1"/>
  <c r="CY119" i="1"/>
  <c r="CV119" i="1" a="1"/>
  <c r="CV119" i="1" s="1"/>
  <c r="CQ119" i="1"/>
  <c r="CN119" i="1" a="1"/>
  <c r="CN119" i="1" s="1"/>
  <c r="CI119" i="1"/>
  <c r="CF119" i="1" a="1"/>
  <c r="CF119" i="1" s="1"/>
  <c r="CA119" i="1"/>
  <c r="BX119" i="1" a="1"/>
  <c r="BX119" i="1" s="1"/>
  <c r="BS119" i="1"/>
  <c r="BP119" i="1" a="1"/>
  <c r="BP119" i="1" s="1"/>
  <c r="BK119" i="1"/>
  <c r="BH119" i="1" a="1"/>
  <c r="BH119" i="1" s="1"/>
  <c r="BC119" i="1"/>
  <c r="AZ119" i="1" a="1"/>
  <c r="AZ119" i="1" s="1"/>
  <c r="AU119" i="1"/>
  <c r="AR119" i="1" a="1"/>
  <c r="AR119" i="1" s="1"/>
  <c r="AM119" i="1"/>
  <c r="AJ119" i="1" a="1"/>
  <c r="AJ119" i="1" s="1"/>
  <c r="AE119" i="1"/>
  <c r="AB119" i="1" a="1"/>
  <c r="AB119" i="1" s="1"/>
  <c r="W119" i="1"/>
  <c r="T119" i="1" a="1"/>
  <c r="T119" i="1" s="1"/>
  <c r="D119" i="1" a="1"/>
  <c r="D119" i="1" s="1"/>
  <c r="XFC118" i="1"/>
  <c r="XEZ118" i="1" a="1"/>
  <c r="XEZ118" i="1" s="1"/>
  <c r="XEU118" i="1"/>
  <c r="XER118" i="1" a="1"/>
  <c r="XER118" i="1" s="1"/>
  <c r="XEM118" i="1"/>
  <c r="XEJ118" i="1" a="1"/>
  <c r="XEJ118" i="1" s="1"/>
  <c r="XEE118" i="1"/>
  <c r="XEB118" i="1" a="1"/>
  <c r="XEB118" i="1" s="1"/>
  <c r="XDW118" i="1"/>
  <c r="XDT118" i="1" a="1"/>
  <c r="XDT118" i="1" s="1"/>
  <c r="XDO118" i="1"/>
  <c r="XDL118" i="1" a="1"/>
  <c r="XDL118" i="1" s="1"/>
  <c r="XDG118" i="1"/>
  <c r="XDD118" i="1" a="1"/>
  <c r="XDD118" i="1" s="1"/>
  <c r="XCY118" i="1"/>
  <c r="XCV118" i="1" a="1"/>
  <c r="XCV118" i="1" s="1"/>
  <c r="XCQ118" i="1"/>
  <c r="XCN118" i="1" a="1"/>
  <c r="XCN118" i="1" s="1"/>
  <c r="XCI118" i="1"/>
  <c r="XCF118" i="1" a="1"/>
  <c r="XCF118" i="1" s="1"/>
  <c r="XCA118" i="1"/>
  <c r="XBX118" i="1" a="1"/>
  <c r="XBX118" i="1" s="1"/>
  <c r="XBS118" i="1"/>
  <c r="XBP118" i="1" a="1"/>
  <c r="XBP118" i="1" s="1"/>
  <c r="XBK118" i="1"/>
  <c r="XBH118" i="1" a="1"/>
  <c r="XBH118" i="1" s="1"/>
  <c r="XBC118" i="1"/>
  <c r="XAZ118" i="1" a="1"/>
  <c r="XAZ118" i="1" s="1"/>
  <c r="XAU118" i="1"/>
  <c r="XAR118" i="1" a="1"/>
  <c r="XAR118" i="1" s="1"/>
  <c r="XAM118" i="1"/>
  <c r="XAJ118" i="1" a="1"/>
  <c r="XAJ118" i="1" s="1"/>
  <c r="XAE118" i="1"/>
  <c r="XAB118" i="1" a="1"/>
  <c r="XAB118" i="1" s="1"/>
  <c r="WZW118" i="1"/>
  <c r="WZT118" i="1" a="1"/>
  <c r="WZT118" i="1" s="1"/>
  <c r="WZO118" i="1"/>
  <c r="WZL118" i="1" a="1"/>
  <c r="WZL118" i="1" s="1"/>
  <c r="WZG118" i="1"/>
  <c r="WZD118" i="1" a="1"/>
  <c r="WZD118" i="1" s="1"/>
  <c r="WYY118" i="1"/>
  <c r="WYV118" i="1" a="1"/>
  <c r="WYV118" i="1" s="1"/>
  <c r="WYQ118" i="1"/>
  <c r="WYN118" i="1" a="1"/>
  <c r="WYN118" i="1" s="1"/>
  <c r="WYI118" i="1"/>
  <c r="WYF118" i="1" a="1"/>
  <c r="WYF118" i="1" s="1"/>
  <c r="WYA118" i="1"/>
  <c r="WXX118" i="1" a="1"/>
  <c r="WXX118" i="1" s="1"/>
  <c r="WXS118" i="1"/>
  <c r="WXP118" i="1" a="1"/>
  <c r="WXP118" i="1" s="1"/>
  <c r="WXK118" i="1"/>
  <c r="WXH118" i="1" a="1"/>
  <c r="WXH118" i="1" s="1"/>
  <c r="WXC118" i="1"/>
  <c r="WWZ118" i="1" a="1"/>
  <c r="WWZ118" i="1" s="1"/>
  <c r="WWU118" i="1"/>
  <c r="WWR118" i="1" a="1"/>
  <c r="WWR118" i="1" s="1"/>
  <c r="WWM118" i="1"/>
  <c r="WWJ118" i="1" a="1"/>
  <c r="WWJ118" i="1" s="1"/>
  <c r="WWE118" i="1"/>
  <c r="WWB118" i="1" a="1"/>
  <c r="WWB118" i="1" s="1"/>
  <c r="WVW118" i="1"/>
  <c r="WVT118" i="1" a="1"/>
  <c r="WVT118" i="1" s="1"/>
  <c r="WVO118" i="1"/>
  <c r="WVL118" i="1" a="1"/>
  <c r="WVL118" i="1" s="1"/>
  <c r="WVG118" i="1"/>
  <c r="WVD118" i="1" a="1"/>
  <c r="WVD118" i="1" s="1"/>
  <c r="WUY118" i="1"/>
  <c r="WUV118" i="1" a="1"/>
  <c r="WUV118" i="1" s="1"/>
  <c r="WUQ118" i="1"/>
  <c r="WUN118" i="1" a="1"/>
  <c r="WUN118" i="1" s="1"/>
  <c r="WUI118" i="1"/>
  <c r="WUF118" i="1" a="1"/>
  <c r="WUF118" i="1" s="1"/>
  <c r="WUA118" i="1"/>
  <c r="WTX118" i="1" a="1"/>
  <c r="WTX118" i="1" s="1"/>
  <c r="WTS118" i="1"/>
  <c r="WTP118" i="1" a="1"/>
  <c r="WTP118" i="1" s="1"/>
  <c r="WTK118" i="1"/>
  <c r="WTH118" i="1" a="1"/>
  <c r="WTC118" i="1"/>
  <c r="WSZ118" i="1" a="1"/>
  <c r="WSZ118" i="1" s="1"/>
  <c r="WSU118" i="1"/>
  <c r="WSR118" i="1" a="1"/>
  <c r="WSR118" i="1" s="1"/>
  <c r="WSM118" i="1"/>
  <c r="WSJ118" i="1" a="1"/>
  <c r="WSJ118" i="1" s="1"/>
  <c r="WSE118" i="1"/>
  <c r="WSB118" i="1" a="1"/>
  <c r="WSB118" i="1" s="1"/>
  <c r="WRW118" i="1"/>
  <c r="WRT118" i="1" a="1"/>
  <c r="WRT118" i="1" s="1"/>
  <c r="WRO118" i="1"/>
  <c r="WRL118" i="1" a="1"/>
  <c r="WRL118" i="1" s="1"/>
  <c r="WRG118" i="1"/>
  <c r="WRD118" i="1" a="1"/>
  <c r="WRD118" i="1" s="1"/>
  <c r="WQY118" i="1"/>
  <c r="WQV118" i="1" a="1"/>
  <c r="WQV118" i="1" s="1"/>
  <c r="WQQ118" i="1"/>
  <c r="WQN118" i="1" a="1"/>
  <c r="WQN118" i="1" s="1"/>
  <c r="WQI118" i="1"/>
  <c r="WQF118" i="1" a="1"/>
  <c r="WQF118" i="1" s="1"/>
  <c r="WQA118" i="1"/>
  <c r="WPX118" i="1" a="1"/>
  <c r="WPX118" i="1" s="1"/>
  <c r="WPS118" i="1"/>
  <c r="WPP118" i="1" a="1"/>
  <c r="WPP118" i="1" s="1"/>
  <c r="WPK118" i="1"/>
  <c r="WPH118" i="1" a="1"/>
  <c r="WPH118" i="1" s="1"/>
  <c r="WPC118" i="1"/>
  <c r="WOZ118" i="1" a="1"/>
  <c r="WOZ118" i="1" s="1"/>
  <c r="WOU118" i="1"/>
  <c r="WOR118" i="1" a="1"/>
  <c r="WOR118" i="1" s="1"/>
  <c r="WOM118" i="1"/>
  <c r="WOJ118" i="1" a="1"/>
  <c r="WOJ118" i="1" s="1"/>
  <c r="WOE118" i="1"/>
  <c r="WOB118" i="1" a="1"/>
  <c r="WOB118" i="1" s="1"/>
  <c r="WNW118" i="1"/>
  <c r="WNT118" i="1" a="1"/>
  <c r="WNT118" i="1" s="1"/>
  <c r="WNO118" i="1"/>
  <c r="WNL118" i="1" a="1"/>
  <c r="WNL118" i="1" s="1"/>
  <c r="WNG118" i="1"/>
  <c r="WND118" i="1" a="1"/>
  <c r="WND118" i="1" s="1"/>
  <c r="WMY118" i="1"/>
  <c r="WMV118" i="1" a="1"/>
  <c r="WMV118" i="1" s="1"/>
  <c r="WMQ118" i="1"/>
  <c r="WMN118" i="1" a="1"/>
  <c r="WMN118" i="1" s="1"/>
  <c r="WMI118" i="1"/>
  <c r="WMF118" i="1" a="1"/>
  <c r="WMF118" i="1" s="1"/>
  <c r="WMA118" i="1"/>
  <c r="WLX118" i="1" a="1"/>
  <c r="WLX118" i="1" s="1"/>
  <c r="WLS118" i="1"/>
  <c r="WLP118" i="1" a="1"/>
  <c r="WLP118" i="1" s="1"/>
  <c r="WLK118" i="1"/>
  <c r="WLH118" i="1" a="1"/>
  <c r="WLH118" i="1" s="1"/>
  <c r="WLC118" i="1"/>
  <c r="WKZ118" i="1" a="1"/>
  <c r="WKZ118" i="1" s="1"/>
  <c r="WKU118" i="1"/>
  <c r="WKR118" i="1" a="1"/>
  <c r="WKR118" i="1" s="1"/>
  <c r="WKM118" i="1"/>
  <c r="WKJ118" i="1" a="1"/>
  <c r="WKJ118" i="1" s="1"/>
  <c r="WKE118" i="1"/>
  <c r="WKB118" i="1" a="1"/>
  <c r="WKB118" i="1" s="1"/>
  <c r="WJW118" i="1"/>
  <c r="WJT118" i="1" a="1"/>
  <c r="WJT118" i="1" s="1"/>
  <c r="WJO118" i="1"/>
  <c r="WJL118" i="1" a="1"/>
  <c r="WJL118" i="1" s="1"/>
  <c r="WJG118" i="1"/>
  <c r="WJD118" i="1" a="1"/>
  <c r="WJD118" i="1" s="1"/>
  <c r="WIY118" i="1"/>
  <c r="WIV118" i="1" a="1"/>
  <c r="WIV118" i="1" s="1"/>
  <c r="WIQ118" i="1"/>
  <c r="WIN118" i="1" a="1"/>
  <c r="WIN118" i="1" s="1"/>
  <c r="WII118" i="1"/>
  <c r="WIF118" i="1" a="1"/>
  <c r="WIF118" i="1" s="1"/>
  <c r="WIA118" i="1"/>
  <c r="WHX118" i="1" a="1"/>
  <c r="WHX118" i="1" s="1"/>
  <c r="WHS118" i="1"/>
  <c r="WHP118" i="1" a="1"/>
  <c r="WHP118" i="1" s="1"/>
  <c r="WHK118" i="1"/>
  <c r="WHH118" i="1" a="1"/>
  <c r="WHH118" i="1" s="1"/>
  <c r="WHC118" i="1"/>
  <c r="WGZ118" i="1" a="1"/>
  <c r="WGZ118" i="1" s="1"/>
  <c r="WGU118" i="1"/>
  <c r="WGR118" i="1" a="1"/>
  <c r="WGR118" i="1" s="1"/>
  <c r="WGM118" i="1"/>
  <c r="WGJ118" i="1" a="1"/>
  <c r="WGJ118" i="1" s="1"/>
  <c r="WGE118" i="1"/>
  <c r="WGB118" i="1" a="1"/>
  <c r="WGB118" i="1" s="1"/>
  <c r="WFW118" i="1"/>
  <c r="WFT118" i="1" a="1"/>
  <c r="WFT118" i="1" s="1"/>
  <c r="WFO118" i="1"/>
  <c r="WFL118" i="1" a="1"/>
  <c r="WFL118" i="1" s="1"/>
  <c r="WFG118" i="1"/>
  <c r="WFD118" i="1" a="1"/>
  <c r="WFD118" i="1" s="1"/>
  <c r="WEY118" i="1"/>
  <c r="WEV118" i="1" a="1"/>
  <c r="WEV118" i="1" s="1"/>
  <c r="WEQ118" i="1"/>
  <c r="WEN118" i="1" a="1"/>
  <c r="WEN118" i="1" s="1"/>
  <c r="WEI118" i="1"/>
  <c r="WEF118" i="1" a="1"/>
  <c r="WEF118" i="1" s="1"/>
  <c r="WEA118" i="1"/>
  <c r="WDX118" i="1" a="1"/>
  <c r="WDX118" i="1" s="1"/>
  <c r="WDS118" i="1"/>
  <c r="WDP118" i="1" a="1"/>
  <c r="WDP118" i="1" s="1"/>
  <c r="WDK118" i="1"/>
  <c r="WDH118" i="1" a="1"/>
  <c r="WDH118" i="1" s="1"/>
  <c r="WDC118" i="1"/>
  <c r="WCZ118" i="1" a="1"/>
  <c r="WCZ118" i="1" s="1"/>
  <c r="WCU118" i="1"/>
  <c r="WCR118" i="1" a="1"/>
  <c r="WCR118" i="1" s="1"/>
  <c r="WCM118" i="1"/>
  <c r="WCJ118" i="1" a="1"/>
  <c r="WCJ118" i="1" s="1"/>
  <c r="WCE118" i="1"/>
  <c r="WCB118" i="1" a="1"/>
  <c r="WCB118" i="1" s="1"/>
  <c r="WBW118" i="1"/>
  <c r="WBT118" i="1" a="1"/>
  <c r="WBT118" i="1" s="1"/>
  <c r="WBO118" i="1"/>
  <c r="WBL118" i="1" a="1"/>
  <c r="WBL118" i="1" s="1"/>
  <c r="WBG118" i="1"/>
  <c r="WBD118" i="1" a="1"/>
  <c r="WBD118" i="1" s="1"/>
  <c r="WAY118" i="1"/>
  <c r="WAV118" i="1" a="1"/>
  <c r="WAV118" i="1" s="1"/>
  <c r="WAQ118" i="1"/>
  <c r="WAN118" i="1" a="1"/>
  <c r="WAN118" i="1" s="1"/>
  <c r="WAI118" i="1"/>
  <c r="WAF118" i="1" a="1"/>
  <c r="WAF118" i="1" s="1"/>
  <c r="WAA118" i="1"/>
  <c r="VZX118" i="1" a="1"/>
  <c r="VZX118" i="1" s="1"/>
  <c r="VZS118" i="1"/>
  <c r="VZP118" i="1" a="1"/>
  <c r="VZP118" i="1" s="1"/>
  <c r="VZK118" i="1"/>
  <c r="VZH118" i="1" a="1"/>
  <c r="VZH118" i="1" s="1"/>
  <c r="VZC118" i="1"/>
  <c r="VYZ118" i="1" a="1"/>
  <c r="VYZ118" i="1" s="1"/>
  <c r="VYU118" i="1"/>
  <c r="VYR118" i="1" a="1"/>
  <c r="VYR118" i="1" s="1"/>
  <c r="VYM118" i="1"/>
  <c r="VYJ118" i="1" a="1"/>
  <c r="VYJ118" i="1" s="1"/>
  <c r="VYE118" i="1"/>
  <c r="VYB118" i="1" a="1"/>
  <c r="VYB118" i="1" s="1"/>
  <c r="VXW118" i="1"/>
  <c r="VXT118" i="1" a="1"/>
  <c r="VXT118" i="1" s="1"/>
  <c r="VXO118" i="1"/>
  <c r="VXL118" i="1" a="1"/>
  <c r="VXL118" i="1" s="1"/>
  <c r="VXG118" i="1"/>
  <c r="VXD118" i="1" a="1"/>
  <c r="VXD118" i="1" s="1"/>
  <c r="VWY118" i="1"/>
  <c r="VWV118" i="1" a="1"/>
  <c r="VWV118" i="1" s="1"/>
  <c r="VWQ118" i="1"/>
  <c r="VWN118" i="1" a="1"/>
  <c r="VWN118" i="1" s="1"/>
  <c r="VWI118" i="1"/>
  <c r="VWF118" i="1" a="1"/>
  <c r="VWF118" i="1" s="1"/>
  <c r="VWA118" i="1"/>
  <c r="VVX118" i="1" a="1"/>
  <c r="VVX118" i="1" s="1"/>
  <c r="VVS118" i="1"/>
  <c r="VVP118" i="1" a="1"/>
  <c r="VVP118" i="1" s="1"/>
  <c r="VVK118" i="1"/>
  <c r="VVH118" i="1" a="1"/>
  <c r="VVH118" i="1" s="1"/>
  <c r="VVC118" i="1"/>
  <c r="VUZ118" i="1" a="1"/>
  <c r="VUZ118" i="1" s="1"/>
  <c r="VUU118" i="1"/>
  <c r="VUR118" i="1" a="1"/>
  <c r="VUR118" i="1" s="1"/>
  <c r="VUM118" i="1"/>
  <c r="VUJ118" i="1" a="1"/>
  <c r="VUJ118" i="1" s="1"/>
  <c r="VUE118" i="1"/>
  <c r="VUB118" i="1" a="1"/>
  <c r="VUB118" i="1" s="1"/>
  <c r="VTW118" i="1"/>
  <c r="VTT118" i="1" a="1"/>
  <c r="VTT118" i="1" s="1"/>
  <c r="VTO118" i="1"/>
  <c r="VTL118" i="1" a="1"/>
  <c r="VTL118" i="1" s="1"/>
  <c r="VTG118" i="1"/>
  <c r="VTD118" i="1" a="1"/>
  <c r="VTD118" i="1" s="1"/>
  <c r="VSY118" i="1"/>
  <c r="VSV118" i="1" a="1"/>
  <c r="VSV118" i="1" s="1"/>
  <c r="VSQ118" i="1"/>
  <c r="VSN118" i="1" a="1"/>
  <c r="VSN118" i="1" s="1"/>
  <c r="VSI118" i="1"/>
  <c r="VSF118" i="1" a="1"/>
  <c r="VSF118" i="1" s="1"/>
  <c r="VSA118" i="1"/>
  <c r="VRX118" i="1" a="1"/>
  <c r="VRX118" i="1" s="1"/>
  <c r="VRS118" i="1"/>
  <c r="VRP118" i="1" a="1"/>
  <c r="VRP118" i="1" s="1"/>
  <c r="VRK118" i="1"/>
  <c r="VRH118" i="1" a="1"/>
  <c r="VRH118" i="1" s="1"/>
  <c r="VRC118" i="1"/>
  <c r="VQZ118" i="1" a="1"/>
  <c r="VQZ118" i="1" s="1"/>
  <c r="VQU118" i="1"/>
  <c r="VQR118" i="1" a="1"/>
  <c r="VQR118" i="1" s="1"/>
  <c r="VQM118" i="1"/>
  <c r="VQJ118" i="1" a="1"/>
  <c r="VQJ118" i="1" s="1"/>
  <c r="VQE118" i="1"/>
  <c r="VQB118" i="1" a="1"/>
  <c r="VQB118" i="1" s="1"/>
  <c r="VPW118" i="1"/>
  <c r="VPT118" i="1" a="1"/>
  <c r="VPT118" i="1" s="1"/>
  <c r="VPO118" i="1"/>
  <c r="VPL118" i="1" a="1"/>
  <c r="VPL118" i="1" s="1"/>
  <c r="VPG118" i="1"/>
  <c r="VPD118" i="1" a="1"/>
  <c r="VPD118" i="1" s="1"/>
  <c r="VOY118" i="1"/>
  <c r="VOV118" i="1" a="1"/>
  <c r="VOV118" i="1" s="1"/>
  <c r="VOQ118" i="1"/>
  <c r="VON118" i="1" a="1"/>
  <c r="VON118" i="1" s="1"/>
  <c r="VOI118" i="1"/>
  <c r="VOF118" i="1" a="1"/>
  <c r="VOF118" i="1" s="1"/>
  <c r="VOA118" i="1"/>
  <c r="VNX118" i="1" a="1"/>
  <c r="VNX118" i="1" s="1"/>
  <c r="VNS118" i="1"/>
  <c r="VNP118" i="1" a="1"/>
  <c r="VNP118" i="1" s="1"/>
  <c r="VNK118" i="1"/>
  <c r="VNH118" i="1" a="1"/>
  <c r="VNH118" i="1" s="1"/>
  <c r="VNC118" i="1"/>
  <c r="VMZ118" i="1" a="1"/>
  <c r="VMZ118" i="1" s="1"/>
  <c r="VMU118" i="1"/>
  <c r="VMR118" i="1" a="1"/>
  <c r="VMR118" i="1" s="1"/>
  <c r="VMM118" i="1"/>
  <c r="VMJ118" i="1" a="1"/>
  <c r="VMJ118" i="1" s="1"/>
  <c r="VME118" i="1"/>
  <c r="VMB118" i="1" a="1"/>
  <c r="VMB118" i="1" s="1"/>
  <c r="VLW118" i="1"/>
  <c r="VLT118" i="1" a="1"/>
  <c r="VLT118" i="1" s="1"/>
  <c r="VLO118" i="1"/>
  <c r="VLL118" i="1" a="1"/>
  <c r="VLL118" i="1" s="1"/>
  <c r="VLG118" i="1"/>
  <c r="VLD118" i="1" a="1"/>
  <c r="VLD118" i="1" s="1"/>
  <c r="VKY118" i="1"/>
  <c r="VKV118" i="1" a="1"/>
  <c r="VKV118" i="1" s="1"/>
  <c r="VKQ118" i="1"/>
  <c r="VKN118" i="1" a="1"/>
  <c r="VKN118" i="1" s="1"/>
  <c r="VKI118" i="1"/>
  <c r="VKF118" i="1" a="1"/>
  <c r="VKF118" i="1" s="1"/>
  <c r="VKA118" i="1"/>
  <c r="VJX118" i="1" a="1"/>
  <c r="VJX118" i="1" s="1"/>
  <c r="VJS118" i="1"/>
  <c r="VJP118" i="1" a="1"/>
  <c r="VJP118" i="1" s="1"/>
  <c r="VJK118" i="1"/>
  <c r="VJH118" i="1" a="1"/>
  <c r="VJH118" i="1" s="1"/>
  <c r="VJC118" i="1"/>
  <c r="VIZ118" i="1" a="1"/>
  <c r="VIZ118" i="1" s="1"/>
  <c r="VIU118" i="1"/>
  <c r="VIR118" i="1" a="1"/>
  <c r="VIR118" i="1" s="1"/>
  <c r="VIM118" i="1"/>
  <c r="VIJ118" i="1" a="1"/>
  <c r="VIJ118" i="1" s="1"/>
  <c r="VIE118" i="1"/>
  <c r="VIB118" i="1" a="1"/>
  <c r="VIB118" i="1" s="1"/>
  <c r="VHW118" i="1"/>
  <c r="VHT118" i="1" a="1"/>
  <c r="VHT118" i="1" s="1"/>
  <c r="VHO118" i="1"/>
  <c r="VHL118" i="1" a="1"/>
  <c r="VHL118" i="1" s="1"/>
  <c r="VHG118" i="1"/>
  <c r="VHD118" i="1" a="1"/>
  <c r="VHD118" i="1" s="1"/>
  <c r="VGY118" i="1"/>
  <c r="VGV118" i="1" a="1"/>
  <c r="VGV118" i="1" s="1"/>
  <c r="VGQ118" i="1"/>
  <c r="VGN118" i="1" a="1"/>
  <c r="VGN118" i="1" s="1"/>
  <c r="VGI118" i="1"/>
  <c r="VGF118" i="1" a="1"/>
  <c r="VGF118" i="1" s="1"/>
  <c r="VGA118" i="1"/>
  <c r="VFX118" i="1" a="1"/>
  <c r="VFX118" i="1" s="1"/>
  <c r="VFS118" i="1"/>
  <c r="VFP118" i="1" a="1"/>
  <c r="VFP118" i="1" s="1"/>
  <c r="VFK118" i="1"/>
  <c r="VFH118" i="1" a="1"/>
  <c r="VFH118" i="1" s="1"/>
  <c r="VFC118" i="1"/>
  <c r="VEZ118" i="1" a="1"/>
  <c r="VEZ118" i="1" s="1"/>
  <c r="VEU118" i="1"/>
  <c r="VER118" i="1" a="1"/>
  <c r="VER118" i="1" s="1"/>
  <c r="VEM118" i="1"/>
  <c r="VEJ118" i="1" a="1"/>
  <c r="VEJ118" i="1" s="1"/>
  <c r="VEE118" i="1"/>
  <c r="VEB118" i="1" a="1"/>
  <c r="VEB118" i="1" s="1"/>
  <c r="VDW118" i="1"/>
  <c r="VDT118" i="1" a="1"/>
  <c r="VDT118" i="1" s="1"/>
  <c r="VDO118" i="1"/>
  <c r="VDL118" i="1" a="1"/>
  <c r="VDL118" i="1" s="1"/>
  <c r="VDG118" i="1"/>
  <c r="VDD118" i="1" a="1"/>
  <c r="VDD118" i="1" s="1"/>
  <c r="VCY118" i="1"/>
  <c r="VCV118" i="1" a="1"/>
  <c r="VCV118" i="1" s="1"/>
  <c r="VCQ118" i="1"/>
  <c r="VCN118" i="1" a="1"/>
  <c r="VCN118" i="1" s="1"/>
  <c r="VCI118" i="1"/>
  <c r="VCF118" i="1" a="1"/>
  <c r="VCF118" i="1" s="1"/>
  <c r="VCA118" i="1"/>
  <c r="VBX118" i="1" a="1"/>
  <c r="VBX118" i="1" s="1"/>
  <c r="VBS118" i="1"/>
  <c r="VBP118" i="1" a="1"/>
  <c r="VBP118" i="1" s="1"/>
  <c r="VBK118" i="1"/>
  <c r="VBH118" i="1" a="1"/>
  <c r="VBH118" i="1" s="1"/>
  <c r="VBC118" i="1"/>
  <c r="VAZ118" i="1" a="1"/>
  <c r="VAZ118" i="1" s="1"/>
  <c r="VAU118" i="1"/>
  <c r="VAR118" i="1" a="1"/>
  <c r="VAR118" i="1" s="1"/>
  <c r="VAM118" i="1"/>
  <c r="VAJ118" i="1" a="1"/>
  <c r="VAJ118" i="1" s="1"/>
  <c r="VAE118" i="1"/>
  <c r="VAB118" i="1" a="1"/>
  <c r="VAB118" i="1" s="1"/>
  <c r="UZW118" i="1"/>
  <c r="UZT118" i="1" a="1"/>
  <c r="UZT118" i="1" s="1"/>
  <c r="UZO118" i="1"/>
  <c r="UZL118" i="1" a="1"/>
  <c r="UZL118" i="1" s="1"/>
  <c r="UZG118" i="1"/>
  <c r="UZD118" i="1" a="1"/>
  <c r="UZD118" i="1" s="1"/>
  <c r="UYY118" i="1"/>
  <c r="UYV118" i="1" a="1"/>
  <c r="UYV118" i="1" s="1"/>
  <c r="UYQ118" i="1"/>
  <c r="UYN118" i="1" a="1"/>
  <c r="UYN118" i="1" s="1"/>
  <c r="UYI118" i="1"/>
  <c r="UYF118" i="1" a="1"/>
  <c r="UYF118" i="1" s="1"/>
  <c r="UYA118" i="1"/>
  <c r="UXX118" i="1" a="1"/>
  <c r="UXX118" i="1" s="1"/>
  <c r="UXS118" i="1"/>
  <c r="UXP118" i="1" a="1"/>
  <c r="UXP118" i="1" s="1"/>
  <c r="UXK118" i="1"/>
  <c r="UXH118" i="1" a="1"/>
  <c r="UXH118" i="1" s="1"/>
  <c r="UXC118" i="1"/>
  <c r="UWZ118" i="1" a="1"/>
  <c r="UWZ118" i="1" s="1"/>
  <c r="UWU118" i="1"/>
  <c r="UWR118" i="1" a="1"/>
  <c r="UWR118" i="1" s="1"/>
  <c r="UWM118" i="1"/>
  <c r="UWJ118" i="1" a="1"/>
  <c r="UWJ118" i="1" s="1"/>
  <c r="UWE118" i="1"/>
  <c r="UWB118" i="1" a="1"/>
  <c r="UWB118" i="1" s="1"/>
  <c r="UVW118" i="1"/>
  <c r="UVT118" i="1" a="1"/>
  <c r="UVT118" i="1" s="1"/>
  <c r="UVO118" i="1"/>
  <c r="UVL118" i="1" a="1"/>
  <c r="UVL118" i="1" s="1"/>
  <c r="UVG118" i="1"/>
  <c r="UVD118" i="1" a="1"/>
  <c r="UVD118" i="1" s="1"/>
  <c r="UUY118" i="1"/>
  <c r="UUV118" i="1" a="1"/>
  <c r="UUV118" i="1" s="1"/>
  <c r="UUQ118" i="1"/>
  <c r="UUN118" i="1" a="1"/>
  <c r="UUN118" i="1" s="1"/>
  <c r="UUI118" i="1"/>
  <c r="UUF118" i="1" a="1"/>
  <c r="UUF118" i="1" s="1"/>
  <c r="UUA118" i="1"/>
  <c r="UTX118" i="1" a="1"/>
  <c r="UTX118" i="1" s="1"/>
  <c r="UTS118" i="1"/>
  <c r="UTP118" i="1" a="1"/>
  <c r="UTP118" i="1" s="1"/>
  <c r="UTK118" i="1"/>
  <c r="UTH118" i="1" a="1"/>
  <c r="UTH118" i="1" s="1"/>
  <c r="UTC118" i="1"/>
  <c r="USZ118" i="1" a="1"/>
  <c r="USZ118" i="1" s="1"/>
  <c r="USU118" i="1"/>
  <c r="USR118" i="1" a="1"/>
  <c r="USR118" i="1" s="1"/>
  <c r="USM118" i="1"/>
  <c r="USJ118" i="1" a="1"/>
  <c r="USJ118" i="1" s="1"/>
  <c r="USE118" i="1"/>
  <c r="USB118" i="1" a="1"/>
  <c r="USB118" i="1" s="1"/>
  <c r="URW118" i="1"/>
  <c r="URT118" i="1" a="1"/>
  <c r="URT118" i="1" s="1"/>
  <c r="URO118" i="1"/>
  <c r="URL118" i="1" a="1"/>
  <c r="URL118" i="1" s="1"/>
  <c r="URG118" i="1"/>
  <c r="URD118" i="1" a="1"/>
  <c r="URD118" i="1" s="1"/>
  <c r="UQY118" i="1"/>
  <c r="UQV118" i="1" a="1"/>
  <c r="UQV118" i="1" s="1"/>
  <c r="UQQ118" i="1"/>
  <c r="UQN118" i="1" a="1"/>
  <c r="UQN118" i="1" s="1"/>
  <c r="UQI118" i="1"/>
  <c r="UQF118" i="1" a="1"/>
  <c r="UQF118" i="1" s="1"/>
  <c r="UQA118" i="1"/>
  <c r="UPX118" i="1" a="1"/>
  <c r="UPX118" i="1" s="1"/>
  <c r="UPS118" i="1"/>
  <c r="UPP118" i="1" a="1"/>
  <c r="UPP118" i="1" s="1"/>
  <c r="UPK118" i="1"/>
  <c r="UPH118" i="1" a="1"/>
  <c r="UPH118" i="1" s="1"/>
  <c r="UPC118" i="1"/>
  <c r="UOZ118" i="1" a="1"/>
  <c r="UOZ118" i="1" s="1"/>
  <c r="UOU118" i="1"/>
  <c r="UOR118" i="1" a="1"/>
  <c r="UOR118" i="1" s="1"/>
  <c r="UOM118" i="1"/>
  <c r="UOJ118" i="1" a="1"/>
  <c r="UOJ118" i="1" s="1"/>
  <c r="UOE118" i="1"/>
  <c r="UOB118" i="1" a="1"/>
  <c r="UOB118" i="1" s="1"/>
  <c r="UNW118" i="1"/>
  <c r="UNT118" i="1" a="1"/>
  <c r="UNT118" i="1" s="1"/>
  <c r="UNO118" i="1"/>
  <c r="UNL118" i="1" a="1"/>
  <c r="UNL118" i="1" s="1"/>
  <c r="UNG118" i="1"/>
  <c r="UND118" i="1" a="1"/>
  <c r="UND118" i="1" s="1"/>
  <c r="UMY118" i="1"/>
  <c r="UMV118" i="1" a="1"/>
  <c r="UMV118" i="1" s="1"/>
  <c r="UMQ118" i="1"/>
  <c r="UMN118" i="1" a="1"/>
  <c r="UMN118" i="1" s="1"/>
  <c r="UMI118" i="1"/>
  <c r="UMF118" i="1" a="1"/>
  <c r="UMF118" i="1" s="1"/>
  <c r="UMA118" i="1"/>
  <c r="ULX118" i="1" a="1"/>
  <c r="ULX118" i="1" s="1"/>
  <c r="ULS118" i="1"/>
  <c r="ULP118" i="1" a="1"/>
  <c r="ULP118" i="1" s="1"/>
  <c r="ULK118" i="1"/>
  <c r="ULH118" i="1" a="1"/>
  <c r="ULH118" i="1" s="1"/>
  <c r="ULC118" i="1"/>
  <c r="UKZ118" i="1" a="1"/>
  <c r="UKZ118" i="1" s="1"/>
  <c r="UKU118" i="1"/>
  <c r="UKR118" i="1" a="1"/>
  <c r="UKR118" i="1" s="1"/>
  <c r="UKM118" i="1"/>
  <c r="UKJ118" i="1" a="1"/>
  <c r="UKJ118" i="1" s="1"/>
  <c r="UKE118" i="1"/>
  <c r="UKB118" i="1" a="1"/>
  <c r="UKB118" i="1" s="1"/>
  <c r="UJW118" i="1"/>
  <c r="UJT118" i="1" a="1"/>
  <c r="UJT118" i="1" s="1"/>
  <c r="UJO118" i="1"/>
  <c r="UJL118" i="1" a="1"/>
  <c r="UJL118" i="1" s="1"/>
  <c r="UJG118" i="1"/>
  <c r="UJD118" i="1" a="1"/>
  <c r="UJD118" i="1" s="1"/>
  <c r="UIY118" i="1"/>
  <c r="UIV118" i="1" a="1"/>
  <c r="UIV118" i="1" s="1"/>
  <c r="UIQ118" i="1"/>
  <c r="UIN118" i="1" a="1"/>
  <c r="UIN118" i="1" s="1"/>
  <c r="UII118" i="1"/>
  <c r="UIF118" i="1" a="1"/>
  <c r="UIF118" i="1" s="1"/>
  <c r="UIA118" i="1"/>
  <c r="UHX118" i="1" a="1"/>
  <c r="UHX118" i="1" s="1"/>
  <c r="UHS118" i="1"/>
  <c r="UHP118" i="1" a="1"/>
  <c r="UHP118" i="1" s="1"/>
  <c r="UHK118" i="1"/>
  <c r="UHH118" i="1" a="1"/>
  <c r="UHH118" i="1" s="1"/>
  <c r="UHC118" i="1"/>
  <c r="UGZ118" i="1" a="1"/>
  <c r="UGZ118" i="1" s="1"/>
  <c r="UGU118" i="1"/>
  <c r="UGR118" i="1" a="1"/>
  <c r="UGR118" i="1" s="1"/>
  <c r="UGM118" i="1"/>
  <c r="UGJ118" i="1" a="1"/>
  <c r="UGJ118" i="1" s="1"/>
  <c r="UGE118" i="1"/>
  <c r="UGB118" i="1" a="1"/>
  <c r="UGB118" i="1" s="1"/>
  <c r="UFW118" i="1"/>
  <c r="UFT118" i="1" a="1"/>
  <c r="UFT118" i="1" s="1"/>
  <c r="UFO118" i="1"/>
  <c r="UFL118" i="1" a="1"/>
  <c r="UFL118" i="1" s="1"/>
  <c r="UFG118" i="1"/>
  <c r="UFD118" i="1" a="1"/>
  <c r="UFD118" i="1" s="1"/>
  <c r="UEY118" i="1"/>
  <c r="UEV118" i="1" a="1"/>
  <c r="UEV118" i="1" s="1"/>
  <c r="UEQ118" i="1"/>
  <c r="UEN118" i="1" a="1"/>
  <c r="UEN118" i="1" s="1"/>
  <c r="UEI118" i="1"/>
  <c r="UEF118" i="1" a="1"/>
  <c r="UEF118" i="1" s="1"/>
  <c r="UEA118" i="1"/>
  <c r="UDX118" i="1" a="1"/>
  <c r="UDX118" i="1" s="1"/>
  <c r="UDS118" i="1"/>
  <c r="UDP118" i="1" a="1"/>
  <c r="UDP118" i="1" s="1"/>
  <c r="UDK118" i="1"/>
  <c r="UDH118" i="1" a="1"/>
  <c r="UDH118" i="1" s="1"/>
  <c r="UDC118" i="1"/>
  <c r="UCZ118" i="1" a="1"/>
  <c r="UCZ118" i="1" s="1"/>
  <c r="UCU118" i="1"/>
  <c r="UCR118" i="1" a="1"/>
  <c r="UCR118" i="1" s="1"/>
  <c r="UCM118" i="1"/>
  <c r="UCJ118" i="1" a="1"/>
  <c r="UCJ118" i="1" s="1"/>
  <c r="UCE118" i="1"/>
  <c r="UCB118" i="1" a="1"/>
  <c r="UCB118" i="1" s="1"/>
  <c r="UBW118" i="1"/>
  <c r="UBT118" i="1" a="1"/>
  <c r="UBT118" i="1" s="1"/>
  <c r="UBO118" i="1"/>
  <c r="UBL118" i="1" a="1"/>
  <c r="UBL118" i="1" s="1"/>
  <c r="UBG118" i="1"/>
  <c r="UBD118" i="1" a="1"/>
  <c r="UBD118" i="1" s="1"/>
  <c r="UAY118" i="1"/>
  <c r="UAV118" i="1" a="1"/>
  <c r="UAV118" i="1" s="1"/>
  <c r="UAQ118" i="1"/>
  <c r="UAN118" i="1" a="1"/>
  <c r="UAN118" i="1" s="1"/>
  <c r="UAI118" i="1"/>
  <c r="UAF118" i="1" a="1"/>
  <c r="UAF118" i="1" s="1"/>
  <c r="UAA118" i="1"/>
  <c r="TZX118" i="1" a="1"/>
  <c r="TZX118" i="1" s="1"/>
  <c r="TZS118" i="1"/>
  <c r="TZP118" i="1" a="1"/>
  <c r="TZP118" i="1" s="1"/>
  <c r="TZK118" i="1"/>
  <c r="TZH118" i="1" a="1"/>
  <c r="TZH118" i="1" s="1"/>
  <c r="TZC118" i="1"/>
  <c r="TYZ118" i="1" a="1"/>
  <c r="TYU118" i="1"/>
  <c r="TYR118" i="1" a="1"/>
  <c r="TYR118" i="1" s="1"/>
  <c r="TYM118" i="1"/>
  <c r="TYJ118" i="1" a="1"/>
  <c r="TYJ118" i="1" s="1"/>
  <c r="TYE118" i="1"/>
  <c r="TYB118" i="1" a="1"/>
  <c r="TYB118" i="1" s="1"/>
  <c r="TXW118" i="1"/>
  <c r="TXT118" i="1" a="1"/>
  <c r="TXO118" i="1"/>
  <c r="TXL118" i="1" a="1"/>
  <c r="TXL118" i="1" s="1"/>
  <c r="TXG118" i="1"/>
  <c r="TXD118" i="1" a="1"/>
  <c r="TXD118" i="1" s="1"/>
  <c r="TWY118" i="1"/>
  <c r="TWV118" i="1" a="1"/>
  <c r="TWV118" i="1" s="1"/>
  <c r="TWQ118" i="1"/>
  <c r="TWN118" i="1" a="1"/>
  <c r="TWN118" i="1" s="1"/>
  <c r="TWI118" i="1"/>
  <c r="TWF118" i="1" a="1"/>
  <c r="TWF118" i="1" s="1"/>
  <c r="TWA118" i="1"/>
  <c r="TVX118" i="1" a="1"/>
  <c r="TVX118" i="1" s="1"/>
  <c r="TVS118" i="1"/>
  <c r="TVP118" i="1" a="1"/>
  <c r="TVP118" i="1" s="1"/>
  <c r="TVK118" i="1"/>
  <c r="TVH118" i="1" a="1"/>
  <c r="TVH118" i="1" s="1"/>
  <c r="TVC118" i="1"/>
  <c r="TUZ118" i="1" a="1"/>
  <c r="TUZ118" i="1" s="1"/>
  <c r="TUU118" i="1"/>
  <c r="TUR118" i="1" a="1"/>
  <c r="TUR118" i="1" s="1"/>
  <c r="TUM118" i="1"/>
  <c r="TUJ118" i="1" a="1"/>
  <c r="TUJ118" i="1" s="1"/>
  <c r="TUE118" i="1"/>
  <c r="TUB118" i="1" a="1"/>
  <c r="TUB118" i="1" s="1"/>
  <c r="TTW118" i="1"/>
  <c r="TTT118" i="1" a="1"/>
  <c r="TTT118" i="1" s="1"/>
  <c r="TTO118" i="1"/>
  <c r="TTL118" i="1" a="1"/>
  <c r="TTL118" i="1" s="1"/>
  <c r="TTG118" i="1"/>
  <c r="TTD118" i="1" a="1"/>
  <c r="TTD118" i="1" s="1"/>
  <c r="TSY118" i="1"/>
  <c r="TSV118" i="1" a="1"/>
  <c r="TSV118" i="1" s="1"/>
  <c r="TSQ118" i="1"/>
  <c r="TSN118" i="1" a="1"/>
  <c r="TSN118" i="1" s="1"/>
  <c r="TSI118" i="1"/>
  <c r="TSF118" i="1" a="1"/>
  <c r="TSF118" i="1" s="1"/>
  <c r="TSA118" i="1"/>
  <c r="TRX118" i="1" a="1"/>
  <c r="TRX118" i="1" s="1"/>
  <c r="TRS118" i="1"/>
  <c r="TRP118" i="1" a="1"/>
  <c r="TRP118" i="1" s="1"/>
  <c r="TRK118" i="1"/>
  <c r="TRH118" i="1" a="1"/>
  <c r="TRH118" i="1" s="1"/>
  <c r="TRC118" i="1"/>
  <c r="TQZ118" i="1" a="1"/>
  <c r="TQZ118" i="1" s="1"/>
  <c r="TQU118" i="1"/>
  <c r="TQR118" i="1" a="1"/>
  <c r="TQR118" i="1" s="1"/>
  <c r="TQM118" i="1"/>
  <c r="TQJ118" i="1" a="1"/>
  <c r="TQJ118" i="1" s="1"/>
  <c r="TQE118" i="1"/>
  <c r="TQB118" i="1" a="1"/>
  <c r="TQB118" i="1" s="1"/>
  <c r="TPW118" i="1"/>
  <c r="TPT118" i="1" a="1"/>
  <c r="TPT118" i="1" s="1"/>
  <c r="TPO118" i="1"/>
  <c r="TPL118" i="1" a="1"/>
  <c r="TPL118" i="1" s="1"/>
  <c r="TPG118" i="1"/>
  <c r="TPD118" i="1" a="1"/>
  <c r="TOY118" i="1"/>
  <c r="TOV118" i="1" a="1"/>
  <c r="TOV118" i="1" s="1"/>
  <c r="TOQ118" i="1"/>
  <c r="TON118" i="1" a="1"/>
  <c r="TON118" i="1" s="1"/>
  <c r="TOI118" i="1"/>
  <c r="TOF118" i="1" a="1"/>
  <c r="TOF118" i="1" s="1"/>
  <c r="TOA118" i="1"/>
  <c r="TNX118" i="1" a="1"/>
  <c r="TNX118" i="1" s="1"/>
  <c r="TNS118" i="1"/>
  <c r="TNP118" i="1" a="1"/>
  <c r="TNP118" i="1" s="1"/>
  <c r="TNK118" i="1"/>
  <c r="TNH118" i="1" a="1"/>
  <c r="TNH118" i="1" s="1"/>
  <c r="TNC118" i="1"/>
  <c r="TMZ118" i="1" a="1"/>
  <c r="TMZ118" i="1" s="1"/>
  <c r="TMU118" i="1"/>
  <c r="TMR118" i="1" a="1"/>
  <c r="TMR118" i="1" s="1"/>
  <c r="TMM118" i="1"/>
  <c r="TMJ118" i="1" a="1"/>
  <c r="TMJ118" i="1" s="1"/>
  <c r="TME118" i="1"/>
  <c r="TMB118" i="1" a="1"/>
  <c r="TMB118" i="1" s="1"/>
  <c r="TLW118" i="1"/>
  <c r="TLT118" i="1" a="1"/>
  <c r="TLT118" i="1" s="1"/>
  <c r="TLO118" i="1"/>
  <c r="TLL118" i="1" a="1"/>
  <c r="TLL118" i="1" s="1"/>
  <c r="TLG118" i="1"/>
  <c r="TLD118" i="1" a="1"/>
  <c r="TLD118" i="1" s="1"/>
  <c r="TKY118" i="1"/>
  <c r="TKV118" i="1" a="1"/>
  <c r="TKV118" i="1" s="1"/>
  <c r="TKQ118" i="1"/>
  <c r="TKN118" i="1" a="1"/>
  <c r="TKN118" i="1" s="1"/>
  <c r="TKI118" i="1"/>
  <c r="TKF118" i="1" a="1"/>
  <c r="TKF118" i="1" s="1"/>
  <c r="TKA118" i="1"/>
  <c r="TJX118" i="1" a="1"/>
  <c r="TJX118" i="1" s="1"/>
  <c r="TJS118" i="1"/>
  <c r="TJP118" i="1" a="1"/>
  <c r="TJP118" i="1" s="1"/>
  <c r="TJK118" i="1"/>
  <c r="TJH118" i="1" a="1"/>
  <c r="TJH118" i="1" s="1"/>
  <c r="TJC118" i="1"/>
  <c r="TIZ118" i="1" a="1"/>
  <c r="TIZ118" i="1" s="1"/>
  <c r="TIU118" i="1"/>
  <c r="TIR118" i="1" a="1"/>
  <c r="TIR118" i="1" s="1"/>
  <c r="TIM118" i="1"/>
  <c r="TIJ118" i="1" a="1"/>
  <c r="TIJ118" i="1" s="1"/>
  <c r="TIE118" i="1"/>
  <c r="TIB118" i="1" a="1"/>
  <c r="TIB118" i="1" s="1"/>
  <c r="THW118" i="1"/>
  <c r="THT118" i="1" a="1"/>
  <c r="THT118" i="1" s="1"/>
  <c r="THO118" i="1"/>
  <c r="THL118" i="1" a="1"/>
  <c r="THL118" i="1" s="1"/>
  <c r="THG118" i="1"/>
  <c r="THD118" i="1" a="1"/>
  <c r="THD118" i="1" s="1"/>
  <c r="TGY118" i="1"/>
  <c r="TGV118" i="1" a="1"/>
  <c r="TGV118" i="1" s="1"/>
  <c r="TGQ118" i="1"/>
  <c r="TGN118" i="1" a="1"/>
  <c r="TGN118" i="1" s="1"/>
  <c r="TGI118" i="1"/>
  <c r="TGF118" i="1" a="1"/>
  <c r="TGF118" i="1" s="1"/>
  <c r="TGA118" i="1"/>
  <c r="TFX118" i="1" a="1"/>
  <c r="TFX118" i="1" s="1"/>
  <c r="TFS118" i="1"/>
  <c r="TFP118" i="1" a="1"/>
  <c r="TFP118" i="1" s="1"/>
  <c r="TFK118" i="1"/>
  <c r="TFH118" i="1" a="1"/>
  <c r="TFH118" i="1" s="1"/>
  <c r="TFC118" i="1"/>
  <c r="TEZ118" i="1" a="1"/>
  <c r="TEZ118" i="1" s="1"/>
  <c r="TEU118" i="1"/>
  <c r="TER118" i="1" a="1"/>
  <c r="TER118" i="1" s="1"/>
  <c r="TEM118" i="1"/>
  <c r="TEJ118" i="1" a="1"/>
  <c r="TEJ118" i="1" s="1"/>
  <c r="TEE118" i="1"/>
  <c r="TEB118" i="1" a="1"/>
  <c r="TEB118" i="1" s="1"/>
  <c r="TDW118" i="1"/>
  <c r="TDT118" i="1" a="1"/>
  <c r="TDT118" i="1" s="1"/>
  <c r="TDO118" i="1"/>
  <c r="TDL118" i="1" a="1"/>
  <c r="TDL118" i="1" s="1"/>
  <c r="TDG118" i="1"/>
  <c r="TDD118" i="1" a="1"/>
  <c r="TDD118" i="1" s="1"/>
  <c r="TCY118" i="1"/>
  <c r="TCV118" i="1" a="1"/>
  <c r="TCV118" i="1" s="1"/>
  <c r="TCQ118" i="1"/>
  <c r="TCN118" i="1" a="1"/>
  <c r="TCN118" i="1" s="1"/>
  <c r="TCI118" i="1"/>
  <c r="TCF118" i="1" a="1"/>
  <c r="TCF118" i="1" s="1"/>
  <c r="TCA118" i="1"/>
  <c r="TBX118" i="1" a="1"/>
  <c r="TBX118" i="1" s="1"/>
  <c r="TBS118" i="1"/>
  <c r="TBP118" i="1" a="1"/>
  <c r="TBP118" i="1" s="1"/>
  <c r="TBK118" i="1"/>
  <c r="TBH118" i="1" a="1"/>
  <c r="TBH118" i="1" s="1"/>
  <c r="TBC118" i="1"/>
  <c r="TAZ118" i="1" a="1"/>
  <c r="TAZ118" i="1" s="1"/>
  <c r="TAU118" i="1"/>
  <c r="TAR118" i="1" a="1"/>
  <c r="TAR118" i="1" s="1"/>
  <c r="TAM118" i="1"/>
  <c r="TAJ118" i="1" a="1"/>
  <c r="TAE118" i="1"/>
  <c r="TAB118" i="1" a="1"/>
  <c r="TAB118" i="1" s="1"/>
  <c r="SZW118" i="1"/>
  <c r="SZT118" i="1" a="1"/>
  <c r="SZT118" i="1" s="1"/>
  <c r="SZO118" i="1"/>
  <c r="SZL118" i="1" a="1"/>
  <c r="SZL118" i="1" s="1"/>
  <c r="SZG118" i="1"/>
  <c r="SZD118" i="1" a="1"/>
  <c r="SYY118" i="1"/>
  <c r="SYV118" i="1" a="1"/>
  <c r="SYV118" i="1" s="1"/>
  <c r="SYQ118" i="1"/>
  <c r="SYN118" i="1" a="1"/>
  <c r="SYN118" i="1" s="1"/>
  <c r="SYI118" i="1"/>
  <c r="SYF118" i="1" a="1"/>
  <c r="SYF118" i="1" s="1"/>
  <c r="SYA118" i="1"/>
  <c r="SXX118" i="1" a="1"/>
  <c r="SXS118" i="1"/>
  <c r="SXP118" i="1" a="1"/>
  <c r="SXP118" i="1" s="1"/>
  <c r="SXK118" i="1"/>
  <c r="SXH118" i="1" a="1"/>
  <c r="SXH118" i="1" s="1"/>
  <c r="SXC118" i="1"/>
  <c r="SWZ118" i="1" a="1"/>
  <c r="SWZ118" i="1" s="1"/>
  <c r="SWU118" i="1"/>
  <c r="SWR118" i="1" a="1"/>
  <c r="SWM118" i="1"/>
  <c r="SWJ118" i="1" a="1"/>
  <c r="SWJ118" i="1" s="1"/>
  <c r="SWE118" i="1"/>
  <c r="SWB118" i="1" a="1"/>
  <c r="SWB118" i="1" s="1"/>
  <c r="SVW118" i="1"/>
  <c r="SVT118" i="1" a="1"/>
  <c r="SVT118" i="1" s="1"/>
  <c r="SVO118" i="1"/>
  <c r="SVL118" i="1" a="1"/>
  <c r="SVG118" i="1"/>
  <c r="SVD118" i="1" a="1"/>
  <c r="SVD118" i="1" s="1"/>
  <c r="SUY118" i="1"/>
  <c r="SUV118" i="1" a="1"/>
  <c r="SUV118" i="1" s="1"/>
  <c r="SUQ118" i="1"/>
  <c r="SUN118" i="1" a="1"/>
  <c r="SUN118" i="1" s="1"/>
  <c r="SUI118" i="1"/>
  <c r="SUF118" i="1" a="1"/>
  <c r="SUA118" i="1"/>
  <c r="STX118" i="1" a="1"/>
  <c r="STX118" i="1" s="1"/>
  <c r="STS118" i="1"/>
  <c r="STP118" i="1" a="1"/>
  <c r="STP118" i="1" s="1"/>
  <c r="STK118" i="1"/>
  <c r="STH118" i="1" a="1"/>
  <c r="STH118" i="1" s="1"/>
  <c r="STC118" i="1"/>
  <c r="SSZ118" i="1" a="1"/>
  <c r="SSU118" i="1"/>
  <c r="SSR118" i="1" a="1"/>
  <c r="SSR118" i="1" s="1"/>
  <c r="SSM118" i="1"/>
  <c r="SSJ118" i="1" a="1"/>
  <c r="SSJ118" i="1" s="1"/>
  <c r="SSE118" i="1"/>
  <c r="SSB118" i="1" a="1"/>
  <c r="SSB118" i="1" s="1"/>
  <c r="SRW118" i="1"/>
  <c r="SRT118" i="1" a="1"/>
  <c r="SRO118" i="1"/>
  <c r="SRL118" i="1" a="1"/>
  <c r="SRL118" i="1" s="1"/>
  <c r="SRG118" i="1"/>
  <c r="SRD118" i="1" a="1"/>
  <c r="SRD118" i="1" s="1"/>
  <c r="SQY118" i="1"/>
  <c r="SQV118" i="1" a="1"/>
  <c r="SQV118" i="1" s="1"/>
  <c r="SQQ118" i="1"/>
  <c r="SQN118" i="1" a="1"/>
  <c r="SQI118" i="1"/>
  <c r="SQF118" i="1" a="1"/>
  <c r="SQF118" i="1" s="1"/>
  <c r="SQA118" i="1"/>
  <c r="SPX118" i="1" a="1"/>
  <c r="SPX118" i="1" s="1"/>
  <c r="SPS118" i="1"/>
  <c r="SPP118" i="1" a="1"/>
  <c r="SPP118" i="1" s="1"/>
  <c r="SPK118" i="1"/>
  <c r="SPH118" i="1" a="1"/>
  <c r="SPC118" i="1"/>
  <c r="SOZ118" i="1" a="1"/>
  <c r="SOZ118" i="1" s="1"/>
  <c r="SOU118" i="1"/>
  <c r="SOR118" i="1" a="1"/>
  <c r="SOR118" i="1" s="1"/>
  <c r="SOM118" i="1"/>
  <c r="SOJ118" i="1" a="1"/>
  <c r="SOJ118" i="1" s="1"/>
  <c r="SOE118" i="1"/>
  <c r="SOB118" i="1" a="1"/>
  <c r="SNW118" i="1"/>
  <c r="SNT118" i="1" a="1"/>
  <c r="SNT118" i="1" s="1"/>
  <c r="SNO118" i="1"/>
  <c r="SNL118" i="1" a="1"/>
  <c r="SNL118" i="1" s="1"/>
  <c r="SNG118" i="1"/>
  <c r="SND118" i="1" a="1"/>
  <c r="SND118" i="1" s="1"/>
  <c r="SMY118" i="1"/>
  <c r="SMV118" i="1" a="1"/>
  <c r="SMQ118" i="1"/>
  <c r="SMN118" i="1" a="1"/>
  <c r="SMN118" i="1" s="1"/>
  <c r="SMI118" i="1"/>
  <c r="SMF118" i="1" a="1"/>
  <c r="SMF118" i="1" s="1"/>
  <c r="SMA118" i="1"/>
  <c r="SLX118" i="1" a="1"/>
  <c r="SLX118" i="1" s="1"/>
  <c r="SLS118" i="1"/>
  <c r="SLP118" i="1" a="1"/>
  <c r="SLK118" i="1"/>
  <c r="SLH118" i="1" a="1"/>
  <c r="SLH118" i="1" s="1"/>
  <c r="SLC118" i="1"/>
  <c r="SKZ118" i="1" a="1"/>
  <c r="SKZ118" i="1" s="1"/>
  <c r="SKU118" i="1"/>
  <c r="SKR118" i="1" a="1"/>
  <c r="SKR118" i="1" s="1"/>
  <c r="SKM118" i="1"/>
  <c r="SKJ118" i="1" a="1"/>
  <c r="SKE118" i="1"/>
  <c r="SKB118" i="1" a="1"/>
  <c r="SKB118" i="1" s="1"/>
  <c r="SJW118" i="1"/>
  <c r="SJT118" i="1" a="1"/>
  <c r="SJT118" i="1" s="1"/>
  <c r="SJO118" i="1"/>
  <c r="SJL118" i="1" a="1"/>
  <c r="SJL118" i="1" s="1"/>
  <c r="SJG118" i="1"/>
  <c r="SJD118" i="1" a="1"/>
  <c r="SIY118" i="1"/>
  <c r="SIV118" i="1" a="1"/>
  <c r="SIV118" i="1" s="1"/>
  <c r="SIQ118" i="1"/>
  <c r="SIN118" i="1" a="1"/>
  <c r="SIN118" i="1" s="1"/>
  <c r="SII118" i="1"/>
  <c r="SIF118" i="1" a="1"/>
  <c r="SIF118" i="1" s="1"/>
  <c r="SIA118" i="1"/>
  <c r="SHX118" i="1" a="1"/>
  <c r="SHS118" i="1"/>
  <c r="SHP118" i="1" a="1"/>
  <c r="SHP118" i="1" s="1"/>
  <c r="SHK118" i="1"/>
  <c r="SHH118" i="1" a="1"/>
  <c r="SHH118" i="1" s="1"/>
  <c r="SHC118" i="1"/>
  <c r="SGZ118" i="1" a="1"/>
  <c r="SGZ118" i="1" s="1"/>
  <c r="SGU118" i="1"/>
  <c r="SGR118" i="1" a="1"/>
  <c r="SGM118" i="1"/>
  <c r="SGJ118" i="1" a="1"/>
  <c r="SGJ118" i="1" s="1"/>
  <c r="SGE118" i="1"/>
  <c r="SGB118" i="1" a="1"/>
  <c r="SGB118" i="1" s="1"/>
  <c r="SFW118" i="1"/>
  <c r="SFT118" i="1" a="1"/>
  <c r="SFT118" i="1" s="1"/>
  <c r="SFO118" i="1"/>
  <c r="SFL118" i="1" a="1"/>
  <c r="SFG118" i="1"/>
  <c r="SFD118" i="1" a="1"/>
  <c r="SFD118" i="1" s="1"/>
  <c r="SEY118" i="1"/>
  <c r="SEV118" i="1" a="1"/>
  <c r="SEV118" i="1" s="1"/>
  <c r="SEQ118" i="1"/>
  <c r="SEN118" i="1" a="1"/>
  <c r="SEN118" i="1" s="1"/>
  <c r="SEI118" i="1"/>
  <c r="SEF118" i="1" a="1"/>
  <c r="SEA118" i="1"/>
  <c r="SDX118" i="1" a="1"/>
  <c r="SDX118" i="1" s="1"/>
  <c r="SDS118" i="1"/>
  <c r="SDP118" i="1" a="1"/>
  <c r="SDP118" i="1" s="1"/>
  <c r="SDK118" i="1"/>
  <c r="SDH118" i="1" a="1"/>
  <c r="SDH118" i="1" s="1"/>
  <c r="SDC118" i="1"/>
  <c r="SCZ118" i="1" a="1"/>
  <c r="SCZ118" i="1" s="1"/>
  <c r="SCU118" i="1"/>
  <c r="SCR118" i="1" a="1"/>
  <c r="SCR118" i="1" s="1"/>
  <c r="SCM118" i="1"/>
  <c r="SCJ118" i="1" a="1"/>
  <c r="SCJ118" i="1" s="1"/>
  <c r="SCE118" i="1"/>
  <c r="SCB118" i="1" a="1"/>
  <c r="SCB118" i="1" s="1"/>
  <c r="SBW118" i="1"/>
  <c r="SBT118" i="1" a="1"/>
  <c r="SBT118" i="1" s="1"/>
  <c r="SBO118" i="1"/>
  <c r="SBL118" i="1" a="1"/>
  <c r="SBL118" i="1" s="1"/>
  <c r="SBG118" i="1"/>
  <c r="SBD118" i="1" a="1"/>
  <c r="SBD118" i="1" s="1"/>
  <c r="SAY118" i="1"/>
  <c r="SAV118" i="1" a="1"/>
  <c r="SAV118" i="1" s="1"/>
  <c r="SAQ118" i="1"/>
  <c r="SAN118" i="1" a="1"/>
  <c r="SAN118" i="1" s="1"/>
  <c r="SAI118" i="1"/>
  <c r="SAF118" i="1" a="1"/>
  <c r="SAF118" i="1" s="1"/>
  <c r="SAA118" i="1"/>
  <c r="RZX118" i="1" a="1"/>
  <c r="RZX118" i="1" s="1"/>
  <c r="RZS118" i="1"/>
  <c r="RZP118" i="1" a="1"/>
  <c r="RZP118" i="1" s="1"/>
  <c r="RZK118" i="1"/>
  <c r="RZH118" i="1" a="1"/>
  <c r="RZH118" i="1" s="1"/>
  <c r="RZC118" i="1"/>
  <c r="RYZ118" i="1" a="1"/>
  <c r="RYZ118" i="1" s="1"/>
  <c r="RYU118" i="1"/>
  <c r="RYR118" i="1" a="1"/>
  <c r="RYR118" i="1" s="1"/>
  <c r="RYM118" i="1"/>
  <c r="RYJ118" i="1" a="1"/>
  <c r="RYJ118" i="1" s="1"/>
  <c r="RYE118" i="1"/>
  <c r="RYB118" i="1" a="1"/>
  <c r="RYB118" i="1" s="1"/>
  <c r="RXW118" i="1"/>
  <c r="RXT118" i="1" a="1"/>
  <c r="RXT118" i="1" s="1"/>
  <c r="RXO118" i="1"/>
  <c r="RXL118" i="1" a="1"/>
  <c r="RXL118" i="1" s="1"/>
  <c r="RXG118" i="1"/>
  <c r="RXD118" i="1" a="1"/>
  <c r="RXD118" i="1" s="1"/>
  <c r="RWY118" i="1"/>
  <c r="RWV118" i="1" a="1"/>
  <c r="RWV118" i="1" s="1"/>
  <c r="RWQ118" i="1"/>
  <c r="RWN118" i="1" a="1"/>
  <c r="RWN118" i="1" s="1"/>
  <c r="RWI118" i="1"/>
  <c r="RWF118" i="1" a="1"/>
  <c r="RWF118" i="1" s="1"/>
  <c r="RWA118" i="1"/>
  <c r="RVX118" i="1" a="1"/>
  <c r="RVX118" i="1" s="1"/>
  <c r="RVS118" i="1"/>
  <c r="RVP118" i="1" a="1"/>
  <c r="RVP118" i="1" s="1"/>
  <c r="RVK118" i="1"/>
  <c r="RVH118" i="1" a="1"/>
  <c r="RVH118" i="1" s="1"/>
  <c r="RVC118" i="1"/>
  <c r="RUZ118" i="1" a="1"/>
  <c r="RUZ118" i="1" s="1"/>
  <c r="RUU118" i="1"/>
  <c r="RUR118" i="1" a="1"/>
  <c r="RUR118" i="1" s="1"/>
  <c r="RUM118" i="1"/>
  <c r="RUJ118" i="1" a="1"/>
  <c r="RUJ118" i="1" s="1"/>
  <c r="RUE118" i="1"/>
  <c r="RUB118" i="1" a="1"/>
  <c r="RUB118" i="1" s="1"/>
  <c r="RTW118" i="1"/>
  <c r="RTT118" i="1" a="1"/>
  <c r="RTT118" i="1" s="1"/>
  <c r="RTO118" i="1"/>
  <c r="RTL118" i="1" a="1"/>
  <c r="RTL118" i="1" s="1"/>
  <c r="RTG118" i="1"/>
  <c r="RTD118" i="1" a="1"/>
  <c r="RTD118" i="1" s="1"/>
  <c r="RSY118" i="1"/>
  <c r="RSV118" i="1" a="1"/>
  <c r="RSV118" i="1" s="1"/>
  <c r="RSQ118" i="1"/>
  <c r="RSN118" i="1" a="1"/>
  <c r="RSN118" i="1" s="1"/>
  <c r="RSI118" i="1"/>
  <c r="RSF118" i="1" a="1"/>
  <c r="RSF118" i="1" s="1"/>
  <c r="RSA118" i="1"/>
  <c r="RRX118" i="1" a="1"/>
  <c r="RRX118" i="1" s="1"/>
  <c r="RRS118" i="1"/>
  <c r="RRP118" i="1" a="1"/>
  <c r="RRP118" i="1" s="1"/>
  <c r="RRK118" i="1"/>
  <c r="RRH118" i="1" a="1"/>
  <c r="RRH118" i="1" s="1"/>
  <c r="RRC118" i="1"/>
  <c r="RQZ118" i="1" a="1"/>
  <c r="RQZ118" i="1" s="1"/>
  <c r="RQU118" i="1"/>
  <c r="RQR118" i="1" a="1"/>
  <c r="RQR118" i="1" s="1"/>
  <c r="RQM118" i="1"/>
  <c r="RQJ118" i="1" a="1"/>
  <c r="RQJ118" i="1" s="1"/>
  <c r="RQE118" i="1"/>
  <c r="RQB118" i="1" a="1"/>
  <c r="RQB118" i="1" s="1"/>
  <c r="RPW118" i="1"/>
  <c r="RPT118" i="1" a="1"/>
  <c r="RPT118" i="1" s="1"/>
  <c r="RPO118" i="1"/>
  <c r="RPL118" i="1" a="1"/>
  <c r="RPL118" i="1" s="1"/>
  <c r="RPG118" i="1"/>
  <c r="RPD118" i="1" a="1"/>
  <c r="RPD118" i="1" s="1"/>
  <c r="ROY118" i="1"/>
  <c r="ROV118" i="1" a="1"/>
  <c r="ROV118" i="1" s="1"/>
  <c r="ROQ118" i="1"/>
  <c r="RON118" i="1" a="1"/>
  <c r="RON118" i="1" s="1"/>
  <c r="ROI118" i="1"/>
  <c r="ROF118" i="1" a="1"/>
  <c r="ROF118" i="1" s="1"/>
  <c r="ROA118" i="1"/>
  <c r="RNX118" i="1" a="1"/>
  <c r="RNX118" i="1" s="1"/>
  <c r="RNS118" i="1"/>
  <c r="RNP118" i="1" a="1"/>
  <c r="RNP118" i="1" s="1"/>
  <c r="RNK118" i="1"/>
  <c r="RNH118" i="1" a="1"/>
  <c r="RNH118" i="1" s="1"/>
  <c r="RNC118" i="1"/>
  <c r="RMZ118" i="1" a="1"/>
  <c r="RMZ118" i="1" s="1"/>
  <c r="RMU118" i="1"/>
  <c r="RMR118" i="1" a="1"/>
  <c r="RMR118" i="1" s="1"/>
  <c r="RMM118" i="1"/>
  <c r="RMJ118" i="1" a="1"/>
  <c r="RMJ118" i="1" s="1"/>
  <c r="RME118" i="1"/>
  <c r="RMB118" i="1" a="1"/>
  <c r="RMB118" i="1" s="1"/>
  <c r="RLW118" i="1"/>
  <c r="RLT118" i="1" a="1"/>
  <c r="RLT118" i="1" s="1"/>
  <c r="RLO118" i="1"/>
  <c r="RLL118" i="1" a="1"/>
  <c r="RLL118" i="1" s="1"/>
  <c r="RLG118" i="1"/>
  <c r="RLD118" i="1" a="1"/>
  <c r="RLD118" i="1" s="1"/>
  <c r="RKY118" i="1"/>
  <c r="RKV118" i="1" a="1"/>
  <c r="RKV118" i="1" s="1"/>
  <c r="RKQ118" i="1"/>
  <c r="RKN118" i="1" a="1"/>
  <c r="RKN118" i="1" s="1"/>
  <c r="RKI118" i="1"/>
  <c r="RKF118" i="1" a="1"/>
  <c r="RKF118" i="1" s="1"/>
  <c r="RKA118" i="1"/>
  <c r="RJX118" i="1" a="1"/>
  <c r="RJX118" i="1" s="1"/>
  <c r="RJS118" i="1"/>
  <c r="RJP118" i="1" a="1"/>
  <c r="RJP118" i="1" s="1"/>
  <c r="RJK118" i="1"/>
  <c r="RJH118" i="1" a="1"/>
  <c r="RJH118" i="1" s="1"/>
  <c r="RJC118" i="1"/>
  <c r="RIZ118" i="1" a="1"/>
  <c r="RIZ118" i="1" s="1"/>
  <c r="RIU118" i="1"/>
  <c r="RIR118" i="1" a="1"/>
  <c r="RIR118" i="1" s="1"/>
  <c r="RIM118" i="1"/>
  <c r="RIJ118" i="1" a="1"/>
  <c r="RIJ118" i="1" s="1"/>
  <c r="RIE118" i="1"/>
  <c r="RIB118" i="1" a="1"/>
  <c r="RIB118" i="1" s="1"/>
  <c r="RHW118" i="1"/>
  <c r="RHT118" i="1" a="1"/>
  <c r="RHT118" i="1" s="1"/>
  <c r="RHO118" i="1"/>
  <c r="RHL118" i="1" a="1"/>
  <c r="RHL118" i="1" s="1"/>
  <c r="RHG118" i="1"/>
  <c r="RHD118" i="1" a="1"/>
  <c r="RHD118" i="1" s="1"/>
  <c r="RGY118" i="1"/>
  <c r="RGV118" i="1" a="1"/>
  <c r="RGV118" i="1" s="1"/>
  <c r="RGQ118" i="1"/>
  <c r="RGN118" i="1" a="1"/>
  <c r="RGN118" i="1" s="1"/>
  <c r="RGI118" i="1"/>
  <c r="RGF118" i="1" a="1"/>
  <c r="RGF118" i="1" s="1"/>
  <c r="RGA118" i="1"/>
  <c r="RFX118" i="1" a="1"/>
  <c r="RFX118" i="1" s="1"/>
  <c r="RFS118" i="1"/>
  <c r="RFP118" i="1" a="1"/>
  <c r="RFP118" i="1" s="1"/>
  <c r="RFK118" i="1"/>
  <c r="RFH118" i="1" a="1"/>
  <c r="RFH118" i="1" s="1"/>
  <c r="RFC118" i="1"/>
  <c r="REZ118" i="1" a="1"/>
  <c r="REZ118" i="1" s="1"/>
  <c r="REU118" i="1"/>
  <c r="RER118" i="1" a="1"/>
  <c r="RER118" i="1" s="1"/>
  <c r="REM118" i="1"/>
  <c r="REJ118" i="1" a="1"/>
  <c r="REJ118" i="1" s="1"/>
  <c r="REE118" i="1"/>
  <c r="REB118" i="1" a="1"/>
  <c r="REB118" i="1" s="1"/>
  <c r="RDW118" i="1"/>
  <c r="RDT118" i="1" a="1"/>
  <c r="RDT118" i="1" s="1"/>
  <c r="RDO118" i="1"/>
  <c r="RDL118" i="1" a="1"/>
  <c r="RDL118" i="1" s="1"/>
  <c r="RDG118" i="1"/>
  <c r="RDD118" i="1" a="1"/>
  <c r="RDD118" i="1" s="1"/>
  <c r="RCY118" i="1"/>
  <c r="RCV118" i="1" a="1"/>
  <c r="RCV118" i="1" s="1"/>
  <c r="RCQ118" i="1"/>
  <c r="RCN118" i="1" a="1"/>
  <c r="RCN118" i="1" s="1"/>
  <c r="RCI118" i="1"/>
  <c r="RCF118" i="1" a="1"/>
  <c r="RCF118" i="1" s="1"/>
  <c r="RCA118" i="1"/>
  <c r="RBX118" i="1" a="1"/>
  <c r="RBX118" i="1" s="1"/>
  <c r="RBS118" i="1"/>
  <c r="RBP118" i="1" a="1"/>
  <c r="RBP118" i="1" s="1"/>
  <c r="RBK118" i="1"/>
  <c r="RBH118" i="1" a="1"/>
  <c r="RBH118" i="1" s="1"/>
  <c r="RBC118" i="1"/>
  <c r="RAZ118" i="1" a="1"/>
  <c r="RAZ118" i="1" s="1"/>
  <c r="RAU118" i="1"/>
  <c r="RAR118" i="1" a="1"/>
  <c r="RAR118" i="1" s="1"/>
  <c r="RAM118" i="1"/>
  <c r="RAJ118" i="1" a="1"/>
  <c r="RAJ118" i="1" s="1"/>
  <c r="RAE118" i="1"/>
  <c r="RAB118" i="1" a="1"/>
  <c r="RAB118" i="1" s="1"/>
  <c r="QZW118" i="1"/>
  <c r="QZT118" i="1" a="1"/>
  <c r="QZT118" i="1" s="1"/>
  <c r="QZO118" i="1"/>
  <c r="QZL118" i="1" a="1"/>
  <c r="QZL118" i="1" s="1"/>
  <c r="QZG118" i="1"/>
  <c r="QZD118" i="1" a="1"/>
  <c r="QZD118" i="1" s="1"/>
  <c r="QYY118" i="1"/>
  <c r="QYV118" i="1" a="1"/>
  <c r="QYV118" i="1" s="1"/>
  <c r="QYQ118" i="1"/>
  <c r="QYN118" i="1" a="1"/>
  <c r="QYN118" i="1" s="1"/>
  <c r="QYI118" i="1"/>
  <c r="QYF118" i="1" a="1"/>
  <c r="QYF118" i="1" s="1"/>
  <c r="QYA118" i="1"/>
  <c r="QXX118" i="1" a="1"/>
  <c r="QXX118" i="1" s="1"/>
  <c r="QXS118" i="1"/>
  <c r="QXP118" i="1" a="1"/>
  <c r="QXP118" i="1" s="1"/>
  <c r="QXK118" i="1"/>
  <c r="QXH118" i="1" a="1"/>
  <c r="QXH118" i="1" s="1"/>
  <c r="QXC118" i="1"/>
  <c r="QWZ118" i="1" a="1"/>
  <c r="QWZ118" i="1" s="1"/>
  <c r="QWU118" i="1"/>
  <c r="QWR118" i="1" a="1"/>
  <c r="QWR118" i="1" s="1"/>
  <c r="QWM118" i="1"/>
  <c r="QWJ118" i="1" a="1"/>
  <c r="QWJ118" i="1" s="1"/>
  <c r="QWE118" i="1"/>
  <c r="QWB118" i="1" a="1"/>
  <c r="QWB118" i="1" s="1"/>
  <c r="QVW118" i="1"/>
  <c r="QVT118" i="1" a="1"/>
  <c r="QVT118" i="1" s="1"/>
  <c r="QVO118" i="1"/>
  <c r="QVL118" i="1" a="1"/>
  <c r="QVL118" i="1" s="1"/>
  <c r="QVG118" i="1"/>
  <c r="QVD118" i="1" a="1"/>
  <c r="QVD118" i="1" s="1"/>
  <c r="QUY118" i="1"/>
  <c r="QUV118" i="1" a="1"/>
  <c r="QUV118" i="1" s="1"/>
  <c r="QUQ118" i="1"/>
  <c r="QUN118" i="1" a="1"/>
  <c r="QUN118" i="1" s="1"/>
  <c r="QUI118" i="1"/>
  <c r="QUF118" i="1" a="1"/>
  <c r="QUF118" i="1" s="1"/>
  <c r="QUA118" i="1"/>
  <c r="QTX118" i="1" a="1"/>
  <c r="QTX118" i="1" s="1"/>
  <c r="QTS118" i="1"/>
  <c r="QTP118" i="1" a="1"/>
  <c r="QTP118" i="1" s="1"/>
  <c r="QTK118" i="1"/>
  <c r="QTH118" i="1" a="1"/>
  <c r="QTH118" i="1" s="1"/>
  <c r="QTC118" i="1"/>
  <c r="QSZ118" i="1" a="1"/>
  <c r="QSZ118" i="1" s="1"/>
  <c r="QSU118" i="1"/>
  <c r="QSR118" i="1" a="1"/>
  <c r="QSR118" i="1" s="1"/>
  <c r="QSM118" i="1"/>
  <c r="QSJ118" i="1" a="1"/>
  <c r="QSJ118" i="1" s="1"/>
  <c r="QSE118" i="1"/>
  <c r="QSB118" i="1" a="1"/>
  <c r="QSB118" i="1" s="1"/>
  <c r="QRW118" i="1"/>
  <c r="QRT118" i="1" a="1"/>
  <c r="QRT118" i="1" s="1"/>
  <c r="QRO118" i="1"/>
  <c r="QRL118" i="1" a="1"/>
  <c r="QRL118" i="1" s="1"/>
  <c r="QRG118" i="1"/>
  <c r="QRD118" i="1" a="1"/>
  <c r="QRD118" i="1" s="1"/>
  <c r="QQY118" i="1"/>
  <c r="QQV118" i="1" a="1"/>
  <c r="QQV118" i="1" s="1"/>
  <c r="QQQ118" i="1"/>
  <c r="QQN118" i="1" a="1"/>
  <c r="QQN118" i="1" s="1"/>
  <c r="QQI118" i="1"/>
  <c r="QQF118" i="1" a="1"/>
  <c r="QQF118" i="1" s="1"/>
  <c r="QQA118" i="1"/>
  <c r="QPX118" i="1" a="1"/>
  <c r="QPX118" i="1" s="1"/>
  <c r="QPS118" i="1"/>
  <c r="QPP118" i="1" a="1"/>
  <c r="QPP118" i="1" s="1"/>
  <c r="QPK118" i="1"/>
  <c r="QPH118" i="1" a="1"/>
  <c r="QPH118" i="1" s="1"/>
  <c r="QPC118" i="1"/>
  <c r="QOZ118" i="1" a="1"/>
  <c r="QOZ118" i="1" s="1"/>
  <c r="QOU118" i="1"/>
  <c r="QOR118" i="1" a="1"/>
  <c r="QOR118" i="1" s="1"/>
  <c r="QOM118" i="1"/>
  <c r="QOJ118" i="1" a="1"/>
  <c r="QOJ118" i="1" s="1"/>
  <c r="QOE118" i="1"/>
  <c r="QOB118" i="1" a="1"/>
  <c r="QOB118" i="1" s="1"/>
  <c r="QNW118" i="1"/>
  <c r="QNT118" i="1" a="1"/>
  <c r="QNT118" i="1" s="1"/>
  <c r="QNO118" i="1"/>
  <c r="QNL118" i="1" a="1"/>
  <c r="QNL118" i="1" s="1"/>
  <c r="QNG118" i="1"/>
  <c r="QND118" i="1" a="1"/>
  <c r="QND118" i="1" s="1"/>
  <c r="QMY118" i="1"/>
  <c r="QMV118" i="1" a="1"/>
  <c r="QMV118" i="1" s="1"/>
  <c r="QMQ118" i="1"/>
  <c r="QMN118" i="1" a="1"/>
  <c r="QMN118" i="1" s="1"/>
  <c r="QMI118" i="1"/>
  <c r="QMF118" i="1" a="1"/>
  <c r="QMF118" i="1" s="1"/>
  <c r="QMA118" i="1"/>
  <c r="QLX118" i="1" a="1"/>
  <c r="QLX118" i="1" s="1"/>
  <c r="QLS118" i="1"/>
  <c r="QLP118" i="1" a="1"/>
  <c r="QLP118" i="1" s="1"/>
  <c r="QLK118" i="1"/>
  <c r="QLH118" i="1" a="1"/>
  <c r="QLH118" i="1" s="1"/>
  <c r="QLC118" i="1"/>
  <c r="QKZ118" i="1" a="1"/>
  <c r="QKZ118" i="1" s="1"/>
  <c r="QKU118" i="1"/>
  <c r="QKR118" i="1" a="1"/>
  <c r="QKR118" i="1" s="1"/>
  <c r="QKM118" i="1"/>
  <c r="QKJ118" i="1" a="1"/>
  <c r="QKJ118" i="1" s="1"/>
  <c r="QKE118" i="1"/>
  <c r="QKB118" i="1" a="1"/>
  <c r="QKB118" i="1" s="1"/>
  <c r="QJW118" i="1"/>
  <c r="QJT118" i="1" a="1"/>
  <c r="QJT118" i="1" s="1"/>
  <c r="QJO118" i="1"/>
  <c r="QJL118" i="1" a="1"/>
  <c r="QJL118" i="1" s="1"/>
  <c r="QJG118" i="1"/>
  <c r="QJD118" i="1" a="1"/>
  <c r="QJD118" i="1" s="1"/>
  <c r="QIY118" i="1"/>
  <c r="QIV118" i="1" a="1"/>
  <c r="QIV118" i="1" s="1"/>
  <c r="QIQ118" i="1"/>
  <c r="QIN118" i="1" a="1"/>
  <c r="QIN118" i="1" s="1"/>
  <c r="QII118" i="1"/>
  <c r="QIF118" i="1" a="1"/>
  <c r="QIF118" i="1" s="1"/>
  <c r="QIA118" i="1"/>
  <c r="QHX118" i="1" a="1"/>
  <c r="QHX118" i="1" s="1"/>
  <c r="QHS118" i="1"/>
  <c r="QHP118" i="1" a="1"/>
  <c r="QHP118" i="1" s="1"/>
  <c r="QHK118" i="1"/>
  <c r="QHH118" i="1" a="1"/>
  <c r="QHH118" i="1" s="1"/>
  <c r="QHC118" i="1"/>
  <c r="QGZ118" i="1" a="1"/>
  <c r="QGZ118" i="1" s="1"/>
  <c r="QGU118" i="1"/>
  <c r="QGR118" i="1" a="1"/>
  <c r="QGR118" i="1" s="1"/>
  <c r="QGM118" i="1"/>
  <c r="QGJ118" i="1" a="1"/>
  <c r="QGJ118" i="1" s="1"/>
  <c r="QGE118" i="1"/>
  <c r="QGB118" i="1" a="1"/>
  <c r="QGB118" i="1" s="1"/>
  <c r="QFW118" i="1"/>
  <c r="QFT118" i="1" a="1"/>
  <c r="QFT118" i="1" s="1"/>
  <c r="QFO118" i="1"/>
  <c r="QFL118" i="1" a="1"/>
  <c r="QFL118" i="1" s="1"/>
  <c r="QFG118" i="1"/>
  <c r="QFD118" i="1" a="1"/>
  <c r="QFD118" i="1" s="1"/>
  <c r="QEY118" i="1"/>
  <c r="QEV118" i="1" a="1"/>
  <c r="QEV118" i="1" s="1"/>
  <c r="QEQ118" i="1"/>
  <c r="QEN118" i="1" a="1"/>
  <c r="QEN118" i="1" s="1"/>
  <c r="QEI118" i="1"/>
  <c r="QEF118" i="1" a="1"/>
  <c r="QEF118" i="1" s="1"/>
  <c r="QEA118" i="1"/>
  <c r="QDX118" i="1" a="1"/>
  <c r="QDX118" i="1" s="1"/>
  <c r="QDS118" i="1"/>
  <c r="QDP118" i="1" a="1"/>
  <c r="QDP118" i="1" s="1"/>
  <c r="QDK118" i="1"/>
  <c r="QDH118" i="1" a="1"/>
  <c r="QDH118" i="1" s="1"/>
  <c r="QDC118" i="1"/>
  <c r="QCZ118" i="1" a="1"/>
  <c r="QCZ118" i="1" s="1"/>
  <c r="QCU118" i="1"/>
  <c r="QCR118" i="1" a="1"/>
  <c r="QCR118" i="1" s="1"/>
  <c r="QCM118" i="1"/>
  <c r="QCJ118" i="1" a="1"/>
  <c r="QCJ118" i="1" s="1"/>
  <c r="QCE118" i="1"/>
  <c r="QCB118" i="1" a="1"/>
  <c r="QCB118" i="1" s="1"/>
  <c r="QBW118" i="1"/>
  <c r="QBT118" i="1" a="1"/>
  <c r="QBT118" i="1" s="1"/>
  <c r="QBO118" i="1"/>
  <c r="QBL118" i="1" a="1"/>
  <c r="QBL118" i="1" s="1"/>
  <c r="QBG118" i="1"/>
  <c r="QBD118" i="1" a="1"/>
  <c r="QBD118" i="1" s="1"/>
  <c r="QAY118" i="1"/>
  <c r="QAV118" i="1" a="1"/>
  <c r="QAV118" i="1" s="1"/>
  <c r="QAQ118" i="1"/>
  <c r="QAN118" i="1" a="1"/>
  <c r="QAN118" i="1" s="1"/>
  <c r="QAI118" i="1"/>
  <c r="QAF118" i="1" a="1"/>
  <c r="QAF118" i="1" s="1"/>
  <c r="QAA118" i="1"/>
  <c r="PZX118" i="1" a="1"/>
  <c r="PZX118" i="1" s="1"/>
  <c r="PZS118" i="1"/>
  <c r="PZP118" i="1" a="1"/>
  <c r="PZP118" i="1" s="1"/>
  <c r="PZK118" i="1"/>
  <c r="PZH118" i="1" a="1"/>
  <c r="PZH118" i="1" s="1"/>
  <c r="PZC118" i="1"/>
  <c r="PYZ118" i="1" a="1"/>
  <c r="PYZ118" i="1" s="1"/>
  <c r="PYU118" i="1"/>
  <c r="PYR118" i="1" a="1"/>
  <c r="PYR118" i="1" s="1"/>
  <c r="PYM118" i="1"/>
  <c r="PYJ118" i="1" a="1"/>
  <c r="PYJ118" i="1" s="1"/>
  <c r="PYE118" i="1"/>
  <c r="PYB118" i="1" a="1"/>
  <c r="PYB118" i="1" s="1"/>
  <c r="PXW118" i="1"/>
  <c r="PXT118" i="1" a="1"/>
  <c r="PXT118" i="1" s="1"/>
  <c r="PXO118" i="1"/>
  <c r="PXL118" i="1" a="1"/>
  <c r="PXL118" i="1" s="1"/>
  <c r="PXG118" i="1"/>
  <c r="PXD118" i="1" a="1"/>
  <c r="PXD118" i="1" s="1"/>
  <c r="PWY118" i="1"/>
  <c r="PWV118" i="1" a="1"/>
  <c r="PWV118" i="1" s="1"/>
  <c r="PWQ118" i="1"/>
  <c r="PWN118" i="1" a="1"/>
  <c r="PWN118" i="1" s="1"/>
  <c r="PWI118" i="1"/>
  <c r="PWF118" i="1" a="1"/>
  <c r="PWF118" i="1" s="1"/>
  <c r="PWA118" i="1"/>
  <c r="PVX118" i="1" a="1"/>
  <c r="PVX118" i="1" s="1"/>
  <c r="PVS118" i="1"/>
  <c r="PVP118" i="1" a="1"/>
  <c r="PVP118" i="1" s="1"/>
  <c r="PVK118" i="1"/>
  <c r="PVH118" i="1" a="1"/>
  <c r="PVH118" i="1" s="1"/>
  <c r="PVC118" i="1"/>
  <c r="PUZ118" i="1" a="1"/>
  <c r="PUZ118" i="1" s="1"/>
  <c r="PUU118" i="1"/>
  <c r="PUR118" i="1" a="1"/>
  <c r="PUR118" i="1" s="1"/>
  <c r="PUM118" i="1"/>
  <c r="PUJ118" i="1" a="1"/>
  <c r="PUJ118" i="1" s="1"/>
  <c r="PUE118" i="1"/>
  <c r="PUB118" i="1" a="1"/>
  <c r="PUB118" i="1" s="1"/>
  <c r="PTW118" i="1"/>
  <c r="PTT118" i="1" a="1"/>
  <c r="PTT118" i="1" s="1"/>
  <c r="PTO118" i="1"/>
  <c r="PTL118" i="1" a="1"/>
  <c r="PTL118" i="1" s="1"/>
  <c r="PTG118" i="1"/>
  <c r="PTD118" i="1" a="1"/>
  <c r="PTD118" i="1" s="1"/>
  <c r="PSY118" i="1"/>
  <c r="PSV118" i="1" a="1"/>
  <c r="PSV118" i="1" s="1"/>
  <c r="PSQ118" i="1"/>
  <c r="PSN118" i="1" a="1"/>
  <c r="PSN118" i="1" s="1"/>
  <c r="PSI118" i="1"/>
  <c r="PSF118" i="1" a="1"/>
  <c r="PSF118" i="1" s="1"/>
  <c r="PSA118" i="1"/>
  <c r="PRX118" i="1" a="1"/>
  <c r="PRX118" i="1" s="1"/>
  <c r="PRS118" i="1"/>
  <c r="PRP118" i="1" a="1"/>
  <c r="PRP118" i="1" s="1"/>
  <c r="PRK118" i="1"/>
  <c r="PRH118" i="1" a="1"/>
  <c r="PRH118" i="1" s="1"/>
  <c r="PRC118" i="1"/>
  <c r="PQZ118" i="1" a="1"/>
  <c r="PQZ118" i="1" s="1"/>
  <c r="PQU118" i="1"/>
  <c r="PQR118" i="1" a="1"/>
  <c r="PQR118" i="1" s="1"/>
  <c r="PQM118" i="1"/>
  <c r="PQJ118" i="1" a="1"/>
  <c r="PQJ118" i="1" s="1"/>
  <c r="PQE118" i="1"/>
  <c r="PQB118" i="1" a="1"/>
  <c r="PQB118" i="1" s="1"/>
  <c r="PPW118" i="1"/>
  <c r="PPT118" i="1" a="1"/>
  <c r="PPT118" i="1" s="1"/>
  <c r="PPO118" i="1"/>
  <c r="PPL118" i="1" a="1"/>
  <c r="PPL118" i="1" s="1"/>
  <c r="PPG118" i="1"/>
  <c r="PPD118" i="1" a="1"/>
  <c r="PPD118" i="1" s="1"/>
  <c r="POY118" i="1"/>
  <c r="POV118" i="1" a="1"/>
  <c r="POV118" i="1" s="1"/>
  <c r="POQ118" i="1"/>
  <c r="PON118" i="1" a="1"/>
  <c r="PON118" i="1" s="1"/>
  <c r="POI118" i="1"/>
  <c r="POF118" i="1" a="1"/>
  <c r="POF118" i="1" s="1"/>
  <c r="POA118" i="1"/>
  <c r="PNX118" i="1" a="1"/>
  <c r="PNX118" i="1" s="1"/>
  <c r="PNS118" i="1"/>
  <c r="PNP118" i="1" a="1"/>
  <c r="PNP118" i="1" s="1"/>
  <c r="PNK118" i="1"/>
  <c r="PNH118" i="1" a="1"/>
  <c r="PNH118" i="1" s="1"/>
  <c r="PNC118" i="1"/>
  <c r="PMZ118" i="1" a="1"/>
  <c r="PMZ118" i="1" s="1"/>
  <c r="PMU118" i="1"/>
  <c r="PMR118" i="1" a="1"/>
  <c r="PMR118" i="1" s="1"/>
  <c r="PMM118" i="1"/>
  <c r="PMJ118" i="1" a="1"/>
  <c r="PMJ118" i="1" s="1"/>
  <c r="PME118" i="1"/>
  <c r="PMB118" i="1" a="1"/>
  <c r="PMB118" i="1" s="1"/>
  <c r="PLW118" i="1"/>
  <c r="PLT118" i="1" a="1"/>
  <c r="PLO118" i="1"/>
  <c r="PLL118" i="1" a="1"/>
  <c r="PLL118" i="1" s="1"/>
  <c r="PLG118" i="1"/>
  <c r="PLD118" i="1" a="1"/>
  <c r="PLD118" i="1" s="1"/>
  <c r="PKY118" i="1"/>
  <c r="PKV118" i="1" a="1"/>
  <c r="PKV118" i="1" s="1"/>
  <c r="PKQ118" i="1"/>
  <c r="PKN118" i="1" a="1"/>
  <c r="PKN118" i="1" s="1"/>
  <c r="PKI118" i="1"/>
  <c r="PKF118" i="1" a="1"/>
  <c r="PKF118" i="1" s="1"/>
  <c r="PKA118" i="1"/>
  <c r="PJX118" i="1" a="1"/>
  <c r="PJX118" i="1" s="1"/>
  <c r="PJS118" i="1"/>
  <c r="PJP118" i="1" a="1"/>
  <c r="PJP118" i="1" s="1"/>
  <c r="PJK118" i="1"/>
  <c r="PJH118" i="1" a="1"/>
  <c r="PJH118" i="1" s="1"/>
  <c r="PJC118" i="1"/>
  <c r="PIZ118" i="1" a="1"/>
  <c r="PIZ118" i="1" s="1"/>
  <c r="PIU118" i="1"/>
  <c r="PIR118" i="1" a="1"/>
  <c r="PIR118" i="1" s="1"/>
  <c r="PIM118" i="1"/>
  <c r="PIJ118" i="1" a="1"/>
  <c r="PIJ118" i="1" s="1"/>
  <c r="PIE118" i="1"/>
  <c r="PIB118" i="1" a="1"/>
  <c r="PIB118" i="1" s="1"/>
  <c r="PHW118" i="1"/>
  <c r="PHT118" i="1" a="1"/>
  <c r="PHT118" i="1" s="1"/>
  <c r="PHO118" i="1"/>
  <c r="PHL118" i="1" a="1"/>
  <c r="PHL118" i="1" s="1"/>
  <c r="PHG118" i="1"/>
  <c r="PHD118" i="1" a="1"/>
  <c r="PHD118" i="1" s="1"/>
  <c r="PGY118" i="1"/>
  <c r="PGV118" i="1" a="1"/>
  <c r="PGV118" i="1" s="1"/>
  <c r="PGQ118" i="1"/>
  <c r="PGN118" i="1" a="1"/>
  <c r="PGN118" i="1" s="1"/>
  <c r="PGI118" i="1"/>
  <c r="PGF118" i="1" a="1"/>
  <c r="PGF118" i="1" s="1"/>
  <c r="PGA118" i="1"/>
  <c r="PFX118" i="1" a="1"/>
  <c r="PFX118" i="1" s="1"/>
  <c r="PFS118" i="1"/>
  <c r="PFP118" i="1" a="1"/>
  <c r="PFP118" i="1" s="1"/>
  <c r="PFK118" i="1"/>
  <c r="PFH118" i="1" a="1"/>
  <c r="PFH118" i="1" s="1"/>
  <c r="PFC118" i="1"/>
  <c r="PEZ118" i="1" a="1"/>
  <c r="PEZ118" i="1" s="1"/>
  <c r="PEU118" i="1"/>
  <c r="PER118" i="1" a="1"/>
  <c r="PER118" i="1" s="1"/>
  <c r="PEM118" i="1"/>
  <c r="PEJ118" i="1" a="1"/>
  <c r="PEJ118" i="1" s="1"/>
  <c r="PEE118" i="1"/>
  <c r="PEB118" i="1" a="1"/>
  <c r="PEB118" i="1" s="1"/>
  <c r="PDW118" i="1"/>
  <c r="PDT118" i="1" a="1"/>
  <c r="PDT118" i="1" s="1"/>
  <c r="PDO118" i="1"/>
  <c r="PDL118" i="1" a="1"/>
  <c r="PDL118" i="1" s="1"/>
  <c r="PDG118" i="1"/>
  <c r="PDD118" i="1" a="1"/>
  <c r="PDD118" i="1" s="1"/>
  <c r="PCY118" i="1"/>
  <c r="PCV118" i="1" a="1"/>
  <c r="PCV118" i="1" s="1"/>
  <c r="PCQ118" i="1"/>
  <c r="PCN118" i="1" a="1"/>
  <c r="PCN118" i="1" s="1"/>
  <c r="PCI118" i="1"/>
  <c r="PCF118" i="1" a="1"/>
  <c r="PCF118" i="1" s="1"/>
  <c r="PCA118" i="1"/>
  <c r="PBX118" i="1" a="1"/>
  <c r="PBX118" i="1" s="1"/>
  <c r="PBS118" i="1"/>
  <c r="PBP118" i="1" a="1"/>
  <c r="PBP118" i="1" s="1"/>
  <c r="PBK118" i="1"/>
  <c r="PBH118" i="1" a="1"/>
  <c r="PBH118" i="1" s="1"/>
  <c r="PBC118" i="1"/>
  <c r="PAZ118" i="1" a="1"/>
  <c r="PAZ118" i="1" s="1"/>
  <c r="PAU118" i="1"/>
  <c r="PAR118" i="1" a="1"/>
  <c r="PAR118" i="1" s="1"/>
  <c r="PAM118" i="1"/>
  <c r="PAJ118" i="1" a="1"/>
  <c r="PAJ118" i="1" s="1"/>
  <c r="PAE118" i="1"/>
  <c r="PAB118" i="1" a="1"/>
  <c r="PAB118" i="1" s="1"/>
  <c r="OZW118" i="1"/>
  <c r="OZT118" i="1" a="1"/>
  <c r="OZT118" i="1" s="1"/>
  <c r="OZO118" i="1"/>
  <c r="OZL118" i="1" a="1"/>
  <c r="OZL118" i="1" s="1"/>
  <c r="OZG118" i="1"/>
  <c r="OZD118" i="1" a="1"/>
  <c r="OZD118" i="1" s="1"/>
  <c r="OYY118" i="1"/>
  <c r="OYV118" i="1" a="1"/>
  <c r="OYV118" i="1" s="1"/>
  <c r="OYQ118" i="1"/>
  <c r="OYN118" i="1" a="1"/>
  <c r="OYN118" i="1" s="1"/>
  <c r="OYI118" i="1"/>
  <c r="OYF118" i="1" a="1"/>
  <c r="OYF118" i="1" s="1"/>
  <c r="OYA118" i="1"/>
  <c r="OXX118" i="1" a="1"/>
  <c r="OXX118" i="1" s="1"/>
  <c r="OXS118" i="1"/>
  <c r="OXP118" i="1" a="1"/>
  <c r="OXP118" i="1" s="1"/>
  <c r="OXK118" i="1"/>
  <c r="OXH118" i="1" a="1"/>
  <c r="OXH118" i="1" s="1"/>
  <c r="OXC118" i="1"/>
  <c r="OWZ118" i="1" a="1"/>
  <c r="OWZ118" i="1" s="1"/>
  <c r="OWU118" i="1"/>
  <c r="OWR118" i="1" a="1"/>
  <c r="OWR118" i="1" s="1"/>
  <c r="OWM118" i="1"/>
  <c r="OWJ118" i="1" a="1"/>
  <c r="OWJ118" i="1" s="1"/>
  <c r="OWE118" i="1"/>
  <c r="OWB118" i="1" a="1"/>
  <c r="OWB118" i="1" s="1"/>
  <c r="OVW118" i="1"/>
  <c r="OVT118" i="1" a="1"/>
  <c r="OVT118" i="1" s="1"/>
  <c r="OVO118" i="1"/>
  <c r="OVL118" i="1" a="1"/>
  <c r="OVL118" i="1" s="1"/>
  <c r="OVG118" i="1"/>
  <c r="OVD118" i="1" a="1"/>
  <c r="OVD118" i="1" s="1"/>
  <c r="OUY118" i="1"/>
  <c r="OUV118" i="1" a="1"/>
  <c r="OUV118" i="1" s="1"/>
  <c r="OUQ118" i="1"/>
  <c r="OUN118" i="1" a="1"/>
  <c r="OUN118" i="1" s="1"/>
  <c r="OUI118" i="1"/>
  <c r="OUF118" i="1" a="1"/>
  <c r="OUF118" i="1" s="1"/>
  <c r="OUA118" i="1"/>
  <c r="OTX118" i="1" a="1"/>
  <c r="OTX118" i="1" s="1"/>
  <c r="OTS118" i="1"/>
  <c r="OTP118" i="1" a="1"/>
  <c r="OTP118" i="1" s="1"/>
  <c r="OTK118" i="1"/>
  <c r="OTH118" i="1" a="1"/>
  <c r="OTH118" i="1" s="1"/>
  <c r="OTC118" i="1"/>
  <c r="OSZ118" i="1" a="1"/>
  <c r="OSZ118" i="1" s="1"/>
  <c r="OSU118" i="1"/>
  <c r="OSR118" i="1" a="1"/>
  <c r="OSR118" i="1" s="1"/>
  <c r="OSM118" i="1"/>
  <c r="OSJ118" i="1" a="1"/>
  <c r="OSJ118" i="1" s="1"/>
  <c r="OSE118" i="1"/>
  <c r="OSB118" i="1" a="1"/>
  <c r="OSB118" i="1" s="1"/>
  <c r="ORW118" i="1"/>
  <c r="ORT118" i="1" a="1"/>
  <c r="ORT118" i="1" s="1"/>
  <c r="ORO118" i="1"/>
  <c r="ORL118" i="1" a="1"/>
  <c r="ORL118" i="1" s="1"/>
  <c r="ORG118" i="1"/>
  <c r="ORD118" i="1" a="1"/>
  <c r="ORD118" i="1" s="1"/>
  <c r="OQY118" i="1"/>
  <c r="OQV118" i="1" a="1"/>
  <c r="OQV118" i="1" s="1"/>
  <c r="OQQ118" i="1"/>
  <c r="OQN118" i="1" a="1"/>
  <c r="OQN118" i="1" s="1"/>
  <c r="OQI118" i="1"/>
  <c r="OQF118" i="1" a="1"/>
  <c r="OQF118" i="1" s="1"/>
  <c r="OQA118" i="1"/>
  <c r="OPX118" i="1" a="1"/>
  <c r="OPX118" i="1" s="1"/>
  <c r="OPS118" i="1"/>
  <c r="OPP118" i="1" a="1"/>
  <c r="OPP118" i="1" s="1"/>
  <c r="OPK118" i="1"/>
  <c r="OPH118" i="1" a="1"/>
  <c r="OPH118" i="1" s="1"/>
  <c r="OPC118" i="1"/>
  <c r="OOZ118" i="1" a="1"/>
  <c r="OOZ118" i="1" s="1"/>
  <c r="OOU118" i="1"/>
  <c r="OOR118" i="1" a="1"/>
  <c r="OOR118" i="1" s="1"/>
  <c r="OOM118" i="1"/>
  <c r="OOJ118" i="1" a="1"/>
  <c r="OOJ118" i="1" s="1"/>
  <c r="OOE118" i="1"/>
  <c r="OOB118" i="1" a="1"/>
  <c r="OOB118" i="1" s="1"/>
  <c r="ONW118" i="1"/>
  <c r="ONT118" i="1" a="1"/>
  <c r="ONT118" i="1" s="1"/>
  <c r="ONO118" i="1"/>
  <c r="ONL118" i="1" a="1"/>
  <c r="ONL118" i="1" s="1"/>
  <c r="ONG118" i="1"/>
  <c r="OND118" i="1" a="1"/>
  <c r="OND118" i="1" s="1"/>
  <c r="OMY118" i="1"/>
  <c r="OMV118" i="1" a="1"/>
  <c r="OMV118" i="1" s="1"/>
  <c r="OMQ118" i="1"/>
  <c r="OMN118" i="1" a="1"/>
  <c r="OMN118" i="1" s="1"/>
  <c r="OMI118" i="1"/>
  <c r="OMF118" i="1" a="1"/>
  <c r="OMF118" i="1" s="1"/>
  <c r="OMA118" i="1"/>
  <c r="OLX118" i="1" a="1"/>
  <c r="OLX118" i="1" s="1"/>
  <c r="OLS118" i="1"/>
  <c r="OLP118" i="1" a="1"/>
  <c r="OLP118" i="1" s="1"/>
  <c r="OLK118" i="1"/>
  <c r="OLH118" i="1" a="1"/>
  <c r="OLH118" i="1" s="1"/>
  <c r="OLC118" i="1"/>
  <c r="OKZ118" i="1" a="1"/>
  <c r="OKZ118" i="1" s="1"/>
  <c r="OKU118" i="1"/>
  <c r="OKR118" i="1" a="1"/>
  <c r="OKR118" i="1" s="1"/>
  <c r="OKM118" i="1"/>
  <c r="OKJ118" i="1" a="1"/>
  <c r="OKJ118" i="1" s="1"/>
  <c r="OKE118" i="1"/>
  <c r="OKB118" i="1" a="1"/>
  <c r="OKB118" i="1" s="1"/>
  <c r="OJW118" i="1"/>
  <c r="OJT118" i="1" a="1"/>
  <c r="OJT118" i="1" s="1"/>
  <c r="OJO118" i="1"/>
  <c r="OJL118" i="1" a="1"/>
  <c r="OJL118" i="1" s="1"/>
  <c r="OJG118" i="1"/>
  <c r="OJD118" i="1" a="1"/>
  <c r="OJD118" i="1" s="1"/>
  <c r="OIY118" i="1"/>
  <c r="OIV118" i="1" a="1"/>
  <c r="OIV118" i="1" s="1"/>
  <c r="OIQ118" i="1"/>
  <c r="OIN118" i="1" a="1"/>
  <c r="OIN118" i="1" s="1"/>
  <c r="OII118" i="1"/>
  <c r="OIF118" i="1" a="1"/>
  <c r="OIF118" i="1" s="1"/>
  <c r="OIA118" i="1"/>
  <c r="OHX118" i="1" a="1"/>
  <c r="OHX118" i="1" s="1"/>
  <c r="OHS118" i="1"/>
  <c r="OHP118" i="1" a="1"/>
  <c r="OHP118" i="1" s="1"/>
  <c r="OHK118" i="1"/>
  <c r="OHH118" i="1" a="1"/>
  <c r="OHH118" i="1" s="1"/>
  <c r="OHC118" i="1"/>
  <c r="OGZ118" i="1" a="1"/>
  <c r="OGZ118" i="1" s="1"/>
  <c r="OGU118" i="1"/>
  <c r="OGR118" i="1" a="1"/>
  <c r="OGR118" i="1" s="1"/>
  <c r="OGM118" i="1"/>
  <c r="OGJ118" i="1" a="1"/>
  <c r="OGJ118" i="1" s="1"/>
  <c r="OGE118" i="1"/>
  <c r="OGB118" i="1" a="1"/>
  <c r="OGB118" i="1" s="1"/>
  <c r="OFW118" i="1"/>
  <c r="OFT118" i="1" a="1"/>
  <c r="OFT118" i="1" s="1"/>
  <c r="OFO118" i="1"/>
  <c r="OFL118" i="1" a="1"/>
  <c r="OFL118" i="1" s="1"/>
  <c r="OFG118" i="1"/>
  <c r="OFD118" i="1" a="1"/>
  <c r="OFD118" i="1" s="1"/>
  <c r="OEY118" i="1"/>
  <c r="OEV118" i="1" a="1"/>
  <c r="OEV118" i="1" s="1"/>
  <c r="OEQ118" i="1"/>
  <c r="OEN118" i="1" a="1"/>
  <c r="OEN118" i="1" s="1"/>
  <c r="OEI118" i="1"/>
  <c r="OEF118" i="1" a="1"/>
  <c r="OEF118" i="1" s="1"/>
  <c r="OEA118" i="1"/>
  <c r="ODX118" i="1" a="1"/>
  <c r="ODX118" i="1" s="1"/>
  <c r="ODS118" i="1"/>
  <c r="ODP118" i="1" a="1"/>
  <c r="ODP118" i="1" s="1"/>
  <c r="ODK118" i="1"/>
  <c r="ODH118" i="1" a="1"/>
  <c r="ODH118" i="1" s="1"/>
  <c r="ODC118" i="1"/>
  <c r="OCZ118" i="1" a="1"/>
  <c r="OCZ118" i="1" s="1"/>
  <c r="OCU118" i="1"/>
  <c r="OCR118" i="1" a="1"/>
  <c r="OCR118" i="1" s="1"/>
  <c r="OCM118" i="1"/>
  <c r="OCJ118" i="1" a="1"/>
  <c r="OCJ118" i="1" s="1"/>
  <c r="OCE118" i="1"/>
  <c r="OCB118" i="1" a="1"/>
  <c r="OCB118" i="1" s="1"/>
  <c r="OBW118" i="1"/>
  <c r="OBT118" i="1" a="1"/>
  <c r="OBT118" i="1" s="1"/>
  <c r="OBO118" i="1"/>
  <c r="OBL118" i="1" a="1"/>
  <c r="OBL118" i="1" s="1"/>
  <c r="OBG118" i="1"/>
  <c r="OBD118" i="1" a="1"/>
  <c r="OBD118" i="1" s="1"/>
  <c r="OAY118" i="1"/>
  <c r="OAV118" i="1" a="1"/>
  <c r="OAV118" i="1" s="1"/>
  <c r="OAQ118" i="1"/>
  <c r="OAN118" i="1" a="1"/>
  <c r="OAN118" i="1" s="1"/>
  <c r="OAI118" i="1"/>
  <c r="OAF118" i="1" a="1"/>
  <c r="OAF118" i="1" s="1"/>
  <c r="OAA118" i="1"/>
  <c r="NZX118" i="1" a="1"/>
  <c r="NZX118" i="1" s="1"/>
  <c r="NZS118" i="1"/>
  <c r="NZP118" i="1" a="1"/>
  <c r="NZP118" i="1" s="1"/>
  <c r="NZK118" i="1"/>
  <c r="NZH118" i="1" a="1"/>
  <c r="NZH118" i="1" s="1"/>
  <c r="NZC118" i="1"/>
  <c r="NYZ118" i="1" a="1"/>
  <c r="NYZ118" i="1" s="1"/>
  <c r="NYU118" i="1"/>
  <c r="NYR118" i="1" a="1"/>
  <c r="NYR118" i="1" s="1"/>
  <c r="NYM118" i="1"/>
  <c r="NYJ118" i="1" a="1"/>
  <c r="NYJ118" i="1" s="1"/>
  <c r="NYE118" i="1"/>
  <c r="NYB118" i="1" a="1"/>
  <c r="NYB118" i="1" s="1"/>
  <c r="NXW118" i="1"/>
  <c r="NXT118" i="1" a="1"/>
  <c r="NXT118" i="1" s="1"/>
  <c r="NXO118" i="1"/>
  <c r="NXL118" i="1" a="1"/>
  <c r="NXL118" i="1" s="1"/>
  <c r="NXG118" i="1"/>
  <c r="NXD118" i="1" a="1"/>
  <c r="NXD118" i="1" s="1"/>
  <c r="NWY118" i="1"/>
  <c r="NWV118" i="1" a="1"/>
  <c r="NWV118" i="1" s="1"/>
  <c r="NWQ118" i="1"/>
  <c r="NWN118" i="1" a="1"/>
  <c r="NWN118" i="1" s="1"/>
  <c r="NWI118" i="1"/>
  <c r="NWF118" i="1" a="1"/>
  <c r="NWF118" i="1" s="1"/>
  <c r="NWA118" i="1"/>
  <c r="NVX118" i="1" a="1"/>
  <c r="NVX118" i="1" s="1"/>
  <c r="NVS118" i="1"/>
  <c r="NVP118" i="1" a="1"/>
  <c r="NVP118" i="1" s="1"/>
  <c r="NVK118" i="1"/>
  <c r="NVH118" i="1" a="1"/>
  <c r="NVH118" i="1" s="1"/>
  <c r="NVC118" i="1"/>
  <c r="NUZ118" i="1" a="1"/>
  <c r="NUZ118" i="1" s="1"/>
  <c r="NUU118" i="1"/>
  <c r="NUR118" i="1" a="1"/>
  <c r="NUR118" i="1" s="1"/>
  <c r="NUM118" i="1"/>
  <c r="NUJ118" i="1" a="1"/>
  <c r="NUJ118" i="1" s="1"/>
  <c r="NUE118" i="1"/>
  <c r="NUB118" i="1" a="1"/>
  <c r="NUB118" i="1" s="1"/>
  <c r="NTW118" i="1"/>
  <c r="NTT118" i="1" a="1"/>
  <c r="NTT118" i="1" s="1"/>
  <c r="NTO118" i="1"/>
  <c r="NTL118" i="1" a="1"/>
  <c r="NTL118" i="1" s="1"/>
  <c r="NTG118" i="1"/>
  <c r="NTD118" i="1" a="1"/>
  <c r="NTD118" i="1" s="1"/>
  <c r="NSY118" i="1"/>
  <c r="NSV118" i="1" a="1"/>
  <c r="NSV118" i="1" s="1"/>
  <c r="NSQ118" i="1"/>
  <c r="NSN118" i="1" a="1"/>
  <c r="NSN118" i="1" s="1"/>
  <c r="NSI118" i="1"/>
  <c r="NSF118" i="1" a="1"/>
  <c r="NSF118" i="1" s="1"/>
  <c r="NSA118" i="1"/>
  <c r="NRX118" i="1" a="1"/>
  <c r="NRX118" i="1" s="1"/>
  <c r="NRS118" i="1"/>
  <c r="NRP118" i="1" a="1"/>
  <c r="NRP118" i="1" s="1"/>
  <c r="NRK118" i="1"/>
  <c r="NRH118" i="1" a="1"/>
  <c r="NRH118" i="1" s="1"/>
  <c r="NRC118" i="1"/>
  <c r="NQZ118" i="1" a="1"/>
  <c r="NQZ118" i="1" s="1"/>
  <c r="NQU118" i="1"/>
  <c r="NQR118" i="1" a="1"/>
  <c r="NQR118" i="1" s="1"/>
  <c r="NQM118" i="1"/>
  <c r="NQJ118" i="1" a="1"/>
  <c r="NQJ118" i="1" s="1"/>
  <c r="NQE118" i="1"/>
  <c r="NQB118" i="1" a="1"/>
  <c r="NQB118" i="1" s="1"/>
  <c r="NPW118" i="1"/>
  <c r="NPT118" i="1" a="1"/>
  <c r="NPT118" i="1" s="1"/>
  <c r="NPO118" i="1"/>
  <c r="NPL118" i="1" a="1"/>
  <c r="NPL118" i="1" s="1"/>
  <c r="NPG118" i="1"/>
  <c r="NPD118" i="1" a="1"/>
  <c r="NPD118" i="1" s="1"/>
  <c r="NOY118" i="1"/>
  <c r="NOV118" i="1" a="1"/>
  <c r="NOV118" i="1" s="1"/>
  <c r="NOQ118" i="1"/>
  <c r="NON118" i="1" a="1"/>
  <c r="NON118" i="1" s="1"/>
  <c r="NOI118" i="1"/>
  <c r="NOF118" i="1" a="1"/>
  <c r="NOF118" i="1" s="1"/>
  <c r="NOA118" i="1"/>
  <c r="NNX118" i="1" a="1"/>
  <c r="NNX118" i="1" s="1"/>
  <c r="NNS118" i="1"/>
  <c r="NNP118" i="1" a="1"/>
  <c r="NNP118" i="1" s="1"/>
  <c r="NNK118" i="1"/>
  <c r="NNH118" i="1" a="1"/>
  <c r="NNH118" i="1" s="1"/>
  <c r="NNC118" i="1"/>
  <c r="NMZ118" i="1" a="1"/>
  <c r="NMZ118" i="1" s="1"/>
  <c r="NMU118" i="1"/>
  <c r="NMR118" i="1" a="1"/>
  <c r="NMR118" i="1" s="1"/>
  <c r="NMM118" i="1"/>
  <c r="NMJ118" i="1" a="1"/>
  <c r="NMJ118" i="1" s="1"/>
  <c r="NME118" i="1"/>
  <c r="NMB118" i="1" a="1"/>
  <c r="NMB118" i="1" s="1"/>
  <c r="NLW118" i="1"/>
  <c r="NLT118" i="1" a="1"/>
  <c r="NLT118" i="1" s="1"/>
  <c r="NLO118" i="1"/>
  <c r="NLL118" i="1" a="1"/>
  <c r="NLL118" i="1" s="1"/>
  <c r="NLG118" i="1"/>
  <c r="NLD118" i="1" a="1"/>
  <c r="NLD118" i="1" s="1"/>
  <c r="NKY118" i="1"/>
  <c r="NKV118" i="1" a="1"/>
  <c r="NKV118" i="1" s="1"/>
  <c r="NKQ118" i="1"/>
  <c r="NKN118" i="1" a="1"/>
  <c r="NKN118" i="1" s="1"/>
  <c r="NKI118" i="1"/>
  <c r="NKF118" i="1" a="1"/>
  <c r="NKF118" i="1" s="1"/>
  <c r="NKA118" i="1"/>
  <c r="NJX118" i="1" a="1"/>
  <c r="NJX118" i="1" s="1"/>
  <c r="NJS118" i="1"/>
  <c r="NJP118" i="1" a="1"/>
  <c r="NJP118" i="1" s="1"/>
  <c r="NJK118" i="1"/>
  <c r="NJH118" i="1" a="1"/>
  <c r="NJH118" i="1" s="1"/>
  <c r="NJC118" i="1"/>
  <c r="NIZ118" i="1" a="1"/>
  <c r="NIZ118" i="1" s="1"/>
  <c r="NIU118" i="1"/>
  <c r="NIR118" i="1" a="1"/>
  <c r="NIR118" i="1" s="1"/>
  <c r="NIM118" i="1"/>
  <c r="NIJ118" i="1" a="1"/>
  <c r="NIJ118" i="1" s="1"/>
  <c r="NIE118" i="1"/>
  <c r="NIB118" i="1" a="1"/>
  <c r="NIB118" i="1" s="1"/>
  <c r="NHW118" i="1"/>
  <c r="NHT118" i="1" a="1"/>
  <c r="NHT118" i="1" s="1"/>
  <c r="NHO118" i="1"/>
  <c r="NHL118" i="1" a="1"/>
  <c r="NHL118" i="1" s="1"/>
  <c r="NHG118" i="1"/>
  <c r="NHD118" i="1" a="1"/>
  <c r="NHD118" i="1" s="1"/>
  <c r="NGY118" i="1"/>
  <c r="NGV118" i="1" a="1"/>
  <c r="NGV118" i="1" s="1"/>
  <c r="NGQ118" i="1"/>
  <c r="NGN118" i="1" a="1"/>
  <c r="NGN118" i="1" s="1"/>
  <c r="NGI118" i="1"/>
  <c r="NGF118" i="1" a="1"/>
  <c r="NGF118" i="1" s="1"/>
  <c r="NGA118" i="1"/>
  <c r="NFX118" i="1" a="1"/>
  <c r="NFX118" i="1" s="1"/>
  <c r="NFS118" i="1"/>
  <c r="NFP118" i="1" a="1"/>
  <c r="NFP118" i="1" s="1"/>
  <c r="NFK118" i="1"/>
  <c r="NFH118" i="1" a="1"/>
  <c r="NFH118" i="1" s="1"/>
  <c r="NFC118" i="1"/>
  <c r="NEZ118" i="1" a="1"/>
  <c r="NEZ118" i="1" s="1"/>
  <c r="NEU118" i="1"/>
  <c r="NER118" i="1" a="1"/>
  <c r="NER118" i="1" s="1"/>
  <c r="NEM118" i="1"/>
  <c r="NEJ118" i="1" a="1"/>
  <c r="NEJ118" i="1" s="1"/>
  <c r="NEE118" i="1"/>
  <c r="NEB118" i="1" a="1"/>
  <c r="NEB118" i="1" s="1"/>
  <c r="NDW118" i="1"/>
  <c r="NDT118" i="1" a="1"/>
  <c r="NDT118" i="1" s="1"/>
  <c r="NDO118" i="1"/>
  <c r="NDL118" i="1" a="1"/>
  <c r="NDL118" i="1" s="1"/>
  <c r="NDG118" i="1"/>
  <c r="NDD118" i="1" a="1"/>
  <c r="NDD118" i="1" s="1"/>
  <c r="NCY118" i="1"/>
  <c r="NCV118" i="1" a="1"/>
  <c r="NCV118" i="1" s="1"/>
  <c r="NCQ118" i="1"/>
  <c r="NCN118" i="1" a="1"/>
  <c r="NCN118" i="1" s="1"/>
  <c r="NCI118" i="1"/>
  <c r="NCF118" i="1" a="1"/>
  <c r="NCF118" i="1" s="1"/>
  <c r="NCA118" i="1"/>
  <c r="NBX118" i="1" a="1"/>
  <c r="NBX118" i="1" s="1"/>
  <c r="NBS118" i="1"/>
  <c r="NBP118" i="1" a="1"/>
  <c r="NBP118" i="1" s="1"/>
  <c r="NBK118" i="1"/>
  <c r="NBH118" i="1" a="1"/>
  <c r="NBH118" i="1" s="1"/>
  <c r="NBC118" i="1"/>
  <c r="NAZ118" i="1" a="1"/>
  <c r="NAZ118" i="1" s="1"/>
  <c r="NAU118" i="1"/>
  <c r="NAR118" i="1" a="1"/>
  <c r="NAR118" i="1" s="1"/>
  <c r="NAM118" i="1"/>
  <c r="NAJ118" i="1" a="1"/>
  <c r="NAE118" i="1"/>
  <c r="NAB118" i="1" a="1"/>
  <c r="NAB118" i="1" s="1"/>
  <c r="MZW118" i="1"/>
  <c r="MZT118" i="1" a="1"/>
  <c r="MZT118" i="1" s="1"/>
  <c r="MZO118" i="1"/>
  <c r="MZL118" i="1" a="1"/>
  <c r="MZL118" i="1" s="1"/>
  <c r="MZG118" i="1"/>
  <c r="MZD118" i="1" a="1"/>
  <c r="MZD118" i="1" s="1"/>
  <c r="MYY118" i="1"/>
  <c r="MYV118" i="1" a="1"/>
  <c r="MYV118" i="1" s="1"/>
  <c r="MYQ118" i="1"/>
  <c r="MYN118" i="1" a="1"/>
  <c r="MYI118" i="1"/>
  <c r="MYF118" i="1" a="1"/>
  <c r="MYF118" i="1" s="1"/>
  <c r="MYA118" i="1"/>
  <c r="MXX118" i="1" a="1"/>
  <c r="MXX118" i="1" s="1"/>
  <c r="MXS118" i="1"/>
  <c r="MXP118" i="1" a="1"/>
  <c r="MXP118" i="1" s="1"/>
  <c r="MXK118" i="1"/>
  <c r="MXH118" i="1" a="1"/>
  <c r="MXH118" i="1" s="1"/>
  <c r="MXC118" i="1"/>
  <c r="MWZ118" i="1" a="1"/>
  <c r="MWU118" i="1"/>
  <c r="MWR118" i="1" a="1"/>
  <c r="MWR118" i="1" s="1"/>
  <c r="MWM118" i="1"/>
  <c r="MWJ118" i="1" a="1"/>
  <c r="MWJ118" i="1" s="1"/>
  <c r="MWE118" i="1"/>
  <c r="MWB118" i="1" a="1"/>
  <c r="MWB118" i="1" s="1"/>
  <c r="MVW118" i="1"/>
  <c r="MVT118" i="1" a="1"/>
  <c r="MVT118" i="1" s="1"/>
  <c r="MVO118" i="1"/>
  <c r="MVL118" i="1" a="1"/>
  <c r="MVL118" i="1" s="1"/>
  <c r="MVG118" i="1"/>
  <c r="MVD118" i="1" a="1"/>
  <c r="MVD118" i="1" s="1"/>
  <c r="MUY118" i="1"/>
  <c r="MUV118" i="1" a="1"/>
  <c r="MUV118" i="1" s="1"/>
  <c r="MUQ118" i="1"/>
  <c r="MUN118" i="1" a="1"/>
  <c r="MUN118" i="1" s="1"/>
  <c r="MUI118" i="1"/>
  <c r="MUF118" i="1" a="1"/>
  <c r="MUF118" i="1" s="1"/>
  <c r="MUA118" i="1"/>
  <c r="MTX118" i="1" a="1"/>
  <c r="MTX118" i="1" s="1"/>
  <c r="MTS118" i="1"/>
  <c r="MTP118" i="1" a="1"/>
  <c r="MTP118" i="1" s="1"/>
  <c r="MTK118" i="1"/>
  <c r="MTH118" i="1" a="1"/>
  <c r="MTH118" i="1" s="1"/>
  <c r="MTC118" i="1"/>
  <c r="MSZ118" i="1" a="1"/>
  <c r="MSZ118" i="1" s="1"/>
  <c r="MSU118" i="1"/>
  <c r="MSR118" i="1" a="1"/>
  <c r="MSR118" i="1" s="1"/>
  <c r="MSM118" i="1"/>
  <c r="MSJ118" i="1" a="1"/>
  <c r="MSJ118" i="1" s="1"/>
  <c r="MSE118" i="1"/>
  <c r="MSB118" i="1" a="1"/>
  <c r="MSB118" i="1" s="1"/>
  <c r="MRW118" i="1"/>
  <c r="MRT118" i="1" a="1"/>
  <c r="MRT118" i="1" s="1"/>
  <c r="MRO118" i="1"/>
  <c r="MRL118" i="1" a="1"/>
  <c r="MRL118" i="1" s="1"/>
  <c r="MRG118" i="1"/>
  <c r="MRD118" i="1" a="1"/>
  <c r="MRD118" i="1" s="1"/>
  <c r="MQY118" i="1"/>
  <c r="MQV118" i="1" a="1"/>
  <c r="MQV118" i="1" s="1"/>
  <c r="MQQ118" i="1"/>
  <c r="MQN118" i="1" a="1"/>
  <c r="MQN118" i="1" s="1"/>
  <c r="MQI118" i="1"/>
  <c r="MQF118" i="1" a="1"/>
  <c r="MQF118" i="1" s="1"/>
  <c r="MQA118" i="1"/>
  <c r="MPX118" i="1" a="1"/>
  <c r="MPX118" i="1" s="1"/>
  <c r="MPS118" i="1"/>
  <c r="MPP118" i="1" a="1"/>
  <c r="MPP118" i="1" s="1"/>
  <c r="MPK118" i="1"/>
  <c r="MPH118" i="1" a="1"/>
  <c r="MPH118" i="1" s="1"/>
  <c r="MPC118" i="1"/>
  <c r="MOZ118" i="1" a="1"/>
  <c r="MOZ118" i="1" s="1"/>
  <c r="MOU118" i="1"/>
  <c r="MOR118" i="1" a="1"/>
  <c r="MOR118" i="1" s="1"/>
  <c r="MOM118" i="1"/>
  <c r="MOJ118" i="1" a="1"/>
  <c r="MOJ118" i="1" s="1"/>
  <c r="MOE118" i="1"/>
  <c r="MOB118" i="1" a="1"/>
  <c r="MOB118" i="1" s="1"/>
  <c r="MNW118" i="1"/>
  <c r="MNT118" i="1" a="1"/>
  <c r="MNT118" i="1" s="1"/>
  <c r="MNO118" i="1"/>
  <c r="MNL118" i="1" a="1"/>
  <c r="MNL118" i="1" s="1"/>
  <c r="MNG118" i="1"/>
  <c r="MND118" i="1" a="1"/>
  <c r="MND118" i="1" s="1"/>
  <c r="MMY118" i="1"/>
  <c r="MMV118" i="1" a="1"/>
  <c r="MMV118" i="1" s="1"/>
  <c r="MMQ118" i="1"/>
  <c r="MMN118" i="1" a="1"/>
  <c r="MMN118" i="1" s="1"/>
  <c r="MMI118" i="1"/>
  <c r="MMF118" i="1" a="1"/>
  <c r="MMF118" i="1" s="1"/>
  <c r="MMA118" i="1"/>
  <c r="MLX118" i="1" a="1"/>
  <c r="MLX118" i="1" s="1"/>
  <c r="MLS118" i="1"/>
  <c r="MLP118" i="1" a="1"/>
  <c r="MLP118" i="1" s="1"/>
  <c r="MLK118" i="1"/>
  <c r="MLH118" i="1" a="1"/>
  <c r="MLH118" i="1" s="1"/>
  <c r="MLC118" i="1"/>
  <c r="MKZ118" i="1" a="1"/>
  <c r="MKZ118" i="1" s="1"/>
  <c r="MKU118" i="1"/>
  <c r="MKR118" i="1" a="1"/>
  <c r="MKR118" i="1" s="1"/>
  <c r="MKM118" i="1"/>
  <c r="MKJ118" i="1" a="1"/>
  <c r="MKJ118" i="1" s="1"/>
  <c r="MKE118" i="1"/>
  <c r="MKB118" i="1" a="1"/>
  <c r="MKB118" i="1" s="1"/>
  <c r="MJW118" i="1"/>
  <c r="MJT118" i="1" a="1"/>
  <c r="MJT118" i="1" s="1"/>
  <c r="MJO118" i="1"/>
  <c r="MJL118" i="1" a="1"/>
  <c r="MJL118" i="1" s="1"/>
  <c r="MJG118" i="1"/>
  <c r="MJD118" i="1" a="1"/>
  <c r="MJD118" i="1" s="1"/>
  <c r="MIY118" i="1"/>
  <c r="MIV118" i="1" a="1"/>
  <c r="MIV118" i="1" s="1"/>
  <c r="MIQ118" i="1"/>
  <c r="MIN118" i="1" a="1"/>
  <c r="MIN118" i="1" s="1"/>
  <c r="MII118" i="1"/>
  <c r="MIF118" i="1" a="1"/>
  <c r="MIF118" i="1" s="1"/>
  <c r="MIA118" i="1"/>
  <c r="MHX118" i="1" a="1"/>
  <c r="MHX118" i="1" s="1"/>
  <c r="MHS118" i="1"/>
  <c r="MHP118" i="1" a="1"/>
  <c r="MHP118" i="1" s="1"/>
  <c r="MHK118" i="1"/>
  <c r="MHH118" i="1" a="1"/>
  <c r="MHH118" i="1" s="1"/>
  <c r="MHC118" i="1"/>
  <c r="MGZ118" i="1" a="1"/>
  <c r="MGZ118" i="1" s="1"/>
  <c r="MGU118" i="1"/>
  <c r="MGR118" i="1" a="1"/>
  <c r="MGR118" i="1" s="1"/>
  <c r="MGM118" i="1"/>
  <c r="MGJ118" i="1" a="1"/>
  <c r="MGJ118" i="1" s="1"/>
  <c r="MGE118" i="1"/>
  <c r="MGB118" i="1" a="1"/>
  <c r="MGB118" i="1" s="1"/>
  <c r="MFW118" i="1"/>
  <c r="MFT118" i="1" a="1"/>
  <c r="MFT118" i="1" s="1"/>
  <c r="MFO118" i="1"/>
  <c r="MFL118" i="1" a="1"/>
  <c r="MFL118" i="1" s="1"/>
  <c r="MFG118" i="1"/>
  <c r="MFD118" i="1" a="1"/>
  <c r="MFD118" i="1" s="1"/>
  <c r="MEY118" i="1"/>
  <c r="MEV118" i="1" a="1"/>
  <c r="MEV118" i="1" s="1"/>
  <c r="MEQ118" i="1"/>
  <c r="MEN118" i="1" a="1"/>
  <c r="MEN118" i="1" s="1"/>
  <c r="MEI118" i="1"/>
  <c r="MEF118" i="1" a="1"/>
  <c r="MEF118" i="1" s="1"/>
  <c r="MEA118" i="1"/>
  <c r="MDX118" i="1" a="1"/>
  <c r="MDX118" i="1" s="1"/>
  <c r="MDS118" i="1"/>
  <c r="MDP118" i="1" a="1"/>
  <c r="MDP118" i="1" s="1"/>
  <c r="MDK118" i="1"/>
  <c r="MDH118" i="1" a="1"/>
  <c r="MDH118" i="1" s="1"/>
  <c r="MDC118" i="1"/>
  <c r="MCZ118" i="1" a="1"/>
  <c r="MCZ118" i="1" s="1"/>
  <c r="MCU118" i="1"/>
  <c r="MCR118" i="1" a="1"/>
  <c r="MCR118" i="1" s="1"/>
  <c r="MCM118" i="1"/>
  <c r="MCJ118" i="1" a="1"/>
  <c r="MCJ118" i="1" s="1"/>
  <c r="MCE118" i="1"/>
  <c r="MCB118" i="1" a="1"/>
  <c r="MCB118" i="1" s="1"/>
  <c r="MBW118" i="1"/>
  <c r="MBT118" i="1" a="1"/>
  <c r="MBT118" i="1" s="1"/>
  <c r="MBO118" i="1"/>
  <c r="MBL118" i="1" a="1"/>
  <c r="MBL118" i="1" s="1"/>
  <c r="MBG118" i="1"/>
  <c r="MBD118" i="1" a="1"/>
  <c r="MBD118" i="1" s="1"/>
  <c r="MAY118" i="1"/>
  <c r="MAV118" i="1" a="1"/>
  <c r="MAQ118" i="1"/>
  <c r="MAN118" i="1" a="1"/>
  <c r="MAN118" i="1" s="1"/>
  <c r="MAI118" i="1"/>
  <c r="MAF118" i="1" a="1"/>
  <c r="MAF118" i="1" s="1"/>
  <c r="MAA118" i="1"/>
  <c r="LZX118" i="1" a="1"/>
  <c r="LZX118" i="1" s="1"/>
  <c r="LZS118" i="1"/>
  <c r="LZP118" i="1" a="1"/>
  <c r="LZK118" i="1"/>
  <c r="LZH118" i="1" a="1"/>
  <c r="LZH118" i="1" s="1"/>
  <c r="LZC118" i="1"/>
  <c r="LYZ118" i="1" a="1"/>
  <c r="LYU118" i="1"/>
  <c r="LYR118" i="1" a="1"/>
  <c r="LYR118" i="1" s="1"/>
  <c r="LYM118" i="1"/>
  <c r="LYJ118" i="1" a="1"/>
  <c r="LYE118" i="1"/>
  <c r="LYB118" i="1" a="1"/>
  <c r="LYB118" i="1" s="1"/>
  <c r="LXW118" i="1"/>
  <c r="LXT118" i="1" a="1"/>
  <c r="LXO118" i="1"/>
  <c r="LXL118" i="1" a="1"/>
  <c r="LXL118" i="1" s="1"/>
  <c r="LXG118" i="1"/>
  <c r="LXD118" i="1" a="1"/>
  <c r="LWY118" i="1"/>
  <c r="LWV118" i="1" a="1"/>
  <c r="LWV118" i="1" s="1"/>
  <c r="LWQ118" i="1"/>
  <c r="LWN118" i="1" a="1"/>
  <c r="LWI118" i="1"/>
  <c r="LWF118" i="1" a="1"/>
  <c r="LWF118" i="1" s="1"/>
  <c r="LWA118" i="1"/>
  <c r="LVX118" i="1" a="1"/>
  <c r="LVS118" i="1"/>
  <c r="LVP118" i="1" a="1"/>
  <c r="LVP118" i="1" s="1"/>
  <c r="LVK118" i="1"/>
  <c r="LVH118" i="1" a="1"/>
  <c r="LVH118" i="1" s="1"/>
  <c r="LVC118" i="1"/>
  <c r="LUZ118" i="1" a="1"/>
  <c r="LUZ118" i="1" s="1"/>
  <c r="LUU118" i="1"/>
  <c r="LUR118" i="1" a="1"/>
  <c r="LUR118" i="1" s="1"/>
  <c r="LUM118" i="1"/>
  <c r="LUJ118" i="1" a="1"/>
  <c r="LUJ118" i="1" s="1"/>
  <c r="LUE118" i="1"/>
  <c r="LUB118" i="1" a="1"/>
  <c r="LTW118" i="1"/>
  <c r="LTT118" i="1" a="1"/>
  <c r="LTT118" i="1" s="1"/>
  <c r="LTO118" i="1"/>
  <c r="LTL118" i="1" a="1"/>
  <c r="LTL118" i="1" s="1"/>
  <c r="LTG118" i="1"/>
  <c r="LTD118" i="1" a="1"/>
  <c r="LTD118" i="1" s="1"/>
  <c r="LSY118" i="1"/>
  <c r="LSV118" i="1" a="1"/>
  <c r="LSQ118" i="1"/>
  <c r="LSN118" i="1" a="1"/>
  <c r="LSN118" i="1" s="1"/>
  <c r="LSI118" i="1"/>
  <c r="LSF118" i="1" a="1"/>
  <c r="LSF118" i="1" s="1"/>
  <c r="LSA118" i="1"/>
  <c r="LRX118" i="1" a="1"/>
  <c r="LRX118" i="1" s="1"/>
  <c r="LRS118" i="1"/>
  <c r="LRP118" i="1" a="1"/>
  <c r="LRP118" i="1" s="1"/>
  <c r="LRK118" i="1"/>
  <c r="LRH118" i="1" a="1"/>
  <c r="LRH118" i="1" s="1"/>
  <c r="LRC118" i="1"/>
  <c r="LQZ118" i="1" a="1"/>
  <c r="LQZ118" i="1" s="1"/>
  <c r="LQU118" i="1"/>
  <c r="LQR118" i="1" a="1"/>
  <c r="LQR118" i="1" s="1"/>
  <c r="LQM118" i="1"/>
  <c r="LQJ118" i="1" a="1"/>
  <c r="LQE118" i="1"/>
  <c r="LQB118" i="1" a="1"/>
  <c r="LQB118" i="1" s="1"/>
  <c r="LPW118" i="1"/>
  <c r="LPT118" i="1" a="1"/>
  <c r="LPT118" i="1" s="1"/>
  <c r="LPO118" i="1"/>
  <c r="LPL118" i="1" a="1"/>
  <c r="LPL118" i="1" s="1"/>
  <c r="LPG118" i="1"/>
  <c r="LPD118" i="1" a="1"/>
  <c r="LOY118" i="1"/>
  <c r="LOV118" i="1" a="1"/>
  <c r="LOV118" i="1" s="1"/>
  <c r="LOQ118" i="1"/>
  <c r="LON118" i="1" a="1"/>
  <c r="LON118" i="1" s="1"/>
  <c r="LOI118" i="1"/>
  <c r="LOF118" i="1" a="1"/>
  <c r="LOF118" i="1" s="1"/>
  <c r="LOA118" i="1"/>
  <c r="LNX118" i="1" a="1"/>
  <c r="LNS118" i="1"/>
  <c r="LNP118" i="1" a="1"/>
  <c r="LNP118" i="1" s="1"/>
  <c r="LNK118" i="1"/>
  <c r="LNH118" i="1" a="1"/>
  <c r="LNH118" i="1" s="1"/>
  <c r="LNC118" i="1"/>
  <c r="LMZ118" i="1" a="1"/>
  <c r="LMZ118" i="1" s="1"/>
  <c r="LMU118" i="1"/>
  <c r="LMR118" i="1" a="1"/>
  <c r="LMR118" i="1" s="1"/>
  <c r="LMM118" i="1"/>
  <c r="LMJ118" i="1" a="1"/>
  <c r="LMJ118" i="1" s="1"/>
  <c r="LME118" i="1"/>
  <c r="LMB118" i="1" a="1"/>
  <c r="LMB118" i="1" s="1"/>
  <c r="LLW118" i="1"/>
  <c r="LLT118" i="1" a="1"/>
  <c r="LLT118" i="1" s="1"/>
  <c r="LLO118" i="1"/>
  <c r="LLL118" i="1" a="1"/>
  <c r="LLG118" i="1"/>
  <c r="LLD118" i="1" a="1"/>
  <c r="LLD118" i="1" s="1"/>
  <c r="LKY118" i="1"/>
  <c r="LKV118" i="1" a="1"/>
  <c r="LKV118" i="1" s="1"/>
  <c r="LKQ118" i="1"/>
  <c r="LKN118" i="1" a="1"/>
  <c r="LKN118" i="1" s="1"/>
  <c r="LKI118" i="1"/>
  <c r="LKF118" i="1" a="1"/>
  <c r="LKA118" i="1"/>
  <c r="LJX118" i="1" a="1"/>
  <c r="LJX118" i="1" s="1"/>
  <c r="LJS118" i="1"/>
  <c r="LJP118" i="1" a="1"/>
  <c r="LJP118" i="1" s="1"/>
  <c r="LJK118" i="1"/>
  <c r="LJH118" i="1" a="1"/>
  <c r="LJH118" i="1" s="1"/>
  <c r="LJC118" i="1"/>
  <c r="LIZ118" i="1" a="1"/>
  <c r="LIU118" i="1"/>
  <c r="LIR118" i="1" a="1"/>
  <c r="LIR118" i="1" s="1"/>
  <c r="LIM118" i="1"/>
  <c r="LIJ118" i="1" a="1"/>
  <c r="LIJ118" i="1" s="1"/>
  <c r="LIE118" i="1"/>
  <c r="LIB118" i="1" a="1"/>
  <c r="LIB118" i="1" s="1"/>
  <c r="LHW118" i="1"/>
  <c r="LHT118" i="1" a="1"/>
  <c r="LHT118" i="1" s="1"/>
  <c r="LHO118" i="1"/>
  <c r="LHL118" i="1" a="1"/>
  <c r="LHL118" i="1" s="1"/>
  <c r="LHG118" i="1"/>
  <c r="LHD118" i="1" a="1"/>
  <c r="LHD118" i="1" s="1"/>
  <c r="LGY118" i="1"/>
  <c r="LGV118" i="1" a="1"/>
  <c r="LGV118" i="1" s="1"/>
  <c r="LGQ118" i="1"/>
  <c r="LGN118" i="1" a="1"/>
  <c r="LGI118" i="1"/>
  <c r="LGF118" i="1" a="1"/>
  <c r="LGF118" i="1" s="1"/>
  <c r="LGA118" i="1"/>
  <c r="LFX118" i="1" a="1"/>
  <c r="LFX118" i="1" s="1"/>
  <c r="LFS118" i="1"/>
  <c r="LFP118" i="1" a="1"/>
  <c r="LFP118" i="1" s="1"/>
  <c r="LFK118" i="1"/>
  <c r="LFH118" i="1" a="1"/>
  <c r="LFH118" i="1" s="1"/>
  <c r="LFC118" i="1"/>
  <c r="LEZ118" i="1" a="1"/>
  <c r="LEZ118" i="1" s="1"/>
  <c r="LEU118" i="1"/>
  <c r="LER118" i="1" a="1"/>
  <c r="LER118" i="1" s="1"/>
  <c r="LEM118" i="1"/>
  <c r="LEJ118" i="1" a="1"/>
  <c r="LEJ118" i="1" s="1"/>
  <c r="LEE118" i="1"/>
  <c r="LEB118" i="1" a="1"/>
  <c r="LEB118" i="1" s="1"/>
  <c r="LDW118" i="1"/>
  <c r="LDT118" i="1" a="1"/>
  <c r="LDT118" i="1" s="1"/>
  <c r="LDO118" i="1"/>
  <c r="LDL118" i="1" a="1"/>
  <c r="LDL118" i="1" s="1"/>
  <c r="LDG118" i="1"/>
  <c r="LDD118" i="1" a="1"/>
  <c r="LDD118" i="1" s="1"/>
  <c r="LCY118" i="1"/>
  <c r="LCV118" i="1" a="1"/>
  <c r="LCQ118" i="1"/>
  <c r="LCN118" i="1" a="1"/>
  <c r="LCN118" i="1" s="1"/>
  <c r="LCI118" i="1"/>
  <c r="LCF118" i="1" a="1"/>
  <c r="LCF118" i="1" s="1"/>
  <c r="LCA118" i="1"/>
  <c r="LBX118" i="1" a="1"/>
  <c r="LBX118" i="1" s="1"/>
  <c r="LBS118" i="1"/>
  <c r="LBP118" i="1" a="1"/>
  <c r="LBP118" i="1" s="1"/>
  <c r="LBK118" i="1"/>
  <c r="LBH118" i="1" a="1"/>
  <c r="LBH118" i="1" s="1"/>
  <c r="LBC118" i="1"/>
  <c r="LAZ118" i="1" a="1"/>
  <c r="LAZ118" i="1" s="1"/>
  <c r="LAU118" i="1"/>
  <c r="LAR118" i="1" a="1"/>
  <c r="LAR118" i="1" s="1"/>
  <c r="LAM118" i="1"/>
  <c r="LAJ118" i="1" a="1"/>
  <c r="LAE118" i="1"/>
  <c r="LAB118" i="1" a="1"/>
  <c r="LAB118" i="1" s="1"/>
  <c r="KZW118" i="1"/>
  <c r="KZT118" i="1" a="1"/>
  <c r="KZT118" i="1" s="1"/>
  <c r="KZO118" i="1"/>
  <c r="KZL118" i="1" a="1"/>
  <c r="KZL118" i="1" s="1"/>
  <c r="KZG118" i="1"/>
  <c r="KZD118" i="1" a="1"/>
  <c r="KYY118" i="1"/>
  <c r="KYV118" i="1" a="1"/>
  <c r="KYV118" i="1" s="1"/>
  <c r="KYQ118" i="1"/>
  <c r="KYN118" i="1" a="1"/>
  <c r="KYN118" i="1" s="1"/>
  <c r="KYI118" i="1"/>
  <c r="KYF118" i="1" a="1"/>
  <c r="KYF118" i="1" s="1"/>
  <c r="KYA118" i="1"/>
  <c r="KXX118" i="1" a="1"/>
  <c r="KXX118" i="1" s="1"/>
  <c r="KXS118" i="1"/>
  <c r="KXP118" i="1" a="1"/>
  <c r="KXP118" i="1" s="1"/>
  <c r="KXK118" i="1"/>
  <c r="KXH118" i="1" a="1"/>
  <c r="KXH118" i="1" s="1"/>
  <c r="KXC118" i="1"/>
  <c r="KWZ118" i="1" a="1"/>
  <c r="KWZ118" i="1" s="1"/>
  <c r="KWU118" i="1"/>
  <c r="KWR118" i="1" a="1"/>
  <c r="KWM118" i="1"/>
  <c r="KWJ118" i="1" a="1"/>
  <c r="KWJ118" i="1" s="1"/>
  <c r="KWE118" i="1"/>
  <c r="KWB118" i="1" a="1"/>
  <c r="KWB118" i="1" s="1"/>
  <c r="KVW118" i="1"/>
  <c r="KVT118" i="1" a="1"/>
  <c r="KVT118" i="1" s="1"/>
  <c r="KVO118" i="1"/>
  <c r="KVL118" i="1" a="1"/>
  <c r="KVG118" i="1"/>
  <c r="KVD118" i="1" a="1"/>
  <c r="KVD118" i="1" s="1"/>
  <c r="KUY118" i="1"/>
  <c r="KUV118" i="1" a="1"/>
  <c r="KUV118" i="1" s="1"/>
  <c r="KUQ118" i="1"/>
  <c r="KUN118" i="1" a="1"/>
  <c r="KUN118" i="1" s="1"/>
  <c r="KUI118" i="1"/>
  <c r="KUF118" i="1" a="1"/>
  <c r="KUF118" i="1" s="1"/>
  <c r="KUA118" i="1"/>
  <c r="KTX118" i="1" a="1"/>
  <c r="KTX118" i="1" s="1"/>
  <c r="KTS118" i="1"/>
  <c r="KTP118" i="1" a="1"/>
  <c r="KTP118" i="1" s="1"/>
  <c r="KTK118" i="1"/>
  <c r="KTH118" i="1" a="1"/>
  <c r="KTH118" i="1" s="1"/>
  <c r="KTC118" i="1"/>
  <c r="KSZ118" i="1" a="1"/>
  <c r="KSZ118" i="1" s="1"/>
  <c r="KSU118" i="1"/>
  <c r="KSR118" i="1" a="1"/>
  <c r="KSR118" i="1" s="1"/>
  <c r="KSM118" i="1"/>
  <c r="KSJ118" i="1" a="1"/>
  <c r="KSJ118" i="1" s="1"/>
  <c r="KSE118" i="1"/>
  <c r="KSB118" i="1" a="1"/>
  <c r="KSB118" i="1" s="1"/>
  <c r="KRW118" i="1"/>
  <c r="KRT118" i="1" a="1"/>
  <c r="KRO118" i="1"/>
  <c r="KRL118" i="1" a="1"/>
  <c r="KRL118" i="1" s="1"/>
  <c r="KRG118" i="1"/>
  <c r="KRD118" i="1" a="1"/>
  <c r="KRD118" i="1" s="1"/>
  <c r="KQY118" i="1"/>
  <c r="KQV118" i="1" a="1"/>
  <c r="KQV118" i="1" s="1"/>
  <c r="KQQ118" i="1"/>
  <c r="KQN118" i="1" a="1"/>
  <c r="KQN118" i="1" s="1"/>
  <c r="KQI118" i="1"/>
  <c r="KQF118" i="1" a="1"/>
  <c r="KQF118" i="1" s="1"/>
  <c r="KQA118" i="1"/>
  <c r="KPX118" i="1" a="1"/>
  <c r="KPX118" i="1" s="1"/>
  <c r="KPS118" i="1"/>
  <c r="KPP118" i="1" a="1"/>
  <c r="KPP118" i="1" s="1"/>
  <c r="KPK118" i="1"/>
  <c r="KPH118" i="1" a="1"/>
  <c r="KPH118" i="1" s="1"/>
  <c r="KPC118" i="1"/>
  <c r="KOZ118" i="1" a="1"/>
  <c r="KOZ118" i="1" s="1"/>
  <c r="KOU118" i="1"/>
  <c r="KOR118" i="1" a="1"/>
  <c r="KOR118" i="1" s="1"/>
  <c r="KOM118" i="1"/>
  <c r="KOJ118" i="1" a="1"/>
  <c r="KOJ118" i="1" s="1"/>
  <c r="KOE118" i="1"/>
  <c r="KOB118" i="1" a="1"/>
  <c r="KNW118" i="1"/>
  <c r="KNT118" i="1" a="1"/>
  <c r="KNT118" i="1" s="1"/>
  <c r="KNO118" i="1"/>
  <c r="KNL118" i="1" a="1"/>
  <c r="KNL118" i="1" s="1"/>
  <c r="KNG118" i="1"/>
  <c r="KND118" i="1" a="1"/>
  <c r="KND118" i="1" s="1"/>
  <c r="KMY118" i="1"/>
  <c r="KMV118" i="1" a="1"/>
  <c r="KMQ118" i="1"/>
  <c r="KMN118" i="1" a="1"/>
  <c r="KMN118" i="1" s="1"/>
  <c r="KMI118" i="1"/>
  <c r="KMF118" i="1" a="1"/>
  <c r="KMF118" i="1" s="1"/>
  <c r="KMA118" i="1"/>
  <c r="KLX118" i="1" a="1"/>
  <c r="KLX118" i="1" s="1"/>
  <c r="KLS118" i="1"/>
  <c r="KLP118" i="1" a="1"/>
  <c r="KLP118" i="1" s="1"/>
  <c r="KLK118" i="1"/>
  <c r="KLH118" i="1" a="1"/>
  <c r="KLH118" i="1" s="1"/>
  <c r="KLC118" i="1"/>
  <c r="KKZ118" i="1" a="1"/>
  <c r="KKZ118" i="1" s="1"/>
  <c r="KKU118" i="1"/>
  <c r="KKR118" i="1" a="1"/>
  <c r="KKR118" i="1" s="1"/>
  <c r="KKM118" i="1"/>
  <c r="KKJ118" i="1" a="1"/>
  <c r="KKJ118" i="1" s="1"/>
  <c r="KKE118" i="1"/>
  <c r="KKB118" i="1" a="1"/>
  <c r="KKB118" i="1" s="1"/>
  <c r="KJW118" i="1"/>
  <c r="KJT118" i="1" a="1"/>
  <c r="KJT118" i="1" s="1"/>
  <c r="KJO118" i="1"/>
  <c r="KJL118" i="1" a="1"/>
  <c r="KJL118" i="1" s="1"/>
  <c r="KJG118" i="1"/>
  <c r="KJD118" i="1" a="1"/>
  <c r="KIY118" i="1"/>
  <c r="KIV118" i="1" a="1"/>
  <c r="KIV118" i="1" s="1"/>
  <c r="KIQ118" i="1"/>
  <c r="KIN118" i="1" a="1"/>
  <c r="KIN118" i="1" s="1"/>
  <c r="KII118" i="1"/>
  <c r="KIF118" i="1" a="1"/>
  <c r="KIF118" i="1" s="1"/>
  <c r="KIA118" i="1"/>
  <c r="KHX118" i="1" a="1"/>
  <c r="KHX118" i="1" s="1"/>
  <c r="KHS118" i="1"/>
  <c r="KHP118" i="1" a="1"/>
  <c r="KHP118" i="1" s="1"/>
  <c r="KHK118" i="1"/>
  <c r="KHH118" i="1" a="1"/>
  <c r="KHH118" i="1" s="1"/>
  <c r="KHC118" i="1"/>
  <c r="KGZ118" i="1" a="1"/>
  <c r="KGZ118" i="1" s="1"/>
  <c r="KGU118" i="1"/>
  <c r="KGR118" i="1" a="1"/>
  <c r="KGM118" i="1"/>
  <c r="KGJ118" i="1" a="1"/>
  <c r="KGJ118" i="1" s="1"/>
  <c r="KGE118" i="1"/>
  <c r="KGB118" i="1" a="1"/>
  <c r="KGB118" i="1" s="1"/>
  <c r="KFW118" i="1"/>
  <c r="KFT118" i="1" a="1"/>
  <c r="KFT118" i="1" s="1"/>
  <c r="KFO118" i="1"/>
  <c r="KFL118" i="1" a="1"/>
  <c r="KFG118" i="1"/>
  <c r="KFD118" i="1" a="1"/>
  <c r="KFD118" i="1" s="1"/>
  <c r="KEY118" i="1"/>
  <c r="KEV118" i="1" a="1"/>
  <c r="KEV118" i="1" s="1"/>
  <c r="KEQ118" i="1"/>
  <c r="KEN118" i="1" a="1"/>
  <c r="KEN118" i="1" s="1"/>
  <c r="KEI118" i="1"/>
  <c r="KEF118" i="1" a="1"/>
  <c r="KEF118" i="1" s="1"/>
  <c r="KEA118" i="1"/>
  <c r="KDX118" i="1" a="1"/>
  <c r="KDX118" i="1" s="1"/>
  <c r="KDS118" i="1"/>
  <c r="KDP118" i="1" a="1"/>
  <c r="KDP118" i="1" s="1"/>
  <c r="KDK118" i="1"/>
  <c r="KDH118" i="1" a="1"/>
  <c r="KDH118" i="1" s="1"/>
  <c r="KDC118" i="1"/>
  <c r="KCZ118" i="1" a="1"/>
  <c r="KCU118" i="1"/>
  <c r="KCR118" i="1" a="1"/>
  <c r="KCR118" i="1" s="1"/>
  <c r="KCM118" i="1"/>
  <c r="KCJ118" i="1" a="1"/>
  <c r="KCJ118" i="1" s="1"/>
  <c r="KCE118" i="1"/>
  <c r="KCB118" i="1" a="1"/>
  <c r="KCB118" i="1" s="1"/>
  <c r="KBW118" i="1"/>
  <c r="KBT118" i="1" a="1"/>
  <c r="KBT118" i="1" s="1"/>
  <c r="KBO118" i="1"/>
  <c r="KBL118" i="1" a="1"/>
  <c r="KBL118" i="1" s="1"/>
  <c r="KBG118" i="1"/>
  <c r="KBD118" i="1" a="1"/>
  <c r="KBD118" i="1" s="1"/>
  <c r="KAY118" i="1"/>
  <c r="KAV118" i="1" a="1"/>
  <c r="KAV118" i="1" s="1"/>
  <c r="KAQ118" i="1"/>
  <c r="KAN118" i="1" a="1"/>
  <c r="KAN118" i="1" s="1"/>
  <c r="KAI118" i="1"/>
  <c r="KAF118" i="1" a="1"/>
  <c r="KAF118" i="1" s="1"/>
  <c r="KAA118" i="1"/>
  <c r="JZX118" i="1" a="1"/>
  <c r="JZX118" i="1" s="1"/>
  <c r="JZS118" i="1"/>
  <c r="JZP118" i="1" a="1"/>
  <c r="JZP118" i="1" s="1"/>
  <c r="JZK118" i="1"/>
  <c r="JZH118" i="1" a="1"/>
  <c r="JZH118" i="1" s="1"/>
  <c r="JZC118" i="1"/>
  <c r="JYZ118" i="1" a="1"/>
  <c r="JYZ118" i="1" s="1"/>
  <c r="JYU118" i="1"/>
  <c r="JYR118" i="1" a="1"/>
  <c r="JYR118" i="1" s="1"/>
  <c r="JYM118" i="1"/>
  <c r="JYJ118" i="1" a="1"/>
  <c r="JYJ118" i="1" s="1"/>
  <c r="JYE118" i="1"/>
  <c r="JYB118" i="1" a="1"/>
  <c r="JYB118" i="1" s="1"/>
  <c r="JXW118" i="1"/>
  <c r="JXT118" i="1" a="1"/>
  <c r="JXT118" i="1" s="1"/>
  <c r="JXO118" i="1"/>
  <c r="JXL118" i="1" a="1"/>
  <c r="JXL118" i="1" s="1"/>
  <c r="JXG118" i="1"/>
  <c r="JXD118" i="1" a="1"/>
  <c r="JXD118" i="1" s="1"/>
  <c r="JWY118" i="1"/>
  <c r="JWV118" i="1" a="1"/>
  <c r="JWV118" i="1" s="1"/>
  <c r="JWQ118" i="1"/>
  <c r="JWN118" i="1" a="1"/>
  <c r="JWN118" i="1" s="1"/>
  <c r="JWI118" i="1"/>
  <c r="JWF118" i="1" a="1"/>
  <c r="JWF118" i="1" s="1"/>
  <c r="JWA118" i="1"/>
  <c r="JVX118" i="1" a="1"/>
  <c r="JVX118" i="1" s="1"/>
  <c r="JVS118" i="1"/>
  <c r="JVP118" i="1" a="1"/>
  <c r="JVP118" i="1" s="1"/>
  <c r="JVK118" i="1"/>
  <c r="JVH118" i="1" a="1"/>
  <c r="JVH118" i="1" s="1"/>
  <c r="JVC118" i="1"/>
  <c r="JUZ118" i="1" a="1"/>
  <c r="JUZ118" i="1" s="1"/>
  <c r="JUU118" i="1"/>
  <c r="JUR118" i="1" a="1"/>
  <c r="JUR118" i="1" s="1"/>
  <c r="JUM118" i="1"/>
  <c r="JUJ118" i="1" a="1"/>
  <c r="JUJ118" i="1" s="1"/>
  <c r="JUE118" i="1"/>
  <c r="JUB118" i="1" a="1"/>
  <c r="JUB118" i="1" s="1"/>
  <c r="JTW118" i="1"/>
  <c r="JTT118" i="1" a="1"/>
  <c r="JTT118" i="1" s="1"/>
  <c r="JTO118" i="1"/>
  <c r="JTL118" i="1" a="1"/>
  <c r="JTL118" i="1" s="1"/>
  <c r="JTG118" i="1"/>
  <c r="JTD118" i="1" a="1"/>
  <c r="JTD118" i="1" s="1"/>
  <c r="JSY118" i="1"/>
  <c r="JSV118" i="1" a="1"/>
  <c r="JSV118" i="1" s="1"/>
  <c r="JSQ118" i="1"/>
  <c r="JSN118" i="1" a="1"/>
  <c r="JSN118" i="1" s="1"/>
  <c r="JSI118" i="1"/>
  <c r="JSF118" i="1" a="1"/>
  <c r="JSF118" i="1" s="1"/>
  <c r="JSA118" i="1"/>
  <c r="JRX118" i="1" a="1"/>
  <c r="JRX118" i="1" s="1"/>
  <c r="JRS118" i="1"/>
  <c r="JRP118" i="1" a="1"/>
  <c r="JRP118" i="1" s="1"/>
  <c r="JRK118" i="1"/>
  <c r="JRH118" i="1" a="1"/>
  <c r="JRH118" i="1" s="1"/>
  <c r="JRC118" i="1"/>
  <c r="JQZ118" i="1" a="1"/>
  <c r="JQZ118" i="1" s="1"/>
  <c r="JQU118" i="1"/>
  <c r="JQR118" i="1" a="1"/>
  <c r="JQR118" i="1" s="1"/>
  <c r="JQM118" i="1"/>
  <c r="JQJ118" i="1" a="1"/>
  <c r="JQJ118" i="1" s="1"/>
  <c r="JQE118" i="1"/>
  <c r="JQB118" i="1" a="1"/>
  <c r="JQB118" i="1" s="1"/>
  <c r="JPW118" i="1"/>
  <c r="JPT118" i="1" a="1"/>
  <c r="JPT118" i="1" s="1"/>
  <c r="JPO118" i="1"/>
  <c r="JPL118" i="1" a="1"/>
  <c r="JPL118" i="1" s="1"/>
  <c r="JPG118" i="1"/>
  <c r="JPD118" i="1" a="1"/>
  <c r="JPD118" i="1" s="1"/>
  <c r="JOY118" i="1"/>
  <c r="JOV118" i="1" a="1"/>
  <c r="JOV118" i="1" s="1"/>
  <c r="JOQ118" i="1"/>
  <c r="JON118" i="1" a="1"/>
  <c r="JON118" i="1" s="1"/>
  <c r="JOI118" i="1"/>
  <c r="JOF118" i="1" a="1"/>
  <c r="JOF118" i="1" s="1"/>
  <c r="JOA118" i="1"/>
  <c r="JNX118" i="1" a="1"/>
  <c r="JNX118" i="1" s="1"/>
  <c r="JNS118" i="1"/>
  <c r="JNP118" i="1" a="1"/>
  <c r="JNP118" i="1" s="1"/>
  <c r="JNK118" i="1"/>
  <c r="JNH118" i="1" a="1"/>
  <c r="JNH118" i="1" s="1"/>
  <c r="JNC118" i="1"/>
  <c r="JMZ118" i="1" a="1"/>
  <c r="JMZ118" i="1" s="1"/>
  <c r="JMU118" i="1"/>
  <c r="JMR118" i="1" a="1"/>
  <c r="JMR118" i="1" s="1"/>
  <c r="JMM118" i="1"/>
  <c r="JMJ118" i="1" a="1"/>
  <c r="JMJ118" i="1" s="1"/>
  <c r="JME118" i="1"/>
  <c r="JMB118" i="1" a="1"/>
  <c r="JMB118" i="1" s="1"/>
  <c r="JLW118" i="1"/>
  <c r="JLT118" i="1" a="1"/>
  <c r="JLT118" i="1" s="1"/>
  <c r="JLO118" i="1"/>
  <c r="JLL118" i="1" a="1"/>
  <c r="JLL118" i="1" s="1"/>
  <c r="JLG118" i="1"/>
  <c r="JLD118" i="1" a="1"/>
  <c r="JLD118" i="1" s="1"/>
  <c r="JKY118" i="1"/>
  <c r="JKV118" i="1" a="1"/>
  <c r="JKV118" i="1" s="1"/>
  <c r="JKQ118" i="1"/>
  <c r="JKN118" i="1" a="1"/>
  <c r="JKN118" i="1" s="1"/>
  <c r="JKI118" i="1"/>
  <c r="JKF118" i="1" a="1"/>
  <c r="JKF118" i="1" s="1"/>
  <c r="JKA118" i="1"/>
  <c r="JJX118" i="1" a="1"/>
  <c r="JJX118" i="1" s="1"/>
  <c r="JJS118" i="1"/>
  <c r="JJP118" i="1" a="1"/>
  <c r="JJP118" i="1" s="1"/>
  <c r="JJK118" i="1"/>
  <c r="JJH118" i="1" a="1"/>
  <c r="JJC118" i="1"/>
  <c r="JIZ118" i="1" a="1"/>
  <c r="JIZ118" i="1" s="1"/>
  <c r="JIU118" i="1"/>
  <c r="JIR118" i="1" a="1"/>
  <c r="JIM118" i="1"/>
  <c r="JIJ118" i="1" a="1"/>
  <c r="JIJ118" i="1" s="1"/>
  <c r="JIE118" i="1"/>
  <c r="JIB118" i="1" a="1"/>
  <c r="JIB118" i="1" s="1"/>
  <c r="JHW118" i="1"/>
  <c r="JHT118" i="1" a="1"/>
  <c r="JHT118" i="1" s="1"/>
  <c r="JHO118" i="1"/>
  <c r="JHL118" i="1" a="1"/>
  <c r="JHL118" i="1" s="1"/>
  <c r="JHG118" i="1"/>
  <c r="JHD118" i="1" a="1"/>
  <c r="JHD118" i="1" s="1"/>
  <c r="JGY118" i="1"/>
  <c r="JGV118" i="1" a="1"/>
  <c r="JGQ118" i="1"/>
  <c r="JGN118" i="1" a="1"/>
  <c r="JGN118" i="1" s="1"/>
  <c r="JGI118" i="1"/>
  <c r="JGF118" i="1" a="1"/>
  <c r="JGA118" i="1"/>
  <c r="JFX118" i="1" a="1"/>
  <c r="JFX118" i="1" s="1"/>
  <c r="JFS118" i="1"/>
  <c r="JFP118" i="1" a="1"/>
  <c r="JFP118" i="1" s="1"/>
  <c r="JFK118" i="1"/>
  <c r="JFH118" i="1" a="1"/>
  <c r="JFH118" i="1" s="1"/>
  <c r="JFC118" i="1"/>
  <c r="JEZ118" i="1" a="1"/>
  <c r="JEZ118" i="1" s="1"/>
  <c r="JEU118" i="1"/>
  <c r="JER118" i="1" a="1"/>
  <c r="JER118" i="1" s="1"/>
  <c r="JEM118" i="1"/>
  <c r="JEJ118" i="1" a="1"/>
  <c r="JEJ118" i="1" s="1"/>
  <c r="JEE118" i="1"/>
  <c r="JEB118" i="1" a="1"/>
  <c r="JEB118" i="1" s="1"/>
  <c r="JDW118" i="1"/>
  <c r="JDT118" i="1" a="1"/>
  <c r="JDT118" i="1" s="1"/>
  <c r="JDO118" i="1"/>
  <c r="JDL118" i="1" a="1"/>
  <c r="JDL118" i="1" s="1"/>
  <c r="JDG118" i="1"/>
  <c r="JDD118" i="1" a="1"/>
  <c r="JDD118" i="1" s="1"/>
  <c r="JCY118" i="1"/>
  <c r="JCV118" i="1" a="1"/>
  <c r="JCV118" i="1" s="1"/>
  <c r="JCQ118" i="1"/>
  <c r="JCN118" i="1" a="1"/>
  <c r="JCN118" i="1" s="1"/>
  <c r="JCI118" i="1"/>
  <c r="JCF118" i="1" a="1"/>
  <c r="JCF118" i="1" s="1"/>
  <c r="JCA118" i="1"/>
  <c r="JBX118" i="1" a="1"/>
  <c r="JBX118" i="1" s="1"/>
  <c r="JBS118" i="1"/>
  <c r="JBP118" i="1" a="1"/>
  <c r="JBP118" i="1" s="1"/>
  <c r="JBK118" i="1"/>
  <c r="JBH118" i="1" a="1"/>
  <c r="JBH118" i="1" s="1"/>
  <c r="JBC118" i="1"/>
  <c r="JAZ118" i="1" a="1"/>
  <c r="JAZ118" i="1" s="1"/>
  <c r="JAU118" i="1"/>
  <c r="JAR118" i="1" a="1"/>
  <c r="JAR118" i="1" s="1"/>
  <c r="JAM118" i="1"/>
  <c r="JAJ118" i="1" a="1"/>
  <c r="JAJ118" i="1" s="1"/>
  <c r="JAE118" i="1"/>
  <c r="JAB118" i="1" a="1"/>
  <c r="JAB118" i="1" s="1"/>
  <c r="IZW118" i="1"/>
  <c r="IZT118" i="1" a="1"/>
  <c r="IZT118" i="1" s="1"/>
  <c r="IZO118" i="1"/>
  <c r="IZL118" i="1" a="1"/>
  <c r="IZG118" i="1"/>
  <c r="IZD118" i="1" a="1"/>
  <c r="IZD118" i="1" s="1"/>
  <c r="IYY118" i="1"/>
  <c r="IYV118" i="1" a="1"/>
  <c r="IYQ118" i="1"/>
  <c r="IYN118" i="1" a="1"/>
  <c r="IYN118" i="1" s="1"/>
  <c r="IYI118" i="1"/>
  <c r="IYF118" i="1" a="1"/>
  <c r="IYF118" i="1" s="1"/>
  <c r="IYA118" i="1"/>
  <c r="IXX118" i="1" a="1"/>
  <c r="IXX118" i="1" s="1"/>
  <c r="IXS118" i="1"/>
  <c r="IXP118" i="1" a="1"/>
  <c r="IXP118" i="1" s="1"/>
  <c r="IXK118" i="1"/>
  <c r="IXH118" i="1" a="1"/>
  <c r="IXH118" i="1" s="1"/>
  <c r="IXC118" i="1"/>
  <c r="IWZ118" i="1" a="1"/>
  <c r="IWU118" i="1"/>
  <c r="IWR118" i="1" a="1"/>
  <c r="IWR118" i="1" s="1"/>
  <c r="IWM118" i="1"/>
  <c r="IWJ118" i="1" a="1"/>
  <c r="IWJ118" i="1" s="1"/>
  <c r="IWE118" i="1"/>
  <c r="IWB118" i="1" a="1"/>
  <c r="IWB118" i="1" s="1"/>
  <c r="IVW118" i="1"/>
  <c r="IVT118" i="1" a="1"/>
  <c r="IVT118" i="1" s="1"/>
  <c r="IVO118" i="1"/>
  <c r="IVL118" i="1" a="1"/>
  <c r="IVL118" i="1" s="1"/>
  <c r="IVG118" i="1"/>
  <c r="IVD118" i="1" a="1"/>
  <c r="IVD118" i="1" s="1"/>
  <c r="IUY118" i="1"/>
  <c r="IUV118" i="1" a="1"/>
  <c r="IUV118" i="1" s="1"/>
  <c r="IUQ118" i="1"/>
  <c r="IUN118" i="1" a="1"/>
  <c r="IUN118" i="1" s="1"/>
  <c r="IUI118" i="1"/>
  <c r="IUF118" i="1" a="1"/>
  <c r="IUF118" i="1" s="1"/>
  <c r="IUA118" i="1"/>
  <c r="ITX118" i="1" a="1"/>
  <c r="ITS118" i="1"/>
  <c r="ITP118" i="1" a="1"/>
  <c r="ITP118" i="1" s="1"/>
  <c r="ITK118" i="1"/>
  <c r="ITH118" i="1" a="1"/>
  <c r="ITH118" i="1" s="1"/>
  <c r="ITC118" i="1"/>
  <c r="ISZ118" i="1" a="1"/>
  <c r="ISZ118" i="1" s="1"/>
  <c r="ISU118" i="1"/>
  <c r="ISR118" i="1" a="1"/>
  <c r="ISR118" i="1" s="1"/>
  <c r="ISM118" i="1"/>
  <c r="ISJ118" i="1" a="1"/>
  <c r="ISJ118" i="1" s="1"/>
  <c r="ISE118" i="1"/>
  <c r="ISB118" i="1" a="1"/>
  <c r="ISB118" i="1" s="1"/>
  <c r="IRW118" i="1"/>
  <c r="IRT118" i="1" a="1"/>
  <c r="IRT118" i="1" s="1"/>
  <c r="IRO118" i="1"/>
  <c r="IRL118" i="1" a="1"/>
  <c r="IRL118" i="1" s="1"/>
  <c r="IRG118" i="1"/>
  <c r="IRD118" i="1" a="1"/>
  <c r="IRD118" i="1" s="1"/>
  <c r="IQY118" i="1"/>
  <c r="IQV118" i="1" a="1"/>
  <c r="IQV118" i="1" s="1"/>
  <c r="IQQ118" i="1"/>
  <c r="IQN118" i="1" a="1"/>
  <c r="IQN118" i="1" s="1"/>
  <c r="IQI118" i="1"/>
  <c r="IQF118" i="1" a="1"/>
  <c r="IQF118" i="1" s="1"/>
  <c r="IQA118" i="1"/>
  <c r="IPX118" i="1" a="1"/>
  <c r="IPX118" i="1" s="1"/>
  <c r="IPS118" i="1"/>
  <c r="IPP118" i="1" a="1"/>
  <c r="IPK118" i="1"/>
  <c r="IPH118" i="1" a="1"/>
  <c r="IPH118" i="1" s="1"/>
  <c r="IPC118" i="1"/>
  <c r="IOZ118" i="1" a="1"/>
  <c r="IOU118" i="1"/>
  <c r="IOR118" i="1" a="1"/>
  <c r="IOR118" i="1" s="1"/>
  <c r="IOM118" i="1"/>
  <c r="IOJ118" i="1" a="1"/>
  <c r="IOJ118" i="1" s="1"/>
  <c r="IOE118" i="1"/>
  <c r="IOB118" i="1" a="1"/>
  <c r="IOB118" i="1" s="1"/>
  <c r="INW118" i="1"/>
  <c r="INT118" i="1" a="1"/>
  <c r="INT118" i="1" s="1"/>
  <c r="INO118" i="1"/>
  <c r="INL118" i="1" a="1"/>
  <c r="INL118" i="1" s="1"/>
  <c r="ING118" i="1"/>
  <c r="IND118" i="1" a="1"/>
  <c r="IMY118" i="1"/>
  <c r="IMV118" i="1" a="1"/>
  <c r="IMV118" i="1" s="1"/>
  <c r="IMQ118" i="1"/>
  <c r="IMN118" i="1" a="1"/>
  <c r="IMN118" i="1" s="1"/>
  <c r="IMI118" i="1"/>
  <c r="IMF118" i="1" a="1"/>
  <c r="IMF118" i="1" s="1"/>
  <c r="IMA118" i="1"/>
  <c r="ILX118" i="1" a="1"/>
  <c r="ILX118" i="1" s="1"/>
  <c r="ILS118" i="1"/>
  <c r="ILP118" i="1" a="1"/>
  <c r="ILP118" i="1" s="1"/>
  <c r="ILK118" i="1"/>
  <c r="ILH118" i="1" a="1"/>
  <c r="ILC118" i="1"/>
  <c r="IKZ118" i="1" a="1"/>
  <c r="IKZ118" i="1" s="1"/>
  <c r="IKU118" i="1"/>
  <c r="IKR118" i="1" a="1"/>
  <c r="IKR118" i="1" s="1"/>
  <c r="IKM118" i="1"/>
  <c r="IKJ118" i="1" a="1"/>
  <c r="IKJ118" i="1" s="1"/>
  <c r="IKE118" i="1"/>
  <c r="IKB118" i="1" a="1"/>
  <c r="IKB118" i="1" s="1"/>
  <c r="IJW118" i="1"/>
  <c r="IJT118" i="1" a="1"/>
  <c r="IJT118" i="1" s="1"/>
  <c r="IJO118" i="1"/>
  <c r="IJL118" i="1" a="1"/>
  <c r="IJL118" i="1" s="1"/>
  <c r="IJG118" i="1"/>
  <c r="IJD118" i="1" a="1"/>
  <c r="IJD118" i="1" s="1"/>
  <c r="IIY118" i="1"/>
  <c r="IIV118" i="1" a="1"/>
  <c r="IIV118" i="1" s="1"/>
  <c r="IIQ118" i="1"/>
  <c r="IIN118" i="1" a="1"/>
  <c r="IIN118" i="1" s="1"/>
  <c r="III118" i="1"/>
  <c r="IIF118" i="1" a="1"/>
  <c r="IIF118" i="1" s="1"/>
  <c r="IIA118" i="1"/>
  <c r="IHX118" i="1" a="1"/>
  <c r="IHX118" i="1" s="1"/>
  <c r="IHS118" i="1"/>
  <c r="IHP118" i="1" a="1"/>
  <c r="IHP118" i="1" s="1"/>
  <c r="IHK118" i="1"/>
  <c r="IHH118" i="1" a="1"/>
  <c r="IHH118" i="1" s="1"/>
  <c r="IHC118" i="1"/>
  <c r="IGZ118" i="1" a="1"/>
  <c r="IGZ118" i="1" s="1"/>
  <c r="IGU118" i="1"/>
  <c r="IGR118" i="1" a="1"/>
  <c r="IGR118" i="1" s="1"/>
  <c r="IGM118" i="1"/>
  <c r="IGJ118" i="1" a="1"/>
  <c r="IGJ118" i="1" s="1"/>
  <c r="IGE118" i="1"/>
  <c r="IGB118" i="1" a="1"/>
  <c r="IGB118" i="1" s="1"/>
  <c r="IFW118" i="1"/>
  <c r="IFT118" i="1" a="1"/>
  <c r="IFO118" i="1"/>
  <c r="IFL118" i="1" a="1"/>
  <c r="IFL118" i="1" s="1"/>
  <c r="IFG118" i="1"/>
  <c r="IFD118" i="1" a="1"/>
  <c r="IEY118" i="1"/>
  <c r="IEV118" i="1" a="1"/>
  <c r="IEV118" i="1" s="1"/>
  <c r="IEQ118" i="1"/>
  <c r="IEN118" i="1" a="1"/>
  <c r="IEN118" i="1" s="1"/>
  <c r="IEI118" i="1"/>
  <c r="IEF118" i="1" a="1"/>
  <c r="IEF118" i="1" s="1"/>
  <c r="IEA118" i="1"/>
  <c r="IDX118" i="1" a="1"/>
  <c r="IDX118" i="1" s="1"/>
  <c r="IDS118" i="1"/>
  <c r="IDP118" i="1" a="1"/>
  <c r="IDP118" i="1" s="1"/>
  <c r="IDK118" i="1"/>
  <c r="IDH118" i="1" a="1"/>
  <c r="IDC118" i="1"/>
  <c r="ICZ118" i="1" a="1"/>
  <c r="ICZ118" i="1" s="1"/>
  <c r="ICU118" i="1"/>
  <c r="ICR118" i="1" a="1"/>
  <c r="ICR118" i="1" s="1"/>
  <c r="ICM118" i="1"/>
  <c r="ICJ118" i="1" a="1"/>
  <c r="ICJ118" i="1" s="1"/>
  <c r="ICE118" i="1"/>
  <c r="ICB118" i="1" a="1"/>
  <c r="ICB118" i="1" s="1"/>
  <c r="IBW118" i="1"/>
  <c r="IBT118" i="1" a="1"/>
  <c r="IBT118" i="1" s="1"/>
  <c r="IBO118" i="1"/>
  <c r="IBL118" i="1" a="1"/>
  <c r="IBL118" i="1" s="1"/>
  <c r="IBG118" i="1"/>
  <c r="IBD118" i="1" a="1"/>
  <c r="IBD118" i="1" s="1"/>
  <c r="IAY118" i="1"/>
  <c r="IAV118" i="1" a="1"/>
  <c r="IAV118" i="1" s="1"/>
  <c r="IAQ118" i="1"/>
  <c r="IAN118" i="1" a="1"/>
  <c r="IAN118" i="1" s="1"/>
  <c r="IAI118" i="1"/>
  <c r="IAF118" i="1" a="1"/>
  <c r="IAF118" i="1" s="1"/>
  <c r="IAA118" i="1"/>
  <c r="HZX118" i="1" a="1"/>
  <c r="HZX118" i="1" s="1"/>
  <c r="HZS118" i="1"/>
  <c r="HZP118" i="1" a="1"/>
  <c r="HZP118" i="1" s="1"/>
  <c r="HZK118" i="1"/>
  <c r="HZH118" i="1" a="1"/>
  <c r="HZH118" i="1" s="1"/>
  <c r="HZC118" i="1"/>
  <c r="HYZ118" i="1" a="1"/>
  <c r="HYZ118" i="1" s="1"/>
  <c r="HYU118" i="1"/>
  <c r="HYR118" i="1" a="1"/>
  <c r="HYR118" i="1" s="1"/>
  <c r="HYM118" i="1"/>
  <c r="HYJ118" i="1" a="1"/>
  <c r="HYJ118" i="1" s="1"/>
  <c r="HYE118" i="1"/>
  <c r="HYB118" i="1" a="1"/>
  <c r="HYB118" i="1" s="1"/>
  <c r="HXW118" i="1"/>
  <c r="HXT118" i="1" a="1"/>
  <c r="HXT118" i="1" s="1"/>
  <c r="HXO118" i="1"/>
  <c r="HXL118" i="1" a="1"/>
  <c r="HXL118" i="1" s="1"/>
  <c r="HXG118" i="1"/>
  <c r="HXD118" i="1" a="1"/>
  <c r="HXD118" i="1" s="1"/>
  <c r="HWY118" i="1"/>
  <c r="HWV118" i="1" a="1"/>
  <c r="HWV118" i="1" s="1"/>
  <c r="HWQ118" i="1"/>
  <c r="HWN118" i="1" a="1"/>
  <c r="HWN118" i="1" s="1"/>
  <c r="HWI118" i="1"/>
  <c r="HWF118" i="1" a="1"/>
  <c r="HWF118" i="1" s="1"/>
  <c r="HWA118" i="1"/>
  <c r="HVX118" i="1" a="1"/>
  <c r="HVS118" i="1"/>
  <c r="HVP118" i="1" a="1"/>
  <c r="HVP118" i="1" s="1"/>
  <c r="HVK118" i="1"/>
  <c r="HVH118" i="1" a="1"/>
  <c r="HVC118" i="1"/>
  <c r="HUZ118" i="1" a="1"/>
  <c r="HUZ118" i="1" s="1"/>
  <c r="HUU118" i="1"/>
  <c r="HUR118" i="1" a="1"/>
  <c r="HUR118" i="1" s="1"/>
  <c r="HUM118" i="1"/>
  <c r="HUJ118" i="1" a="1"/>
  <c r="HUJ118" i="1" s="1"/>
  <c r="HUE118" i="1"/>
  <c r="HUB118" i="1" a="1"/>
  <c r="HUB118" i="1" s="1"/>
  <c r="HTW118" i="1"/>
  <c r="HTT118" i="1" a="1"/>
  <c r="HTT118" i="1" s="1"/>
  <c r="HTO118" i="1"/>
  <c r="HTL118" i="1" a="1"/>
  <c r="HTG118" i="1"/>
  <c r="HTD118" i="1" a="1"/>
  <c r="HTD118" i="1" s="1"/>
  <c r="HSY118" i="1"/>
  <c r="HSV118" i="1" a="1"/>
  <c r="HSV118" i="1" s="1"/>
  <c r="HSQ118" i="1"/>
  <c r="HSN118" i="1" a="1"/>
  <c r="HSN118" i="1" s="1"/>
  <c r="HSI118" i="1"/>
  <c r="HSF118" i="1" a="1"/>
  <c r="HSF118" i="1" s="1"/>
  <c r="HSA118" i="1"/>
  <c r="HRX118" i="1" a="1"/>
  <c r="HRX118" i="1" s="1"/>
  <c r="HRS118" i="1"/>
  <c r="HRP118" i="1" a="1"/>
  <c r="HRP118" i="1" s="1"/>
  <c r="HRK118" i="1"/>
  <c r="HRH118" i="1" a="1"/>
  <c r="HRH118" i="1" s="1"/>
  <c r="HRC118" i="1"/>
  <c r="HQZ118" i="1" a="1"/>
  <c r="HQZ118" i="1" s="1"/>
  <c r="HQU118" i="1"/>
  <c r="HQR118" i="1" a="1"/>
  <c r="HQR118" i="1" s="1"/>
  <c r="HQM118" i="1"/>
  <c r="HQJ118" i="1" a="1"/>
  <c r="HQJ118" i="1" s="1"/>
  <c r="HQE118" i="1"/>
  <c r="HQB118" i="1" a="1"/>
  <c r="HQB118" i="1" s="1"/>
  <c r="HPW118" i="1"/>
  <c r="HPT118" i="1" a="1"/>
  <c r="HPT118" i="1" s="1"/>
  <c r="HPO118" i="1"/>
  <c r="HPL118" i="1" a="1"/>
  <c r="HPL118" i="1" s="1"/>
  <c r="HPG118" i="1"/>
  <c r="HPD118" i="1" a="1"/>
  <c r="HPD118" i="1" s="1"/>
  <c r="HOY118" i="1"/>
  <c r="HOV118" i="1" a="1"/>
  <c r="HOV118" i="1" s="1"/>
  <c r="HOQ118" i="1"/>
  <c r="HON118" i="1" a="1"/>
  <c r="HON118" i="1" s="1"/>
  <c r="HOI118" i="1"/>
  <c r="HOF118" i="1" a="1"/>
  <c r="HOF118" i="1" s="1"/>
  <c r="HOA118" i="1"/>
  <c r="HNX118" i="1" a="1"/>
  <c r="HNX118" i="1" s="1"/>
  <c r="HNS118" i="1"/>
  <c r="HNP118" i="1" a="1"/>
  <c r="HNP118" i="1" s="1"/>
  <c r="HNK118" i="1"/>
  <c r="HNH118" i="1" a="1"/>
  <c r="HNH118" i="1" s="1"/>
  <c r="HNC118" i="1"/>
  <c r="HMZ118" i="1" a="1"/>
  <c r="HMZ118" i="1" s="1"/>
  <c r="HMU118" i="1"/>
  <c r="HMR118" i="1" a="1"/>
  <c r="HMR118" i="1" s="1"/>
  <c r="HMM118" i="1"/>
  <c r="HMJ118" i="1" a="1"/>
  <c r="HMJ118" i="1" s="1"/>
  <c r="HME118" i="1"/>
  <c r="HMB118" i="1" a="1"/>
  <c r="HMB118" i="1" s="1"/>
  <c r="HLW118" i="1"/>
  <c r="HLT118" i="1" a="1"/>
  <c r="HLT118" i="1" s="1"/>
  <c r="HLO118" i="1"/>
  <c r="HLL118" i="1" a="1"/>
  <c r="HLG118" i="1"/>
  <c r="HLD118" i="1" a="1"/>
  <c r="HLD118" i="1" s="1"/>
  <c r="HKY118" i="1"/>
  <c r="HKV118" i="1" a="1"/>
  <c r="HKV118" i="1" s="1"/>
  <c r="HKQ118" i="1"/>
  <c r="HKN118" i="1" a="1"/>
  <c r="HKN118" i="1" s="1"/>
  <c r="HKI118" i="1"/>
  <c r="HKF118" i="1" a="1"/>
  <c r="HKF118" i="1" s="1"/>
  <c r="HKA118" i="1"/>
  <c r="HJX118" i="1" a="1"/>
  <c r="HJX118" i="1" s="1"/>
  <c r="HJS118" i="1"/>
  <c r="HJP118" i="1" a="1"/>
  <c r="HJK118" i="1"/>
  <c r="HJH118" i="1" a="1"/>
  <c r="HJH118" i="1" s="1"/>
  <c r="HJC118" i="1"/>
  <c r="HIZ118" i="1" a="1"/>
  <c r="HIU118" i="1"/>
  <c r="HIR118" i="1" a="1"/>
  <c r="HIR118" i="1" s="1"/>
  <c r="HIM118" i="1"/>
  <c r="HIJ118" i="1" a="1"/>
  <c r="HIJ118" i="1" s="1"/>
  <c r="HIE118" i="1"/>
  <c r="HIB118" i="1" a="1"/>
  <c r="HIB118" i="1" s="1"/>
  <c r="HHW118" i="1"/>
  <c r="HHT118" i="1" a="1"/>
  <c r="HHT118" i="1" s="1"/>
  <c r="HHO118" i="1"/>
  <c r="HHL118" i="1" a="1"/>
  <c r="HHL118" i="1" s="1"/>
  <c r="HHG118" i="1"/>
  <c r="HHD118" i="1" a="1"/>
  <c r="HHD118" i="1" s="1"/>
  <c r="HGY118" i="1"/>
  <c r="HGV118" i="1" a="1"/>
  <c r="HGV118" i="1" s="1"/>
  <c r="HGQ118" i="1"/>
  <c r="HGN118" i="1" a="1"/>
  <c r="HGN118" i="1" s="1"/>
  <c r="HGI118" i="1"/>
  <c r="HGF118" i="1" a="1"/>
  <c r="HGF118" i="1" s="1"/>
  <c r="HGA118" i="1"/>
  <c r="HFX118" i="1" a="1"/>
  <c r="HFX118" i="1" s="1"/>
  <c r="HFS118" i="1"/>
  <c r="HFP118" i="1" a="1"/>
  <c r="HFP118" i="1" s="1"/>
  <c r="HFK118" i="1"/>
  <c r="HFH118" i="1" a="1"/>
  <c r="HFH118" i="1" s="1"/>
  <c r="HFC118" i="1"/>
  <c r="HEZ118" i="1" a="1"/>
  <c r="HEZ118" i="1" s="1"/>
  <c r="HEU118" i="1"/>
  <c r="HER118" i="1" a="1"/>
  <c r="HER118" i="1" s="1"/>
  <c r="HEM118" i="1"/>
  <c r="HEJ118" i="1" a="1"/>
  <c r="HEJ118" i="1" s="1"/>
  <c r="HEE118" i="1"/>
  <c r="HEB118" i="1" a="1"/>
  <c r="HEB118" i="1" s="1"/>
  <c r="HDW118" i="1"/>
  <c r="HDT118" i="1" a="1"/>
  <c r="HDT118" i="1" s="1"/>
  <c r="HDO118" i="1"/>
  <c r="HDL118" i="1" a="1"/>
  <c r="HDL118" i="1" s="1"/>
  <c r="HDG118" i="1"/>
  <c r="HDD118" i="1" a="1"/>
  <c r="HDD118" i="1" s="1"/>
  <c r="HCY118" i="1"/>
  <c r="HCV118" i="1" a="1"/>
  <c r="HCV118" i="1" s="1"/>
  <c r="HCQ118" i="1"/>
  <c r="HCN118" i="1" a="1"/>
  <c r="HCN118" i="1" s="1"/>
  <c r="HCI118" i="1"/>
  <c r="HCF118" i="1" a="1"/>
  <c r="HCF118" i="1" s="1"/>
  <c r="HCA118" i="1"/>
  <c r="HBX118" i="1" a="1"/>
  <c r="HBX118" i="1" s="1"/>
  <c r="HBS118" i="1"/>
  <c r="HBP118" i="1" a="1"/>
  <c r="HBK118" i="1"/>
  <c r="HBH118" i="1" a="1"/>
  <c r="HBH118" i="1" s="1"/>
  <c r="HBC118" i="1"/>
  <c r="HAZ118" i="1" a="1"/>
  <c r="HAZ118" i="1" s="1"/>
  <c r="HAU118" i="1"/>
  <c r="HAR118" i="1" a="1"/>
  <c r="HAR118" i="1" s="1"/>
  <c r="HAM118" i="1"/>
  <c r="HAJ118" i="1" a="1"/>
  <c r="HAJ118" i="1" s="1"/>
  <c r="HAE118" i="1"/>
  <c r="HAB118" i="1" a="1"/>
  <c r="HAB118" i="1" s="1"/>
  <c r="GZW118" i="1"/>
  <c r="GZT118" i="1" a="1"/>
  <c r="GZO118" i="1"/>
  <c r="GZL118" i="1" a="1"/>
  <c r="GZL118" i="1" s="1"/>
  <c r="GZG118" i="1"/>
  <c r="GZD118" i="1" a="1"/>
  <c r="GZD118" i="1" s="1"/>
  <c r="GYY118" i="1"/>
  <c r="GYV118" i="1" a="1"/>
  <c r="GYV118" i="1" s="1"/>
  <c r="GYQ118" i="1"/>
  <c r="GYN118" i="1" a="1"/>
  <c r="GYN118" i="1" s="1"/>
  <c r="GYI118" i="1"/>
  <c r="GYF118" i="1" a="1"/>
  <c r="GYF118" i="1" s="1"/>
  <c r="GYA118" i="1"/>
  <c r="GXX118" i="1" a="1"/>
  <c r="GXX118" i="1" s="1"/>
  <c r="GXS118" i="1"/>
  <c r="GXP118" i="1" a="1"/>
  <c r="GXP118" i="1" s="1"/>
  <c r="GXK118" i="1"/>
  <c r="GXH118" i="1" a="1"/>
  <c r="GXH118" i="1" s="1"/>
  <c r="GXC118" i="1"/>
  <c r="GWZ118" i="1" a="1"/>
  <c r="GWZ118" i="1" s="1"/>
  <c r="GWU118" i="1"/>
  <c r="GWR118" i="1" a="1"/>
  <c r="GWR118" i="1" s="1"/>
  <c r="GWM118" i="1"/>
  <c r="GWJ118" i="1" a="1"/>
  <c r="GWJ118" i="1" s="1"/>
  <c r="GWE118" i="1"/>
  <c r="GWB118" i="1" a="1"/>
  <c r="GWB118" i="1" s="1"/>
  <c r="GVW118" i="1"/>
  <c r="GVT118" i="1" a="1"/>
  <c r="GVT118" i="1" s="1"/>
  <c r="GVO118" i="1"/>
  <c r="GVL118" i="1" a="1"/>
  <c r="GVL118" i="1" s="1"/>
  <c r="GVG118" i="1"/>
  <c r="GVD118" i="1" a="1"/>
  <c r="GVD118" i="1" s="1"/>
  <c r="GUY118" i="1"/>
  <c r="GUV118" i="1" a="1"/>
  <c r="GUV118" i="1" s="1"/>
  <c r="GUQ118" i="1"/>
  <c r="GUN118" i="1" a="1"/>
  <c r="GUN118" i="1" s="1"/>
  <c r="GUI118" i="1"/>
  <c r="GUF118" i="1" a="1"/>
  <c r="GUF118" i="1" s="1"/>
  <c r="GUA118" i="1"/>
  <c r="GTX118" i="1" a="1"/>
  <c r="GTX118" i="1" s="1"/>
  <c r="GTS118" i="1"/>
  <c r="GTP118" i="1" a="1"/>
  <c r="GTP118" i="1" s="1"/>
  <c r="GTK118" i="1"/>
  <c r="GTH118" i="1" a="1"/>
  <c r="GTH118" i="1" s="1"/>
  <c r="GTC118" i="1"/>
  <c r="GSZ118" i="1" a="1"/>
  <c r="GSZ118" i="1" s="1"/>
  <c r="GSU118" i="1"/>
  <c r="GSR118" i="1" a="1"/>
  <c r="GSR118" i="1" s="1"/>
  <c r="GSM118" i="1"/>
  <c r="GSJ118" i="1" a="1"/>
  <c r="GSJ118" i="1" s="1"/>
  <c r="GSE118" i="1"/>
  <c r="GSB118" i="1" a="1"/>
  <c r="GSB118" i="1" s="1"/>
  <c r="GRW118" i="1"/>
  <c r="GRT118" i="1" a="1"/>
  <c r="GRO118" i="1"/>
  <c r="GRL118" i="1" a="1"/>
  <c r="GRL118" i="1" s="1"/>
  <c r="GRG118" i="1"/>
  <c r="GRD118" i="1" a="1"/>
  <c r="GRD118" i="1" s="1"/>
  <c r="GQY118" i="1"/>
  <c r="GQV118" i="1" a="1"/>
  <c r="GQV118" i="1" s="1"/>
  <c r="GQQ118" i="1"/>
  <c r="GQN118" i="1" a="1"/>
  <c r="GQN118" i="1" s="1"/>
  <c r="GQI118" i="1"/>
  <c r="GQF118" i="1" a="1"/>
  <c r="GQF118" i="1" s="1"/>
  <c r="GQA118" i="1"/>
  <c r="GPX118" i="1" a="1"/>
  <c r="GPS118" i="1"/>
  <c r="GPP118" i="1" a="1"/>
  <c r="GPP118" i="1" s="1"/>
  <c r="GPK118" i="1"/>
  <c r="GPH118" i="1" a="1"/>
  <c r="GPH118" i="1" s="1"/>
  <c r="GPC118" i="1"/>
  <c r="GOZ118" i="1" a="1"/>
  <c r="GOZ118" i="1" s="1"/>
  <c r="GOU118" i="1"/>
  <c r="GOR118" i="1" a="1"/>
  <c r="GOR118" i="1" s="1"/>
  <c r="GOM118" i="1"/>
  <c r="GOJ118" i="1" a="1"/>
  <c r="GOJ118" i="1" s="1"/>
  <c r="GOE118" i="1"/>
  <c r="GOB118" i="1" a="1"/>
  <c r="GOB118" i="1" s="1"/>
  <c r="GNW118" i="1"/>
  <c r="GNT118" i="1" a="1"/>
  <c r="GNT118" i="1" s="1"/>
  <c r="GNO118" i="1"/>
  <c r="GNL118" i="1" a="1"/>
  <c r="GNL118" i="1" s="1"/>
  <c r="GNG118" i="1"/>
  <c r="GND118" i="1" a="1"/>
  <c r="GND118" i="1" s="1"/>
  <c r="GMY118" i="1"/>
  <c r="GMV118" i="1" a="1"/>
  <c r="GMV118" i="1" s="1"/>
  <c r="GMQ118" i="1"/>
  <c r="GMN118" i="1" a="1"/>
  <c r="GMN118" i="1" s="1"/>
  <c r="GMI118" i="1"/>
  <c r="GMF118" i="1" a="1"/>
  <c r="GMF118" i="1" s="1"/>
  <c r="GMA118" i="1"/>
  <c r="GLX118" i="1" a="1"/>
  <c r="GLX118" i="1" s="1"/>
  <c r="GLS118" i="1"/>
  <c r="GLP118" i="1" a="1"/>
  <c r="GLP118" i="1" s="1"/>
  <c r="GLK118" i="1"/>
  <c r="GLH118" i="1" a="1"/>
  <c r="GLH118" i="1" s="1"/>
  <c r="GLC118" i="1"/>
  <c r="GKZ118" i="1" a="1"/>
  <c r="GKZ118" i="1" s="1"/>
  <c r="GKU118" i="1"/>
  <c r="GKR118" i="1" a="1"/>
  <c r="GKR118" i="1" s="1"/>
  <c r="GKM118" i="1"/>
  <c r="GKJ118" i="1" a="1"/>
  <c r="GKJ118" i="1" s="1"/>
  <c r="GKE118" i="1"/>
  <c r="GKB118" i="1" a="1"/>
  <c r="GKB118" i="1" s="1"/>
  <c r="GJW118" i="1"/>
  <c r="GJT118" i="1" a="1"/>
  <c r="GJT118" i="1" s="1"/>
  <c r="GJO118" i="1"/>
  <c r="GJL118" i="1" a="1"/>
  <c r="GJL118" i="1" s="1"/>
  <c r="GJG118" i="1"/>
  <c r="GJD118" i="1" a="1"/>
  <c r="GJD118" i="1" s="1"/>
  <c r="GIY118" i="1"/>
  <c r="GIV118" i="1" a="1"/>
  <c r="GIV118" i="1" s="1"/>
  <c r="GIQ118" i="1"/>
  <c r="GIN118" i="1" a="1"/>
  <c r="GIN118" i="1" s="1"/>
  <c r="GII118" i="1"/>
  <c r="GIF118" i="1" a="1"/>
  <c r="GIF118" i="1" s="1"/>
  <c r="GIA118" i="1"/>
  <c r="GHX118" i="1" a="1"/>
  <c r="GHS118" i="1"/>
  <c r="GHP118" i="1" a="1"/>
  <c r="GHP118" i="1" s="1"/>
  <c r="GHK118" i="1"/>
  <c r="GHH118" i="1" a="1"/>
  <c r="GHH118" i="1" s="1"/>
  <c r="GHC118" i="1"/>
  <c r="GGZ118" i="1" a="1"/>
  <c r="GGZ118" i="1" s="1"/>
  <c r="GGU118" i="1"/>
  <c r="GGR118" i="1" a="1"/>
  <c r="GGR118" i="1" s="1"/>
  <c r="GGM118" i="1"/>
  <c r="GGJ118" i="1" a="1"/>
  <c r="GGJ118" i="1" s="1"/>
  <c r="GGE118" i="1"/>
  <c r="GGB118" i="1" a="1"/>
  <c r="GFW118" i="1"/>
  <c r="GFT118" i="1" a="1"/>
  <c r="GFT118" i="1" s="1"/>
  <c r="GFO118" i="1"/>
  <c r="GFL118" i="1" a="1"/>
  <c r="GFL118" i="1" s="1"/>
  <c r="GFG118" i="1"/>
  <c r="GFD118" i="1" a="1"/>
  <c r="GFD118" i="1" s="1"/>
  <c r="GEY118" i="1"/>
  <c r="GEV118" i="1" a="1"/>
  <c r="GEV118" i="1" s="1"/>
  <c r="GEQ118" i="1"/>
  <c r="GEN118" i="1" a="1"/>
  <c r="GEN118" i="1" s="1"/>
  <c r="GEI118" i="1"/>
  <c r="GEF118" i="1" a="1"/>
  <c r="GEF118" i="1" s="1"/>
  <c r="GEA118" i="1"/>
  <c r="GDX118" i="1" a="1"/>
  <c r="GDX118" i="1" s="1"/>
  <c r="GDS118" i="1"/>
  <c r="GDP118" i="1" a="1"/>
  <c r="GDP118" i="1" s="1"/>
  <c r="GDK118" i="1"/>
  <c r="GDH118" i="1" a="1"/>
  <c r="GDH118" i="1" s="1"/>
  <c r="GDC118" i="1"/>
  <c r="GCZ118" i="1" a="1"/>
  <c r="GCZ118" i="1" s="1"/>
  <c r="GCU118" i="1"/>
  <c r="GCR118" i="1" a="1"/>
  <c r="GCR118" i="1" s="1"/>
  <c r="GCM118" i="1"/>
  <c r="GCJ118" i="1" a="1"/>
  <c r="GCJ118" i="1" s="1"/>
  <c r="GCE118" i="1"/>
  <c r="GCB118" i="1" a="1"/>
  <c r="GCB118" i="1" s="1"/>
  <c r="GBW118" i="1"/>
  <c r="GBT118" i="1" a="1"/>
  <c r="GBT118" i="1" s="1"/>
  <c r="GBO118" i="1"/>
  <c r="GBL118" i="1" a="1"/>
  <c r="GBL118" i="1" s="1"/>
  <c r="GBG118" i="1"/>
  <c r="GBD118" i="1" a="1"/>
  <c r="GAY118" i="1"/>
  <c r="GAV118" i="1" a="1"/>
  <c r="GAV118" i="1" s="1"/>
  <c r="GAQ118" i="1"/>
  <c r="GAN118" i="1" a="1"/>
  <c r="GAN118" i="1" s="1"/>
  <c r="GAI118" i="1"/>
  <c r="GAF118" i="1" a="1"/>
  <c r="GAF118" i="1" s="1"/>
  <c r="GAA118" i="1"/>
  <c r="FZX118" i="1" a="1"/>
  <c r="FZX118" i="1" s="1"/>
  <c r="FZS118" i="1"/>
  <c r="FZP118" i="1" a="1"/>
  <c r="FZP118" i="1" s="1"/>
  <c r="FZK118" i="1"/>
  <c r="FZH118" i="1" a="1"/>
  <c r="FZH118" i="1" s="1"/>
  <c r="FZC118" i="1"/>
  <c r="FYZ118" i="1" a="1"/>
  <c r="FYZ118" i="1" s="1"/>
  <c r="FYU118" i="1"/>
  <c r="FYR118" i="1" a="1"/>
  <c r="FYM118" i="1"/>
  <c r="FYJ118" i="1" a="1"/>
  <c r="FYJ118" i="1" s="1"/>
  <c r="FYE118" i="1"/>
  <c r="FYB118" i="1" a="1"/>
  <c r="FXW118" i="1"/>
  <c r="FXT118" i="1" a="1"/>
  <c r="FXT118" i="1" s="1"/>
  <c r="FXO118" i="1"/>
  <c r="FXL118" i="1" a="1"/>
  <c r="FXL118" i="1" s="1"/>
  <c r="FXG118" i="1"/>
  <c r="FXD118" i="1" a="1"/>
  <c r="FXD118" i="1" s="1"/>
  <c r="FWY118" i="1"/>
  <c r="FWV118" i="1" a="1"/>
  <c r="FWV118" i="1" s="1"/>
  <c r="FWQ118" i="1"/>
  <c r="FWN118" i="1" a="1"/>
  <c r="FWN118" i="1" s="1"/>
  <c r="FWI118" i="1"/>
  <c r="FWF118" i="1" a="1"/>
  <c r="FWA118" i="1"/>
  <c r="FVX118" i="1" a="1"/>
  <c r="FVX118" i="1" s="1"/>
  <c r="FVS118" i="1"/>
  <c r="FVP118" i="1" a="1"/>
  <c r="FVP118" i="1" s="1"/>
  <c r="FVK118" i="1"/>
  <c r="FVH118" i="1" a="1"/>
  <c r="FVH118" i="1" s="1"/>
  <c r="FVC118" i="1"/>
  <c r="FUZ118" i="1" a="1"/>
  <c r="FUZ118" i="1" s="1"/>
  <c r="FUU118" i="1"/>
  <c r="FUR118" i="1" a="1"/>
  <c r="FUR118" i="1" s="1"/>
  <c r="FUM118" i="1"/>
  <c r="FUJ118" i="1" a="1"/>
  <c r="FUJ118" i="1" s="1"/>
  <c r="FUE118" i="1"/>
  <c r="FUB118" i="1" a="1"/>
  <c r="FUB118" i="1" s="1"/>
  <c r="FTW118" i="1"/>
  <c r="FTT118" i="1" a="1"/>
  <c r="FTT118" i="1" s="1"/>
  <c r="FTO118" i="1"/>
  <c r="FTL118" i="1" a="1"/>
  <c r="FTL118" i="1" s="1"/>
  <c r="FTG118" i="1"/>
  <c r="FTD118" i="1" a="1"/>
  <c r="FTD118" i="1" s="1"/>
  <c r="FSY118" i="1"/>
  <c r="FSV118" i="1" a="1"/>
  <c r="FSV118" i="1" s="1"/>
  <c r="FSQ118" i="1"/>
  <c r="FSN118" i="1" a="1"/>
  <c r="FSN118" i="1" s="1"/>
  <c r="FSI118" i="1"/>
  <c r="FSF118" i="1" a="1"/>
  <c r="FSF118" i="1" s="1"/>
  <c r="FSA118" i="1"/>
  <c r="FRX118" i="1" a="1"/>
  <c r="FRX118" i="1" s="1"/>
  <c r="FRS118" i="1"/>
  <c r="FRP118" i="1" a="1"/>
  <c r="FRP118" i="1" s="1"/>
  <c r="FRK118" i="1"/>
  <c r="FRH118" i="1" a="1"/>
  <c r="FRC118" i="1"/>
  <c r="FQZ118" i="1" a="1"/>
  <c r="FQZ118" i="1" s="1"/>
  <c r="FQU118" i="1"/>
  <c r="FQR118" i="1" a="1"/>
  <c r="FQR118" i="1" s="1"/>
  <c r="FQM118" i="1"/>
  <c r="FQJ118" i="1" a="1"/>
  <c r="FQJ118" i="1" s="1"/>
  <c r="FQE118" i="1"/>
  <c r="FQB118" i="1" a="1"/>
  <c r="FQB118" i="1" s="1"/>
  <c r="FPW118" i="1"/>
  <c r="FPT118" i="1" a="1"/>
  <c r="FPT118" i="1" s="1"/>
  <c r="FPO118" i="1"/>
  <c r="FPL118" i="1" a="1"/>
  <c r="FPL118" i="1" s="1"/>
  <c r="FPG118" i="1"/>
  <c r="FPD118" i="1" a="1"/>
  <c r="FPD118" i="1" s="1"/>
  <c r="FOY118" i="1"/>
  <c r="FOV118" i="1" a="1"/>
  <c r="FOQ118" i="1"/>
  <c r="FON118" i="1" a="1"/>
  <c r="FON118" i="1" s="1"/>
  <c r="FOI118" i="1"/>
  <c r="FOF118" i="1" a="1"/>
  <c r="FOA118" i="1"/>
  <c r="FNX118" i="1" a="1"/>
  <c r="FNX118" i="1" s="1"/>
  <c r="FNS118" i="1"/>
  <c r="FNP118" i="1" a="1"/>
  <c r="FNP118" i="1" s="1"/>
  <c r="FNK118" i="1"/>
  <c r="FNH118" i="1" a="1"/>
  <c r="FNH118" i="1" s="1"/>
  <c r="FNC118" i="1"/>
  <c r="FMZ118" i="1" a="1"/>
  <c r="FMZ118" i="1" s="1"/>
  <c r="FMU118" i="1"/>
  <c r="FMR118" i="1" a="1"/>
  <c r="FMR118" i="1" s="1"/>
  <c r="FMM118" i="1"/>
  <c r="FMJ118" i="1" a="1"/>
  <c r="FME118" i="1"/>
  <c r="FMB118" i="1" a="1"/>
  <c r="FMB118" i="1" s="1"/>
  <c r="FLW118" i="1"/>
  <c r="FLT118" i="1" a="1"/>
  <c r="FLT118" i="1" s="1"/>
  <c r="FLO118" i="1"/>
  <c r="FLL118" i="1" a="1"/>
  <c r="FLL118" i="1" s="1"/>
  <c r="FLG118" i="1"/>
  <c r="FLD118" i="1" a="1"/>
  <c r="FLD118" i="1" s="1"/>
  <c r="FKY118" i="1"/>
  <c r="FKV118" i="1" a="1"/>
  <c r="FKV118" i="1" s="1"/>
  <c r="FKQ118" i="1"/>
  <c r="FKN118" i="1" a="1"/>
  <c r="FKN118" i="1" s="1"/>
  <c r="FKI118" i="1"/>
  <c r="FKF118" i="1" a="1"/>
  <c r="FKF118" i="1" s="1"/>
  <c r="FKA118" i="1"/>
  <c r="FJX118" i="1" a="1"/>
  <c r="FJS118" i="1"/>
  <c r="FJP118" i="1" a="1"/>
  <c r="FJP118" i="1" s="1"/>
  <c r="FJK118" i="1"/>
  <c r="FJH118" i="1" a="1"/>
  <c r="FJH118" i="1" s="1"/>
  <c r="FJC118" i="1"/>
  <c r="FIZ118" i="1" a="1"/>
  <c r="FIZ118" i="1" s="1"/>
  <c r="FIU118" i="1"/>
  <c r="FIR118" i="1" a="1"/>
  <c r="FIR118" i="1" s="1"/>
  <c r="FIM118" i="1"/>
  <c r="FIJ118" i="1" a="1"/>
  <c r="FIJ118" i="1" s="1"/>
  <c r="FIE118" i="1"/>
  <c r="FIB118" i="1" a="1"/>
  <c r="FIB118" i="1" s="1"/>
  <c r="FHW118" i="1"/>
  <c r="FHT118" i="1" a="1"/>
  <c r="FHO118" i="1"/>
  <c r="FHL118" i="1" a="1"/>
  <c r="FHG118" i="1"/>
  <c r="FHD118" i="1" a="1"/>
  <c r="FHD118" i="1" s="1"/>
  <c r="FGY118" i="1"/>
  <c r="FGV118" i="1" a="1"/>
  <c r="FGV118" i="1" s="1"/>
  <c r="FGQ118" i="1"/>
  <c r="FGN118" i="1" a="1"/>
  <c r="FGN118" i="1" s="1"/>
  <c r="FGI118" i="1"/>
  <c r="FGF118" i="1" a="1"/>
  <c r="FGF118" i="1" s="1"/>
  <c r="FGA118" i="1"/>
  <c r="FFX118" i="1" a="1"/>
  <c r="FFX118" i="1" s="1"/>
  <c r="FFS118" i="1"/>
  <c r="FFP118" i="1" a="1"/>
  <c r="FFP118" i="1" s="1"/>
  <c r="FFK118" i="1"/>
  <c r="FFH118" i="1" a="1"/>
  <c r="FFH118" i="1" s="1"/>
  <c r="FFC118" i="1"/>
  <c r="FEZ118" i="1" a="1"/>
  <c r="FEU118" i="1"/>
  <c r="FER118" i="1" a="1"/>
  <c r="FER118" i="1" s="1"/>
  <c r="FEM118" i="1"/>
  <c r="FEJ118" i="1" a="1"/>
  <c r="FEE118" i="1"/>
  <c r="FEB118" i="1" a="1"/>
  <c r="FEB118" i="1" s="1"/>
  <c r="FDW118" i="1"/>
  <c r="FDT118" i="1" a="1"/>
  <c r="FDT118" i="1" s="1"/>
  <c r="FDO118" i="1"/>
  <c r="FDL118" i="1" a="1"/>
  <c r="FDL118" i="1" s="1"/>
  <c r="FDG118" i="1"/>
  <c r="FDD118" i="1" a="1"/>
  <c r="FDD118" i="1" s="1"/>
  <c r="FCY118" i="1"/>
  <c r="FCV118" i="1" a="1"/>
  <c r="FCV118" i="1" s="1"/>
  <c r="FCQ118" i="1"/>
  <c r="FCN118" i="1" a="1"/>
  <c r="FCI118" i="1"/>
  <c r="FCF118" i="1" a="1"/>
  <c r="FCF118" i="1" s="1"/>
  <c r="FCA118" i="1"/>
  <c r="FBX118" i="1" a="1"/>
  <c r="FBS118" i="1"/>
  <c r="FBP118" i="1" a="1"/>
  <c r="FBK118" i="1"/>
  <c r="FBH118" i="1" a="1"/>
  <c r="FBC118" i="1"/>
  <c r="FAZ118" i="1" a="1"/>
  <c r="FAZ118" i="1" s="1"/>
  <c r="FAU118" i="1"/>
  <c r="FAR118" i="1" a="1"/>
  <c r="FAR118" i="1" s="1"/>
  <c r="FAM118" i="1"/>
  <c r="FAJ118" i="1" a="1"/>
  <c r="FAE118" i="1"/>
  <c r="FAB118" i="1" a="1"/>
  <c r="EZW118" i="1"/>
  <c r="EZT118" i="1" a="1"/>
  <c r="EZT118" i="1" s="1"/>
  <c r="EZO118" i="1"/>
  <c r="EZL118" i="1" a="1"/>
  <c r="EZL118" i="1" s="1"/>
  <c r="EZG118" i="1"/>
  <c r="EZD118" i="1" a="1"/>
  <c r="EYY118" i="1"/>
  <c r="EYV118" i="1" a="1"/>
  <c r="EYQ118" i="1"/>
  <c r="EYN118" i="1" a="1"/>
  <c r="EYN118" i="1" s="1"/>
  <c r="EYI118" i="1"/>
  <c r="EYF118" i="1" a="1"/>
  <c r="EYF118" i="1" s="1"/>
  <c r="EYA118" i="1"/>
  <c r="EXX118" i="1" a="1"/>
  <c r="EXS118" i="1"/>
  <c r="EXP118" i="1" a="1"/>
  <c r="EXK118" i="1"/>
  <c r="EXH118" i="1" a="1"/>
  <c r="EXH118" i="1" s="1"/>
  <c r="EXC118" i="1"/>
  <c r="EWZ118" i="1" a="1"/>
  <c r="EWZ118" i="1" s="1"/>
  <c r="EWU118" i="1"/>
  <c r="EWR118" i="1" a="1"/>
  <c r="EWM118" i="1"/>
  <c r="EWJ118" i="1" a="1"/>
  <c r="EWE118" i="1"/>
  <c r="EWB118" i="1" a="1"/>
  <c r="EWB118" i="1" s="1"/>
  <c r="EVW118" i="1"/>
  <c r="EVT118" i="1" a="1"/>
  <c r="EVT118" i="1" s="1"/>
  <c r="EVO118" i="1"/>
  <c r="EVL118" i="1" a="1"/>
  <c r="EVG118" i="1"/>
  <c r="EVD118" i="1" a="1"/>
  <c r="EUY118" i="1"/>
  <c r="EUV118" i="1" a="1"/>
  <c r="EUV118" i="1" s="1"/>
  <c r="EUQ118" i="1"/>
  <c r="EUN118" i="1" a="1"/>
  <c r="EUN118" i="1" s="1"/>
  <c r="EUI118" i="1"/>
  <c r="EUF118" i="1" a="1"/>
  <c r="EUA118" i="1"/>
  <c r="ETX118" i="1" a="1"/>
  <c r="ETS118" i="1"/>
  <c r="ETP118" i="1" a="1"/>
  <c r="ETP118" i="1" s="1"/>
  <c r="ETK118" i="1"/>
  <c r="ETH118" i="1" a="1"/>
  <c r="ETH118" i="1" s="1"/>
  <c r="ETC118" i="1"/>
  <c r="ESZ118" i="1" a="1"/>
  <c r="ESZ118" i="1" s="1"/>
  <c r="ESU118" i="1"/>
  <c r="ESR118" i="1" a="1"/>
  <c r="ESM118" i="1"/>
  <c r="ESJ118" i="1" a="1"/>
  <c r="ESJ118" i="1" s="1"/>
  <c r="ESE118" i="1"/>
  <c r="ESB118" i="1" a="1"/>
  <c r="ESB118" i="1" s="1"/>
  <c r="ERW118" i="1"/>
  <c r="ERT118" i="1" a="1"/>
  <c r="ERT118" i="1" s="1"/>
  <c r="ERO118" i="1"/>
  <c r="ERL118" i="1" a="1"/>
  <c r="ERG118" i="1"/>
  <c r="ERD118" i="1" a="1"/>
  <c r="ERD118" i="1" s="1"/>
  <c r="EQY118" i="1"/>
  <c r="EQV118" i="1" a="1"/>
  <c r="EQV118" i="1" s="1"/>
  <c r="EQQ118" i="1"/>
  <c r="EQN118" i="1" a="1"/>
  <c r="EQN118" i="1" s="1"/>
  <c r="EQI118" i="1"/>
  <c r="EQF118" i="1" a="1"/>
  <c r="EQA118" i="1"/>
  <c r="EPX118" i="1" a="1"/>
  <c r="EPX118" i="1" s="1"/>
  <c r="EPS118" i="1"/>
  <c r="EPP118" i="1" a="1"/>
  <c r="EPP118" i="1" s="1"/>
  <c r="EPK118" i="1"/>
  <c r="EPH118" i="1" a="1"/>
  <c r="EPH118" i="1" s="1"/>
  <c r="EPC118" i="1"/>
  <c r="EOZ118" i="1" a="1"/>
  <c r="EOU118" i="1"/>
  <c r="EOR118" i="1" a="1"/>
  <c r="EOR118" i="1" s="1"/>
  <c r="EOM118" i="1"/>
  <c r="EOJ118" i="1" a="1"/>
  <c r="EOJ118" i="1" s="1"/>
  <c r="EOE118" i="1"/>
  <c r="EOB118" i="1" a="1"/>
  <c r="EOB118" i="1" s="1"/>
  <c r="ENW118" i="1"/>
  <c r="ENT118" i="1" a="1"/>
  <c r="ENO118" i="1"/>
  <c r="ENL118" i="1" a="1"/>
  <c r="ENL118" i="1" s="1"/>
  <c r="ENG118" i="1"/>
  <c r="END118" i="1" a="1"/>
  <c r="END118" i="1" s="1"/>
  <c r="EMY118" i="1"/>
  <c r="EMV118" i="1" a="1"/>
  <c r="EMV118" i="1" s="1"/>
  <c r="EMQ118" i="1"/>
  <c r="EMN118" i="1" a="1"/>
  <c r="EMI118" i="1"/>
  <c r="EMF118" i="1" a="1"/>
  <c r="EMF118" i="1" s="1"/>
  <c r="EMA118" i="1"/>
  <c r="ELX118" i="1" a="1"/>
  <c r="ELX118" i="1" s="1"/>
  <c r="ELS118" i="1"/>
  <c r="ELP118" i="1" a="1"/>
  <c r="ELP118" i="1" s="1"/>
  <c r="ELK118" i="1"/>
  <c r="ELH118" i="1" a="1"/>
  <c r="ELC118" i="1"/>
  <c r="EKZ118" i="1" a="1"/>
  <c r="EKZ118" i="1" s="1"/>
  <c r="EKU118" i="1"/>
  <c r="EKR118" i="1" a="1"/>
  <c r="EKR118" i="1" s="1"/>
  <c r="EKM118" i="1"/>
  <c r="EKJ118" i="1" a="1"/>
  <c r="EKJ118" i="1" s="1"/>
  <c r="EKE118" i="1"/>
  <c r="EKB118" i="1" a="1"/>
  <c r="EJW118" i="1"/>
  <c r="EJT118" i="1" a="1"/>
  <c r="EJT118" i="1" s="1"/>
  <c r="EJO118" i="1"/>
  <c r="EJL118" i="1" a="1"/>
  <c r="EJL118" i="1" s="1"/>
  <c r="EJG118" i="1"/>
  <c r="EJD118" i="1" a="1"/>
  <c r="EJD118" i="1" s="1"/>
  <c r="EIY118" i="1"/>
  <c r="EIV118" i="1" a="1"/>
  <c r="EIQ118" i="1"/>
  <c r="EIN118" i="1" a="1"/>
  <c r="EIN118" i="1" s="1"/>
  <c r="EII118" i="1"/>
  <c r="EIF118" i="1" a="1"/>
  <c r="EIF118" i="1" s="1"/>
  <c r="EIA118" i="1"/>
  <c r="EHX118" i="1" a="1"/>
  <c r="EHX118" i="1" s="1"/>
  <c r="EHS118" i="1"/>
  <c r="EHP118" i="1" a="1"/>
  <c r="EHP118" i="1" s="1"/>
  <c r="EHK118" i="1"/>
  <c r="EHH118" i="1" a="1"/>
  <c r="EHH118" i="1" s="1"/>
  <c r="EHC118" i="1"/>
  <c r="EGZ118" i="1" a="1"/>
  <c r="EGZ118" i="1" s="1"/>
  <c r="EGU118" i="1"/>
  <c r="EGR118" i="1" a="1"/>
  <c r="EGR118" i="1" s="1"/>
  <c r="EGM118" i="1"/>
  <c r="EGJ118" i="1" a="1"/>
  <c r="EGJ118" i="1" s="1"/>
  <c r="EGE118" i="1"/>
  <c r="EGB118" i="1" a="1"/>
  <c r="EGB118" i="1" s="1"/>
  <c r="EFW118" i="1"/>
  <c r="EFT118" i="1" a="1"/>
  <c r="EFT118" i="1" s="1"/>
  <c r="EFO118" i="1"/>
  <c r="EFL118" i="1" a="1"/>
  <c r="EFL118" i="1" s="1"/>
  <c r="EFG118" i="1"/>
  <c r="EFD118" i="1" a="1"/>
  <c r="EFD118" i="1" s="1"/>
  <c r="EEY118" i="1"/>
  <c r="EEV118" i="1" a="1"/>
  <c r="EEV118" i="1" s="1"/>
  <c r="EEQ118" i="1"/>
  <c r="EEN118" i="1" a="1"/>
  <c r="EEN118" i="1" s="1"/>
  <c r="EEI118" i="1"/>
  <c r="EEF118" i="1" a="1"/>
  <c r="EEF118" i="1" s="1"/>
  <c r="EEA118" i="1"/>
  <c r="EDX118" i="1" a="1"/>
  <c r="EDX118" i="1" s="1"/>
  <c r="EDS118" i="1"/>
  <c r="EDP118" i="1" a="1"/>
  <c r="EDP118" i="1" s="1"/>
  <c r="EDK118" i="1"/>
  <c r="EDH118" i="1" a="1"/>
  <c r="EDH118" i="1" s="1"/>
  <c r="EDC118" i="1"/>
  <c r="ECZ118" i="1" a="1"/>
  <c r="ECZ118" i="1" s="1"/>
  <c r="ECU118" i="1"/>
  <c r="ECR118" i="1" a="1"/>
  <c r="ECR118" i="1" s="1"/>
  <c r="ECM118" i="1"/>
  <c r="ECJ118" i="1" a="1"/>
  <c r="ECJ118" i="1" s="1"/>
  <c r="ECE118" i="1"/>
  <c r="ECB118" i="1" a="1"/>
  <c r="ECB118" i="1" s="1"/>
  <c r="EBW118" i="1"/>
  <c r="EBT118" i="1" a="1"/>
  <c r="EBT118" i="1" s="1"/>
  <c r="EBO118" i="1"/>
  <c r="EBL118" i="1" a="1"/>
  <c r="EBL118" i="1" s="1"/>
  <c r="EBG118" i="1"/>
  <c r="EBD118" i="1" a="1"/>
  <c r="EBD118" i="1" s="1"/>
  <c r="EAY118" i="1"/>
  <c r="EAV118" i="1" a="1"/>
  <c r="EAV118" i="1" s="1"/>
  <c r="EAQ118" i="1"/>
  <c r="EAN118" i="1" a="1"/>
  <c r="EAN118" i="1" s="1"/>
  <c r="EAI118" i="1"/>
  <c r="EAF118" i="1" a="1"/>
  <c r="EAF118" i="1" s="1"/>
  <c r="EAA118" i="1"/>
  <c r="DZX118" i="1" a="1"/>
  <c r="DZX118" i="1" s="1"/>
  <c r="DZS118" i="1"/>
  <c r="DZP118" i="1" a="1"/>
  <c r="DZP118" i="1" s="1"/>
  <c r="DZK118" i="1"/>
  <c r="DZH118" i="1" a="1"/>
  <c r="DZH118" i="1" s="1"/>
  <c r="DZC118" i="1"/>
  <c r="DYZ118" i="1" a="1"/>
  <c r="DYZ118" i="1" s="1"/>
  <c r="DYU118" i="1"/>
  <c r="DYR118" i="1" a="1"/>
  <c r="DYR118" i="1" s="1"/>
  <c r="DYM118" i="1"/>
  <c r="DYJ118" i="1" a="1"/>
  <c r="DYJ118" i="1" s="1"/>
  <c r="DYE118" i="1"/>
  <c r="DYB118" i="1" a="1"/>
  <c r="DYB118" i="1" s="1"/>
  <c r="DXW118" i="1"/>
  <c r="DXT118" i="1" a="1"/>
  <c r="DXT118" i="1" s="1"/>
  <c r="DXO118" i="1"/>
  <c r="DXL118" i="1" a="1"/>
  <c r="DXL118" i="1" s="1"/>
  <c r="DXG118" i="1"/>
  <c r="DXD118" i="1" a="1"/>
  <c r="DXD118" i="1" s="1"/>
  <c r="DWY118" i="1"/>
  <c r="DWV118" i="1" a="1"/>
  <c r="DWV118" i="1" s="1"/>
  <c r="DWQ118" i="1"/>
  <c r="DWN118" i="1" a="1"/>
  <c r="DWN118" i="1" s="1"/>
  <c r="DWI118" i="1"/>
  <c r="DWF118" i="1" a="1"/>
  <c r="DWF118" i="1" s="1"/>
  <c r="DWA118" i="1"/>
  <c r="DVX118" i="1" a="1"/>
  <c r="DVX118" i="1" s="1"/>
  <c r="DVS118" i="1"/>
  <c r="DVP118" i="1" a="1"/>
  <c r="DVP118" i="1" s="1"/>
  <c r="DVK118" i="1"/>
  <c r="DVH118" i="1" a="1"/>
  <c r="DVH118" i="1" s="1"/>
  <c r="DVC118" i="1"/>
  <c r="DUZ118" i="1" a="1"/>
  <c r="DUZ118" i="1" s="1"/>
  <c r="DUU118" i="1"/>
  <c r="DUR118" i="1" a="1"/>
  <c r="DUR118" i="1" s="1"/>
  <c r="DUM118" i="1"/>
  <c r="DUJ118" i="1" a="1"/>
  <c r="DUJ118" i="1" s="1"/>
  <c r="DUE118" i="1"/>
  <c r="DUB118" i="1" a="1"/>
  <c r="DUB118" i="1" s="1"/>
  <c r="DTW118" i="1"/>
  <c r="DTT118" i="1" a="1"/>
  <c r="DTT118" i="1" s="1"/>
  <c r="DTO118" i="1"/>
  <c r="DTL118" i="1" a="1"/>
  <c r="DTL118" i="1" s="1"/>
  <c r="DTG118" i="1"/>
  <c r="DTD118" i="1" a="1"/>
  <c r="DTD118" i="1" s="1"/>
  <c r="DSY118" i="1"/>
  <c r="DSV118" i="1" a="1"/>
  <c r="DSV118" i="1" s="1"/>
  <c r="DSQ118" i="1"/>
  <c r="DSN118" i="1" a="1"/>
  <c r="DSN118" i="1" s="1"/>
  <c r="DSI118" i="1"/>
  <c r="DSF118" i="1" a="1"/>
  <c r="DSF118" i="1" s="1"/>
  <c r="DSA118" i="1"/>
  <c r="DRX118" i="1" a="1"/>
  <c r="DRX118" i="1" s="1"/>
  <c r="DRS118" i="1"/>
  <c r="DRP118" i="1" a="1"/>
  <c r="DRP118" i="1" s="1"/>
  <c r="DRK118" i="1"/>
  <c r="DRH118" i="1" a="1"/>
  <c r="DRH118" i="1" s="1"/>
  <c r="DRC118" i="1"/>
  <c r="DQZ118" i="1" a="1"/>
  <c r="DQZ118" i="1" s="1"/>
  <c r="DQU118" i="1"/>
  <c r="DQR118" i="1" a="1"/>
  <c r="DQR118" i="1" s="1"/>
  <c r="DQM118" i="1"/>
  <c r="DQJ118" i="1" a="1"/>
  <c r="DQJ118" i="1" s="1"/>
  <c r="DQE118" i="1"/>
  <c r="DQB118" i="1" a="1"/>
  <c r="DQB118" i="1" s="1"/>
  <c r="DPW118" i="1"/>
  <c r="DPT118" i="1" a="1"/>
  <c r="DPT118" i="1" s="1"/>
  <c r="DPO118" i="1"/>
  <c r="DPL118" i="1" a="1"/>
  <c r="DPL118" i="1" s="1"/>
  <c r="DPG118" i="1"/>
  <c r="DPD118" i="1" a="1"/>
  <c r="DPD118" i="1" s="1"/>
  <c r="DOY118" i="1"/>
  <c r="DOV118" i="1" a="1"/>
  <c r="DOV118" i="1" s="1"/>
  <c r="DOQ118" i="1"/>
  <c r="DON118" i="1" a="1"/>
  <c r="DON118" i="1" s="1"/>
  <c r="DOI118" i="1"/>
  <c r="DOF118" i="1" a="1"/>
  <c r="DOF118" i="1" s="1"/>
  <c r="DOA118" i="1"/>
  <c r="DNX118" i="1" a="1"/>
  <c r="DNX118" i="1" s="1"/>
  <c r="DNS118" i="1"/>
  <c r="DNP118" i="1" a="1"/>
  <c r="DNP118" i="1" s="1"/>
  <c r="DNK118" i="1"/>
  <c r="DNH118" i="1" a="1"/>
  <c r="DNH118" i="1" s="1"/>
  <c r="DNC118" i="1"/>
  <c r="DMZ118" i="1" a="1"/>
  <c r="DMZ118" i="1" s="1"/>
  <c r="DMU118" i="1"/>
  <c r="DMR118" i="1" a="1"/>
  <c r="DMR118" i="1" s="1"/>
  <c r="DMM118" i="1"/>
  <c r="DMJ118" i="1" a="1"/>
  <c r="DMJ118" i="1" s="1"/>
  <c r="DME118" i="1"/>
  <c r="DMB118" i="1" a="1"/>
  <c r="DMB118" i="1" s="1"/>
  <c r="DLW118" i="1"/>
  <c r="DLT118" i="1" a="1"/>
  <c r="DLT118" i="1" s="1"/>
  <c r="DLO118" i="1"/>
  <c r="DLL118" i="1" a="1"/>
  <c r="DLL118" i="1" s="1"/>
  <c r="DLG118" i="1"/>
  <c r="DLD118" i="1" a="1"/>
  <c r="DLD118" i="1" s="1"/>
  <c r="DKY118" i="1"/>
  <c r="DKV118" i="1" a="1"/>
  <c r="DKV118" i="1" s="1"/>
  <c r="DKQ118" i="1"/>
  <c r="DKN118" i="1" a="1"/>
  <c r="DKN118" i="1" s="1"/>
  <c r="DKI118" i="1"/>
  <c r="DKF118" i="1" a="1"/>
  <c r="DKF118" i="1" s="1"/>
  <c r="DKA118" i="1"/>
  <c r="DJX118" i="1" a="1"/>
  <c r="DJX118" i="1" s="1"/>
  <c r="DJS118" i="1"/>
  <c r="DJP118" i="1" a="1"/>
  <c r="DJP118" i="1" s="1"/>
  <c r="DJK118" i="1"/>
  <c r="DJH118" i="1" a="1"/>
  <c r="DJH118" i="1" s="1"/>
  <c r="DJC118" i="1"/>
  <c r="DIZ118" i="1" a="1"/>
  <c r="DIZ118" i="1" s="1"/>
  <c r="DIU118" i="1"/>
  <c r="DIR118" i="1" a="1"/>
  <c r="DIR118" i="1" s="1"/>
  <c r="DIM118" i="1"/>
  <c r="DIJ118" i="1" a="1"/>
  <c r="DIJ118" i="1" s="1"/>
  <c r="DIE118" i="1"/>
  <c r="DIB118" i="1" a="1"/>
  <c r="DIB118" i="1" s="1"/>
  <c r="DHW118" i="1"/>
  <c r="DHT118" i="1" a="1"/>
  <c r="DHT118" i="1" s="1"/>
  <c r="DHO118" i="1"/>
  <c r="DHL118" i="1" a="1"/>
  <c r="DHL118" i="1" s="1"/>
  <c r="DHG118" i="1"/>
  <c r="DHD118" i="1" a="1"/>
  <c r="DHD118" i="1" s="1"/>
  <c r="DGY118" i="1"/>
  <c r="DGV118" i="1" a="1"/>
  <c r="DGV118" i="1" s="1"/>
  <c r="DGQ118" i="1"/>
  <c r="DGN118" i="1" a="1"/>
  <c r="DGN118" i="1" s="1"/>
  <c r="DGI118" i="1"/>
  <c r="DGF118" i="1" a="1"/>
  <c r="DGF118" i="1" s="1"/>
  <c r="DGA118" i="1"/>
  <c r="DFX118" i="1" a="1"/>
  <c r="DFX118" i="1" s="1"/>
  <c r="DFS118" i="1"/>
  <c r="DFP118" i="1" a="1"/>
  <c r="DFP118" i="1" s="1"/>
  <c r="DFK118" i="1"/>
  <c r="DFH118" i="1" a="1"/>
  <c r="DFH118" i="1" s="1"/>
  <c r="DFC118" i="1"/>
  <c r="DEZ118" i="1" a="1"/>
  <c r="DEZ118" i="1" s="1"/>
  <c r="DEU118" i="1"/>
  <c r="DER118" i="1" a="1"/>
  <c r="DER118" i="1" s="1"/>
  <c r="DEM118" i="1"/>
  <c r="DEJ118" i="1" a="1"/>
  <c r="DEJ118" i="1" s="1"/>
  <c r="DEE118" i="1"/>
  <c r="DEB118" i="1" a="1"/>
  <c r="DEB118" i="1" s="1"/>
  <c r="DDW118" i="1"/>
  <c r="DDT118" i="1" a="1"/>
  <c r="DDT118" i="1" s="1"/>
  <c r="DDO118" i="1"/>
  <c r="DDL118" i="1" a="1"/>
  <c r="DDL118" i="1" s="1"/>
  <c r="DDG118" i="1"/>
  <c r="DDD118" i="1" a="1"/>
  <c r="DDD118" i="1" s="1"/>
  <c r="DCY118" i="1"/>
  <c r="DCV118" i="1" a="1"/>
  <c r="DCV118" i="1" s="1"/>
  <c r="DCQ118" i="1"/>
  <c r="DCN118" i="1" a="1"/>
  <c r="DCN118" i="1" s="1"/>
  <c r="DCI118" i="1"/>
  <c r="DCF118" i="1" a="1"/>
  <c r="DCF118" i="1" s="1"/>
  <c r="DCA118" i="1"/>
  <c r="DBX118" i="1" a="1"/>
  <c r="DBX118" i="1" s="1"/>
  <c r="DBS118" i="1"/>
  <c r="DBP118" i="1" a="1"/>
  <c r="DBP118" i="1" s="1"/>
  <c r="DBK118" i="1"/>
  <c r="DBH118" i="1" a="1"/>
  <c r="DBH118" i="1" s="1"/>
  <c r="DBC118" i="1"/>
  <c r="DAZ118" i="1" a="1"/>
  <c r="DAZ118" i="1" s="1"/>
  <c r="DAU118" i="1"/>
  <c r="DAR118" i="1" a="1"/>
  <c r="DAR118" i="1" s="1"/>
  <c r="DAM118" i="1"/>
  <c r="DAJ118" i="1" a="1"/>
  <c r="DAJ118" i="1" s="1"/>
  <c r="DAE118" i="1"/>
  <c r="DAB118" i="1" a="1"/>
  <c r="DAB118" i="1" s="1"/>
  <c r="CZW118" i="1"/>
  <c r="CZT118" i="1" a="1"/>
  <c r="CZT118" i="1" s="1"/>
  <c r="CZO118" i="1"/>
  <c r="CZL118" i="1" a="1"/>
  <c r="CZL118" i="1" s="1"/>
  <c r="CZG118" i="1"/>
  <c r="CZD118" i="1" a="1"/>
  <c r="CZD118" i="1" s="1"/>
  <c r="CYY118" i="1"/>
  <c r="CYV118" i="1" a="1"/>
  <c r="CYV118" i="1" s="1"/>
  <c r="CYQ118" i="1"/>
  <c r="CYN118" i="1" a="1"/>
  <c r="CYN118" i="1" s="1"/>
  <c r="CYI118" i="1"/>
  <c r="CYF118" i="1" a="1"/>
  <c r="CYF118" i="1" s="1"/>
  <c r="CYA118" i="1"/>
  <c r="CXX118" i="1" a="1"/>
  <c r="CXX118" i="1" s="1"/>
  <c r="CXS118" i="1"/>
  <c r="CXP118" i="1" a="1"/>
  <c r="CXP118" i="1" s="1"/>
  <c r="CXK118" i="1"/>
  <c r="CXH118" i="1" a="1"/>
  <c r="CXH118" i="1" s="1"/>
  <c r="CXC118" i="1"/>
  <c r="CWZ118" i="1" a="1"/>
  <c r="CWZ118" i="1" s="1"/>
  <c r="CWU118" i="1"/>
  <c r="CWR118" i="1" a="1"/>
  <c r="CWR118" i="1" s="1"/>
  <c r="CWM118" i="1"/>
  <c r="CWJ118" i="1" a="1"/>
  <c r="CWJ118" i="1" s="1"/>
  <c r="CWE118" i="1"/>
  <c r="CWB118" i="1" a="1"/>
  <c r="CWB118" i="1" s="1"/>
  <c r="CVW118" i="1"/>
  <c r="CVT118" i="1" a="1"/>
  <c r="CVT118" i="1" s="1"/>
  <c r="CVO118" i="1"/>
  <c r="CVL118" i="1" a="1"/>
  <c r="CVL118" i="1" s="1"/>
  <c r="CVG118" i="1"/>
  <c r="CVD118" i="1" a="1"/>
  <c r="CVD118" i="1" s="1"/>
  <c r="CUY118" i="1"/>
  <c r="CUV118" i="1" a="1"/>
  <c r="CUV118" i="1" s="1"/>
  <c r="CUQ118" i="1"/>
  <c r="CUN118" i="1" a="1"/>
  <c r="CUN118" i="1" s="1"/>
  <c r="CUI118" i="1"/>
  <c r="CUF118" i="1" a="1"/>
  <c r="CUF118" i="1" s="1"/>
  <c r="CUA118" i="1"/>
  <c r="CTX118" i="1" a="1"/>
  <c r="CTX118" i="1" s="1"/>
  <c r="CTS118" i="1"/>
  <c r="CTP118" i="1" a="1"/>
  <c r="CTP118" i="1" s="1"/>
  <c r="CTK118" i="1"/>
  <c r="CTH118" i="1" a="1"/>
  <c r="CTH118" i="1" s="1"/>
  <c r="CTC118" i="1"/>
  <c r="CSZ118" i="1" a="1"/>
  <c r="CSZ118" i="1" s="1"/>
  <c r="CSU118" i="1"/>
  <c r="CSR118" i="1" a="1"/>
  <c r="CSR118" i="1" s="1"/>
  <c r="CSM118" i="1"/>
  <c r="CSJ118" i="1" a="1"/>
  <c r="CSJ118" i="1" s="1"/>
  <c r="CSE118" i="1"/>
  <c r="CSB118" i="1" a="1"/>
  <c r="CSB118" i="1" s="1"/>
  <c r="CRW118" i="1"/>
  <c r="CRT118" i="1" a="1"/>
  <c r="CRT118" i="1" s="1"/>
  <c r="CRO118" i="1"/>
  <c r="CRL118" i="1" a="1"/>
  <c r="CRL118" i="1" s="1"/>
  <c r="CRG118" i="1"/>
  <c r="CRD118" i="1" a="1"/>
  <c r="CRD118" i="1" s="1"/>
  <c r="CQY118" i="1"/>
  <c r="CQV118" i="1" a="1"/>
  <c r="CQV118" i="1" s="1"/>
  <c r="CQQ118" i="1"/>
  <c r="CQN118" i="1" a="1"/>
  <c r="CQN118" i="1" s="1"/>
  <c r="CQI118" i="1"/>
  <c r="CQF118" i="1" a="1"/>
  <c r="CQF118" i="1" s="1"/>
  <c r="CQA118" i="1"/>
  <c r="CPX118" i="1" a="1"/>
  <c r="CPX118" i="1" s="1"/>
  <c r="CPS118" i="1"/>
  <c r="CPP118" i="1" a="1"/>
  <c r="CPP118" i="1" s="1"/>
  <c r="CPK118" i="1"/>
  <c r="CPH118" i="1" a="1"/>
  <c r="CPH118" i="1" s="1"/>
  <c r="CPC118" i="1"/>
  <c r="COZ118" i="1" a="1"/>
  <c r="COZ118" i="1" s="1"/>
  <c r="COU118" i="1"/>
  <c r="COR118" i="1" a="1"/>
  <c r="COR118" i="1" s="1"/>
  <c r="COM118" i="1"/>
  <c r="COJ118" i="1" a="1"/>
  <c r="COJ118" i="1" s="1"/>
  <c r="COE118" i="1"/>
  <c r="COB118" i="1" a="1"/>
  <c r="COB118" i="1" s="1"/>
  <c r="CNW118" i="1"/>
  <c r="CNT118" i="1" a="1"/>
  <c r="CNT118" i="1" s="1"/>
  <c r="CNO118" i="1"/>
  <c r="CNL118" i="1" a="1"/>
  <c r="CNL118" i="1" s="1"/>
  <c r="CNG118" i="1"/>
  <c r="CND118" i="1" a="1"/>
  <c r="CND118" i="1" s="1"/>
  <c r="CMY118" i="1"/>
  <c r="CMV118" i="1" a="1"/>
  <c r="CMV118" i="1" s="1"/>
  <c r="CMQ118" i="1"/>
  <c r="CMN118" i="1" a="1"/>
  <c r="CMN118" i="1" s="1"/>
  <c r="CMI118" i="1"/>
  <c r="CMF118" i="1" a="1"/>
  <c r="CMF118" i="1" s="1"/>
  <c r="CMA118" i="1"/>
  <c r="CLX118" i="1" a="1"/>
  <c r="CLX118" i="1" s="1"/>
  <c r="CLS118" i="1"/>
  <c r="CLP118" i="1" a="1"/>
  <c r="CLP118" i="1" s="1"/>
  <c r="CLK118" i="1"/>
  <c r="CLH118" i="1" a="1"/>
  <c r="CLH118" i="1" s="1"/>
  <c r="CLC118" i="1"/>
  <c r="CKZ118" i="1" a="1"/>
  <c r="CKZ118" i="1" s="1"/>
  <c r="CKU118" i="1"/>
  <c r="CKR118" i="1" a="1"/>
  <c r="CKR118" i="1" s="1"/>
  <c r="CKM118" i="1"/>
  <c r="CKJ118" i="1" a="1"/>
  <c r="CKJ118" i="1" s="1"/>
  <c r="CKE118" i="1"/>
  <c r="CKB118" i="1" a="1"/>
  <c r="CKB118" i="1" s="1"/>
  <c r="CJW118" i="1"/>
  <c r="CJT118" i="1" a="1"/>
  <c r="CJT118" i="1" s="1"/>
  <c r="CJO118" i="1"/>
  <c r="CJL118" i="1" a="1"/>
  <c r="CJL118" i="1" s="1"/>
  <c r="CJG118" i="1"/>
  <c r="CJD118" i="1" a="1"/>
  <c r="CJD118" i="1" s="1"/>
  <c r="CIY118" i="1"/>
  <c r="CIV118" i="1" a="1"/>
  <c r="CIV118" i="1" s="1"/>
  <c r="CIQ118" i="1"/>
  <c r="CIN118" i="1" a="1"/>
  <c r="CIN118" i="1" s="1"/>
  <c r="CII118" i="1"/>
  <c r="CIF118" i="1" a="1"/>
  <c r="CIF118" i="1" s="1"/>
  <c r="CIA118" i="1"/>
  <c r="CHX118" i="1" a="1"/>
  <c r="CHX118" i="1" s="1"/>
  <c r="CHS118" i="1"/>
  <c r="CHP118" i="1" a="1"/>
  <c r="CHP118" i="1" s="1"/>
  <c r="CHK118" i="1"/>
  <c r="CHH118" i="1" a="1"/>
  <c r="CHH118" i="1" s="1"/>
  <c r="CHC118" i="1"/>
  <c r="CGZ118" i="1" a="1"/>
  <c r="CGZ118" i="1" s="1"/>
  <c r="CGU118" i="1"/>
  <c r="CGR118" i="1" a="1"/>
  <c r="CGR118" i="1" s="1"/>
  <c r="CGM118" i="1"/>
  <c r="CGJ118" i="1" a="1"/>
  <c r="CGJ118" i="1" s="1"/>
  <c r="CGE118" i="1"/>
  <c r="CGB118" i="1" a="1"/>
  <c r="CGB118" i="1" s="1"/>
  <c r="CFW118" i="1"/>
  <c r="CFT118" i="1" a="1"/>
  <c r="CFT118" i="1" s="1"/>
  <c r="CFO118" i="1"/>
  <c r="CFL118" i="1" a="1"/>
  <c r="CFL118" i="1" s="1"/>
  <c r="CFG118" i="1"/>
  <c r="CFD118" i="1" a="1"/>
  <c r="CFD118" i="1" s="1"/>
  <c r="CEY118" i="1"/>
  <c r="CEV118" i="1" a="1"/>
  <c r="CEV118" i="1" s="1"/>
  <c r="CEQ118" i="1"/>
  <c r="CEN118" i="1" a="1"/>
  <c r="CEN118" i="1" s="1"/>
  <c r="CEI118" i="1"/>
  <c r="CEF118" i="1" a="1"/>
  <c r="CEF118" i="1" s="1"/>
  <c r="CEA118" i="1"/>
  <c r="CDX118" i="1" a="1"/>
  <c r="CDX118" i="1" s="1"/>
  <c r="CDS118" i="1"/>
  <c r="CDP118" i="1" a="1"/>
  <c r="CDP118" i="1" s="1"/>
  <c r="CDK118" i="1"/>
  <c r="CDH118" i="1" a="1"/>
  <c r="CDH118" i="1" s="1"/>
  <c r="CDC118" i="1"/>
  <c r="CCZ118" i="1" a="1"/>
  <c r="CCZ118" i="1" s="1"/>
  <c r="CCU118" i="1"/>
  <c r="CCR118" i="1" a="1"/>
  <c r="CCR118" i="1" s="1"/>
  <c r="CCM118" i="1"/>
  <c r="CCJ118" i="1" a="1"/>
  <c r="CCJ118" i="1" s="1"/>
  <c r="CCE118" i="1"/>
  <c r="CCB118" i="1" a="1"/>
  <c r="CCB118" i="1" s="1"/>
  <c r="CBW118" i="1"/>
  <c r="CBT118" i="1" a="1"/>
  <c r="CBT118" i="1" s="1"/>
  <c r="CBO118" i="1"/>
  <c r="CBL118" i="1" a="1"/>
  <c r="CBL118" i="1" s="1"/>
  <c r="CBG118" i="1"/>
  <c r="CBD118" i="1" a="1"/>
  <c r="CBD118" i="1" s="1"/>
  <c r="CAY118" i="1"/>
  <c r="CAV118" i="1" a="1"/>
  <c r="CAV118" i="1" s="1"/>
  <c r="CAQ118" i="1"/>
  <c r="CAN118" i="1" a="1"/>
  <c r="CAN118" i="1" s="1"/>
  <c r="CAI118" i="1"/>
  <c r="CAF118" i="1" a="1"/>
  <c r="CAF118" i="1" s="1"/>
  <c r="CAA118" i="1"/>
  <c r="BZX118" i="1" a="1"/>
  <c r="BZX118" i="1" s="1"/>
  <c r="BZS118" i="1"/>
  <c r="BZP118" i="1" a="1"/>
  <c r="BZP118" i="1" s="1"/>
  <c r="BZK118" i="1"/>
  <c r="BZH118" i="1" a="1"/>
  <c r="BZH118" i="1" s="1"/>
  <c r="BZC118" i="1"/>
  <c r="BYZ118" i="1" a="1"/>
  <c r="BYZ118" i="1" s="1"/>
  <c r="BYU118" i="1"/>
  <c r="BYR118" i="1" a="1"/>
  <c r="BYR118" i="1" s="1"/>
  <c r="BYM118" i="1"/>
  <c r="BYJ118" i="1" a="1"/>
  <c r="BYJ118" i="1" s="1"/>
  <c r="BYE118" i="1"/>
  <c r="BYB118" i="1" a="1"/>
  <c r="BYB118" i="1" s="1"/>
  <c r="BXW118" i="1"/>
  <c r="BXT118" i="1" a="1"/>
  <c r="BXT118" i="1" s="1"/>
  <c r="BXO118" i="1"/>
  <c r="BXL118" i="1" a="1"/>
  <c r="BXL118" i="1" s="1"/>
  <c r="BXG118" i="1"/>
  <c r="BXD118" i="1" a="1"/>
  <c r="BXD118" i="1" s="1"/>
  <c r="BWY118" i="1"/>
  <c r="BWV118" i="1" a="1"/>
  <c r="BWV118" i="1" s="1"/>
  <c r="BWQ118" i="1"/>
  <c r="BWN118" i="1" a="1"/>
  <c r="BWN118" i="1" s="1"/>
  <c r="BWI118" i="1"/>
  <c r="BWF118" i="1" a="1"/>
  <c r="BWF118" i="1" s="1"/>
  <c r="BWA118" i="1"/>
  <c r="BVX118" i="1" a="1"/>
  <c r="BVX118" i="1" s="1"/>
  <c r="BVS118" i="1"/>
  <c r="BVP118" i="1" a="1"/>
  <c r="BVP118" i="1" s="1"/>
  <c r="BVK118" i="1"/>
  <c r="BVH118" i="1" a="1"/>
  <c r="BVH118" i="1" s="1"/>
  <c r="BVC118" i="1"/>
  <c r="BUZ118" i="1" a="1"/>
  <c r="BUZ118" i="1" s="1"/>
  <c r="BUU118" i="1"/>
  <c r="BUR118" i="1" a="1"/>
  <c r="BUR118" i="1" s="1"/>
  <c r="BUM118" i="1"/>
  <c r="BUJ118" i="1" a="1"/>
  <c r="BUJ118" i="1" s="1"/>
  <c r="BUE118" i="1"/>
  <c r="BUB118" i="1" a="1"/>
  <c r="BUB118" i="1" s="1"/>
  <c r="BTW118" i="1"/>
  <c r="BTT118" i="1" a="1"/>
  <c r="BTT118" i="1" s="1"/>
  <c r="BTO118" i="1"/>
  <c r="BTL118" i="1" a="1"/>
  <c r="BTL118" i="1" s="1"/>
  <c r="BTG118" i="1"/>
  <c r="BTD118" i="1" a="1"/>
  <c r="BTD118" i="1" s="1"/>
  <c r="BSY118" i="1"/>
  <c r="BSV118" i="1" a="1"/>
  <c r="BSV118" i="1" s="1"/>
  <c r="BSQ118" i="1"/>
  <c r="BSN118" i="1" a="1"/>
  <c r="BSN118" i="1" s="1"/>
  <c r="BSI118" i="1"/>
  <c r="BSF118" i="1" a="1"/>
  <c r="BSF118" i="1" s="1"/>
  <c r="BSA118" i="1"/>
  <c r="BRX118" i="1" a="1"/>
  <c r="BRX118" i="1" s="1"/>
  <c r="BRS118" i="1"/>
  <c r="BRP118" i="1" a="1"/>
  <c r="BRP118" i="1" s="1"/>
  <c r="BRK118" i="1"/>
  <c r="BRH118" i="1" a="1"/>
  <c r="BRH118" i="1" s="1"/>
  <c r="BRC118" i="1"/>
  <c r="BQZ118" i="1" a="1"/>
  <c r="BQZ118" i="1" s="1"/>
  <c r="BQU118" i="1"/>
  <c r="BQR118" i="1" a="1"/>
  <c r="BQR118" i="1" s="1"/>
  <c r="BQM118" i="1"/>
  <c r="BQJ118" i="1" a="1"/>
  <c r="BQJ118" i="1" s="1"/>
  <c r="BQE118" i="1"/>
  <c r="BQB118" i="1" a="1"/>
  <c r="BQB118" i="1" s="1"/>
  <c r="BPW118" i="1"/>
  <c r="BPT118" i="1" a="1"/>
  <c r="BPT118" i="1" s="1"/>
  <c r="BPO118" i="1"/>
  <c r="BPL118" i="1" a="1"/>
  <c r="BPL118" i="1" s="1"/>
  <c r="BPG118" i="1"/>
  <c r="BPD118" i="1" a="1"/>
  <c r="BPD118" i="1" s="1"/>
  <c r="BOY118" i="1"/>
  <c r="BOV118" i="1" a="1"/>
  <c r="BOV118" i="1" s="1"/>
  <c r="BOQ118" i="1"/>
  <c r="BON118" i="1" a="1"/>
  <c r="BON118" i="1" s="1"/>
  <c r="BOI118" i="1"/>
  <c r="BOF118" i="1" a="1"/>
  <c r="BOF118" i="1" s="1"/>
  <c r="BOA118" i="1"/>
  <c r="BNX118" i="1" a="1"/>
  <c r="BNX118" i="1" s="1"/>
  <c r="BNS118" i="1"/>
  <c r="BNP118" i="1" a="1"/>
  <c r="BNP118" i="1" s="1"/>
  <c r="BNK118" i="1"/>
  <c r="BNH118" i="1" a="1"/>
  <c r="BNH118" i="1" s="1"/>
  <c r="BNC118" i="1"/>
  <c r="BMZ118" i="1" a="1"/>
  <c r="BMZ118" i="1" s="1"/>
  <c r="BMU118" i="1"/>
  <c r="BMR118" i="1" a="1"/>
  <c r="BMR118" i="1" s="1"/>
  <c r="BMM118" i="1"/>
  <c r="BMJ118" i="1" a="1"/>
  <c r="BMJ118" i="1" s="1"/>
  <c r="BME118" i="1"/>
  <c r="BMB118" i="1" a="1"/>
  <c r="BMB118" i="1" s="1"/>
  <c r="BLW118" i="1"/>
  <c r="BLT118" i="1" a="1"/>
  <c r="BLT118" i="1" s="1"/>
  <c r="BLO118" i="1"/>
  <c r="BLL118" i="1" a="1"/>
  <c r="BLL118" i="1" s="1"/>
  <c r="BLG118" i="1"/>
  <c r="BLD118" i="1" a="1"/>
  <c r="BLD118" i="1" s="1"/>
  <c r="BKY118" i="1"/>
  <c r="BKV118" i="1" a="1"/>
  <c r="BKV118" i="1" s="1"/>
  <c r="BKQ118" i="1"/>
  <c r="BKN118" i="1" a="1"/>
  <c r="BKN118" i="1" s="1"/>
  <c r="BKI118" i="1"/>
  <c r="BKF118" i="1" a="1"/>
  <c r="BKF118" i="1" s="1"/>
  <c r="BKA118" i="1"/>
  <c r="BJX118" i="1" a="1"/>
  <c r="BJX118" i="1" s="1"/>
  <c r="BJS118" i="1"/>
  <c r="BJP118" i="1" a="1"/>
  <c r="BJP118" i="1" s="1"/>
  <c r="BJK118" i="1"/>
  <c r="BJH118" i="1" a="1"/>
  <c r="BJH118" i="1" s="1"/>
  <c r="BJC118" i="1"/>
  <c r="BIZ118" i="1" a="1"/>
  <c r="BIZ118" i="1" s="1"/>
  <c r="BIU118" i="1"/>
  <c r="BIR118" i="1" a="1"/>
  <c r="BIR118" i="1" s="1"/>
  <c r="BIM118" i="1"/>
  <c r="BIJ118" i="1" a="1"/>
  <c r="BIJ118" i="1" s="1"/>
  <c r="BIE118" i="1"/>
  <c r="BIB118" i="1" a="1"/>
  <c r="BIB118" i="1" s="1"/>
  <c r="BHW118" i="1"/>
  <c r="BHT118" i="1" a="1"/>
  <c r="BHT118" i="1" s="1"/>
  <c r="BHO118" i="1"/>
  <c r="BHL118" i="1" a="1"/>
  <c r="BHL118" i="1" s="1"/>
  <c r="BHG118" i="1"/>
  <c r="BHD118" i="1" a="1"/>
  <c r="BHD118" i="1" s="1"/>
  <c r="BGY118" i="1"/>
  <c r="BGV118" i="1" a="1"/>
  <c r="BGV118" i="1" s="1"/>
  <c r="BGQ118" i="1"/>
  <c r="BGN118" i="1" a="1"/>
  <c r="BGN118" i="1" s="1"/>
  <c r="BGI118" i="1"/>
  <c r="BGF118" i="1" a="1"/>
  <c r="BGF118" i="1" s="1"/>
  <c r="BGA118" i="1"/>
  <c r="BFX118" i="1" a="1"/>
  <c r="BFX118" i="1" s="1"/>
  <c r="BFS118" i="1"/>
  <c r="BFP118" i="1" a="1"/>
  <c r="BFP118" i="1" s="1"/>
  <c r="BFK118" i="1"/>
  <c r="BFH118" i="1" a="1"/>
  <c r="BFH118" i="1" s="1"/>
  <c r="BFC118" i="1"/>
  <c r="BEZ118" i="1" a="1"/>
  <c r="BEZ118" i="1" s="1"/>
  <c r="BEU118" i="1"/>
  <c r="BER118" i="1" a="1"/>
  <c r="BER118" i="1" s="1"/>
  <c r="BEM118" i="1"/>
  <c r="BEJ118" i="1" a="1"/>
  <c r="BEJ118" i="1" s="1"/>
  <c r="BEE118" i="1"/>
  <c r="BEB118" i="1" a="1"/>
  <c r="BEB118" i="1" s="1"/>
  <c r="BDW118" i="1"/>
  <c r="BDT118" i="1" a="1"/>
  <c r="BDT118" i="1" s="1"/>
  <c r="BDO118" i="1"/>
  <c r="BDL118" i="1" a="1"/>
  <c r="BDL118" i="1" s="1"/>
  <c r="BDG118" i="1"/>
  <c r="BDD118" i="1" a="1"/>
  <c r="BDD118" i="1" s="1"/>
  <c r="BCY118" i="1"/>
  <c r="BCV118" i="1" a="1"/>
  <c r="BCV118" i="1" s="1"/>
  <c r="BCQ118" i="1"/>
  <c r="BCN118" i="1" a="1"/>
  <c r="BCN118" i="1" s="1"/>
  <c r="BCI118" i="1"/>
  <c r="BCF118" i="1" a="1"/>
  <c r="BCF118" i="1" s="1"/>
  <c r="BCA118" i="1"/>
  <c r="BBX118" i="1" a="1"/>
  <c r="BBX118" i="1" s="1"/>
  <c r="BBS118" i="1"/>
  <c r="BBP118" i="1" a="1"/>
  <c r="BBP118" i="1" s="1"/>
  <c r="BBK118" i="1"/>
  <c r="BBH118" i="1" a="1"/>
  <c r="BBH118" i="1" s="1"/>
  <c r="BBC118" i="1"/>
  <c r="BAZ118" i="1" a="1"/>
  <c r="BAZ118" i="1" s="1"/>
  <c r="BAU118" i="1"/>
  <c r="BAR118" i="1" a="1"/>
  <c r="BAR118" i="1" s="1"/>
  <c r="BAM118" i="1"/>
  <c r="BAJ118" i="1" a="1"/>
  <c r="BAJ118" i="1" s="1"/>
  <c r="BAE118" i="1"/>
  <c r="BAB118" i="1" a="1"/>
  <c r="BAB118" i="1" s="1"/>
  <c r="AZW118" i="1"/>
  <c r="AZT118" i="1" a="1"/>
  <c r="AZT118" i="1" s="1"/>
  <c r="AZO118" i="1"/>
  <c r="AZL118" i="1" a="1"/>
  <c r="AZL118" i="1" s="1"/>
  <c r="AZG118" i="1"/>
  <c r="AZD118" i="1" a="1"/>
  <c r="AZD118" i="1" s="1"/>
  <c r="AYY118" i="1"/>
  <c r="AYV118" i="1" a="1"/>
  <c r="AYV118" i="1" s="1"/>
  <c r="AYQ118" i="1"/>
  <c r="AYN118" i="1" a="1"/>
  <c r="AYN118" i="1" s="1"/>
  <c r="AYI118" i="1"/>
  <c r="AYF118" i="1" a="1"/>
  <c r="AYF118" i="1" s="1"/>
  <c r="AYA118" i="1"/>
  <c r="AXX118" i="1" a="1"/>
  <c r="AXX118" i="1" s="1"/>
  <c r="AXS118" i="1"/>
  <c r="AXP118" i="1" a="1"/>
  <c r="AXP118" i="1" s="1"/>
  <c r="AXK118" i="1"/>
  <c r="AXH118" i="1" a="1"/>
  <c r="AXH118" i="1" s="1"/>
  <c r="AXC118" i="1"/>
  <c r="AWZ118" i="1" a="1"/>
  <c r="AWZ118" i="1" s="1"/>
  <c r="AWU118" i="1"/>
  <c r="AWR118" i="1" a="1"/>
  <c r="AWR118" i="1" s="1"/>
  <c r="AWM118" i="1"/>
  <c r="AWJ118" i="1" a="1"/>
  <c r="AWJ118" i="1" s="1"/>
  <c r="AWE118" i="1"/>
  <c r="AWB118" i="1" a="1"/>
  <c r="AWB118" i="1" s="1"/>
  <c r="AVW118" i="1"/>
  <c r="AVT118" i="1" a="1"/>
  <c r="AVT118" i="1" s="1"/>
  <c r="AVO118" i="1"/>
  <c r="AVL118" i="1" a="1"/>
  <c r="AVL118" i="1" s="1"/>
  <c r="AVG118" i="1"/>
  <c r="AVD118" i="1" a="1"/>
  <c r="AVD118" i="1" s="1"/>
  <c r="AUY118" i="1"/>
  <c r="AUV118" i="1" a="1"/>
  <c r="AUV118" i="1" s="1"/>
  <c r="AUQ118" i="1"/>
  <c r="AUN118" i="1" a="1"/>
  <c r="AUN118" i="1" s="1"/>
  <c r="AUI118" i="1"/>
  <c r="AUF118" i="1" a="1"/>
  <c r="AUF118" i="1" s="1"/>
  <c r="AUA118" i="1"/>
  <c r="ATX118" i="1" a="1"/>
  <c r="ATX118" i="1" s="1"/>
  <c r="ATS118" i="1"/>
  <c r="ATP118" i="1" a="1"/>
  <c r="ATP118" i="1" s="1"/>
  <c r="ATK118" i="1"/>
  <c r="ATH118" i="1" a="1"/>
  <c r="ATH118" i="1" s="1"/>
  <c r="ATC118" i="1"/>
  <c r="ASZ118" i="1" a="1"/>
  <c r="ASZ118" i="1" s="1"/>
  <c r="ASU118" i="1"/>
  <c r="ASR118" i="1" a="1"/>
  <c r="ASR118" i="1" s="1"/>
  <c r="ASM118" i="1"/>
  <c r="ASJ118" i="1" a="1"/>
  <c r="ASJ118" i="1" s="1"/>
  <c r="ASE118" i="1"/>
  <c r="ASB118" i="1" a="1"/>
  <c r="ASB118" i="1" s="1"/>
  <c r="ARW118" i="1"/>
  <c r="ART118" i="1" a="1"/>
  <c r="ART118" i="1" s="1"/>
  <c r="ARO118" i="1"/>
  <c r="ARL118" i="1" a="1"/>
  <c r="ARL118" i="1" s="1"/>
  <c r="ARG118" i="1"/>
  <c r="ARD118" i="1" a="1"/>
  <c r="ARD118" i="1" s="1"/>
  <c r="AQY118" i="1"/>
  <c r="AQV118" i="1" a="1"/>
  <c r="AQV118" i="1" s="1"/>
  <c r="AQQ118" i="1"/>
  <c r="AQN118" i="1" a="1"/>
  <c r="AQN118" i="1" s="1"/>
  <c r="AQI118" i="1"/>
  <c r="AQF118" i="1" a="1"/>
  <c r="AQF118" i="1" s="1"/>
  <c r="AQA118" i="1"/>
  <c r="APX118" i="1" a="1"/>
  <c r="APX118" i="1" s="1"/>
  <c r="APS118" i="1"/>
  <c r="APP118" i="1" a="1"/>
  <c r="APP118" i="1" s="1"/>
  <c r="APK118" i="1"/>
  <c r="APH118" i="1" a="1"/>
  <c r="APH118" i="1" s="1"/>
  <c r="APC118" i="1"/>
  <c r="AOZ118" i="1" a="1"/>
  <c r="AOZ118" i="1" s="1"/>
  <c r="AOU118" i="1"/>
  <c r="AOR118" i="1" a="1"/>
  <c r="AOR118" i="1" s="1"/>
  <c r="AOM118" i="1"/>
  <c r="AOJ118" i="1" a="1"/>
  <c r="AOJ118" i="1" s="1"/>
  <c r="AOE118" i="1"/>
  <c r="AOB118" i="1" a="1"/>
  <c r="AOB118" i="1" s="1"/>
  <c r="ANW118" i="1"/>
  <c r="ANT118" i="1" a="1"/>
  <c r="ANT118" i="1" s="1"/>
  <c r="ANO118" i="1"/>
  <c r="ANL118" i="1" a="1"/>
  <c r="ANL118" i="1" s="1"/>
  <c r="ANG118" i="1"/>
  <c r="AND118" i="1" a="1"/>
  <c r="AND118" i="1" s="1"/>
  <c r="AMY118" i="1"/>
  <c r="AMV118" i="1" a="1"/>
  <c r="AMV118" i="1" s="1"/>
  <c r="AMQ118" i="1"/>
  <c r="AMN118" i="1" a="1"/>
  <c r="AMN118" i="1" s="1"/>
  <c r="AMI118" i="1"/>
  <c r="AMF118" i="1" a="1"/>
  <c r="AMF118" i="1" s="1"/>
  <c r="AMA118" i="1"/>
  <c r="ALX118" i="1" a="1"/>
  <c r="ALX118" i="1" s="1"/>
  <c r="ALS118" i="1"/>
  <c r="ALP118" i="1" a="1"/>
  <c r="ALP118" i="1" s="1"/>
  <c r="ALK118" i="1"/>
  <c r="ALH118" i="1" a="1"/>
  <c r="ALH118" i="1" s="1"/>
  <c r="ALC118" i="1"/>
  <c r="AKZ118" i="1" a="1"/>
  <c r="AKZ118" i="1" s="1"/>
  <c r="AKU118" i="1"/>
  <c r="AKR118" i="1" a="1"/>
  <c r="AKR118" i="1" s="1"/>
  <c r="AKM118" i="1"/>
  <c r="AKJ118" i="1" a="1"/>
  <c r="AKJ118" i="1" s="1"/>
  <c r="AKE118" i="1"/>
  <c r="AKB118" i="1" a="1"/>
  <c r="AKB118" i="1" s="1"/>
  <c r="AJW118" i="1"/>
  <c r="AJT118" i="1" a="1"/>
  <c r="AJT118" i="1" s="1"/>
  <c r="AJO118" i="1"/>
  <c r="AJL118" i="1" a="1"/>
  <c r="AJL118" i="1" s="1"/>
  <c r="AJG118" i="1"/>
  <c r="AJD118" i="1" a="1"/>
  <c r="AJD118" i="1" s="1"/>
  <c r="AIY118" i="1"/>
  <c r="AIV118" i="1" a="1"/>
  <c r="AIV118" i="1" s="1"/>
  <c r="AIQ118" i="1"/>
  <c r="AIN118" i="1" a="1"/>
  <c r="AIN118" i="1" s="1"/>
  <c r="AII118" i="1"/>
  <c r="AIF118" i="1" a="1"/>
  <c r="AIF118" i="1" s="1"/>
  <c r="AIA118" i="1"/>
  <c r="AHX118" i="1" a="1"/>
  <c r="AHX118" i="1" s="1"/>
  <c r="AHS118" i="1"/>
  <c r="AHP118" i="1" a="1"/>
  <c r="AHP118" i="1" s="1"/>
  <c r="AHK118" i="1"/>
  <c r="AHH118" i="1" a="1"/>
  <c r="AHH118" i="1" s="1"/>
  <c r="AHC118" i="1"/>
  <c r="AGZ118" i="1" a="1"/>
  <c r="AGZ118" i="1" s="1"/>
  <c r="AGU118" i="1"/>
  <c r="AGR118" i="1" a="1"/>
  <c r="AGR118" i="1" s="1"/>
  <c r="AGM118" i="1"/>
  <c r="AGJ118" i="1" a="1"/>
  <c r="AGJ118" i="1" s="1"/>
  <c r="AGE118" i="1"/>
  <c r="AGB118" i="1" a="1"/>
  <c r="AGB118" i="1" s="1"/>
  <c r="AFW118" i="1"/>
  <c r="AFT118" i="1" a="1"/>
  <c r="AFT118" i="1" s="1"/>
  <c r="AFO118" i="1"/>
  <c r="AFL118" i="1" a="1"/>
  <c r="AFL118" i="1" s="1"/>
  <c r="AFG118" i="1"/>
  <c r="AFD118" i="1" a="1"/>
  <c r="AFD118" i="1" s="1"/>
  <c r="AEY118" i="1"/>
  <c r="AEV118" i="1" a="1"/>
  <c r="AEV118" i="1" s="1"/>
  <c r="AEQ118" i="1"/>
  <c r="AEN118" i="1" a="1"/>
  <c r="AEN118" i="1" s="1"/>
  <c r="AEI118" i="1"/>
  <c r="AEF118" i="1" a="1"/>
  <c r="AEF118" i="1" s="1"/>
  <c r="AEA118" i="1"/>
  <c r="ADX118" i="1" a="1"/>
  <c r="ADX118" i="1" s="1"/>
  <c r="ADS118" i="1"/>
  <c r="ADP118" i="1" a="1"/>
  <c r="ADP118" i="1" s="1"/>
  <c r="ADK118" i="1"/>
  <c r="ADH118" i="1" a="1"/>
  <c r="ADH118" i="1" s="1"/>
  <c r="ADC118" i="1"/>
  <c r="ACZ118" i="1" a="1"/>
  <c r="ACZ118" i="1" s="1"/>
  <c r="ACU118" i="1"/>
  <c r="ACR118" i="1" a="1"/>
  <c r="ACR118" i="1" s="1"/>
  <c r="ACM118" i="1"/>
  <c r="ACJ118" i="1" a="1"/>
  <c r="ACJ118" i="1" s="1"/>
  <c r="ACE118" i="1"/>
  <c r="ACB118" i="1" a="1"/>
  <c r="ACB118" i="1" s="1"/>
  <c r="ABW118" i="1"/>
  <c r="ABT118" i="1" a="1"/>
  <c r="ABT118" i="1" s="1"/>
  <c r="ABO118" i="1"/>
  <c r="ABL118" i="1" a="1"/>
  <c r="ABL118" i="1" s="1"/>
  <c r="ABG118" i="1"/>
  <c r="ABD118" i="1" a="1"/>
  <c r="ABD118" i="1" s="1"/>
  <c r="AAY118" i="1"/>
  <c r="AAV118" i="1" a="1"/>
  <c r="AAV118" i="1" s="1"/>
  <c r="AAQ118" i="1"/>
  <c r="AAN118" i="1" a="1"/>
  <c r="AAN118" i="1" s="1"/>
  <c r="AAI118" i="1"/>
  <c r="AAF118" i="1" a="1"/>
  <c r="AAF118" i="1" s="1"/>
  <c r="AAA118" i="1"/>
  <c r="ZX118" i="1" a="1"/>
  <c r="ZX118" i="1" s="1"/>
  <c r="ZS118" i="1"/>
  <c r="ZP118" i="1" a="1"/>
  <c r="ZP118" i="1" s="1"/>
  <c r="ZK118" i="1"/>
  <c r="ZH118" i="1" a="1"/>
  <c r="ZH118" i="1" s="1"/>
  <c r="ZC118" i="1"/>
  <c r="YZ118" i="1" a="1"/>
  <c r="YZ118" i="1" s="1"/>
  <c r="YU118" i="1"/>
  <c r="YR118" i="1" a="1"/>
  <c r="YR118" i="1" s="1"/>
  <c r="YM118" i="1"/>
  <c r="YJ118" i="1" a="1"/>
  <c r="YJ118" i="1" s="1"/>
  <c r="YE118" i="1"/>
  <c r="YB118" i="1" a="1"/>
  <c r="YB118" i="1" s="1"/>
  <c r="XW118" i="1"/>
  <c r="XT118" i="1" a="1"/>
  <c r="XT118" i="1" s="1"/>
  <c r="XO118" i="1"/>
  <c r="XL118" i="1" a="1"/>
  <c r="XL118" i="1" s="1"/>
  <c r="XG118" i="1"/>
  <c r="XD118" i="1" a="1"/>
  <c r="XD118" i="1" s="1"/>
  <c r="WY118" i="1"/>
  <c r="WV118" i="1" a="1"/>
  <c r="WV118" i="1" s="1"/>
  <c r="WQ118" i="1"/>
  <c r="WN118" i="1" a="1"/>
  <c r="WN118" i="1" s="1"/>
  <c r="WI118" i="1"/>
  <c r="WF118" i="1" a="1"/>
  <c r="WF118" i="1" s="1"/>
  <c r="WA118" i="1"/>
  <c r="VX118" i="1" a="1"/>
  <c r="VX118" i="1" s="1"/>
  <c r="VS118" i="1"/>
  <c r="VP118" i="1" a="1"/>
  <c r="VP118" i="1" s="1"/>
  <c r="VK118" i="1"/>
  <c r="VH118" i="1" a="1"/>
  <c r="VH118" i="1" s="1"/>
  <c r="VC118" i="1"/>
  <c r="UZ118" i="1" a="1"/>
  <c r="UZ118" i="1" s="1"/>
  <c r="UU118" i="1"/>
  <c r="UR118" i="1" a="1"/>
  <c r="UR118" i="1" s="1"/>
  <c r="UM118" i="1"/>
  <c r="UJ118" i="1" a="1"/>
  <c r="UJ118" i="1" s="1"/>
  <c r="UE118" i="1"/>
  <c r="UB118" i="1" a="1"/>
  <c r="UB118" i="1" s="1"/>
  <c r="TW118" i="1"/>
  <c r="TT118" i="1" a="1"/>
  <c r="TT118" i="1" s="1"/>
  <c r="TO118" i="1"/>
  <c r="TL118" i="1" a="1"/>
  <c r="TL118" i="1" s="1"/>
  <c r="TG118" i="1"/>
  <c r="TD118" i="1" a="1"/>
  <c r="TD118" i="1" s="1"/>
  <c r="SY118" i="1"/>
  <c r="SV118" i="1" a="1"/>
  <c r="SV118" i="1" s="1"/>
  <c r="SQ118" i="1"/>
  <c r="SN118" i="1" a="1"/>
  <c r="SN118" i="1" s="1"/>
  <c r="SI118" i="1"/>
  <c r="SF118" i="1" a="1"/>
  <c r="SF118" i="1" s="1"/>
  <c r="SA118" i="1"/>
  <c r="RX118" i="1" a="1"/>
  <c r="RX118" i="1" s="1"/>
  <c r="RS118" i="1"/>
  <c r="RP118" i="1" a="1"/>
  <c r="RP118" i="1" s="1"/>
  <c r="RK118" i="1"/>
  <c r="RH118" i="1" a="1"/>
  <c r="RH118" i="1" s="1"/>
  <c r="RC118" i="1"/>
  <c r="QZ118" i="1" a="1"/>
  <c r="QZ118" i="1" s="1"/>
  <c r="QU118" i="1"/>
  <c r="QR118" i="1" a="1"/>
  <c r="QR118" i="1" s="1"/>
  <c r="QM118" i="1"/>
  <c r="QJ118" i="1" a="1"/>
  <c r="QJ118" i="1" s="1"/>
  <c r="QE118" i="1"/>
  <c r="QB118" i="1" a="1"/>
  <c r="QB118" i="1" s="1"/>
  <c r="PW118" i="1"/>
  <c r="PT118" i="1" a="1"/>
  <c r="PT118" i="1" s="1"/>
  <c r="PO118" i="1"/>
  <c r="PL118" i="1" a="1"/>
  <c r="PL118" i="1" s="1"/>
  <c r="PG118" i="1"/>
  <c r="PD118" i="1" a="1"/>
  <c r="PD118" i="1" s="1"/>
  <c r="OY118" i="1"/>
  <c r="OV118" i="1" a="1"/>
  <c r="OV118" i="1" s="1"/>
  <c r="OQ118" i="1"/>
  <c r="ON118" i="1" a="1"/>
  <c r="ON118" i="1" s="1"/>
  <c r="OI118" i="1"/>
  <c r="OF118" i="1" a="1"/>
  <c r="OF118" i="1" s="1"/>
  <c r="OA118" i="1"/>
  <c r="NX118" i="1" a="1"/>
  <c r="NX118" i="1" s="1"/>
  <c r="NS118" i="1"/>
  <c r="NP118" i="1" a="1"/>
  <c r="NP118" i="1" s="1"/>
  <c r="NK118" i="1"/>
  <c r="NH118" i="1" a="1"/>
  <c r="NH118" i="1" s="1"/>
  <c r="NC118" i="1"/>
  <c r="MZ118" i="1" a="1"/>
  <c r="MZ118" i="1" s="1"/>
  <c r="MU118" i="1"/>
  <c r="MR118" i="1" a="1"/>
  <c r="MR118" i="1" s="1"/>
  <c r="MM118" i="1"/>
  <c r="MJ118" i="1" a="1"/>
  <c r="MJ118" i="1" s="1"/>
  <c r="ME118" i="1"/>
  <c r="MB118" i="1" a="1"/>
  <c r="MB118" i="1" s="1"/>
  <c r="LW118" i="1"/>
  <c r="LT118" i="1" a="1"/>
  <c r="LT118" i="1" s="1"/>
  <c r="LO118" i="1"/>
  <c r="LL118" i="1" a="1"/>
  <c r="LL118" i="1" s="1"/>
  <c r="LG118" i="1"/>
  <c r="LD118" i="1" a="1"/>
  <c r="LD118" i="1" s="1"/>
  <c r="KY118" i="1"/>
  <c r="KV118" i="1" a="1"/>
  <c r="KV118" i="1" s="1"/>
  <c r="KQ118" i="1"/>
  <c r="KN118" i="1" a="1"/>
  <c r="KN118" i="1" s="1"/>
  <c r="KI118" i="1"/>
  <c r="KF118" i="1" a="1"/>
  <c r="KF118" i="1" s="1"/>
  <c r="KA118" i="1"/>
  <c r="JX118" i="1" a="1"/>
  <c r="JX118" i="1" s="1"/>
  <c r="JS118" i="1"/>
  <c r="JP118" i="1" a="1"/>
  <c r="JK118" i="1"/>
  <c r="JH118" i="1" a="1"/>
  <c r="JH118" i="1" s="1"/>
  <c r="JC118" i="1"/>
  <c r="IZ118" i="1" a="1"/>
  <c r="IZ118" i="1" s="1"/>
  <c r="IU118" i="1"/>
  <c r="IR118" i="1" a="1"/>
  <c r="IR118" i="1" s="1"/>
  <c r="IM118" i="1"/>
  <c r="IJ118" i="1" a="1"/>
  <c r="IE118" i="1"/>
  <c r="IB118" i="1" a="1"/>
  <c r="IB118" i="1" s="1"/>
  <c r="HW118" i="1"/>
  <c r="HT118" i="1" a="1"/>
  <c r="HT118" i="1" s="1"/>
  <c r="HO118" i="1"/>
  <c r="HL118" i="1" a="1"/>
  <c r="HL118" i="1" s="1"/>
  <c r="HG118" i="1"/>
  <c r="HD118" i="1" a="1"/>
  <c r="GY118" i="1"/>
  <c r="GV118" i="1" a="1"/>
  <c r="GV118" i="1" s="1"/>
  <c r="GQ118" i="1"/>
  <c r="GN118" i="1" a="1"/>
  <c r="GN118" i="1" s="1"/>
  <c r="GI118" i="1"/>
  <c r="GF118" i="1" a="1"/>
  <c r="GF118" i="1" s="1"/>
  <c r="GA118" i="1"/>
  <c r="FX118" i="1" a="1"/>
  <c r="FS118" i="1"/>
  <c r="FP118" i="1" a="1"/>
  <c r="FP118" i="1" s="1"/>
  <c r="FK118" i="1"/>
  <c r="FH118" i="1" a="1"/>
  <c r="FH118" i="1" s="1"/>
  <c r="FC118" i="1"/>
  <c r="EZ118" i="1" a="1"/>
  <c r="EZ118" i="1" s="1"/>
  <c r="EU118" i="1"/>
  <c r="ER118" i="1" a="1"/>
  <c r="EM118" i="1"/>
  <c r="EJ118" i="1" a="1"/>
  <c r="EJ118" i="1" s="1"/>
  <c r="EE118" i="1"/>
  <c r="EB118" i="1" a="1"/>
  <c r="EB118" i="1" s="1"/>
  <c r="DW118" i="1"/>
  <c r="DT118" i="1" a="1"/>
  <c r="DT118" i="1" s="1"/>
  <c r="DO118" i="1"/>
  <c r="DL118" i="1" a="1"/>
  <c r="DG118" i="1"/>
  <c r="DD118" i="1" a="1"/>
  <c r="DD118" i="1" s="1"/>
  <c r="CY118" i="1"/>
  <c r="CV118" i="1" a="1"/>
  <c r="CV118" i="1" s="1"/>
  <c r="CQ118" i="1"/>
  <c r="CN118" i="1" a="1"/>
  <c r="CN118" i="1" s="1"/>
  <c r="CI118" i="1"/>
  <c r="CF118" i="1" a="1"/>
  <c r="CA118" i="1"/>
  <c r="BX118" i="1" a="1"/>
  <c r="BX118" i="1" s="1"/>
  <c r="BS118" i="1"/>
  <c r="BP118" i="1" a="1"/>
  <c r="BP118" i="1" s="1"/>
  <c r="BK118" i="1"/>
  <c r="BH118" i="1" a="1"/>
  <c r="BH118" i="1" s="1"/>
  <c r="BC118" i="1"/>
  <c r="AZ118" i="1" a="1"/>
  <c r="AU118" i="1"/>
  <c r="AR118" i="1" a="1"/>
  <c r="AR118" i="1" s="1"/>
  <c r="AM118" i="1"/>
  <c r="AJ118" i="1" a="1"/>
  <c r="AJ118" i="1" s="1"/>
  <c r="AE118" i="1"/>
  <c r="AB118" i="1" a="1"/>
  <c r="AB118" i="1" s="1"/>
  <c r="W118" i="1"/>
  <c r="T118" i="1" a="1"/>
  <c r="D118" i="1" a="1"/>
  <c r="D118" i="1" s="1"/>
  <c r="XFC117" i="1"/>
  <c r="XEU117" i="1"/>
  <c r="XEM117" i="1"/>
  <c r="XEE117" i="1"/>
  <c r="XDW117" i="1"/>
  <c r="XDO117" i="1"/>
  <c r="XDG117" i="1"/>
  <c r="XCY117" i="1"/>
  <c r="XCQ117" i="1"/>
  <c r="XCI117" i="1"/>
  <c r="XCA117" i="1"/>
  <c r="XBS117" i="1"/>
  <c r="XBK117" i="1"/>
  <c r="XBC117" i="1"/>
  <c r="XAU117" i="1"/>
  <c r="XAM117" i="1"/>
  <c r="XAE117" i="1"/>
  <c r="WZW117" i="1"/>
  <c r="WZO117" i="1"/>
  <c r="WZG117" i="1"/>
  <c r="WYY117" i="1"/>
  <c r="WYQ117" i="1"/>
  <c r="WYI117" i="1"/>
  <c r="WYA117" i="1"/>
  <c r="WXS117" i="1"/>
  <c r="WXK117" i="1"/>
  <c r="WXC117" i="1"/>
  <c r="WWU117" i="1"/>
  <c r="WWM117" i="1"/>
  <c r="WWE117" i="1"/>
  <c r="WVW117" i="1"/>
  <c r="WVO117" i="1"/>
  <c r="WVG117" i="1"/>
  <c r="WUY117" i="1"/>
  <c r="WUQ117" i="1"/>
  <c r="WUI117" i="1"/>
  <c r="WUA117" i="1"/>
  <c r="WTS117" i="1"/>
  <c r="WTK117" i="1"/>
  <c r="WTC117" i="1"/>
  <c r="WSU117" i="1"/>
  <c r="WSM117" i="1"/>
  <c r="WSE117" i="1"/>
  <c r="WRW117" i="1"/>
  <c r="WRO117" i="1"/>
  <c r="WRG117" i="1"/>
  <c r="WQY117" i="1"/>
  <c r="WQQ117" i="1"/>
  <c r="WQI117" i="1"/>
  <c r="WQA117" i="1"/>
  <c r="WPS117" i="1"/>
  <c r="WPK117" i="1"/>
  <c r="WPC117" i="1"/>
  <c r="WOU117" i="1"/>
  <c r="WOM117" i="1"/>
  <c r="WOE117" i="1"/>
  <c r="WNW117" i="1"/>
  <c r="WNO117" i="1"/>
  <c r="WNG117" i="1"/>
  <c r="WMY117" i="1"/>
  <c r="WMQ117" i="1"/>
  <c r="WMI117" i="1"/>
  <c r="WMA117" i="1"/>
  <c r="WLS117" i="1"/>
  <c r="WLK117" i="1"/>
  <c r="WLC117" i="1"/>
  <c r="WKU117" i="1"/>
  <c r="WKM117" i="1"/>
  <c r="WKE117" i="1"/>
  <c r="WJW117" i="1"/>
  <c r="WJO117" i="1"/>
  <c r="WJG117" i="1"/>
  <c r="WIY117" i="1"/>
  <c r="WIQ117" i="1"/>
  <c r="WII117" i="1"/>
  <c r="WIA117" i="1"/>
  <c r="WHS117" i="1"/>
  <c r="WHK117" i="1"/>
  <c r="WHC117" i="1"/>
  <c r="WGU117" i="1"/>
  <c r="WGM117" i="1"/>
  <c r="WGE117" i="1"/>
  <c r="WFW117" i="1"/>
  <c r="WFO117" i="1"/>
  <c r="WFG117" i="1"/>
  <c r="WEY117" i="1"/>
  <c r="WEQ117" i="1"/>
  <c r="WEI117" i="1"/>
  <c r="WEA117" i="1"/>
  <c r="WDS117" i="1"/>
  <c r="WDK117" i="1"/>
  <c r="WDC117" i="1"/>
  <c r="WCU117" i="1"/>
  <c r="WCM117" i="1"/>
  <c r="WCE117" i="1"/>
  <c r="WBW117" i="1"/>
  <c r="WBO117" i="1"/>
  <c r="WBG117" i="1"/>
  <c r="WAY117" i="1"/>
  <c r="WAQ117" i="1"/>
  <c r="WAI117" i="1"/>
  <c r="WAA117" i="1"/>
  <c r="VZS117" i="1"/>
  <c r="VZK117" i="1"/>
  <c r="VZC117" i="1"/>
  <c r="VYU117" i="1"/>
  <c r="VYM117" i="1"/>
  <c r="VYE117" i="1"/>
  <c r="VXW117" i="1"/>
  <c r="VXO117" i="1"/>
  <c r="VXG117" i="1"/>
  <c r="VWY117" i="1"/>
  <c r="VWQ117" i="1"/>
  <c r="VWI117" i="1"/>
  <c r="VWA117" i="1"/>
  <c r="VVS117" i="1"/>
  <c r="VVK117" i="1"/>
  <c r="VVC117" i="1"/>
  <c r="VUU117" i="1"/>
  <c r="VUM117" i="1"/>
  <c r="VUE117" i="1"/>
  <c r="VTW117" i="1"/>
  <c r="VTO117" i="1"/>
  <c r="VTG117" i="1"/>
  <c r="VSY117" i="1"/>
  <c r="VSQ117" i="1"/>
  <c r="VSI117" i="1"/>
  <c r="VSA117" i="1"/>
  <c r="VRS117" i="1"/>
  <c r="VRK117" i="1"/>
  <c r="VRC117" i="1"/>
  <c r="VQU117" i="1"/>
  <c r="VQM117" i="1"/>
  <c r="VQE117" i="1"/>
  <c r="VPW117" i="1"/>
  <c r="VPO117" i="1"/>
  <c r="VPG117" i="1"/>
  <c r="VOY117" i="1"/>
  <c r="VOQ117" i="1"/>
  <c r="VOI117" i="1"/>
  <c r="VOA117" i="1"/>
  <c r="VNS117" i="1"/>
  <c r="VNK117" i="1"/>
  <c r="VNC117" i="1"/>
  <c r="VMU117" i="1"/>
  <c r="VMM117" i="1"/>
  <c r="VME117" i="1"/>
  <c r="VLW117" i="1"/>
  <c r="VLO117" i="1"/>
  <c r="VLG117" i="1"/>
  <c r="VKY117" i="1"/>
  <c r="VKQ117" i="1"/>
  <c r="VKI117" i="1"/>
  <c r="VKA117" i="1"/>
  <c r="VJS117" i="1"/>
  <c r="VJK117" i="1"/>
  <c r="VJC117" i="1"/>
  <c r="VIU117" i="1"/>
  <c r="VIM117" i="1"/>
  <c r="VIE117" i="1"/>
  <c r="VHW117" i="1"/>
  <c r="VHO117" i="1"/>
  <c r="VHG117" i="1"/>
  <c r="VGY117" i="1"/>
  <c r="VGQ117" i="1"/>
  <c r="VGI117" i="1"/>
  <c r="VGA117" i="1"/>
  <c r="VFS117" i="1"/>
  <c r="VFK117" i="1"/>
  <c r="VFC117" i="1"/>
  <c r="VEU117" i="1"/>
  <c r="VEM117" i="1"/>
  <c r="VEE117" i="1"/>
  <c r="VDW117" i="1"/>
  <c r="VDO117" i="1"/>
  <c r="VDG117" i="1"/>
  <c r="VCY117" i="1"/>
  <c r="VCQ117" i="1"/>
  <c r="VCI117" i="1"/>
  <c r="VCA117" i="1"/>
  <c r="VBS117" i="1"/>
  <c r="VBK117" i="1"/>
  <c r="VBC117" i="1"/>
  <c r="VAU117" i="1"/>
  <c r="VAM117" i="1"/>
  <c r="VAE117" i="1"/>
  <c r="UZW117" i="1"/>
  <c r="UZO117" i="1"/>
  <c r="UZG117" i="1"/>
  <c r="UYY117" i="1"/>
  <c r="UYQ117" i="1"/>
  <c r="UYI117" i="1"/>
  <c r="UYA117" i="1"/>
  <c r="UXS117" i="1"/>
  <c r="UXK117" i="1"/>
  <c r="UXC117" i="1"/>
  <c r="UWU117" i="1"/>
  <c r="UWM117" i="1"/>
  <c r="UWE117" i="1"/>
  <c r="UVW117" i="1"/>
  <c r="UVO117" i="1"/>
  <c r="UVG117" i="1"/>
  <c r="UUY117" i="1"/>
  <c r="UUQ117" i="1"/>
  <c r="UUI117" i="1"/>
  <c r="UUA117" i="1"/>
  <c r="UTS117" i="1"/>
  <c r="UTK117" i="1"/>
  <c r="UTC117" i="1"/>
  <c r="USU117" i="1"/>
  <c r="USM117" i="1"/>
  <c r="USE117" i="1"/>
  <c r="URW117" i="1"/>
  <c r="URO117" i="1"/>
  <c r="URG117" i="1"/>
  <c r="UQY117" i="1"/>
  <c r="UQQ117" i="1"/>
  <c r="UQI117" i="1"/>
  <c r="UQA117" i="1"/>
  <c r="UPS117" i="1"/>
  <c r="UPK117" i="1"/>
  <c r="UPC117" i="1"/>
  <c r="UOU117" i="1"/>
  <c r="UOM117" i="1"/>
  <c r="UOE117" i="1"/>
  <c r="UNW117" i="1"/>
  <c r="UNO117" i="1"/>
  <c r="UNG117" i="1"/>
  <c r="UMY117" i="1"/>
  <c r="UMQ117" i="1"/>
  <c r="UMI117" i="1"/>
  <c r="UMA117" i="1"/>
  <c r="ULS117" i="1"/>
  <c r="ULK117" i="1"/>
  <c r="ULC117" i="1"/>
  <c r="UKU117" i="1"/>
  <c r="UKM117" i="1"/>
  <c r="UKE117" i="1"/>
  <c r="UJW117" i="1"/>
  <c r="UJO117" i="1"/>
  <c r="UJG117" i="1"/>
  <c r="UIY117" i="1"/>
  <c r="UIQ117" i="1"/>
  <c r="UII117" i="1"/>
  <c r="UIA117" i="1"/>
  <c r="UHS117" i="1"/>
  <c r="UHK117" i="1"/>
  <c r="UHC117" i="1"/>
  <c r="UGU117" i="1"/>
  <c r="UGM117" i="1"/>
  <c r="UGE117" i="1"/>
  <c r="UFW117" i="1"/>
  <c r="UFO117" i="1"/>
  <c r="UFG117" i="1"/>
  <c r="UEY117" i="1"/>
  <c r="UEQ117" i="1"/>
  <c r="UEI117" i="1"/>
  <c r="UEA117" i="1"/>
  <c r="UDS117" i="1"/>
  <c r="UDK117" i="1"/>
  <c r="UDC117" i="1"/>
  <c r="UCU117" i="1"/>
  <c r="UCM117" i="1"/>
  <c r="UCE117" i="1"/>
  <c r="UBW117" i="1"/>
  <c r="UBO117" i="1"/>
  <c r="UBG117" i="1"/>
  <c r="UAY117" i="1"/>
  <c r="UAQ117" i="1"/>
  <c r="UAI117" i="1"/>
  <c r="UAA117" i="1"/>
  <c r="TZS117" i="1"/>
  <c r="TZK117" i="1"/>
  <c r="TZC117" i="1"/>
  <c r="TYU117" i="1"/>
  <c r="TYM117" i="1"/>
  <c r="TYE117" i="1"/>
  <c r="TXW117" i="1"/>
  <c r="TXO117" i="1"/>
  <c r="TXG117" i="1"/>
  <c r="TWY117" i="1"/>
  <c r="TWQ117" i="1"/>
  <c r="TWI117" i="1"/>
  <c r="TWA117" i="1"/>
  <c r="TVS117" i="1"/>
  <c r="TVK117" i="1"/>
  <c r="TVC117" i="1"/>
  <c r="TUU117" i="1"/>
  <c r="TUM117" i="1"/>
  <c r="TUE117" i="1"/>
  <c r="TTW117" i="1"/>
  <c r="TTO117" i="1"/>
  <c r="TTG117" i="1"/>
  <c r="TSY117" i="1"/>
  <c r="TSQ117" i="1"/>
  <c r="TSI117" i="1"/>
  <c r="TSA117" i="1"/>
  <c r="TRS117" i="1"/>
  <c r="TRK117" i="1"/>
  <c r="TRC117" i="1"/>
  <c r="TQU117" i="1"/>
  <c r="TQM117" i="1"/>
  <c r="TQE117" i="1"/>
  <c r="TPW117" i="1"/>
  <c r="TPO117" i="1"/>
  <c r="TPG117" i="1"/>
  <c r="TOY117" i="1"/>
  <c r="TOQ117" i="1"/>
  <c r="TOI117" i="1"/>
  <c r="TOA117" i="1"/>
  <c r="TNS117" i="1"/>
  <c r="TNK117" i="1"/>
  <c r="TNC117" i="1"/>
  <c r="TMU117" i="1"/>
  <c r="TMM117" i="1"/>
  <c r="TME117" i="1"/>
  <c r="TLW117" i="1"/>
  <c r="TLO117" i="1"/>
  <c r="TLG117" i="1"/>
  <c r="TKY117" i="1"/>
  <c r="TKQ117" i="1"/>
  <c r="TKI117" i="1"/>
  <c r="TKA117" i="1"/>
  <c r="TJS117" i="1"/>
  <c r="TJK117" i="1"/>
  <c r="TJC117" i="1"/>
  <c r="TIU117" i="1"/>
  <c r="TIM117" i="1"/>
  <c r="TIE117" i="1"/>
  <c r="THW117" i="1"/>
  <c r="THO117" i="1"/>
  <c r="THG117" i="1"/>
  <c r="TGY117" i="1"/>
  <c r="TGQ117" i="1"/>
  <c r="TGI117" i="1"/>
  <c r="TGA117" i="1"/>
  <c r="TFS117" i="1"/>
  <c r="TFK117" i="1"/>
  <c r="TFC117" i="1"/>
  <c r="TEU117" i="1"/>
  <c r="TEM117" i="1"/>
  <c r="TEE117" i="1"/>
  <c r="TDW117" i="1"/>
  <c r="TDO117" i="1"/>
  <c r="TDG117" i="1"/>
  <c r="TCY117" i="1"/>
  <c r="TCQ117" i="1"/>
  <c r="TCI117" i="1"/>
  <c r="TCA117" i="1"/>
  <c r="TBS117" i="1"/>
  <c r="TBK117" i="1"/>
  <c r="TBC117" i="1"/>
  <c r="TAU117" i="1"/>
  <c r="TAM117" i="1"/>
  <c r="TAE117" i="1"/>
  <c r="SZW117" i="1"/>
  <c r="SZO117" i="1"/>
  <c r="SZG117" i="1"/>
  <c r="SYY117" i="1"/>
  <c r="SYQ117" i="1"/>
  <c r="SYI117" i="1"/>
  <c r="SYA117" i="1"/>
  <c r="SXS117" i="1"/>
  <c r="SXK117" i="1"/>
  <c r="SXC117" i="1"/>
  <c r="SWU117" i="1"/>
  <c r="SWM117" i="1"/>
  <c r="SWE117" i="1"/>
  <c r="SVW117" i="1"/>
  <c r="SVO117" i="1"/>
  <c r="SVG117" i="1"/>
  <c r="SUY117" i="1"/>
  <c r="SUQ117" i="1"/>
  <c r="SUI117" i="1"/>
  <c r="SUA117" i="1"/>
  <c r="STS117" i="1"/>
  <c r="STK117" i="1"/>
  <c r="STC117" i="1"/>
  <c r="SSU117" i="1"/>
  <c r="SSM117" i="1"/>
  <c r="SSE117" i="1"/>
  <c r="SRW117" i="1"/>
  <c r="SRO117" i="1"/>
  <c r="SRG117" i="1"/>
  <c r="SQY117" i="1"/>
  <c r="SQQ117" i="1"/>
  <c r="SQI117" i="1"/>
  <c r="SQA117" i="1"/>
  <c r="SPS117" i="1"/>
  <c r="SPK117" i="1"/>
  <c r="SPC117" i="1"/>
  <c r="SOU117" i="1"/>
  <c r="SOM117" i="1"/>
  <c r="SOE117" i="1"/>
  <c r="SNW117" i="1"/>
  <c r="SNO117" i="1"/>
  <c r="SNG117" i="1"/>
  <c r="SMY117" i="1"/>
  <c r="SMQ117" i="1"/>
  <c r="SMI117" i="1"/>
  <c r="SMA117" i="1"/>
  <c r="SLS117" i="1"/>
  <c r="SLK117" i="1"/>
  <c r="SLC117" i="1"/>
  <c r="SKU117" i="1"/>
  <c r="SKM117" i="1"/>
  <c r="SKE117" i="1"/>
  <c r="SJW117" i="1"/>
  <c r="SJO117" i="1"/>
  <c r="SJG117" i="1"/>
  <c r="SIY117" i="1"/>
  <c r="SIQ117" i="1"/>
  <c r="SII117" i="1"/>
  <c r="SIA117" i="1"/>
  <c r="SHS117" i="1"/>
  <c r="SHK117" i="1"/>
  <c r="SHC117" i="1"/>
  <c r="SGU117" i="1"/>
  <c r="SGM117" i="1"/>
  <c r="SGE117" i="1"/>
  <c r="SFW117" i="1"/>
  <c r="SFO117" i="1"/>
  <c r="SFG117" i="1"/>
  <c r="SEY117" i="1"/>
  <c r="SEQ117" i="1"/>
  <c r="SEI117" i="1"/>
  <c r="SEA117" i="1"/>
  <c r="SDS117" i="1"/>
  <c r="SDK117" i="1"/>
  <c r="SDC117" i="1"/>
  <c r="SCU117" i="1"/>
  <c r="SCM117" i="1"/>
  <c r="SCE117" i="1"/>
  <c r="SBW117" i="1"/>
  <c r="SBO117" i="1"/>
  <c r="SBG117" i="1"/>
  <c r="SAY117" i="1"/>
  <c r="SAQ117" i="1"/>
  <c r="SAI117" i="1"/>
  <c r="SAA117" i="1"/>
  <c r="RZS117" i="1"/>
  <c r="RZK117" i="1"/>
  <c r="RZC117" i="1"/>
  <c r="RYU117" i="1"/>
  <c r="RYM117" i="1"/>
  <c r="RYE117" i="1"/>
  <c r="RXW117" i="1"/>
  <c r="RXO117" i="1"/>
  <c r="RXG117" i="1"/>
  <c r="RWY117" i="1"/>
  <c r="RWQ117" i="1"/>
  <c r="RWI117" i="1"/>
  <c r="RWA117" i="1"/>
  <c r="RVS117" i="1"/>
  <c r="RVK117" i="1"/>
  <c r="RVC117" i="1"/>
  <c r="RUU117" i="1"/>
  <c r="RUM117" i="1"/>
  <c r="RUE117" i="1"/>
  <c r="RTW117" i="1"/>
  <c r="RTO117" i="1"/>
  <c r="RTG117" i="1"/>
  <c r="RSY117" i="1"/>
  <c r="RSQ117" i="1"/>
  <c r="RSI117" i="1"/>
  <c r="RSA117" i="1"/>
  <c r="RRS117" i="1"/>
  <c r="RRK117" i="1"/>
  <c r="RRC117" i="1"/>
  <c r="RQU117" i="1"/>
  <c r="RQM117" i="1"/>
  <c r="RQE117" i="1"/>
  <c r="RPW117" i="1"/>
  <c r="RPO117" i="1"/>
  <c r="RPG117" i="1"/>
  <c r="ROY117" i="1"/>
  <c r="ROQ117" i="1"/>
  <c r="ROI117" i="1"/>
  <c r="ROA117" i="1"/>
  <c r="RNS117" i="1"/>
  <c r="RNK117" i="1"/>
  <c r="RNC117" i="1"/>
  <c r="RMU117" i="1"/>
  <c r="RMM117" i="1"/>
  <c r="RME117" i="1"/>
  <c r="RLW117" i="1"/>
  <c r="RLO117" i="1"/>
  <c r="RLG117" i="1"/>
  <c r="RKY117" i="1"/>
  <c r="RKQ117" i="1"/>
  <c r="RKI117" i="1"/>
  <c r="RKA117" i="1"/>
  <c r="RJS117" i="1"/>
  <c r="RJK117" i="1"/>
  <c r="RJC117" i="1"/>
  <c r="RIU117" i="1"/>
  <c r="RIM117" i="1"/>
  <c r="RIE117" i="1"/>
  <c r="RHW117" i="1"/>
  <c r="RHO117" i="1"/>
  <c r="RHG117" i="1"/>
  <c r="RGY117" i="1"/>
  <c r="RGQ117" i="1"/>
  <c r="RGI117" i="1"/>
  <c r="RGA117" i="1"/>
  <c r="RFS117" i="1"/>
  <c r="RFK117" i="1"/>
  <c r="RFC117" i="1"/>
  <c r="REU117" i="1"/>
  <c r="REM117" i="1"/>
  <c r="REE117" i="1"/>
  <c r="RDW117" i="1"/>
  <c r="RDO117" i="1"/>
  <c r="RDG117" i="1"/>
  <c r="RCY117" i="1"/>
  <c r="RCQ117" i="1"/>
  <c r="RCI117" i="1"/>
  <c r="RCA117" i="1"/>
  <c r="RBS117" i="1"/>
  <c r="RBK117" i="1"/>
  <c r="RBC117" i="1"/>
  <c r="RAU117" i="1"/>
  <c r="RAM117" i="1"/>
  <c r="RAE117" i="1"/>
  <c r="QZW117" i="1"/>
  <c r="QZO117" i="1"/>
  <c r="QZG117" i="1"/>
  <c r="QYY117" i="1"/>
  <c r="QYQ117" i="1"/>
  <c r="QYI117" i="1"/>
  <c r="QYA117" i="1"/>
  <c r="QXS117" i="1"/>
  <c r="QXK117" i="1"/>
  <c r="QXC117" i="1"/>
  <c r="QWU117" i="1"/>
  <c r="QWM117" i="1"/>
  <c r="QWE117" i="1"/>
  <c r="QVW117" i="1"/>
  <c r="QVO117" i="1"/>
  <c r="QVG117" i="1"/>
  <c r="QUY117" i="1"/>
  <c r="QUQ117" i="1"/>
  <c r="QUI117" i="1"/>
  <c r="QUA117" i="1"/>
  <c r="QTS117" i="1"/>
  <c r="QTK117" i="1"/>
  <c r="QTC117" i="1"/>
  <c r="QSU117" i="1"/>
  <c r="QSM117" i="1"/>
  <c r="QSE117" i="1"/>
  <c r="QRW117" i="1"/>
  <c r="QRO117" i="1"/>
  <c r="QRG117" i="1"/>
  <c r="QQY117" i="1"/>
  <c r="QQQ117" i="1"/>
  <c r="QQI117" i="1"/>
  <c r="QQA117" i="1"/>
  <c r="QPS117" i="1"/>
  <c r="QPK117" i="1"/>
  <c r="QPC117" i="1"/>
  <c r="QOU117" i="1"/>
  <c r="QOM117" i="1"/>
  <c r="QOE117" i="1"/>
  <c r="QNW117" i="1"/>
  <c r="QNO117" i="1"/>
  <c r="QNG117" i="1"/>
  <c r="QMY117" i="1"/>
  <c r="QMQ117" i="1"/>
  <c r="QMI117" i="1"/>
  <c r="QMA117" i="1"/>
  <c r="QLS117" i="1"/>
  <c r="QLK117" i="1"/>
  <c r="QLC117" i="1"/>
  <c r="QKU117" i="1"/>
  <c r="QKM117" i="1"/>
  <c r="QKE117" i="1"/>
  <c r="QJW117" i="1"/>
  <c r="QJO117" i="1"/>
  <c r="QJG117" i="1"/>
  <c r="QIY117" i="1"/>
  <c r="QIQ117" i="1"/>
  <c r="QII117" i="1"/>
  <c r="QIA117" i="1"/>
  <c r="QHS117" i="1"/>
  <c r="QHK117" i="1"/>
  <c r="QHC117" i="1"/>
  <c r="QGU117" i="1"/>
  <c r="QGM117" i="1"/>
  <c r="QGE117" i="1"/>
  <c r="QFW117" i="1"/>
  <c r="QFO117" i="1"/>
  <c r="QFG117" i="1"/>
  <c r="QEY117" i="1"/>
  <c r="QEQ117" i="1"/>
  <c r="QEI117" i="1"/>
  <c r="QEA117" i="1"/>
  <c r="QDS117" i="1"/>
  <c r="QDK117" i="1"/>
  <c r="QDC117" i="1"/>
  <c r="QCU117" i="1"/>
  <c r="QCM117" i="1"/>
  <c r="QCE117" i="1"/>
  <c r="QBW117" i="1"/>
  <c r="QBO117" i="1"/>
  <c r="QBG117" i="1"/>
  <c r="QAY117" i="1"/>
  <c r="QAQ117" i="1"/>
  <c r="QAI117" i="1"/>
  <c r="QAA117" i="1"/>
  <c r="PZS117" i="1"/>
  <c r="PZK117" i="1"/>
  <c r="PZC117" i="1"/>
  <c r="PYU117" i="1"/>
  <c r="PYM117" i="1"/>
  <c r="PYE117" i="1"/>
  <c r="PXW117" i="1"/>
  <c r="PXO117" i="1"/>
  <c r="PXG117" i="1"/>
  <c r="PWY117" i="1"/>
  <c r="PWQ117" i="1"/>
  <c r="PWI117" i="1"/>
  <c r="PWA117" i="1"/>
  <c r="PVS117" i="1"/>
  <c r="PVK117" i="1"/>
  <c r="PVC117" i="1"/>
  <c r="PUU117" i="1"/>
  <c r="PUM117" i="1"/>
  <c r="PUE117" i="1"/>
  <c r="PTW117" i="1"/>
  <c r="PTO117" i="1"/>
  <c r="PTG117" i="1"/>
  <c r="PSY117" i="1"/>
  <c r="PSQ117" i="1"/>
  <c r="PSI117" i="1"/>
  <c r="PSA117" i="1"/>
  <c r="PRS117" i="1"/>
  <c r="PRK117" i="1"/>
  <c r="PRC117" i="1"/>
  <c r="PQU117" i="1"/>
  <c r="PQM117" i="1"/>
  <c r="PQE117" i="1"/>
  <c r="PPW117" i="1"/>
  <c r="PPO117" i="1"/>
  <c r="PPG117" i="1"/>
  <c r="POY117" i="1"/>
  <c r="POQ117" i="1"/>
  <c r="POI117" i="1"/>
  <c r="POA117" i="1"/>
  <c r="PNS117" i="1"/>
  <c r="PNK117" i="1"/>
  <c r="PNC117" i="1"/>
  <c r="PMU117" i="1"/>
  <c r="PMM117" i="1"/>
  <c r="PME117" i="1"/>
  <c r="PLW117" i="1"/>
  <c r="PLO117" i="1"/>
  <c r="PLG117" i="1"/>
  <c r="PKY117" i="1"/>
  <c r="PKQ117" i="1"/>
  <c r="PKI117" i="1"/>
  <c r="PKA117" i="1"/>
  <c r="PJS117" i="1"/>
  <c r="PJK117" i="1"/>
  <c r="PJC117" i="1"/>
  <c r="PIU117" i="1"/>
  <c r="PIM117" i="1"/>
  <c r="PIE117" i="1"/>
  <c r="PHW117" i="1"/>
  <c r="PHO117" i="1"/>
  <c r="PHG117" i="1"/>
  <c r="PGY117" i="1"/>
  <c r="PGQ117" i="1"/>
  <c r="PGI117" i="1"/>
  <c r="PGA117" i="1"/>
  <c r="PFS117" i="1"/>
  <c r="PFK117" i="1"/>
  <c r="PFC117" i="1"/>
  <c r="PEU117" i="1"/>
  <c r="PEM117" i="1"/>
  <c r="PEE117" i="1"/>
  <c r="PDW117" i="1"/>
  <c r="PDO117" i="1"/>
  <c r="PDG117" i="1"/>
  <c r="PCY117" i="1"/>
  <c r="PCQ117" i="1"/>
  <c r="PCI117" i="1"/>
  <c r="PCA117" i="1"/>
  <c r="PBS117" i="1"/>
  <c r="PBK117" i="1"/>
  <c r="PBC117" i="1"/>
  <c r="PAU117" i="1"/>
  <c r="PAM117" i="1"/>
  <c r="PAE117" i="1"/>
  <c r="OZW117" i="1"/>
  <c r="OZO117" i="1"/>
  <c r="OZG117" i="1"/>
  <c r="OYY117" i="1"/>
  <c r="OYQ117" i="1"/>
  <c r="OYI117" i="1"/>
  <c r="OYA117" i="1"/>
  <c r="OXS117" i="1"/>
  <c r="OXK117" i="1"/>
  <c r="OXC117" i="1"/>
  <c r="OWU117" i="1"/>
  <c r="OWM117" i="1"/>
  <c r="OWE117" i="1"/>
  <c r="OVW117" i="1"/>
  <c r="OVO117" i="1"/>
  <c r="OVG117" i="1"/>
  <c r="OUY117" i="1"/>
  <c r="OUQ117" i="1"/>
  <c r="OUI117" i="1"/>
  <c r="OUA117" i="1"/>
  <c r="OTS117" i="1"/>
  <c r="OTK117" i="1"/>
  <c r="OTC117" i="1"/>
  <c r="OSU117" i="1"/>
  <c r="OSM117" i="1"/>
  <c r="OSE117" i="1"/>
  <c r="ORW117" i="1"/>
  <c r="ORO117" i="1"/>
  <c r="ORG117" i="1"/>
  <c r="OQY117" i="1"/>
  <c r="OQQ117" i="1"/>
  <c r="OQI117" i="1"/>
  <c r="OQA117" i="1"/>
  <c r="OPS117" i="1"/>
  <c r="OPK117" i="1"/>
  <c r="OPC117" i="1"/>
  <c r="OOU117" i="1"/>
  <c r="OOM117" i="1"/>
  <c r="OOE117" i="1"/>
  <c r="ONW117" i="1"/>
  <c r="ONO117" i="1"/>
  <c r="ONG117" i="1"/>
  <c r="OMY117" i="1"/>
  <c r="OMQ117" i="1"/>
  <c r="OMI117" i="1"/>
  <c r="OMA117" i="1"/>
  <c r="OLS117" i="1"/>
  <c r="OLK117" i="1"/>
  <c r="OLC117" i="1"/>
  <c r="OKU117" i="1"/>
  <c r="OKM117" i="1"/>
  <c r="OKE117" i="1"/>
  <c r="OJW117" i="1"/>
  <c r="OJO117" i="1"/>
  <c r="OJG117" i="1"/>
  <c r="OIY117" i="1"/>
  <c r="OIQ117" i="1"/>
  <c r="OII117" i="1"/>
  <c r="OIA117" i="1"/>
  <c r="OHS117" i="1"/>
  <c r="OHK117" i="1"/>
  <c r="OHC117" i="1"/>
  <c r="OGU117" i="1"/>
  <c r="OGM117" i="1"/>
  <c r="OGE117" i="1"/>
  <c r="OFW117" i="1"/>
  <c r="OFO117" i="1"/>
  <c r="OFG117" i="1"/>
  <c r="OEY117" i="1"/>
  <c r="OEQ117" i="1"/>
  <c r="OEI117" i="1"/>
  <c r="OEA117" i="1"/>
  <c r="ODS117" i="1"/>
  <c r="ODK117" i="1"/>
  <c r="ODC117" i="1"/>
  <c r="OCU117" i="1"/>
  <c r="OCM117" i="1"/>
  <c r="OCE117" i="1"/>
  <c r="OBW117" i="1"/>
  <c r="OBO117" i="1"/>
  <c r="OBG117" i="1"/>
  <c r="OAY117" i="1"/>
  <c r="OAQ117" i="1"/>
  <c r="OAI117" i="1"/>
  <c r="OAA117" i="1"/>
  <c r="NZS117" i="1"/>
  <c r="NZK117" i="1"/>
  <c r="NZC117" i="1"/>
  <c r="NYU117" i="1"/>
  <c r="NYM117" i="1"/>
  <c r="NYE117" i="1"/>
  <c r="NXW117" i="1"/>
  <c r="NXO117" i="1"/>
  <c r="NXG117" i="1"/>
  <c r="NWY117" i="1"/>
  <c r="NWQ117" i="1"/>
  <c r="NWI117" i="1"/>
  <c r="NWA117" i="1"/>
  <c r="NVS117" i="1"/>
  <c r="NVK117" i="1"/>
  <c r="NVC117" i="1"/>
  <c r="NUU117" i="1"/>
  <c r="NUM117" i="1"/>
  <c r="NUE117" i="1"/>
  <c r="NTW117" i="1"/>
  <c r="NTO117" i="1"/>
  <c r="NTG117" i="1"/>
  <c r="NSY117" i="1"/>
  <c r="NSQ117" i="1"/>
  <c r="NSI117" i="1"/>
  <c r="NSA117" i="1"/>
  <c r="NRS117" i="1"/>
  <c r="NRK117" i="1"/>
  <c r="NRC117" i="1"/>
  <c r="NQU117" i="1"/>
  <c r="NQM117" i="1"/>
  <c r="NQE117" i="1"/>
  <c r="NPW117" i="1"/>
  <c r="NPO117" i="1"/>
  <c r="NPG117" i="1"/>
  <c r="NOY117" i="1"/>
  <c r="NOQ117" i="1"/>
  <c r="NOI117" i="1"/>
  <c r="NOA117" i="1"/>
  <c r="NNS117" i="1"/>
  <c r="NNK117" i="1"/>
  <c r="NNC117" i="1"/>
  <c r="NMU117" i="1"/>
  <c r="NMM117" i="1"/>
  <c r="NME117" i="1"/>
  <c r="NLW117" i="1"/>
  <c r="NLO117" i="1"/>
  <c r="NLG117" i="1"/>
  <c r="NKY117" i="1"/>
  <c r="NKQ117" i="1"/>
  <c r="NKI117" i="1"/>
  <c r="NKA117" i="1"/>
  <c r="NJS117" i="1"/>
  <c r="NJK117" i="1"/>
  <c r="NJC117" i="1"/>
  <c r="NIU117" i="1"/>
  <c r="NIM117" i="1"/>
  <c r="NIE117" i="1"/>
  <c r="NHW117" i="1"/>
  <c r="NHO117" i="1"/>
  <c r="NHG117" i="1"/>
  <c r="NGY117" i="1"/>
  <c r="NGQ117" i="1"/>
  <c r="NGI117" i="1"/>
  <c r="NGA117" i="1"/>
  <c r="NFS117" i="1"/>
  <c r="NFK117" i="1"/>
  <c r="NFC117" i="1"/>
  <c r="NEU117" i="1"/>
  <c r="NEM117" i="1"/>
  <c r="NEE117" i="1"/>
  <c r="NDW117" i="1"/>
  <c r="NDO117" i="1"/>
  <c r="NDG117" i="1"/>
  <c r="NCY117" i="1"/>
  <c r="NCQ117" i="1"/>
  <c r="NCI117" i="1"/>
  <c r="NCA117" i="1"/>
  <c r="NBS117" i="1"/>
  <c r="NBK117" i="1"/>
  <c r="NBC117" i="1"/>
  <c r="NAU117" i="1"/>
  <c r="NAM117" i="1"/>
  <c r="NAE117" i="1"/>
  <c r="MZW117" i="1"/>
  <c r="MZO117" i="1"/>
  <c r="MZG117" i="1"/>
  <c r="MYY117" i="1"/>
  <c r="MYQ117" i="1"/>
  <c r="MYI117" i="1"/>
  <c r="MYA117" i="1"/>
  <c r="MXS117" i="1"/>
  <c r="MXK117" i="1"/>
  <c r="MXC117" i="1"/>
  <c r="MWU117" i="1"/>
  <c r="MWM117" i="1"/>
  <c r="MWE117" i="1"/>
  <c r="MVW117" i="1"/>
  <c r="MVO117" i="1"/>
  <c r="MVG117" i="1"/>
  <c r="MUY117" i="1"/>
  <c r="MUQ117" i="1"/>
  <c r="MUI117" i="1"/>
  <c r="MUA117" i="1"/>
  <c r="MTS117" i="1"/>
  <c r="MTK117" i="1"/>
  <c r="MTC117" i="1"/>
  <c r="MSU117" i="1"/>
  <c r="MSM117" i="1"/>
  <c r="MSE117" i="1"/>
  <c r="MRW117" i="1"/>
  <c r="MRO117" i="1"/>
  <c r="MRG117" i="1"/>
  <c r="MQY117" i="1"/>
  <c r="MQQ117" i="1"/>
  <c r="MQI117" i="1"/>
  <c r="MQA117" i="1"/>
  <c r="MPS117" i="1"/>
  <c r="MPK117" i="1"/>
  <c r="MPC117" i="1"/>
  <c r="MOU117" i="1"/>
  <c r="MOM117" i="1"/>
  <c r="MOE117" i="1"/>
  <c r="MNW117" i="1"/>
  <c r="MNO117" i="1"/>
  <c r="MNG117" i="1"/>
  <c r="MMY117" i="1"/>
  <c r="MMQ117" i="1"/>
  <c r="MMI117" i="1"/>
  <c r="MMA117" i="1"/>
  <c r="MLS117" i="1"/>
  <c r="MLK117" i="1"/>
  <c r="MLC117" i="1"/>
  <c r="MKU117" i="1"/>
  <c r="MKM117" i="1"/>
  <c r="MKE117" i="1"/>
  <c r="MJW117" i="1"/>
  <c r="MJO117" i="1"/>
  <c r="MJG117" i="1"/>
  <c r="MIY117" i="1"/>
  <c r="MIQ117" i="1"/>
  <c r="MII117" i="1"/>
  <c r="MIA117" i="1"/>
  <c r="MHS117" i="1"/>
  <c r="MHK117" i="1"/>
  <c r="MHC117" i="1"/>
  <c r="MGU117" i="1"/>
  <c r="MGM117" i="1"/>
  <c r="MGE117" i="1"/>
  <c r="MFW117" i="1"/>
  <c r="MFO117" i="1"/>
  <c r="MFG117" i="1"/>
  <c r="MEY117" i="1"/>
  <c r="MEQ117" i="1"/>
  <c r="MEI117" i="1"/>
  <c r="MEA117" i="1"/>
  <c r="MDS117" i="1"/>
  <c r="MDK117" i="1"/>
  <c r="MDC117" i="1"/>
  <c r="MCU117" i="1"/>
  <c r="MCM117" i="1"/>
  <c r="MCE117" i="1"/>
  <c r="MBW117" i="1"/>
  <c r="MBO117" i="1"/>
  <c r="MBG117" i="1"/>
  <c r="MAY117" i="1"/>
  <c r="MAQ117" i="1"/>
  <c r="MAI117" i="1"/>
  <c r="MAA117" i="1"/>
  <c r="LZS117" i="1"/>
  <c r="LZK117" i="1"/>
  <c r="LZC117" i="1"/>
  <c r="LYU117" i="1"/>
  <c r="LYM117" i="1"/>
  <c r="LYE117" i="1"/>
  <c r="LXW117" i="1"/>
  <c r="LXO117" i="1"/>
  <c r="LXG117" i="1"/>
  <c r="LWY117" i="1"/>
  <c r="LWQ117" i="1"/>
  <c r="LWI117" i="1"/>
  <c r="LWA117" i="1"/>
  <c r="LVS117" i="1"/>
  <c r="LVK117" i="1"/>
  <c r="LVC117" i="1"/>
  <c r="LUU117" i="1"/>
  <c r="LUM117" i="1"/>
  <c r="LUE117" i="1"/>
  <c r="LTW117" i="1"/>
  <c r="LTO117" i="1"/>
  <c r="LTG117" i="1"/>
  <c r="LSY117" i="1"/>
  <c r="LSQ117" i="1"/>
  <c r="LSI117" i="1"/>
  <c r="LSA117" i="1"/>
  <c r="LRS117" i="1"/>
  <c r="LRK117" i="1"/>
  <c r="LRC117" i="1"/>
  <c r="LQU117" i="1"/>
  <c r="LQM117" i="1"/>
  <c r="LQE117" i="1"/>
  <c r="LPW117" i="1"/>
  <c r="LPO117" i="1"/>
  <c r="LPG117" i="1"/>
  <c r="LOY117" i="1"/>
  <c r="LOQ117" i="1"/>
  <c r="LOI117" i="1"/>
  <c r="LOA117" i="1"/>
  <c r="LNS117" i="1"/>
  <c r="LNK117" i="1"/>
  <c r="LNC117" i="1"/>
  <c r="LMU117" i="1"/>
  <c r="LMM117" i="1"/>
  <c r="LME117" i="1"/>
  <c r="LLW117" i="1"/>
  <c r="LLO117" i="1"/>
  <c r="LLG117" i="1"/>
  <c r="LKY117" i="1"/>
  <c r="LKQ117" i="1"/>
  <c r="LKI117" i="1"/>
  <c r="LKA117" i="1"/>
  <c r="LJS117" i="1"/>
  <c r="LJK117" i="1"/>
  <c r="LJC117" i="1"/>
  <c r="LIU117" i="1"/>
  <c r="LIM117" i="1"/>
  <c r="LIE117" i="1"/>
  <c r="LHW117" i="1"/>
  <c r="LHO117" i="1"/>
  <c r="LHG117" i="1"/>
  <c r="LGY117" i="1"/>
  <c r="LGQ117" i="1"/>
  <c r="LGI117" i="1"/>
  <c r="LGA117" i="1"/>
  <c r="LFS117" i="1"/>
  <c r="LFK117" i="1"/>
  <c r="LFC117" i="1"/>
  <c r="LEU117" i="1"/>
  <c r="LEM117" i="1"/>
  <c r="LEE117" i="1"/>
  <c r="LDW117" i="1"/>
  <c r="LDO117" i="1"/>
  <c r="LDG117" i="1"/>
  <c r="LCY117" i="1"/>
  <c r="LCQ117" i="1"/>
  <c r="LCI117" i="1"/>
  <c r="LCA117" i="1"/>
  <c r="LBS117" i="1"/>
  <c r="LBK117" i="1"/>
  <c r="LBC117" i="1"/>
  <c r="LAU117" i="1"/>
  <c r="LAM117" i="1"/>
  <c r="LAE117" i="1"/>
  <c r="KZW117" i="1"/>
  <c r="KZO117" i="1"/>
  <c r="KZG117" i="1"/>
  <c r="KYY117" i="1"/>
  <c r="KYQ117" i="1"/>
  <c r="KYI117" i="1"/>
  <c r="KYA117" i="1"/>
  <c r="KXS117" i="1"/>
  <c r="KXK117" i="1"/>
  <c r="KXC117" i="1"/>
  <c r="KWU117" i="1"/>
  <c r="KWM117" i="1"/>
  <c r="KWE117" i="1"/>
  <c r="KVW117" i="1"/>
  <c r="KVO117" i="1"/>
  <c r="KVG117" i="1"/>
  <c r="KUY117" i="1"/>
  <c r="KUQ117" i="1"/>
  <c r="KUI117" i="1"/>
  <c r="KUA117" i="1"/>
  <c r="KTS117" i="1"/>
  <c r="KTK117" i="1"/>
  <c r="KTC117" i="1"/>
  <c r="KSU117" i="1"/>
  <c r="KSM117" i="1"/>
  <c r="KSE117" i="1"/>
  <c r="KRW117" i="1"/>
  <c r="KRO117" i="1"/>
  <c r="KRG117" i="1"/>
  <c r="KQY117" i="1"/>
  <c r="KQQ117" i="1"/>
  <c r="KQI117" i="1"/>
  <c r="KQA117" i="1"/>
  <c r="KPS117" i="1"/>
  <c r="KPK117" i="1"/>
  <c r="KPC117" i="1"/>
  <c r="KOU117" i="1"/>
  <c r="KOM117" i="1"/>
  <c r="KOE117" i="1"/>
  <c r="KNW117" i="1"/>
  <c r="KNO117" i="1"/>
  <c r="KNG117" i="1"/>
  <c r="KMY117" i="1"/>
  <c r="KMQ117" i="1"/>
  <c r="KMI117" i="1"/>
  <c r="KMA117" i="1"/>
  <c r="KLS117" i="1"/>
  <c r="KLK117" i="1"/>
  <c r="KLC117" i="1"/>
  <c r="KKU117" i="1"/>
  <c r="KKM117" i="1"/>
  <c r="KKE117" i="1"/>
  <c r="KJW117" i="1"/>
  <c r="KJO117" i="1"/>
  <c r="KJG117" i="1"/>
  <c r="KIY117" i="1"/>
  <c r="KIQ117" i="1"/>
  <c r="KII117" i="1"/>
  <c r="KIA117" i="1"/>
  <c r="KHS117" i="1"/>
  <c r="KHK117" i="1"/>
  <c r="KHC117" i="1"/>
  <c r="KGU117" i="1"/>
  <c r="KGM117" i="1"/>
  <c r="KGE117" i="1"/>
  <c r="KFW117" i="1"/>
  <c r="KFO117" i="1"/>
  <c r="KFG117" i="1"/>
  <c r="KEY117" i="1"/>
  <c r="KEQ117" i="1"/>
  <c r="KEI117" i="1"/>
  <c r="KEA117" i="1"/>
  <c r="KDS117" i="1"/>
  <c r="KDK117" i="1"/>
  <c r="KDC117" i="1"/>
  <c r="KCU117" i="1"/>
  <c r="KCM117" i="1"/>
  <c r="KCE117" i="1"/>
  <c r="KBW117" i="1"/>
  <c r="KBO117" i="1"/>
  <c r="KBG117" i="1"/>
  <c r="KAY117" i="1"/>
  <c r="KAQ117" i="1"/>
  <c r="KAI117" i="1"/>
  <c r="KAA117" i="1"/>
  <c r="JZS117" i="1"/>
  <c r="JZK117" i="1"/>
  <c r="JZC117" i="1"/>
  <c r="JYU117" i="1"/>
  <c r="JYM117" i="1"/>
  <c r="JYE117" i="1"/>
  <c r="JXW117" i="1"/>
  <c r="JXO117" i="1"/>
  <c r="JXG117" i="1"/>
  <c r="JWY117" i="1"/>
  <c r="JWQ117" i="1"/>
  <c r="JWI117" i="1"/>
  <c r="JWA117" i="1"/>
  <c r="JVS117" i="1"/>
  <c r="JVK117" i="1"/>
  <c r="JVC117" i="1"/>
  <c r="JUU117" i="1"/>
  <c r="JUM117" i="1"/>
  <c r="JUE117" i="1"/>
  <c r="JTW117" i="1"/>
  <c r="JTO117" i="1"/>
  <c r="JTG117" i="1"/>
  <c r="JSY117" i="1"/>
  <c r="JSQ117" i="1"/>
  <c r="JSI117" i="1"/>
  <c r="JSA117" i="1"/>
  <c r="JRS117" i="1"/>
  <c r="JRK117" i="1"/>
  <c r="JRC117" i="1"/>
  <c r="JQU117" i="1"/>
  <c r="JQM117" i="1"/>
  <c r="JQE117" i="1"/>
  <c r="JPW117" i="1"/>
  <c r="JPO117" i="1"/>
  <c r="JPG117" i="1"/>
  <c r="JOY117" i="1"/>
  <c r="JOQ117" i="1"/>
  <c r="JOI117" i="1"/>
  <c r="JOA117" i="1"/>
  <c r="JNS117" i="1"/>
  <c r="JNK117" i="1"/>
  <c r="JNC117" i="1"/>
  <c r="JMU117" i="1"/>
  <c r="JMM117" i="1"/>
  <c r="JME117" i="1"/>
  <c r="JLW117" i="1"/>
  <c r="JLO117" i="1"/>
  <c r="JLG117" i="1"/>
  <c r="JKY117" i="1"/>
  <c r="JKQ117" i="1"/>
  <c r="JKI117" i="1"/>
  <c r="JKA117" i="1"/>
  <c r="JJS117" i="1"/>
  <c r="JJK117" i="1"/>
  <c r="JJC117" i="1"/>
  <c r="JIU117" i="1"/>
  <c r="JIM117" i="1"/>
  <c r="JIE117" i="1"/>
  <c r="JHW117" i="1"/>
  <c r="JHO117" i="1"/>
  <c r="JHG117" i="1"/>
  <c r="JGY117" i="1"/>
  <c r="JGQ117" i="1"/>
  <c r="JGI117" i="1"/>
  <c r="JGA117" i="1"/>
  <c r="JFS117" i="1"/>
  <c r="JFK117" i="1"/>
  <c r="JFC117" i="1"/>
  <c r="JEU117" i="1"/>
  <c r="JEM117" i="1"/>
  <c r="JEE117" i="1"/>
  <c r="JDW117" i="1"/>
  <c r="JDO117" i="1"/>
  <c r="JDG117" i="1"/>
  <c r="JCY117" i="1"/>
  <c r="JCQ117" i="1"/>
  <c r="JCI117" i="1"/>
  <c r="JCA117" i="1"/>
  <c r="JBS117" i="1"/>
  <c r="JBK117" i="1"/>
  <c r="JBC117" i="1"/>
  <c r="JAU117" i="1"/>
  <c r="JAM117" i="1"/>
  <c r="JAE117" i="1"/>
  <c r="IZW117" i="1"/>
  <c r="IZO117" i="1"/>
  <c r="IZG117" i="1"/>
  <c r="IYY117" i="1"/>
  <c r="IYQ117" i="1"/>
  <c r="IYI117" i="1"/>
  <c r="IYA117" i="1"/>
  <c r="IXS117" i="1"/>
  <c r="IXK117" i="1"/>
  <c r="IXC117" i="1"/>
  <c r="IWU117" i="1"/>
  <c r="IWM117" i="1"/>
  <c r="IWE117" i="1"/>
  <c r="IVW117" i="1"/>
  <c r="IVO117" i="1"/>
  <c r="IVG117" i="1"/>
  <c r="IUY117" i="1"/>
  <c r="IUQ117" i="1"/>
  <c r="IUI117" i="1"/>
  <c r="IUA117" i="1"/>
  <c r="ITS117" i="1"/>
  <c r="ITK117" i="1"/>
  <c r="ITC117" i="1"/>
  <c r="ISU117" i="1"/>
  <c r="ISM117" i="1"/>
  <c r="ISE117" i="1"/>
  <c r="IRW117" i="1"/>
  <c r="IRO117" i="1"/>
  <c r="IRG117" i="1"/>
  <c r="IQY117" i="1"/>
  <c r="IQQ117" i="1"/>
  <c r="IQI117" i="1"/>
  <c r="IQA117" i="1"/>
  <c r="IPS117" i="1"/>
  <c r="IPK117" i="1"/>
  <c r="IPC117" i="1"/>
  <c r="IOU117" i="1"/>
  <c r="IOM117" i="1"/>
  <c r="IOE117" i="1"/>
  <c r="INW117" i="1"/>
  <c r="INO117" i="1"/>
  <c r="ING117" i="1"/>
  <c r="IMY117" i="1"/>
  <c r="IMQ117" i="1"/>
  <c r="IMI117" i="1"/>
  <c r="IMA117" i="1"/>
  <c r="ILS117" i="1"/>
  <c r="ILK117" i="1"/>
  <c r="ILC117" i="1"/>
  <c r="IKU117" i="1"/>
  <c r="IKM117" i="1"/>
  <c r="IKE117" i="1"/>
  <c r="IJW117" i="1"/>
  <c r="IJO117" i="1"/>
  <c r="IJG117" i="1"/>
  <c r="IIY117" i="1"/>
  <c r="IIQ117" i="1"/>
  <c r="III117" i="1"/>
  <c r="IIA117" i="1"/>
  <c r="IHS117" i="1"/>
  <c r="IHK117" i="1"/>
  <c r="IHC117" i="1"/>
  <c r="IGU117" i="1"/>
  <c r="IGM117" i="1"/>
  <c r="IGE117" i="1"/>
  <c r="IFW117" i="1"/>
  <c r="IFO117" i="1"/>
  <c r="IFG117" i="1"/>
  <c r="IEY117" i="1"/>
  <c r="IEQ117" i="1"/>
  <c r="IEI117" i="1"/>
  <c r="IEA117" i="1"/>
  <c r="IDS117" i="1"/>
  <c r="IDK117" i="1"/>
  <c r="IDC117" i="1"/>
  <c r="ICU117" i="1"/>
  <c r="ICM117" i="1"/>
  <c r="ICE117" i="1"/>
  <c r="IBW117" i="1"/>
  <c r="IBO117" i="1"/>
  <c r="IBG117" i="1"/>
  <c r="IAY117" i="1"/>
  <c r="IAQ117" i="1"/>
  <c r="IAI117" i="1"/>
  <c r="IAA117" i="1"/>
  <c r="HZS117" i="1"/>
  <c r="HZK117" i="1"/>
  <c r="HZC117" i="1"/>
  <c r="HYU117" i="1"/>
  <c r="HYM117" i="1"/>
  <c r="HYE117" i="1"/>
  <c r="HXW117" i="1"/>
  <c r="HXO117" i="1"/>
  <c r="HXG117" i="1"/>
  <c r="HWY117" i="1"/>
  <c r="HWQ117" i="1"/>
  <c r="HWI117" i="1"/>
  <c r="HWA117" i="1"/>
  <c r="HVS117" i="1"/>
  <c r="HVK117" i="1"/>
  <c r="HVC117" i="1"/>
  <c r="HUU117" i="1"/>
  <c r="HUM117" i="1"/>
  <c r="HUE117" i="1"/>
  <c r="HTW117" i="1"/>
  <c r="HTO117" i="1"/>
  <c r="HTG117" i="1"/>
  <c r="HSY117" i="1"/>
  <c r="HSQ117" i="1"/>
  <c r="HSI117" i="1"/>
  <c r="HSA117" i="1"/>
  <c r="HRS117" i="1"/>
  <c r="HRK117" i="1"/>
  <c r="HRC117" i="1"/>
  <c r="HQU117" i="1"/>
  <c r="HQM117" i="1"/>
  <c r="HQE117" i="1"/>
  <c r="HPW117" i="1"/>
  <c r="HPO117" i="1"/>
  <c r="HPG117" i="1"/>
  <c r="HOY117" i="1"/>
  <c r="HOQ117" i="1"/>
  <c r="HOI117" i="1"/>
  <c r="HOA117" i="1"/>
  <c r="HNS117" i="1"/>
  <c r="HNK117" i="1"/>
  <c r="HNC117" i="1"/>
  <c r="HMU117" i="1"/>
  <c r="HMM117" i="1"/>
  <c r="HME117" i="1"/>
  <c r="HLW117" i="1"/>
  <c r="HLO117" i="1"/>
  <c r="HLG117" i="1"/>
  <c r="HKY117" i="1"/>
  <c r="HKQ117" i="1"/>
  <c r="HKI117" i="1"/>
  <c r="HKA117" i="1"/>
  <c r="HJS117" i="1"/>
  <c r="HJK117" i="1"/>
  <c r="HJC117" i="1"/>
  <c r="HIU117" i="1"/>
  <c r="HIM117" i="1"/>
  <c r="HIE117" i="1"/>
  <c r="HHW117" i="1"/>
  <c r="HHO117" i="1"/>
  <c r="HHG117" i="1"/>
  <c r="HGY117" i="1"/>
  <c r="HGQ117" i="1"/>
  <c r="HGI117" i="1"/>
  <c r="HGA117" i="1"/>
  <c r="HFS117" i="1"/>
  <c r="HFK117" i="1"/>
  <c r="HFC117" i="1"/>
  <c r="HEU117" i="1"/>
  <c r="HEM117" i="1"/>
  <c r="HEE117" i="1"/>
  <c r="HDW117" i="1"/>
  <c r="HDO117" i="1"/>
  <c r="HDG117" i="1"/>
  <c r="HCY117" i="1"/>
  <c r="HCQ117" i="1"/>
  <c r="HCI117" i="1"/>
  <c r="HCA117" i="1"/>
  <c r="HBS117" i="1"/>
  <c r="HBK117" i="1"/>
  <c r="HBC117" i="1"/>
  <c r="HAU117" i="1"/>
  <c r="HAM117" i="1"/>
  <c r="HAE117" i="1"/>
  <c r="GZW117" i="1"/>
  <c r="GZO117" i="1"/>
  <c r="GZG117" i="1"/>
  <c r="GYY117" i="1"/>
  <c r="GYQ117" i="1"/>
  <c r="GYI117" i="1"/>
  <c r="GYA117" i="1"/>
  <c r="GXS117" i="1"/>
  <c r="GXK117" i="1"/>
  <c r="GXC117" i="1"/>
  <c r="GWU117" i="1"/>
  <c r="GWM117" i="1"/>
  <c r="GWE117" i="1"/>
  <c r="GVW117" i="1"/>
  <c r="GVO117" i="1"/>
  <c r="GVG117" i="1"/>
  <c r="GUY117" i="1"/>
  <c r="GUQ117" i="1"/>
  <c r="GUI117" i="1"/>
  <c r="GUA117" i="1"/>
  <c r="GTS117" i="1"/>
  <c r="GTK117" i="1"/>
  <c r="GTC117" i="1"/>
  <c r="GSU117" i="1"/>
  <c r="GSM117" i="1"/>
  <c r="GSE117" i="1"/>
  <c r="GRW117" i="1"/>
  <c r="GRO117" i="1"/>
  <c r="GRG117" i="1"/>
  <c r="GQY117" i="1"/>
  <c r="GQQ117" i="1"/>
  <c r="GQI117" i="1"/>
  <c r="GQA117" i="1"/>
  <c r="GPS117" i="1"/>
  <c r="GPK117" i="1"/>
  <c r="GPC117" i="1"/>
  <c r="GOU117" i="1"/>
  <c r="GOM117" i="1"/>
  <c r="GOE117" i="1"/>
  <c r="GNW117" i="1"/>
  <c r="GNO117" i="1"/>
  <c r="GNG117" i="1"/>
  <c r="GMY117" i="1"/>
  <c r="GMQ117" i="1"/>
  <c r="GMI117" i="1"/>
  <c r="GMA117" i="1"/>
  <c r="GLS117" i="1"/>
  <c r="GLK117" i="1"/>
  <c r="GLC117" i="1"/>
  <c r="GKU117" i="1"/>
  <c r="GKM117" i="1"/>
  <c r="GKE117" i="1"/>
  <c r="GJW117" i="1"/>
  <c r="GJO117" i="1"/>
  <c r="GJG117" i="1"/>
  <c r="GIY117" i="1"/>
  <c r="GIQ117" i="1"/>
  <c r="GII117" i="1"/>
  <c r="GIA117" i="1"/>
  <c r="GHS117" i="1"/>
  <c r="GHK117" i="1"/>
  <c r="GHC117" i="1"/>
  <c r="GGU117" i="1"/>
  <c r="GGM117" i="1"/>
  <c r="GGE117" i="1"/>
  <c r="GFW117" i="1"/>
  <c r="GFO117" i="1"/>
  <c r="GFG117" i="1"/>
  <c r="GEY117" i="1"/>
  <c r="GEQ117" i="1"/>
  <c r="GEI117" i="1"/>
  <c r="GEA117" i="1"/>
  <c r="GDS117" i="1"/>
  <c r="GDK117" i="1"/>
  <c r="GDC117" i="1"/>
  <c r="GCU117" i="1"/>
  <c r="GCM117" i="1"/>
  <c r="GCE117" i="1"/>
  <c r="GBW117" i="1"/>
  <c r="GBO117" i="1"/>
  <c r="GBG117" i="1"/>
  <c r="GAY117" i="1"/>
  <c r="GAQ117" i="1"/>
  <c r="GAI117" i="1"/>
  <c r="GAA117" i="1"/>
  <c r="FZS117" i="1"/>
  <c r="FZK117" i="1"/>
  <c r="FZC117" i="1"/>
  <c r="FYU117" i="1"/>
  <c r="FYM117" i="1"/>
  <c r="FYE117" i="1"/>
  <c r="FXW117" i="1"/>
  <c r="FXO117" i="1"/>
  <c r="FXG117" i="1"/>
  <c r="FWY117" i="1"/>
  <c r="FWQ117" i="1"/>
  <c r="FWI117" i="1"/>
  <c r="FWA117" i="1"/>
  <c r="FVS117" i="1"/>
  <c r="FVK117" i="1"/>
  <c r="FVC117" i="1"/>
  <c r="FUU117" i="1"/>
  <c r="FUM117" i="1"/>
  <c r="FUE117" i="1"/>
  <c r="FTW117" i="1"/>
  <c r="FTO117" i="1"/>
  <c r="FTG117" i="1"/>
  <c r="FSY117" i="1"/>
  <c r="FSQ117" i="1"/>
  <c r="FSI117" i="1"/>
  <c r="FSA117" i="1"/>
  <c r="FRS117" i="1"/>
  <c r="FRK117" i="1"/>
  <c r="FRC117" i="1"/>
  <c r="FQU117" i="1"/>
  <c r="FQM117" i="1"/>
  <c r="FQE117" i="1"/>
  <c r="FPW117" i="1"/>
  <c r="FPO117" i="1"/>
  <c r="FPG117" i="1"/>
  <c r="FOY117" i="1"/>
  <c r="FOQ117" i="1"/>
  <c r="FOI117" i="1"/>
  <c r="FOA117" i="1"/>
  <c r="FNS117" i="1"/>
  <c r="FNK117" i="1"/>
  <c r="FNC117" i="1"/>
  <c r="FMU117" i="1"/>
  <c r="FMM117" i="1"/>
  <c r="FME117" i="1"/>
  <c r="FLW117" i="1"/>
  <c r="FLO117" i="1"/>
  <c r="FLG117" i="1"/>
  <c r="FKY117" i="1"/>
  <c r="FKQ117" i="1"/>
  <c r="FKI117" i="1"/>
  <c r="FKA117" i="1"/>
  <c r="FJS117" i="1"/>
  <c r="FJK117" i="1"/>
  <c r="FJC117" i="1"/>
  <c r="FIU117" i="1"/>
  <c r="FIM117" i="1"/>
  <c r="FIE117" i="1"/>
  <c r="FHW117" i="1"/>
  <c r="FHO117" i="1"/>
  <c r="FHG117" i="1"/>
  <c r="FGY117" i="1"/>
  <c r="FGQ117" i="1"/>
  <c r="FGI117" i="1"/>
  <c r="FGA117" i="1"/>
  <c r="FFS117" i="1"/>
  <c r="FFK117" i="1"/>
  <c r="FFC117" i="1"/>
  <c r="FEU117" i="1"/>
  <c r="FEM117" i="1"/>
  <c r="FEE117" i="1"/>
  <c r="FDW117" i="1"/>
  <c r="FDO117" i="1"/>
  <c r="FDG117" i="1"/>
  <c r="FCY117" i="1"/>
  <c r="FCQ117" i="1"/>
  <c r="FCI117" i="1"/>
  <c r="FCA117" i="1"/>
  <c r="FBS117" i="1"/>
  <c r="FBK117" i="1"/>
  <c r="FBC117" i="1"/>
  <c r="FAU117" i="1"/>
  <c r="FAM117" i="1"/>
  <c r="FAE117" i="1"/>
  <c r="EZW117" i="1"/>
  <c r="EZO117" i="1"/>
  <c r="EZG117" i="1"/>
  <c r="EYY117" i="1"/>
  <c r="EYQ117" i="1"/>
  <c r="EYI117" i="1"/>
  <c r="EYA117" i="1"/>
  <c r="EXS117" i="1"/>
  <c r="EXK117" i="1"/>
  <c r="EXC117" i="1"/>
  <c r="EWU117" i="1"/>
  <c r="EWM117" i="1"/>
  <c r="EWE117" i="1"/>
  <c r="EVW117" i="1"/>
  <c r="EVO117" i="1"/>
  <c r="EVG117" i="1"/>
  <c r="EUY117" i="1"/>
  <c r="EUQ117" i="1"/>
  <c r="EUI117" i="1"/>
  <c r="EUA117" i="1"/>
  <c r="ETS117" i="1"/>
  <c r="ETK117" i="1"/>
  <c r="ETC117" i="1"/>
  <c r="ESU117" i="1"/>
  <c r="ESM117" i="1"/>
  <c r="ESE117" i="1"/>
  <c r="ERW117" i="1"/>
  <c r="ERO117" i="1"/>
  <c r="ERG117" i="1"/>
  <c r="EQY117" i="1"/>
  <c r="EQQ117" i="1"/>
  <c r="EQI117" i="1"/>
  <c r="EQA117" i="1"/>
  <c r="EPS117" i="1"/>
  <c r="EPK117" i="1"/>
  <c r="EPC117" i="1"/>
  <c r="EOU117" i="1"/>
  <c r="EOM117" i="1"/>
  <c r="EOE117" i="1"/>
  <c r="ENW117" i="1"/>
  <c r="ENO117" i="1"/>
  <c r="ENG117" i="1"/>
  <c r="EMY117" i="1"/>
  <c r="EMQ117" i="1"/>
  <c r="EMI117" i="1"/>
  <c r="EMA117" i="1"/>
  <c r="ELS117" i="1"/>
  <c r="ELK117" i="1"/>
  <c r="ELC117" i="1"/>
  <c r="EKU117" i="1"/>
  <c r="EKM117" i="1"/>
  <c r="EKE117" i="1"/>
  <c r="EJW117" i="1"/>
  <c r="EJO117" i="1"/>
  <c r="EJG117" i="1"/>
  <c r="EIY117" i="1"/>
  <c r="EIQ117" i="1"/>
  <c r="EII117" i="1"/>
  <c r="EIA117" i="1"/>
  <c r="EHS117" i="1"/>
  <c r="EHK117" i="1"/>
  <c r="EHC117" i="1"/>
  <c r="EGU117" i="1"/>
  <c r="EGM117" i="1"/>
  <c r="EGE117" i="1"/>
  <c r="EFW117" i="1"/>
  <c r="EFO117" i="1"/>
  <c r="EFG117" i="1"/>
  <c r="EEY117" i="1"/>
  <c r="EEQ117" i="1"/>
  <c r="EEI117" i="1"/>
  <c r="EEA117" i="1"/>
  <c r="EDS117" i="1"/>
  <c r="EDK117" i="1"/>
  <c r="EDC117" i="1"/>
  <c r="ECU117" i="1"/>
  <c r="ECM117" i="1"/>
  <c r="ECE117" i="1"/>
  <c r="EBW117" i="1"/>
  <c r="EBO117" i="1"/>
  <c r="EBG117" i="1"/>
  <c r="EAY117" i="1"/>
  <c r="EAQ117" i="1"/>
  <c r="EAI117" i="1"/>
  <c r="EAA117" i="1"/>
  <c r="DZS117" i="1"/>
  <c r="DZK117" i="1"/>
  <c r="DZC117" i="1"/>
  <c r="DYU117" i="1"/>
  <c r="DYM117" i="1"/>
  <c r="DYE117" i="1"/>
  <c r="DXW117" i="1"/>
  <c r="DXO117" i="1"/>
  <c r="DXG117" i="1"/>
  <c r="DWY117" i="1"/>
  <c r="DWQ117" i="1"/>
  <c r="DWI117" i="1"/>
  <c r="DWA117" i="1"/>
  <c r="DVS117" i="1"/>
  <c r="DVK117" i="1"/>
  <c r="DVC117" i="1"/>
  <c r="DUU117" i="1"/>
  <c r="DUM117" i="1"/>
  <c r="DUE117" i="1"/>
  <c r="DTW117" i="1"/>
  <c r="DTO117" i="1"/>
  <c r="DTG117" i="1"/>
  <c r="DSY117" i="1"/>
  <c r="DSQ117" i="1"/>
  <c r="DSI117" i="1"/>
  <c r="DSA117" i="1"/>
  <c r="DRS117" i="1"/>
  <c r="DRK117" i="1"/>
  <c r="DRC117" i="1"/>
  <c r="DQU117" i="1"/>
  <c r="DQM117" i="1"/>
  <c r="DQE117" i="1"/>
  <c r="DPW117" i="1"/>
  <c r="DPO117" i="1"/>
  <c r="DPG117" i="1"/>
  <c r="DOY117" i="1"/>
  <c r="DOQ117" i="1"/>
  <c r="DOI117" i="1"/>
  <c r="DOA117" i="1"/>
  <c r="DNS117" i="1"/>
  <c r="DNK117" i="1"/>
  <c r="DNC117" i="1"/>
  <c r="DMU117" i="1"/>
  <c r="DMM117" i="1"/>
  <c r="DME117" i="1"/>
  <c r="DLW117" i="1"/>
  <c r="DLO117" i="1"/>
  <c r="DLG117" i="1"/>
  <c r="DKY117" i="1"/>
  <c r="DKQ117" i="1"/>
  <c r="DKI117" i="1"/>
  <c r="DKA117" i="1"/>
  <c r="DJS117" i="1"/>
  <c r="DJK117" i="1"/>
  <c r="DJC117" i="1"/>
  <c r="DIU117" i="1"/>
  <c r="DIM117" i="1"/>
  <c r="DIE117" i="1"/>
  <c r="DHW117" i="1"/>
  <c r="DHO117" i="1"/>
  <c r="DHG117" i="1"/>
  <c r="DGY117" i="1"/>
  <c r="DGQ117" i="1"/>
  <c r="DGI117" i="1"/>
  <c r="DGA117" i="1"/>
  <c r="DFS117" i="1"/>
  <c r="DFK117" i="1"/>
  <c r="DFC117" i="1"/>
  <c r="DEU117" i="1"/>
  <c r="DEM117" i="1"/>
  <c r="DEE117" i="1"/>
  <c r="DDW117" i="1"/>
  <c r="DDO117" i="1"/>
  <c r="DDG117" i="1"/>
  <c r="DCY117" i="1"/>
  <c r="DCQ117" i="1"/>
  <c r="DCI117" i="1"/>
  <c r="DCA117" i="1"/>
  <c r="DBS117" i="1"/>
  <c r="DBK117" i="1"/>
  <c r="DBC117" i="1"/>
  <c r="DAU117" i="1"/>
  <c r="DAM117" i="1"/>
  <c r="DAE117" i="1"/>
  <c r="CZW117" i="1"/>
  <c r="CZO117" i="1"/>
  <c r="CZG117" i="1"/>
  <c r="CYY117" i="1"/>
  <c r="CYQ117" i="1"/>
  <c r="CYI117" i="1"/>
  <c r="CYA117" i="1"/>
  <c r="CXS117" i="1"/>
  <c r="CXK117" i="1"/>
  <c r="CXC117" i="1"/>
  <c r="CWU117" i="1"/>
  <c r="CWM117" i="1"/>
  <c r="CWE117" i="1"/>
  <c r="CVW117" i="1"/>
  <c r="CVO117" i="1"/>
  <c r="CVG117" i="1"/>
  <c r="CUY117" i="1"/>
  <c r="CUQ117" i="1"/>
  <c r="CUI117" i="1"/>
  <c r="CUA117" i="1"/>
  <c r="CTS117" i="1"/>
  <c r="CTK117" i="1"/>
  <c r="CTC117" i="1"/>
  <c r="CSU117" i="1"/>
  <c r="CSM117" i="1"/>
  <c r="CSE117" i="1"/>
  <c r="CRW117" i="1"/>
  <c r="CRO117" i="1"/>
  <c r="CRG117" i="1"/>
  <c r="CQY117" i="1"/>
  <c r="CQQ117" i="1"/>
  <c r="CQI117" i="1"/>
  <c r="CQA117" i="1"/>
  <c r="CPS117" i="1"/>
  <c r="CPK117" i="1"/>
  <c r="CPC117" i="1"/>
  <c r="COU117" i="1"/>
  <c r="COM117" i="1"/>
  <c r="COE117" i="1"/>
  <c r="CNW117" i="1"/>
  <c r="CNO117" i="1"/>
  <c r="CNG117" i="1"/>
  <c r="CMY117" i="1"/>
  <c r="CMQ117" i="1"/>
  <c r="CMI117" i="1"/>
  <c r="CMA117" i="1"/>
  <c r="CLS117" i="1"/>
  <c r="CLK117" i="1"/>
  <c r="CLC117" i="1"/>
  <c r="CKU117" i="1"/>
  <c r="CKM117" i="1"/>
  <c r="CKE117" i="1"/>
  <c r="CJW117" i="1"/>
  <c r="CJO117" i="1"/>
  <c r="CJG117" i="1"/>
  <c r="CIY117" i="1"/>
  <c r="CIQ117" i="1"/>
  <c r="CII117" i="1"/>
  <c r="CIA117" i="1"/>
  <c r="CHS117" i="1"/>
  <c r="CHK117" i="1"/>
  <c r="CHC117" i="1"/>
  <c r="CGU117" i="1"/>
  <c r="CGM117" i="1"/>
  <c r="CGE117" i="1"/>
  <c r="CFW117" i="1"/>
  <c r="CFO117" i="1"/>
  <c r="CFG117" i="1"/>
  <c r="CEY117" i="1"/>
  <c r="CEQ117" i="1"/>
  <c r="CEI117" i="1"/>
  <c r="CEA117" i="1"/>
  <c r="CDS117" i="1"/>
  <c r="CDK117" i="1"/>
  <c r="CDC117" i="1"/>
  <c r="CCU117" i="1"/>
  <c r="CCM117" i="1"/>
  <c r="CCE117" i="1"/>
  <c r="CBW117" i="1"/>
  <c r="CBO117" i="1"/>
  <c r="CBG117" i="1"/>
  <c r="CAY117" i="1"/>
  <c r="CAQ117" i="1"/>
  <c r="CAI117" i="1"/>
  <c r="CAA117" i="1"/>
  <c r="BZS117" i="1"/>
  <c r="BZK117" i="1"/>
  <c r="BZC117" i="1"/>
  <c r="BYU117" i="1"/>
  <c r="BYM117" i="1"/>
  <c r="BYE117" i="1"/>
  <c r="BXW117" i="1"/>
  <c r="BXO117" i="1"/>
  <c r="BXG117" i="1"/>
  <c r="BWY117" i="1"/>
  <c r="BWQ117" i="1"/>
  <c r="BWI117" i="1"/>
  <c r="BWA117" i="1"/>
  <c r="BVS117" i="1"/>
  <c r="BVK117" i="1"/>
  <c r="BVC117" i="1"/>
  <c r="BUU117" i="1"/>
  <c r="BUM117" i="1"/>
  <c r="BUE117" i="1"/>
  <c r="BTW117" i="1"/>
  <c r="BTO117" i="1"/>
  <c r="BTG117" i="1"/>
  <c r="BSY117" i="1"/>
  <c r="BSQ117" i="1"/>
  <c r="BSI117" i="1"/>
  <c r="BSA117" i="1"/>
  <c r="BRS117" i="1"/>
  <c r="BRK117" i="1"/>
  <c r="BRC117" i="1"/>
  <c r="BQU117" i="1"/>
  <c r="BQM117" i="1"/>
  <c r="BQE117" i="1"/>
  <c r="BPW117" i="1"/>
  <c r="BPO117" i="1"/>
  <c r="BPG117" i="1"/>
  <c r="BOY117" i="1"/>
  <c r="BOQ117" i="1"/>
  <c r="BOI117" i="1"/>
  <c r="BOA117" i="1"/>
  <c r="BNS117" i="1"/>
  <c r="BNK117" i="1"/>
  <c r="BNC117" i="1"/>
  <c r="BMU117" i="1"/>
  <c r="BMM117" i="1"/>
  <c r="BME117" i="1"/>
  <c r="BLW117" i="1"/>
  <c r="BLO117" i="1"/>
  <c r="BLG117" i="1"/>
  <c r="BKY117" i="1"/>
  <c r="BKQ117" i="1"/>
  <c r="BKI117" i="1"/>
  <c r="BKA117" i="1"/>
  <c r="BJS117" i="1"/>
  <c r="BJK117" i="1"/>
  <c r="BJC117" i="1"/>
  <c r="BIU117" i="1"/>
  <c r="BIM117" i="1"/>
  <c r="BIE117" i="1"/>
  <c r="BHW117" i="1"/>
  <c r="BHO117" i="1"/>
  <c r="BHG117" i="1"/>
  <c r="BGY117" i="1"/>
  <c r="BGQ117" i="1"/>
  <c r="BGI117" i="1"/>
  <c r="BGA117" i="1"/>
  <c r="BFS117" i="1"/>
  <c r="BFK117" i="1"/>
  <c r="BFC117" i="1"/>
  <c r="BEU117" i="1"/>
  <c r="BEM117" i="1"/>
  <c r="BEE117" i="1"/>
  <c r="BDW117" i="1"/>
  <c r="BDO117" i="1"/>
  <c r="BDG117" i="1"/>
  <c r="BCY117" i="1"/>
  <c r="BCQ117" i="1"/>
  <c r="BCI117" i="1"/>
  <c r="BCA117" i="1"/>
  <c r="BBS117" i="1"/>
  <c r="BBK117" i="1"/>
  <c r="BBC117" i="1"/>
  <c r="BAU117" i="1"/>
  <c r="BAM117" i="1"/>
  <c r="BAE117" i="1"/>
  <c r="AZW117" i="1"/>
  <c r="AZO117" i="1"/>
  <c r="AZG117" i="1"/>
  <c r="AYY117" i="1"/>
  <c r="AYQ117" i="1"/>
  <c r="AYI117" i="1"/>
  <c r="AYA117" i="1"/>
  <c r="AXS117" i="1"/>
  <c r="AXK117" i="1"/>
  <c r="AXC117" i="1"/>
  <c r="AWU117" i="1"/>
  <c r="AWM117" i="1"/>
  <c r="AWE117" i="1"/>
  <c r="AVW117" i="1"/>
  <c r="AVO117" i="1"/>
  <c r="AVG117" i="1"/>
  <c r="AUY117" i="1"/>
  <c r="AUQ117" i="1"/>
  <c r="AUI117" i="1"/>
  <c r="AUA117" i="1"/>
  <c r="ATS117" i="1"/>
  <c r="ATK117" i="1"/>
  <c r="ATC117" i="1"/>
  <c r="ASU117" i="1"/>
  <c r="ASM117" i="1"/>
  <c r="ASE117" i="1"/>
  <c r="ARW117" i="1"/>
  <c r="ARO117" i="1"/>
  <c r="ARG117" i="1"/>
  <c r="AQY117" i="1"/>
  <c r="AQQ117" i="1"/>
  <c r="AQI117" i="1"/>
  <c r="AQA117" i="1"/>
  <c r="APS117" i="1"/>
  <c r="APK117" i="1"/>
  <c r="APC117" i="1"/>
  <c r="AOU117" i="1"/>
  <c r="AOM117" i="1"/>
  <c r="AOE117" i="1"/>
  <c r="ANW117" i="1"/>
  <c r="ANO117" i="1"/>
  <c r="ANG117" i="1"/>
  <c r="AMY117" i="1"/>
  <c r="AMQ117" i="1"/>
  <c r="AMI117" i="1"/>
  <c r="AMA117" i="1"/>
  <c r="ALS117" i="1"/>
  <c r="ALK117" i="1"/>
  <c r="ALC117" i="1"/>
  <c r="AKU117" i="1"/>
  <c r="AKM117" i="1"/>
  <c r="AKE117" i="1"/>
  <c r="AJW117" i="1"/>
  <c r="AJO117" i="1"/>
  <c r="AJG117" i="1"/>
  <c r="AIY117" i="1"/>
  <c r="AIQ117" i="1"/>
  <c r="AII117" i="1"/>
  <c r="AIA117" i="1"/>
  <c r="AHS117" i="1"/>
  <c r="AHK117" i="1"/>
  <c r="AHC117" i="1"/>
  <c r="AGU117" i="1"/>
  <c r="AGM117" i="1"/>
  <c r="AGE117" i="1"/>
  <c r="AFW117" i="1"/>
  <c r="AFO117" i="1"/>
  <c r="AFG117" i="1"/>
  <c r="AEY117" i="1"/>
  <c r="AEQ117" i="1"/>
  <c r="AEI117" i="1"/>
  <c r="AEA117" i="1"/>
  <c r="ADS117" i="1"/>
  <c r="ADK117" i="1"/>
  <c r="ADC117" i="1"/>
  <c r="ACU117" i="1"/>
  <c r="ACM117" i="1"/>
  <c r="ACE117" i="1"/>
  <c r="ABW117" i="1"/>
  <c r="ABO117" i="1"/>
  <c r="ABG117" i="1"/>
  <c r="AAY117" i="1"/>
  <c r="AAQ117" i="1"/>
  <c r="AAI117" i="1"/>
  <c r="AAA117" i="1"/>
  <c r="ZS117" i="1"/>
  <c r="ZK117" i="1"/>
  <c r="ZC117" i="1"/>
  <c r="YU117" i="1"/>
  <c r="YM117" i="1"/>
  <c r="YE117" i="1"/>
  <c r="XW117" i="1"/>
  <c r="XO117" i="1"/>
  <c r="XG117" i="1"/>
  <c r="WY117" i="1"/>
  <c r="WQ117" i="1"/>
  <c r="WI117" i="1"/>
  <c r="WA117" i="1"/>
  <c r="VS117" i="1"/>
  <c r="VK117" i="1"/>
  <c r="VC117" i="1"/>
  <c r="UU117" i="1"/>
  <c r="UM117" i="1"/>
  <c r="UE117" i="1"/>
  <c r="TW117" i="1"/>
  <c r="TO117" i="1"/>
  <c r="TG117" i="1"/>
  <c r="SY117" i="1"/>
  <c r="SQ117" i="1"/>
  <c r="SI117" i="1"/>
  <c r="SA117" i="1"/>
  <c r="RS117" i="1"/>
  <c r="RK117" i="1"/>
  <c r="RC117" i="1"/>
  <c r="QU117" i="1"/>
  <c r="QM117" i="1"/>
  <c r="QE117" i="1"/>
  <c r="PW117" i="1"/>
  <c r="PO117" i="1"/>
  <c r="PG117" i="1"/>
  <c r="OY117" i="1"/>
  <c r="OQ117" i="1"/>
  <c r="OI117" i="1"/>
  <c r="OA117" i="1"/>
  <c r="NS117" i="1"/>
  <c r="NK117" i="1"/>
  <c r="NC117" i="1"/>
  <c r="MU117" i="1"/>
  <c r="MM117" i="1"/>
  <c r="ME117" i="1"/>
  <c r="LW117" i="1"/>
  <c r="LO117" i="1"/>
  <c r="LG117" i="1"/>
  <c r="KY117" i="1"/>
  <c r="KQ117" i="1"/>
  <c r="KI117" i="1"/>
  <c r="KA117" i="1"/>
  <c r="JS117" i="1"/>
  <c r="JK117" i="1"/>
  <c r="JC117" i="1"/>
  <c r="IU117" i="1"/>
  <c r="IM117" i="1"/>
  <c r="IE117" i="1"/>
  <c r="HW117" i="1"/>
  <c r="HO117" i="1"/>
  <c r="HG117" i="1"/>
  <c r="GY117" i="1"/>
  <c r="GQ117" i="1"/>
  <c r="GI117" i="1"/>
  <c r="GA117" i="1"/>
  <c r="FS117" i="1"/>
  <c r="FK117" i="1"/>
  <c r="FC117" i="1"/>
  <c r="EU117" i="1"/>
  <c r="EM117" i="1"/>
  <c r="EE117" i="1"/>
  <c r="DW117" i="1"/>
  <c r="DO117" i="1"/>
  <c r="DG117" i="1"/>
  <c r="CY117" i="1"/>
  <c r="CQ117" i="1"/>
  <c r="CI117" i="1"/>
  <c r="CA117" i="1"/>
  <c r="BS117" i="1"/>
  <c r="BK117" i="1"/>
  <c r="BC117" i="1"/>
  <c r="AU117" i="1"/>
  <c r="AM117" i="1"/>
  <c r="AE117" i="1"/>
  <c r="W117" i="1"/>
  <c r="D167" i="1"/>
  <c r="C167" i="1"/>
  <c r="D166" i="1"/>
  <c r="C166" i="1"/>
  <c r="D165" i="1"/>
  <c r="C165" i="1"/>
  <c r="D164" i="1"/>
  <c r="C164" i="1"/>
  <c r="D163" i="1"/>
  <c r="C163" i="1"/>
  <c r="D162" i="1"/>
  <c r="C162" i="1"/>
  <c r="D161" i="1"/>
  <c r="C161" i="1"/>
  <c r="D159" i="1"/>
  <c r="C159" i="1"/>
  <c r="D158" i="1"/>
  <c r="C158" i="1"/>
  <c r="D157" i="1"/>
  <c r="C157" i="1"/>
  <c r="D156" i="1"/>
  <c r="C156" i="1"/>
  <c r="D155" i="1"/>
  <c r="C155" i="1"/>
  <c r="D153" i="1" a="1"/>
  <c r="H153" i="1" s="1"/>
  <c r="D152" i="1" a="1"/>
  <c r="D144" i="1" a="1"/>
  <c r="D144" i="1" s="1"/>
  <c r="D139" i="1"/>
  <c r="C139" i="1"/>
  <c r="D138" i="1"/>
  <c r="C138" i="1"/>
  <c r="D137" i="1"/>
  <c r="C137" i="1"/>
  <c r="D136" i="1"/>
  <c r="C136" i="1"/>
  <c r="D135" i="1"/>
  <c r="C135" i="1"/>
  <c r="D134" i="1"/>
  <c r="C134" i="1"/>
  <c r="D133" i="1"/>
  <c r="C133" i="1"/>
  <c r="D131" i="1"/>
  <c r="C131" i="1"/>
  <c r="D130" i="1"/>
  <c r="C130" i="1"/>
  <c r="D129" i="1"/>
  <c r="C129" i="1"/>
  <c r="D128" i="1"/>
  <c r="C128" i="1"/>
  <c r="D127" i="1"/>
  <c r="C127" i="1"/>
  <c r="D125" i="1" a="1"/>
  <c r="H125" i="1" s="1"/>
  <c r="D124" i="1" a="1"/>
  <c r="D124" i="1" s="1"/>
  <c r="D116" i="1" a="1"/>
  <c r="H116" i="1" s="1"/>
  <c r="J49" i="1"/>
  <c r="D152" i="1" l="1"/>
  <c r="H152" i="1"/>
  <c r="H233" i="1"/>
  <c r="H234" i="1" s="1"/>
  <c r="H213" i="1" s="1"/>
  <c r="TSB119" i="1"/>
  <c r="PPG120" i="1"/>
  <c r="QBO120" i="1"/>
  <c r="QLK120" i="1"/>
  <c r="QLL120" i="1" s="1"/>
  <c r="QVG120" i="1"/>
  <c r="QVH120" i="1" s="1"/>
  <c r="RHO120" i="1"/>
  <c r="RHP120" i="1" s="1"/>
  <c r="RTW120" i="1"/>
  <c r="RTX120" i="1" s="1"/>
  <c r="SGE120" i="1"/>
  <c r="SSM120" i="1"/>
  <c r="SSN120" i="1" s="1"/>
  <c r="TEU120" i="1"/>
  <c r="TEV120" i="1" s="1"/>
  <c r="WUI120" i="1"/>
  <c r="WUJ120" i="1" s="1"/>
  <c r="PKI120" i="1"/>
  <c r="PKJ120" i="1" s="1"/>
  <c r="PWQ120" i="1"/>
  <c r="PWR120" i="1" s="1"/>
  <c r="QIY120" i="1"/>
  <c r="QIZ120" i="1" s="1"/>
  <c r="QSU120" i="1"/>
  <c r="QSV120" i="1" s="1"/>
  <c r="RCQ120" i="1"/>
  <c r="RCR120" i="1" s="1"/>
  <c r="ROY120" i="1"/>
  <c r="ROZ120" i="1" s="1"/>
  <c r="SBG120" i="1"/>
  <c r="SNO120" i="1"/>
  <c r="SZW120" i="1"/>
  <c r="SZX120" i="1" s="1"/>
  <c r="PRS120" i="1"/>
  <c r="PRT120" i="1" s="1"/>
  <c r="PZC120" i="1"/>
  <c r="PZD120" i="1" s="1"/>
  <c r="QGM120" i="1"/>
  <c r="QGN120" i="1" s="1"/>
  <c r="QQI120" i="1"/>
  <c r="QQJ120" i="1" s="1"/>
  <c r="RAE120" i="1"/>
  <c r="RAF120" i="1" s="1"/>
  <c r="RKA120" i="1"/>
  <c r="RKB120" i="1" s="1"/>
  <c r="RRK120" i="1"/>
  <c r="RRL120" i="1" s="1"/>
  <c r="RYU120" i="1"/>
  <c r="RYV120" i="1" s="1"/>
  <c r="SIQ120" i="1"/>
  <c r="SIR120" i="1" s="1"/>
  <c r="SQA120" i="1"/>
  <c r="SQB120" i="1" s="1"/>
  <c r="SXK120" i="1"/>
  <c r="SXL120" i="1" s="1"/>
  <c r="WWU120" i="1"/>
  <c r="WWV120" i="1" s="1"/>
  <c r="WZG120" i="1"/>
  <c r="WZH120" i="1" s="1"/>
  <c r="XBS120" i="1"/>
  <c r="XEE120" i="1"/>
  <c r="XEF120" i="1" s="1"/>
  <c r="PMU120" i="1"/>
  <c r="PUE120" i="1"/>
  <c r="PUF120" i="1" s="1"/>
  <c r="QEA120" i="1"/>
  <c r="QEB120" i="1" s="1"/>
  <c r="QNW120" i="1"/>
  <c r="QNX120" i="1" s="1"/>
  <c r="QXS120" i="1"/>
  <c r="QXT120" i="1" s="1"/>
  <c r="RFC120" i="1"/>
  <c r="RFD120" i="1" s="1"/>
  <c r="RMM120" i="1"/>
  <c r="RMN120" i="1" s="1"/>
  <c r="RWI120" i="1"/>
  <c r="RWJ120" i="1" s="1"/>
  <c r="SLC120" i="1"/>
  <c r="SLD120" i="1" s="1"/>
  <c r="SUY120" i="1"/>
  <c r="SUZ120" i="1" s="1"/>
  <c r="TCI120" i="1"/>
  <c r="TCJ120" i="1" s="1"/>
  <c r="CQ120" i="1"/>
  <c r="CR120" i="1" s="1"/>
  <c r="MM120" i="1"/>
  <c r="MN120" i="1" s="1"/>
  <c r="EAQ120" i="1"/>
  <c r="EAR120" i="1" s="1"/>
  <c r="EIA120" i="1"/>
  <c r="ERW120" i="1"/>
  <c r="ERX120" i="1" s="1"/>
  <c r="EWU120" i="1"/>
  <c r="EWV120" i="1" s="1"/>
  <c r="FGQ120" i="1"/>
  <c r="FGR120" i="1" s="1"/>
  <c r="FQM120" i="1"/>
  <c r="FQN120" i="1" s="1"/>
  <c r="GHS120" i="1"/>
  <c r="GHT120" i="1" s="1"/>
  <c r="GMQ120" i="1"/>
  <c r="GMR120" i="1" s="1"/>
  <c r="GWM120" i="1"/>
  <c r="GWN120" i="1" s="1"/>
  <c r="HLG120" i="1"/>
  <c r="HLH120" i="1" s="1"/>
  <c r="HVC120" i="1"/>
  <c r="HVD120" i="1" s="1"/>
  <c r="IAA120" i="1"/>
  <c r="IAB120" i="1" s="1"/>
  <c r="IHK120" i="1"/>
  <c r="IHL120" i="1" s="1"/>
  <c r="IOU120" i="1"/>
  <c r="IOV120" i="1" s="1"/>
  <c r="JBC120" i="1"/>
  <c r="JBD120" i="1" s="1"/>
  <c r="JKY120" i="1"/>
  <c r="JKZ120" i="1" s="1"/>
  <c r="JSI120" i="1"/>
  <c r="JSJ120" i="1" s="1"/>
  <c r="JZS120" i="1"/>
  <c r="KJO120" i="1"/>
  <c r="KOM120" i="1"/>
  <c r="KON120" i="1" s="1"/>
  <c r="KYI120" i="1"/>
  <c r="KYJ120" i="1" s="1"/>
  <c r="LIE120" i="1"/>
  <c r="LIF120" i="1" s="1"/>
  <c r="LNC120" i="1"/>
  <c r="LND120" i="1" s="1"/>
  <c r="LUM120" i="1"/>
  <c r="LUN120" i="1" s="1"/>
  <c r="MYA120" i="1"/>
  <c r="MYB120" i="1" s="1"/>
  <c r="HO120" i="1"/>
  <c r="HP120" i="1" s="1"/>
  <c r="EFO120" i="1"/>
  <c r="EFP120" i="1" s="1"/>
  <c r="EPK120" i="1"/>
  <c r="EPL120" i="1" s="1"/>
  <c r="EZG120" i="1"/>
  <c r="EZH120" i="1" s="1"/>
  <c r="FLO120" i="1"/>
  <c r="FLP120" i="1" s="1"/>
  <c r="FVK120" i="1"/>
  <c r="FVL120" i="1" s="1"/>
  <c r="GRO120" i="1"/>
  <c r="GRP120" i="1" s="1"/>
  <c r="HNS120" i="1"/>
  <c r="HNT120" i="1" s="1"/>
  <c r="HXO120" i="1"/>
  <c r="IMI120" i="1"/>
  <c r="IMJ120" i="1" s="1"/>
  <c r="JGA120" i="1"/>
  <c r="JUU120" i="1"/>
  <c r="JUV120" i="1" s="1"/>
  <c r="KEQ120" i="1"/>
  <c r="KER120" i="1" s="1"/>
  <c r="KTK120" i="1"/>
  <c r="KTL120" i="1" s="1"/>
  <c r="LAU120" i="1"/>
  <c r="LAV120" i="1" s="1"/>
  <c r="LPO120" i="1"/>
  <c r="LPP120" i="1" s="1"/>
  <c r="NAM120" i="1"/>
  <c r="NAN120" i="1" s="1"/>
  <c r="AE120" i="1"/>
  <c r="AF120" i="1" s="1"/>
  <c r="KA120" i="1"/>
  <c r="KB120" i="1" s="1"/>
  <c r="EDC120" i="1"/>
  <c r="EDD120" i="1" s="1"/>
  <c r="EKM120" i="1"/>
  <c r="EKN120" i="1" s="1"/>
  <c r="EUI120" i="1"/>
  <c r="EUJ120" i="1" s="1"/>
  <c r="FEE120" i="1"/>
  <c r="FEF120" i="1" s="1"/>
  <c r="FJC120" i="1"/>
  <c r="FJD120" i="1" s="1"/>
  <c r="FSY120" i="1"/>
  <c r="GKE120" i="1"/>
  <c r="GPC120" i="1"/>
  <c r="GYY120" i="1"/>
  <c r="GYZ120" i="1" s="1"/>
  <c r="HIU120" i="1"/>
  <c r="HSQ120" i="1"/>
  <c r="HSR120" i="1" s="1"/>
  <c r="ICM120" i="1"/>
  <c r="ICN120" i="1" s="1"/>
  <c r="IJW120" i="1"/>
  <c r="IJX120" i="1" s="1"/>
  <c r="ITS120" i="1"/>
  <c r="ITT120" i="1" s="1"/>
  <c r="IYQ120" i="1"/>
  <c r="IYR120" i="1" s="1"/>
  <c r="JIM120" i="1"/>
  <c r="JIN120" i="1" s="1"/>
  <c r="JPW120" i="1"/>
  <c r="JPX120" i="1" s="1"/>
  <c r="JXG120" i="1"/>
  <c r="JXH120" i="1" s="1"/>
  <c r="KHC120" i="1"/>
  <c r="KHD120" i="1" s="1"/>
  <c r="KMA120" i="1"/>
  <c r="KMB120" i="1" s="1"/>
  <c r="KVW120" i="1"/>
  <c r="KVX120" i="1" s="1"/>
  <c r="LFS120" i="1"/>
  <c r="LKQ120" i="1"/>
  <c r="LKR120" i="1" s="1"/>
  <c r="LSA120" i="1"/>
  <c r="LSB120" i="1" s="1"/>
  <c r="MOE120" i="1"/>
  <c r="MOF120" i="1" s="1"/>
  <c r="MTC120" i="1"/>
  <c r="MTD120" i="1" s="1"/>
  <c r="PMV120" i="1"/>
  <c r="QBP120" i="1"/>
  <c r="SNP120" i="1"/>
  <c r="XBT120" i="1"/>
  <c r="FC120" i="1"/>
  <c r="FD120" i="1" s="1"/>
  <c r="EMY120" i="1"/>
  <c r="EMZ120" i="1" s="1"/>
  <c r="FBS120" i="1"/>
  <c r="FBT120" i="1" s="1"/>
  <c r="FOA120" i="1"/>
  <c r="FOB120" i="1" s="1"/>
  <c r="GUA120" i="1"/>
  <c r="GUB120" i="1" s="1"/>
  <c r="HQE120" i="1"/>
  <c r="HQF120" i="1" s="1"/>
  <c r="IEY120" i="1"/>
  <c r="IEZ120" i="1" s="1"/>
  <c r="IRG120" i="1"/>
  <c r="IRH120" i="1" s="1"/>
  <c r="JDO120" i="1"/>
  <c r="JDP120" i="1" s="1"/>
  <c r="JNK120" i="1"/>
  <c r="JNL120" i="1" s="1"/>
  <c r="KCE120" i="1"/>
  <c r="KCF120" i="1" s="1"/>
  <c r="KQY120" i="1"/>
  <c r="KQZ120" i="1" s="1"/>
  <c r="LWY120" i="1"/>
  <c r="LWZ120" i="1" s="1"/>
  <c r="MQQ120" i="1"/>
  <c r="MQR120" i="1" s="1"/>
  <c r="QSV119" i="1"/>
  <c r="FCB118" i="1"/>
  <c r="HBT118" i="1"/>
  <c r="FAF118" i="1"/>
  <c r="FCR118" i="1"/>
  <c r="FHP118" i="1"/>
  <c r="FAN118" i="1"/>
  <c r="GEI120" i="1"/>
  <c r="GEJ120" i="1" s="1"/>
  <c r="AU120" i="1"/>
  <c r="AV120" i="1" s="1"/>
  <c r="KQ120" i="1"/>
  <c r="KR120" i="1" s="1"/>
  <c r="EGE120" i="1"/>
  <c r="EGF120" i="1" s="1"/>
  <c r="ESM120" i="1"/>
  <c r="ESN120" i="1" s="1"/>
  <c r="FCI120" i="1"/>
  <c r="FCJ120" i="1" s="1"/>
  <c r="FWA120" i="1"/>
  <c r="FWB120" i="1" s="1"/>
  <c r="GFW120" i="1"/>
  <c r="GFX120" i="1" s="1"/>
  <c r="GSE120" i="1"/>
  <c r="GSF120" i="1" s="1"/>
  <c r="HCA120" i="1"/>
  <c r="HCB120" i="1" s="1"/>
  <c r="HLW120" i="1"/>
  <c r="HLX120" i="1" s="1"/>
  <c r="HVS120" i="1"/>
  <c r="HVT120" i="1" s="1"/>
  <c r="IFO120" i="1"/>
  <c r="IFP120" i="1" s="1"/>
  <c r="IZG120" i="1"/>
  <c r="IZH120" i="1" s="1"/>
  <c r="JVK120" i="1"/>
  <c r="JVL120" i="1" s="1"/>
  <c r="KRO120" i="1"/>
  <c r="KRP120" i="1" s="1"/>
  <c r="LNS120" i="1"/>
  <c r="LNT120" i="1" s="1"/>
  <c r="MJW120" i="1"/>
  <c r="MJX120" i="1" s="1"/>
  <c r="MWE120" i="1"/>
  <c r="MWF120" i="1" s="1"/>
  <c r="NGA120" i="1"/>
  <c r="NGB120" i="1" s="1"/>
  <c r="NSI120" i="1"/>
  <c r="NSJ120" i="1" s="1"/>
  <c r="OCE120" i="1"/>
  <c r="OCF120" i="1" s="1"/>
  <c r="OYI120" i="1"/>
  <c r="OYJ120" i="1" s="1"/>
  <c r="PIE120" i="1"/>
  <c r="PIF120" i="1" s="1"/>
  <c r="PSA120" i="1"/>
  <c r="PSB120" i="1" s="1"/>
  <c r="QEI120" i="1"/>
  <c r="QEJ120" i="1" s="1"/>
  <c r="QOE120" i="1"/>
  <c r="QOF120" i="1" s="1"/>
  <c r="QVO120" i="1"/>
  <c r="QVP120" i="1" s="1"/>
  <c r="RPG120" i="1"/>
  <c r="RPH120" i="1" s="1"/>
  <c r="RZC120" i="1"/>
  <c r="RZD120" i="1" s="1"/>
  <c r="SIY120" i="1"/>
  <c r="SIZ120" i="1" s="1"/>
  <c r="SSU120" i="1"/>
  <c r="SSV120" i="1" s="1"/>
  <c r="TFC120" i="1"/>
  <c r="TFD120" i="1" s="1"/>
  <c r="TOY120" i="1"/>
  <c r="TOZ120" i="1" s="1"/>
  <c r="BC120" i="1"/>
  <c r="BD120" i="1" s="1"/>
  <c r="DO120" i="1"/>
  <c r="DP120" i="1" s="1"/>
  <c r="RPO120" i="1"/>
  <c r="RPP120" i="1" s="1"/>
  <c r="RSA120" i="1"/>
  <c r="RSB120" i="1" s="1"/>
  <c r="RUM120" i="1"/>
  <c r="RUN120" i="1" s="1"/>
  <c r="RWY120" i="1"/>
  <c r="RWZ120" i="1" s="1"/>
  <c r="RZK120" i="1"/>
  <c r="RZL120" i="1" s="1"/>
  <c r="SBW120" i="1"/>
  <c r="SBX120" i="1" s="1"/>
  <c r="SEI120" i="1"/>
  <c r="SEJ120" i="1" s="1"/>
  <c r="SGU120" i="1"/>
  <c r="SGV120" i="1" s="1"/>
  <c r="SJG120" i="1"/>
  <c r="SJH120" i="1" s="1"/>
  <c r="SLS120" i="1"/>
  <c r="SLT120" i="1" s="1"/>
  <c r="SOE120" i="1"/>
  <c r="SOF120" i="1" s="1"/>
  <c r="SQQ120" i="1"/>
  <c r="SQR120" i="1" s="1"/>
  <c r="STC120" i="1"/>
  <c r="STD120" i="1" s="1"/>
  <c r="SVO120" i="1"/>
  <c r="SVP120" i="1" s="1"/>
  <c r="SYA120" i="1"/>
  <c r="SYB120" i="1" s="1"/>
  <c r="TAM120" i="1"/>
  <c r="TAN120" i="1" s="1"/>
  <c r="TCY120" i="1"/>
  <c r="TCZ120" i="1" s="1"/>
  <c r="TRS120" i="1"/>
  <c r="TRT120" i="1" s="1"/>
  <c r="TUE120" i="1"/>
  <c r="TUF120" i="1" s="1"/>
  <c r="TWQ120" i="1"/>
  <c r="TWR120" i="1" s="1"/>
  <c r="TZC120" i="1"/>
  <c r="TZD120" i="1" s="1"/>
  <c r="WNO120" i="1"/>
  <c r="WNP120" i="1" s="1"/>
  <c r="WQA120" i="1"/>
  <c r="WQB120" i="1" s="1"/>
  <c r="WUY120" i="1"/>
  <c r="WUZ120" i="1" s="1"/>
  <c r="WXK120" i="1"/>
  <c r="WXL120" i="1" s="1"/>
  <c r="WZW120" i="1"/>
  <c r="WZX120" i="1" s="1"/>
  <c r="XEU120" i="1"/>
  <c r="XEV120" i="1" s="1"/>
  <c r="EMA120" i="1"/>
  <c r="EMB120" i="1" s="1"/>
  <c r="EVW120" i="1"/>
  <c r="EVX120" i="1" s="1"/>
  <c r="FIE120" i="1"/>
  <c r="FIF120" i="1" s="1"/>
  <c r="FSA120" i="1"/>
  <c r="FSB120" i="1" s="1"/>
  <c r="GBW120" i="1"/>
  <c r="GBX120" i="1" s="1"/>
  <c r="DG120" i="1"/>
  <c r="DH120" i="1" s="1"/>
  <c r="NC120" i="1"/>
  <c r="ND120" i="1" s="1"/>
  <c r="EBG120" i="1"/>
  <c r="EBH120" i="1" s="1"/>
  <c r="ELC120" i="1"/>
  <c r="ELD120" i="1" s="1"/>
  <c r="EXK120" i="1"/>
  <c r="EXL120" i="1" s="1"/>
  <c r="FYM120" i="1"/>
  <c r="FYN120" i="1" s="1"/>
  <c r="GII120" i="1"/>
  <c r="GIJ120" i="1" s="1"/>
  <c r="GUQ120" i="1"/>
  <c r="GUR120" i="1" s="1"/>
  <c r="HEM120" i="1"/>
  <c r="HEN120" i="1" s="1"/>
  <c r="HOI120" i="1"/>
  <c r="HOJ120" i="1" s="1"/>
  <c r="HYE120" i="1"/>
  <c r="HYF120" i="1" s="1"/>
  <c r="IIA120" i="1"/>
  <c r="IIB120" i="1" s="1"/>
  <c r="IRW120" i="1"/>
  <c r="IRX120" i="1" s="1"/>
  <c r="JEE120" i="1"/>
  <c r="JEF120" i="1" s="1"/>
  <c r="JOA120" i="1"/>
  <c r="JOB120" i="1" s="1"/>
  <c r="KAI120" i="1"/>
  <c r="KAJ120" i="1" s="1"/>
  <c r="KKE120" i="1"/>
  <c r="KKF120" i="1" s="1"/>
  <c r="LSQ120" i="1"/>
  <c r="LSR120" i="1" s="1"/>
  <c r="MCM120" i="1"/>
  <c r="MCN120" i="1" s="1"/>
  <c r="MMI120" i="1"/>
  <c r="MMJ120" i="1" s="1"/>
  <c r="MYQ120" i="1"/>
  <c r="MYR120" i="1" s="1"/>
  <c r="NIM120" i="1"/>
  <c r="NIN120" i="1" s="1"/>
  <c r="NUU120" i="1"/>
  <c r="NUV120" i="1" s="1"/>
  <c r="OOM120" i="1"/>
  <c r="OON120" i="1" s="1"/>
  <c r="PAU120" i="1"/>
  <c r="PAV120" i="1" s="1"/>
  <c r="PKQ120" i="1"/>
  <c r="PKR120" i="1" s="1"/>
  <c r="PWY120" i="1"/>
  <c r="PWZ120" i="1" s="1"/>
  <c r="QGU120" i="1"/>
  <c r="QGV120" i="1" s="1"/>
  <c r="QQQ120" i="1"/>
  <c r="QQR120" i="1" s="1"/>
  <c r="RMU120" i="1"/>
  <c r="RMV120" i="1" s="1"/>
  <c r="RWQ120" i="1"/>
  <c r="RWR120" i="1" s="1"/>
  <c r="SGM120" i="1"/>
  <c r="SGN120" i="1" s="1"/>
  <c r="SQI120" i="1"/>
  <c r="SQJ120" i="1" s="1"/>
  <c r="TAE120" i="1"/>
  <c r="TAF120" i="1" s="1"/>
  <c r="WXC120" i="1"/>
  <c r="WXD120" i="1" s="1"/>
  <c r="WZO120" i="1"/>
  <c r="WZP120" i="1" s="1"/>
  <c r="XCA120" i="1"/>
  <c r="XCB120" i="1" s="1"/>
  <c r="BK120" i="1"/>
  <c r="BL120" i="1" s="1"/>
  <c r="LG120" i="1"/>
  <c r="LH120" i="1" s="1"/>
  <c r="DZK120" i="1"/>
  <c r="DZL120" i="1" s="1"/>
  <c r="FFK120" i="1"/>
  <c r="FFL120" i="1" s="1"/>
  <c r="FPG120" i="1"/>
  <c r="FPH120" i="1" s="1"/>
  <c r="FZC120" i="1"/>
  <c r="FZD120" i="1" s="1"/>
  <c r="GIY120" i="1"/>
  <c r="GIZ120" i="1" s="1"/>
  <c r="GSU120" i="1"/>
  <c r="GSV120" i="1" s="1"/>
  <c r="HAE120" i="1"/>
  <c r="HAF120" i="1" s="1"/>
  <c r="HKA120" i="1"/>
  <c r="HKB120" i="1" s="1"/>
  <c r="HRK120" i="1"/>
  <c r="HRL120" i="1" s="1"/>
  <c r="HYU120" i="1"/>
  <c r="HYV120" i="1" s="1"/>
  <c r="ILC120" i="1"/>
  <c r="ILD120" i="1" s="1"/>
  <c r="ISM120" i="1"/>
  <c r="ISN120" i="1" s="1"/>
  <c r="IZW120" i="1"/>
  <c r="IZX120" i="1" s="1"/>
  <c r="JYM120" i="1"/>
  <c r="JYN120" i="1" s="1"/>
  <c r="KII120" i="1"/>
  <c r="KIJ120" i="1" s="1"/>
  <c r="KUQ120" i="1"/>
  <c r="KUR120" i="1" s="1"/>
  <c r="LCA120" i="1"/>
  <c r="LCB120" i="1" s="1"/>
  <c r="LJK120" i="1"/>
  <c r="LJL120" i="1" s="1"/>
  <c r="LTG120" i="1"/>
  <c r="LTH120" i="1" s="1"/>
  <c r="LYE120" i="1"/>
  <c r="LYF120" i="1" s="1"/>
  <c r="MIA120" i="1"/>
  <c r="MIB120" i="1" s="1"/>
  <c r="MPK120" i="1"/>
  <c r="MPL120" i="1" s="1"/>
  <c r="MZG120" i="1"/>
  <c r="MZH120" i="1" s="1"/>
  <c r="SMA120" i="1"/>
  <c r="SMB120" i="1" s="1"/>
  <c r="SQY120" i="1"/>
  <c r="SQZ120" i="1" s="1"/>
  <c r="TAU120" i="1"/>
  <c r="TAV120" i="1" s="1"/>
  <c r="TIE120" i="1"/>
  <c r="TIF120" i="1" s="1"/>
  <c r="WIY120" i="1"/>
  <c r="WIZ120" i="1" s="1"/>
  <c r="WNW120" i="1"/>
  <c r="WNX120" i="1" s="1"/>
  <c r="WQI120" i="1"/>
  <c r="WQJ120" i="1" s="1"/>
  <c r="WVG120" i="1"/>
  <c r="WVH120" i="1" s="1"/>
  <c r="WXS120" i="1"/>
  <c r="WXT120" i="1" s="1"/>
  <c r="XAE120" i="1"/>
  <c r="XAF120" i="1" s="1"/>
  <c r="XCQ120" i="1"/>
  <c r="XCR120" i="1" s="1"/>
  <c r="XFC120" i="1"/>
  <c r="XFD120" i="1" s="1"/>
  <c r="GQ120" i="1"/>
  <c r="GR120" i="1" s="1"/>
  <c r="EHC120" i="1"/>
  <c r="EHD120" i="1" s="1"/>
  <c r="EYI120" i="1"/>
  <c r="EYJ120" i="1" s="1"/>
  <c r="FPO120" i="1"/>
  <c r="FPP120" i="1" s="1"/>
  <c r="GOE120" i="1"/>
  <c r="GOF120" i="1" s="1"/>
  <c r="FS120" i="1"/>
  <c r="FT120" i="1" s="1"/>
  <c r="EDS120" i="1"/>
  <c r="EDT120" i="1" s="1"/>
  <c r="EQA120" i="1"/>
  <c r="EQB120" i="1" s="1"/>
  <c r="EZW120" i="1"/>
  <c r="EZX120" i="1" s="1"/>
  <c r="FTO120" i="1"/>
  <c r="FTP120" i="1" s="1"/>
  <c r="GDK120" i="1"/>
  <c r="GDL120" i="1" s="1"/>
  <c r="GPS120" i="1"/>
  <c r="GPT120" i="1" s="1"/>
  <c r="GZO120" i="1"/>
  <c r="GZP120" i="1" s="1"/>
  <c r="HJK120" i="1"/>
  <c r="HJL120" i="1" s="1"/>
  <c r="HTG120" i="1"/>
  <c r="HTH120" i="1" s="1"/>
  <c r="IDC120" i="1"/>
  <c r="IDD120" i="1" s="1"/>
  <c r="IMY120" i="1"/>
  <c r="IMZ120" i="1" s="1"/>
  <c r="IWU120" i="1"/>
  <c r="IWV120" i="1" s="1"/>
  <c r="JJC120" i="1"/>
  <c r="JJD120" i="1" s="1"/>
  <c r="JSY120" i="1"/>
  <c r="JSZ120" i="1" s="1"/>
  <c r="KFG120" i="1"/>
  <c r="KFH120" i="1" s="1"/>
  <c r="KPC120" i="1"/>
  <c r="KPD120" i="1" s="1"/>
  <c r="LXO120" i="1"/>
  <c r="LXP120" i="1" s="1"/>
  <c r="MHK120" i="1"/>
  <c r="MHL120" i="1" s="1"/>
  <c r="MTS120" i="1"/>
  <c r="MTT120" i="1" s="1"/>
  <c r="NDO120" i="1"/>
  <c r="NDP120" i="1" s="1"/>
  <c r="NPW120" i="1"/>
  <c r="NPX120" i="1" s="1"/>
  <c r="NZS120" i="1"/>
  <c r="NZT120" i="1" s="1"/>
  <c r="OTK120" i="1"/>
  <c r="OTL120" i="1" s="1"/>
  <c r="PDG120" i="1"/>
  <c r="PDH120" i="1" s="1"/>
  <c r="PNC120" i="1"/>
  <c r="PND120" i="1" s="1"/>
  <c r="PZK120" i="1"/>
  <c r="PZL120" i="1" s="1"/>
  <c r="QJG120" i="1"/>
  <c r="QJH120" i="1" s="1"/>
  <c r="QTC120" i="1"/>
  <c r="QTD120" i="1" s="1"/>
  <c r="RHW120" i="1"/>
  <c r="RHX120" i="1" s="1"/>
  <c r="RRS120" i="1"/>
  <c r="RRT120" i="1" s="1"/>
  <c r="SBO120" i="1"/>
  <c r="SBP120" i="1" s="1"/>
  <c r="SLK120" i="1"/>
  <c r="SLL120" i="1" s="1"/>
  <c r="SXS120" i="1"/>
  <c r="SXT120" i="1" s="1"/>
  <c r="TKA120" i="1"/>
  <c r="TKB120" i="1" s="1"/>
  <c r="WUQ120" i="1"/>
  <c r="WUR120" i="1" s="1"/>
  <c r="IU120" i="1"/>
  <c r="IV120" i="1" s="1"/>
  <c r="FKI120" i="1"/>
  <c r="FKJ120" i="1" s="1"/>
  <c r="FUE120" i="1"/>
  <c r="FUF120" i="1" s="1"/>
  <c r="GEA120" i="1"/>
  <c r="GEB120" i="1" s="1"/>
  <c r="GLK120" i="1"/>
  <c r="GLL120" i="1" s="1"/>
  <c r="GVG120" i="1"/>
  <c r="GVH120" i="1" s="1"/>
  <c r="HCQ120" i="1"/>
  <c r="HCR120" i="1" s="1"/>
  <c r="HHO120" i="1"/>
  <c r="HHP120" i="1" s="1"/>
  <c r="HOY120" i="1"/>
  <c r="HOZ120" i="1" s="1"/>
  <c r="HWI120" i="1"/>
  <c r="HWJ120" i="1" s="1"/>
  <c r="IGE120" i="1"/>
  <c r="IGF120" i="1" s="1"/>
  <c r="INO120" i="1"/>
  <c r="INP120" i="1" s="1"/>
  <c r="IUY120" i="1"/>
  <c r="IUZ120" i="1" s="1"/>
  <c r="KDK120" i="1"/>
  <c r="KDL120" i="1" s="1"/>
  <c r="KPS120" i="1"/>
  <c r="KPT120" i="1" s="1"/>
  <c r="KZO120" i="1"/>
  <c r="KZP120" i="1" s="1"/>
  <c r="LOI120" i="1"/>
  <c r="LOJ120" i="1" s="1"/>
  <c r="MRW120" i="1"/>
  <c r="MRX120" i="1" s="1"/>
  <c r="SVW120" i="1"/>
  <c r="SVX120" i="1" s="1"/>
  <c r="TNC120" i="1"/>
  <c r="TND120" i="1" s="1"/>
  <c r="WLK120" i="1"/>
  <c r="WLL120" i="1" s="1"/>
  <c r="EE120" i="1"/>
  <c r="EF120" i="1" s="1"/>
  <c r="EEQ120" i="1"/>
  <c r="EER120" i="1" s="1"/>
  <c r="EQY120" i="1"/>
  <c r="EQZ120" i="1" s="1"/>
  <c r="FDG120" i="1"/>
  <c r="FDH120" i="1" s="1"/>
  <c r="FNC120" i="1"/>
  <c r="FND120" i="1" s="1"/>
  <c r="FWY120" i="1"/>
  <c r="FWZ120" i="1" s="1"/>
  <c r="GGU120" i="1"/>
  <c r="GGV120" i="1" s="1"/>
  <c r="ENO120" i="1"/>
  <c r="ENP120" i="1" s="1"/>
  <c r="GNG120" i="1"/>
  <c r="GNH120" i="1" s="1"/>
  <c r="JBS120" i="1"/>
  <c r="JBT120" i="1" s="1"/>
  <c r="JXW120" i="1"/>
  <c r="JXX120" i="1" s="1"/>
  <c r="KUA120" i="1"/>
  <c r="KUB120" i="1" s="1"/>
  <c r="LQE120" i="1"/>
  <c r="LQF120" i="1" s="1"/>
  <c r="MOU120" i="1"/>
  <c r="MOV120" i="1" s="1"/>
  <c r="NNK120" i="1"/>
  <c r="NNL120" i="1" s="1"/>
  <c r="OQY120" i="1"/>
  <c r="OQZ120" i="1" s="1"/>
  <c r="PUM120" i="1"/>
  <c r="PUN120" i="1" s="1"/>
  <c r="SVG120" i="1"/>
  <c r="SVH120" i="1" s="1"/>
  <c r="GI120" i="1"/>
  <c r="GJ120" i="1" s="1"/>
  <c r="EBW120" i="1"/>
  <c r="EBX120" i="1" s="1"/>
  <c r="FMU120" i="1"/>
  <c r="FMV120" i="1" s="1"/>
  <c r="FWQ120" i="1"/>
  <c r="FWR120" i="1" s="1"/>
  <c r="GGM120" i="1"/>
  <c r="GGN120" i="1" s="1"/>
  <c r="GNW120" i="1"/>
  <c r="GNX120" i="1" s="1"/>
  <c r="GXS120" i="1"/>
  <c r="HFC120" i="1"/>
  <c r="HFD120" i="1" s="1"/>
  <c r="HMM120" i="1"/>
  <c r="HMN120" i="1" s="1"/>
  <c r="HTW120" i="1"/>
  <c r="HTX120" i="1" s="1"/>
  <c r="IBG120" i="1"/>
  <c r="IBH120" i="1" s="1"/>
  <c r="IIQ120" i="1"/>
  <c r="IIR120" i="1" s="1"/>
  <c r="IQA120" i="1"/>
  <c r="IQB120" i="1" s="1"/>
  <c r="IXK120" i="1"/>
  <c r="IXL120" i="1" s="1"/>
  <c r="JWA120" i="1"/>
  <c r="JWB120" i="1" s="1"/>
  <c r="KFW120" i="1"/>
  <c r="KFX120" i="1" s="1"/>
  <c r="KSE120" i="1"/>
  <c r="KSF120" i="1" s="1"/>
  <c r="LGY120" i="1"/>
  <c r="LGZ120" i="1" s="1"/>
  <c r="LQU120" i="1"/>
  <c r="LQV120" i="1" s="1"/>
  <c r="MDC120" i="1"/>
  <c r="MDD120" i="1" s="1"/>
  <c r="MMY120" i="1"/>
  <c r="MMZ120" i="1" s="1"/>
  <c r="MWU120" i="1"/>
  <c r="MWV120" i="1" s="1"/>
  <c r="SJO120" i="1"/>
  <c r="SJP120" i="1" s="1"/>
  <c r="STK120" i="1"/>
  <c r="STL120" i="1" s="1"/>
  <c r="TDG120" i="1"/>
  <c r="TDH120" i="1" s="1"/>
  <c r="TPO120" i="1"/>
  <c r="TPP120" i="1" s="1"/>
  <c r="WSU120" i="1"/>
  <c r="WSV120" i="1" s="1"/>
  <c r="JC120" i="1"/>
  <c r="JD120" i="1" s="1"/>
  <c r="EJO120" i="1"/>
  <c r="EJP120" i="1" s="1"/>
  <c r="FAU120" i="1"/>
  <c r="FAV120" i="1" s="1"/>
  <c r="FUM120" i="1"/>
  <c r="FUN120" i="1" s="1"/>
  <c r="GLS120" i="1"/>
  <c r="GLT120" i="1" s="1"/>
  <c r="IE120" i="1"/>
  <c r="IF120" i="1" s="1"/>
  <c r="EIQ120" i="1"/>
  <c r="EIR120" i="1" s="1"/>
  <c r="EUY120" i="1"/>
  <c r="EUZ120" i="1" s="1"/>
  <c r="FRC120" i="1"/>
  <c r="FRD120" i="1" s="1"/>
  <c r="GAY120" i="1"/>
  <c r="GAZ120" i="1" s="1"/>
  <c r="GXC120" i="1"/>
  <c r="GXD120" i="1" s="1"/>
  <c r="HGY120" i="1"/>
  <c r="HGZ120" i="1" s="1"/>
  <c r="HQU120" i="1"/>
  <c r="HQV120" i="1" s="1"/>
  <c r="IAQ120" i="1"/>
  <c r="IAR120" i="1" s="1"/>
  <c r="IKM120" i="1"/>
  <c r="IKN120" i="1" s="1"/>
  <c r="IUI120" i="1"/>
  <c r="IUJ120" i="1" s="1"/>
  <c r="JGQ120" i="1"/>
  <c r="JGR120" i="1" s="1"/>
  <c r="JQM120" i="1"/>
  <c r="JQN120" i="1" s="1"/>
  <c r="KCU120" i="1"/>
  <c r="KCV120" i="1" s="1"/>
  <c r="KMQ120" i="1"/>
  <c r="KMR120" i="1" s="1"/>
  <c r="LVC120" i="1"/>
  <c r="LVD120" i="1" s="1"/>
  <c r="MEY120" i="1"/>
  <c r="MEZ120" i="1" s="1"/>
  <c r="MRG120" i="1"/>
  <c r="MRH120" i="1" s="1"/>
  <c r="NBC120" i="1"/>
  <c r="NBD120" i="1" s="1"/>
  <c r="NKY120" i="1"/>
  <c r="NKZ120" i="1" s="1"/>
  <c r="NXG120" i="1"/>
  <c r="NXH120" i="1" s="1"/>
  <c r="OVW120" i="1"/>
  <c r="OVX120" i="1" s="1"/>
  <c r="PFS120" i="1"/>
  <c r="PFT120" i="1" s="1"/>
  <c r="PPO120" i="1"/>
  <c r="PPP120" i="1" s="1"/>
  <c r="QBW120" i="1"/>
  <c r="QBX120" i="1" s="1"/>
  <c r="QLS120" i="1"/>
  <c r="QLT120" i="1" s="1"/>
  <c r="QYA120" i="1"/>
  <c r="QYB120" i="1" s="1"/>
  <c r="RKI120" i="1"/>
  <c r="RKJ120" i="1" s="1"/>
  <c r="RUE120" i="1"/>
  <c r="RUF120" i="1" s="1"/>
  <c r="SEA120" i="1"/>
  <c r="SEB120" i="1" s="1"/>
  <c r="SNW120" i="1"/>
  <c r="SNX120" i="1" s="1"/>
  <c r="TCQ120" i="1"/>
  <c r="TCR120" i="1" s="1"/>
  <c r="DW120" i="1"/>
  <c r="DX120" i="1" s="1"/>
  <c r="NS120" i="1"/>
  <c r="NT120" i="1" s="1"/>
  <c r="FAM120" i="1"/>
  <c r="FAN120" i="1" s="1"/>
  <c r="FHW120" i="1"/>
  <c r="FHX120" i="1" s="1"/>
  <c r="FRS120" i="1"/>
  <c r="FRT120" i="1" s="1"/>
  <c r="GBO120" i="1"/>
  <c r="GBP120" i="1" s="1"/>
  <c r="GQI120" i="1"/>
  <c r="GQJ120" i="1" s="1"/>
  <c r="JCI120" i="1"/>
  <c r="JCJ120" i="1" s="1"/>
  <c r="JTO120" i="1"/>
  <c r="JTP120" i="1" s="1"/>
  <c r="KAY120" i="1"/>
  <c r="KAZ120" i="1" s="1"/>
  <c r="KKU120" i="1"/>
  <c r="KKV120" i="1" s="1"/>
  <c r="KXC120" i="1"/>
  <c r="KXD120" i="1" s="1"/>
  <c r="LEM120" i="1"/>
  <c r="LEN120" i="1" s="1"/>
  <c r="LLW120" i="1"/>
  <c r="LLX120" i="1" s="1"/>
  <c r="LVS120" i="1"/>
  <c r="LVT120" i="1" s="1"/>
  <c r="MFO120" i="1"/>
  <c r="MFP120" i="1" s="1"/>
  <c r="MKM120" i="1"/>
  <c r="MKN120" i="1" s="1"/>
  <c r="MUI120" i="1"/>
  <c r="MUJ120" i="1" s="1"/>
  <c r="SOM120" i="1"/>
  <c r="SON120" i="1" s="1"/>
  <c r="SYI120" i="1"/>
  <c r="SYJ120" i="1" s="1"/>
  <c r="TFS120" i="1"/>
  <c r="TFT120" i="1" s="1"/>
  <c r="TKQ120" i="1"/>
  <c r="TKR120" i="1" s="1"/>
  <c r="BS120" i="1"/>
  <c r="BT120" i="1" s="1"/>
  <c r="OA120" i="1"/>
  <c r="OB120" i="1" s="1"/>
  <c r="EOM120" i="1"/>
  <c r="EON120" i="1" s="1"/>
  <c r="ETK120" i="1"/>
  <c r="ETL120" i="1" s="1"/>
  <c r="FZK120" i="1"/>
  <c r="FZL120" i="1" s="1"/>
  <c r="GJG120" i="1"/>
  <c r="GJH120" i="1" s="1"/>
  <c r="PXX119" i="1"/>
  <c r="DQF119" i="1"/>
  <c r="DXP119" i="1"/>
  <c r="GYA120" i="1"/>
  <c r="GYB120" i="1" s="1"/>
  <c r="HKI120" i="1"/>
  <c r="HKJ120" i="1" s="1"/>
  <c r="HWQ120" i="1"/>
  <c r="HWR120" i="1" s="1"/>
  <c r="IGM120" i="1"/>
  <c r="IGN120" i="1" s="1"/>
  <c r="JHO120" i="1"/>
  <c r="JHP120" i="1" s="1"/>
  <c r="JRK120" i="1"/>
  <c r="JRL120" i="1" s="1"/>
  <c r="JYU120" i="1"/>
  <c r="JYV120" i="1" s="1"/>
  <c r="KUY120" i="1"/>
  <c r="KUZ120" i="1" s="1"/>
  <c r="LTO120" i="1"/>
  <c r="LTP120" i="1" s="1"/>
  <c r="MFW120" i="1"/>
  <c r="MFX120" i="1" s="1"/>
  <c r="MUQ120" i="1"/>
  <c r="MUR120" i="1" s="1"/>
  <c r="NLW120" i="1"/>
  <c r="NLX120" i="1" s="1"/>
  <c r="NYE120" i="1"/>
  <c r="NYF120" i="1" s="1"/>
  <c r="OIA120" i="1"/>
  <c r="OIB120" i="1" s="1"/>
  <c r="ORW120" i="1"/>
  <c r="ORX120" i="1" s="1"/>
  <c r="PGQ120" i="1"/>
  <c r="PGR120" i="1" s="1"/>
  <c r="PSY120" i="1"/>
  <c r="PSZ120" i="1" s="1"/>
  <c r="QFG120" i="1"/>
  <c r="QFH120" i="1" s="1"/>
  <c r="QPC120" i="1"/>
  <c r="QPD120" i="1" s="1"/>
  <c r="RBK120" i="1"/>
  <c r="RBL120" i="1" s="1"/>
  <c r="RNS120" i="1"/>
  <c r="RNT120" i="1" s="1"/>
  <c r="SCM120" i="1"/>
  <c r="SCN120" i="1" s="1"/>
  <c r="SOU120" i="1"/>
  <c r="SOV120" i="1" s="1"/>
  <c r="TDO120" i="1"/>
  <c r="TDP120" i="1" s="1"/>
  <c r="EM120" i="1"/>
  <c r="EN120" i="1" s="1"/>
  <c r="EMI120" i="1"/>
  <c r="EMJ120" i="1" s="1"/>
  <c r="EYQ120" i="1"/>
  <c r="EYR120" i="1" s="1"/>
  <c r="FIM120" i="1"/>
  <c r="FIN120" i="1" s="1"/>
  <c r="FXG120" i="1"/>
  <c r="FXH120" i="1" s="1"/>
  <c r="GJO120" i="1"/>
  <c r="GJP120" i="1" s="1"/>
  <c r="GTK120" i="1"/>
  <c r="GTL120" i="1" s="1"/>
  <c r="HIE120" i="1"/>
  <c r="HIF120" i="1" s="1"/>
  <c r="IOE120" i="1"/>
  <c r="IOF120" i="1" s="1"/>
  <c r="IYA120" i="1"/>
  <c r="IYB120" i="1" s="1"/>
  <c r="JMU120" i="1"/>
  <c r="JMV120" i="1" s="1"/>
  <c r="JWQ120" i="1"/>
  <c r="JWR120" i="1" s="1"/>
  <c r="KLK120" i="1"/>
  <c r="KLL120" i="1" s="1"/>
  <c r="LAE120" i="1"/>
  <c r="LAF120" i="1" s="1"/>
  <c r="LOY120" i="1"/>
  <c r="LOZ120" i="1" s="1"/>
  <c r="LYU120" i="1"/>
  <c r="LYV120" i="1" s="1"/>
  <c r="MNO120" i="1"/>
  <c r="MNP120" i="1" s="1"/>
  <c r="NRC120" i="1"/>
  <c r="NRD120" i="1" s="1"/>
  <c r="ODK120" i="1"/>
  <c r="ODL120" i="1" s="1"/>
  <c r="OSE120" i="1"/>
  <c r="OSF120" i="1" s="1"/>
  <c r="PGY120" i="1"/>
  <c r="PGZ120" i="1" s="1"/>
  <c r="PYE120" i="1"/>
  <c r="PYF120" i="1" s="1"/>
  <c r="QMY120" i="1"/>
  <c r="QMZ120" i="1" s="1"/>
  <c r="RBS120" i="1"/>
  <c r="RBT120" i="1" s="1"/>
  <c r="ROA120" i="1"/>
  <c r="ROB120" i="1" s="1"/>
  <c r="SAI120" i="1"/>
  <c r="SAJ120" i="1" s="1"/>
  <c r="SMQ120" i="1"/>
  <c r="SMR120" i="1" s="1"/>
  <c r="TBK120" i="1"/>
  <c r="TBL120" i="1" s="1"/>
  <c r="TNS120" i="1"/>
  <c r="TNT120" i="1" s="1"/>
  <c r="WVW120" i="1"/>
  <c r="WVX120" i="1" s="1"/>
  <c r="WYI120" i="1"/>
  <c r="WYJ120" i="1" s="1"/>
  <c r="XDG120" i="1"/>
  <c r="XDH120" i="1" s="1"/>
  <c r="GTC120" i="1"/>
  <c r="GTD120" i="1" s="1"/>
  <c r="HFK120" i="1"/>
  <c r="HFL120" i="1" s="1"/>
  <c r="HPG120" i="1"/>
  <c r="HPH120" i="1" s="1"/>
  <c r="IEA120" i="1"/>
  <c r="IEB120" i="1" s="1"/>
  <c r="JOY120" i="1"/>
  <c r="JOZ120" i="1" s="1"/>
  <c r="KBG120" i="1"/>
  <c r="KBH120" i="1" s="1"/>
  <c r="KNO120" i="1"/>
  <c r="KNP120" i="1" s="1"/>
  <c r="KZW120" i="1"/>
  <c r="KZX120" i="1" s="1"/>
  <c r="LOQ120" i="1"/>
  <c r="LOR120" i="1" s="1"/>
  <c r="LYM120" i="1"/>
  <c r="LYN120" i="1" s="1"/>
  <c r="MNG120" i="1"/>
  <c r="MNH120" i="1" s="1"/>
  <c r="MZO120" i="1"/>
  <c r="MZP120" i="1" s="1"/>
  <c r="NOI120" i="1"/>
  <c r="NOJ120" i="1" s="1"/>
  <c r="NVS120" i="1"/>
  <c r="NVT120" i="1" s="1"/>
  <c r="OFO120" i="1"/>
  <c r="OFP120" i="1" s="1"/>
  <c r="OPK120" i="1"/>
  <c r="OPL120" i="1" s="1"/>
  <c r="POA120" i="1"/>
  <c r="POB120" i="1" s="1"/>
  <c r="QCU120" i="1"/>
  <c r="QCV120" i="1" s="1"/>
  <c r="QRO120" i="1"/>
  <c r="QRP120" i="1" s="1"/>
  <c r="RGI120" i="1"/>
  <c r="RGJ120" i="1" s="1"/>
  <c r="RVC120" i="1"/>
  <c r="RVD120" i="1" s="1"/>
  <c r="SMI120" i="1"/>
  <c r="SMJ120" i="1" s="1"/>
  <c r="JK120" i="1"/>
  <c r="JL120" i="1" s="1"/>
  <c r="EHK120" i="1"/>
  <c r="EHL120" i="1" s="1"/>
  <c r="ETS120" i="1"/>
  <c r="ETT120" i="1" s="1"/>
  <c r="FGA120" i="1"/>
  <c r="FGB120" i="1" s="1"/>
  <c r="FPW120" i="1"/>
  <c r="FPX120" i="1" s="1"/>
  <c r="GEQ120" i="1"/>
  <c r="GER120" i="1" s="1"/>
  <c r="GQY120" i="1"/>
  <c r="GQZ120" i="1" s="1"/>
  <c r="HAU120" i="1"/>
  <c r="HAV120" i="1" s="1"/>
  <c r="HKQ120" i="1"/>
  <c r="HKR120" i="1" s="1"/>
  <c r="IVO120" i="1"/>
  <c r="IVP120" i="1" s="1"/>
  <c r="JFK120" i="1"/>
  <c r="JFL120" i="1" s="1"/>
  <c r="JUE120" i="1"/>
  <c r="JUF120" i="1" s="1"/>
  <c r="KEA120" i="1"/>
  <c r="KEB120" i="1" s="1"/>
  <c r="KSU120" i="1"/>
  <c r="KSV120" i="1" s="1"/>
  <c r="LHO120" i="1"/>
  <c r="LHP120" i="1" s="1"/>
  <c r="LRK120" i="1"/>
  <c r="LRL120" i="1" s="1"/>
  <c r="MGE120" i="1"/>
  <c r="MGF120" i="1" s="1"/>
  <c r="MQA120" i="1"/>
  <c r="MQB120" i="1" s="1"/>
  <c r="NEU120" i="1"/>
  <c r="NEV120" i="1" s="1"/>
  <c r="OAY120" i="1"/>
  <c r="OAZ120" i="1" s="1"/>
  <c r="OKU120" i="1"/>
  <c r="OKV120" i="1" s="1"/>
  <c r="OZO120" i="1"/>
  <c r="OZP120" i="1" s="1"/>
  <c r="PJK120" i="1"/>
  <c r="PJL120" i="1" s="1"/>
  <c r="PVS120" i="1"/>
  <c r="PVT120" i="1" s="1"/>
  <c r="QIA120" i="1"/>
  <c r="QIB120" i="1" s="1"/>
  <c r="QUI120" i="1"/>
  <c r="QUJ120" i="1" s="1"/>
  <c r="RJC120" i="1"/>
  <c r="RJD120" i="1" s="1"/>
  <c r="RVK120" i="1"/>
  <c r="RVL120" i="1" s="1"/>
  <c r="SHS120" i="1"/>
  <c r="SHT120" i="1" s="1"/>
  <c r="SUA120" i="1"/>
  <c r="SUB120" i="1" s="1"/>
  <c r="TIU120" i="1"/>
  <c r="TIV120" i="1" s="1"/>
  <c r="GVO120" i="1"/>
  <c r="GVP120" i="1" s="1"/>
  <c r="HCY120" i="1"/>
  <c r="HCZ120" i="1" s="1"/>
  <c r="HMU120" i="1"/>
  <c r="HMV120" i="1" s="1"/>
  <c r="HUE120" i="1"/>
  <c r="HUF120" i="1" s="1"/>
  <c r="IBO120" i="1"/>
  <c r="IBP120" i="1" s="1"/>
  <c r="ILK120" i="1"/>
  <c r="ILL120" i="1" s="1"/>
  <c r="JFC120" i="1"/>
  <c r="JFD120" i="1" s="1"/>
  <c r="JMM120" i="1"/>
  <c r="JMN120" i="1" s="1"/>
  <c r="JWI120" i="1"/>
  <c r="JWJ120" i="1" s="1"/>
  <c r="KGE120" i="1"/>
  <c r="KGF120" i="1" s="1"/>
  <c r="KQA120" i="1"/>
  <c r="KQB120" i="1" s="1"/>
  <c r="KXK120" i="1"/>
  <c r="KXL120" i="1" s="1"/>
  <c r="LEU120" i="1"/>
  <c r="LEV120" i="1" s="1"/>
  <c r="LRC120" i="1"/>
  <c r="LRD120" i="1" s="1"/>
  <c r="MAY120" i="1"/>
  <c r="MAZ120" i="1" s="1"/>
  <c r="MII120" i="1"/>
  <c r="MIJ120" i="1" s="1"/>
  <c r="MPS120" i="1"/>
  <c r="MPT120" i="1" s="1"/>
  <c r="MXC120" i="1"/>
  <c r="MXD120" i="1" s="1"/>
  <c r="NQU120" i="1"/>
  <c r="NQV120" i="1" s="1"/>
  <c r="OAQ120" i="1"/>
  <c r="OAR120" i="1" s="1"/>
  <c r="OKM120" i="1"/>
  <c r="OKN120" i="1" s="1"/>
  <c r="OUI120" i="1"/>
  <c r="OUJ120" i="1" s="1"/>
  <c r="PBS120" i="1"/>
  <c r="PBT120" i="1" s="1"/>
  <c r="PJC120" i="1"/>
  <c r="PJD120" i="1" s="1"/>
  <c r="PQM120" i="1"/>
  <c r="PQN120" i="1" s="1"/>
  <c r="PXW120" i="1"/>
  <c r="PXX120" i="1" s="1"/>
  <c r="QHS120" i="1"/>
  <c r="QHT120" i="1" s="1"/>
  <c r="QMQ120" i="1"/>
  <c r="QMR120" i="1" s="1"/>
  <c r="RDW120" i="1"/>
  <c r="RDX120" i="1" s="1"/>
  <c r="RLG120" i="1"/>
  <c r="RLH120" i="1" s="1"/>
  <c r="RSQ120" i="1"/>
  <c r="RSR120" i="1" s="1"/>
  <c r="SAA120" i="1"/>
  <c r="SAB120" i="1" s="1"/>
  <c r="SHK120" i="1"/>
  <c r="SHL120" i="1" s="1"/>
  <c r="SRG120" i="1"/>
  <c r="SRH120" i="1" s="1"/>
  <c r="SWE120" i="1"/>
  <c r="SWF120" i="1" s="1"/>
  <c r="TBC120" i="1"/>
  <c r="TBD120" i="1" s="1"/>
  <c r="WTC120" i="1"/>
  <c r="WTD120" i="1" s="1"/>
  <c r="CA120" i="1"/>
  <c r="CB120" i="1" s="1"/>
  <c r="LW120" i="1"/>
  <c r="LX120" i="1" s="1"/>
  <c r="EJW120" i="1"/>
  <c r="EJX120" i="1" s="1"/>
  <c r="ERG120" i="1"/>
  <c r="ERH120" i="1" s="1"/>
  <c r="FBC120" i="1"/>
  <c r="FBD120" i="1" s="1"/>
  <c r="FKY120" i="1"/>
  <c r="FKZ120" i="1" s="1"/>
  <c r="FSI120" i="1"/>
  <c r="FSJ120" i="1" s="1"/>
  <c r="FZS120" i="1"/>
  <c r="FZT120" i="1" s="1"/>
  <c r="GOM120" i="1"/>
  <c r="GON120" i="1" s="1"/>
  <c r="GYI120" i="1"/>
  <c r="GYJ120" i="1" s="1"/>
  <c r="HFS120" i="1"/>
  <c r="HFT120" i="1" s="1"/>
  <c r="HPO120" i="1"/>
  <c r="HPP120" i="1" s="1"/>
  <c r="ITC120" i="1"/>
  <c r="ITD120" i="1" s="1"/>
  <c r="JCY120" i="1"/>
  <c r="JCZ120" i="1" s="1"/>
  <c r="JKI120" i="1"/>
  <c r="JKJ120" i="1" s="1"/>
  <c r="JRS120" i="1"/>
  <c r="JRT120" i="1" s="1"/>
  <c r="KBO120" i="1"/>
  <c r="KBP120" i="1" s="1"/>
  <c r="KIY120" i="1"/>
  <c r="KIZ120" i="1" s="1"/>
  <c r="KQI120" i="1"/>
  <c r="KQJ120" i="1" s="1"/>
  <c r="LFC120" i="1"/>
  <c r="LFD120" i="1" s="1"/>
  <c r="LMM120" i="1"/>
  <c r="LMN120" i="1" s="1"/>
  <c r="LWI120" i="1"/>
  <c r="LWJ120" i="1" s="1"/>
  <c r="MDS120" i="1"/>
  <c r="MDT120" i="1" s="1"/>
  <c r="MLC120" i="1"/>
  <c r="MLD120" i="1" s="1"/>
  <c r="MUY120" i="1"/>
  <c r="MUZ120" i="1" s="1"/>
  <c r="NJS120" i="1"/>
  <c r="NJT120" i="1" s="1"/>
  <c r="NTO120" i="1"/>
  <c r="NTP120" i="1" s="1"/>
  <c r="NYM120" i="1"/>
  <c r="NYN120" i="1" s="1"/>
  <c r="OII120" i="1"/>
  <c r="OIJ120" i="1" s="1"/>
  <c r="OPS120" i="1"/>
  <c r="OPT120" i="1" s="1"/>
  <c r="OXC120" i="1"/>
  <c r="OXD120" i="1" s="1"/>
  <c r="PEM120" i="1"/>
  <c r="PEN120" i="1" s="1"/>
  <c r="QAQ120" i="1"/>
  <c r="QAR120" i="1" s="1"/>
  <c r="QFO120" i="1"/>
  <c r="QFP120" i="1" s="1"/>
  <c r="QPK120" i="1"/>
  <c r="QPL120" i="1" s="1"/>
  <c r="QZG120" i="1"/>
  <c r="QZH120" i="1" s="1"/>
  <c r="RGQ120" i="1"/>
  <c r="RGR120" i="1" s="1"/>
  <c r="RQM120" i="1"/>
  <c r="RQN120" i="1" s="1"/>
  <c r="RXW120" i="1"/>
  <c r="RXX120" i="1" s="1"/>
  <c r="SFG120" i="1"/>
  <c r="SFH120" i="1" s="1"/>
  <c r="SPC120" i="1"/>
  <c r="SPD120" i="1" s="1"/>
  <c r="SWM120" i="1"/>
  <c r="SWN120" i="1" s="1"/>
  <c r="TDW120" i="1"/>
  <c r="TDX120" i="1" s="1"/>
  <c r="TLG120" i="1"/>
  <c r="TLH120" i="1" s="1"/>
  <c r="W120" i="1"/>
  <c r="X120" i="1" s="1"/>
  <c r="CI120" i="1"/>
  <c r="CJ120" i="1" s="1"/>
  <c r="EU120" i="1"/>
  <c r="EV120" i="1" s="1"/>
  <c r="HG120" i="1"/>
  <c r="HH120" i="1" s="1"/>
  <c r="JS120" i="1"/>
  <c r="JT120" i="1" s="1"/>
  <c r="ME120" i="1"/>
  <c r="MF120" i="1" s="1"/>
  <c r="DSY120" i="1"/>
  <c r="DSZ120" i="1" s="1"/>
  <c r="DVK120" i="1"/>
  <c r="DVL120" i="1" s="1"/>
  <c r="DXW120" i="1"/>
  <c r="DXX120" i="1" s="1"/>
  <c r="ECU120" i="1"/>
  <c r="ECV120" i="1" s="1"/>
  <c r="EFG120" i="1"/>
  <c r="EFH120" i="1" s="1"/>
  <c r="EHS120" i="1"/>
  <c r="EHT120" i="1" s="1"/>
  <c r="EKE120" i="1"/>
  <c r="EKF120" i="1" s="1"/>
  <c r="EMQ120" i="1"/>
  <c r="EMR120" i="1" s="1"/>
  <c r="EPC120" i="1"/>
  <c r="EPD120" i="1" s="1"/>
  <c r="ERO120" i="1"/>
  <c r="ERP120" i="1" s="1"/>
  <c r="EUA120" i="1"/>
  <c r="EUB120" i="1" s="1"/>
  <c r="EWM120" i="1"/>
  <c r="EWN120" i="1" s="1"/>
  <c r="EYY120" i="1"/>
  <c r="EYZ120" i="1" s="1"/>
  <c r="FBK120" i="1"/>
  <c r="FBL120" i="1" s="1"/>
  <c r="FLG120" i="1"/>
  <c r="FLH120" i="1" s="1"/>
  <c r="FNS120" i="1"/>
  <c r="FNT120" i="1" s="1"/>
  <c r="FQE120" i="1"/>
  <c r="FQF120" i="1" s="1"/>
  <c r="FSQ120" i="1"/>
  <c r="FSR120" i="1" s="1"/>
  <c r="FVC120" i="1"/>
  <c r="FVD120" i="1" s="1"/>
  <c r="FXO120" i="1"/>
  <c r="FXP120" i="1" s="1"/>
  <c r="GAA120" i="1"/>
  <c r="GAB120" i="1" s="1"/>
  <c r="GCM120" i="1"/>
  <c r="GCN120" i="1" s="1"/>
  <c r="GHK120" i="1"/>
  <c r="GHL120" i="1" s="1"/>
  <c r="GJW120" i="1"/>
  <c r="GJX120" i="1" s="1"/>
  <c r="GMI120" i="1"/>
  <c r="GMJ120" i="1" s="1"/>
  <c r="GOU120" i="1"/>
  <c r="GOV120" i="1" s="1"/>
  <c r="GRG120" i="1"/>
  <c r="GRH120" i="1" s="1"/>
  <c r="GTS120" i="1"/>
  <c r="GTT120" i="1" s="1"/>
  <c r="GWE120" i="1"/>
  <c r="GWF120" i="1" s="1"/>
  <c r="GYQ120" i="1"/>
  <c r="GYR120" i="1" s="1"/>
  <c r="HBC120" i="1"/>
  <c r="HBD120" i="1" s="1"/>
  <c r="HDO120" i="1"/>
  <c r="HDP120" i="1" s="1"/>
  <c r="HSI120" i="1"/>
  <c r="HSJ120" i="1" s="1"/>
  <c r="HUU120" i="1"/>
  <c r="HUV120" i="1" s="1"/>
  <c r="HXG120" i="1"/>
  <c r="HXH120" i="1" s="1"/>
  <c r="HZS120" i="1"/>
  <c r="HZT120" i="1" s="1"/>
  <c r="ICE120" i="1"/>
  <c r="ICF120" i="1" s="1"/>
  <c r="IEQ120" i="1"/>
  <c r="IER120" i="1" s="1"/>
  <c r="IHC120" i="1"/>
  <c r="IHD120" i="1" s="1"/>
  <c r="IJO120" i="1"/>
  <c r="IJP120" i="1" s="1"/>
  <c r="GQQ120" i="1"/>
  <c r="GQR120" i="1" s="1"/>
  <c r="HAM120" i="1"/>
  <c r="HAN120" i="1" s="1"/>
  <c r="HHW120" i="1"/>
  <c r="HHX120" i="1" s="1"/>
  <c r="HRS120" i="1"/>
  <c r="HRT120" i="1" s="1"/>
  <c r="HZC120" i="1"/>
  <c r="HZD120" i="1" s="1"/>
  <c r="IIY120" i="1"/>
  <c r="IIZ120" i="1" s="1"/>
  <c r="JKA120" i="1"/>
  <c r="JKB120" i="1" s="1"/>
  <c r="JTW120" i="1"/>
  <c r="JTX120" i="1" s="1"/>
  <c r="KDS120" i="1"/>
  <c r="KDT120" i="1" s="1"/>
  <c r="KLC120" i="1"/>
  <c r="KLD120" i="1" s="1"/>
  <c r="KSM120" i="1"/>
  <c r="KSN120" i="1" s="1"/>
  <c r="LCI120" i="1"/>
  <c r="LCJ120" i="1" s="1"/>
  <c r="LME120" i="1"/>
  <c r="LMF120" i="1" s="1"/>
  <c r="LWA120" i="1"/>
  <c r="LWB120" i="1" s="1"/>
  <c r="MDK120" i="1"/>
  <c r="MDL120" i="1" s="1"/>
  <c r="MKU120" i="1"/>
  <c r="MKV120" i="1" s="1"/>
  <c r="MSE120" i="1"/>
  <c r="MSF120" i="1" s="1"/>
  <c r="NCA120" i="1"/>
  <c r="NCB120" i="1" s="1"/>
  <c r="NJK120" i="1"/>
  <c r="NJL120" i="1" s="1"/>
  <c r="NTG120" i="1"/>
  <c r="NTH120" i="1" s="1"/>
  <c r="ODC120" i="1"/>
  <c r="ODD120" i="1" s="1"/>
  <c r="OMY120" i="1"/>
  <c r="OMZ120" i="1" s="1"/>
  <c r="OWU120" i="1"/>
  <c r="OWV120" i="1" s="1"/>
  <c r="PEE120" i="1"/>
  <c r="PEF120" i="1" s="1"/>
  <c r="PLO120" i="1"/>
  <c r="PLP120" i="1" s="1"/>
  <c r="PVK120" i="1"/>
  <c r="PVL120" i="1" s="1"/>
  <c r="QAI120" i="1"/>
  <c r="QAJ120" i="1" s="1"/>
  <c r="QKE120" i="1"/>
  <c r="QKF120" i="1" s="1"/>
  <c r="QUA120" i="1"/>
  <c r="QUB120" i="1" s="1"/>
  <c r="QYY120" i="1"/>
  <c r="QYZ120" i="1" s="1"/>
  <c r="RIU120" i="1"/>
  <c r="RIV120" i="1" s="1"/>
  <c r="RQE120" i="1"/>
  <c r="RQF120" i="1" s="1"/>
  <c r="RXO120" i="1"/>
  <c r="RXP120" i="1" s="1"/>
  <c r="SEY120" i="1"/>
  <c r="SEZ120" i="1" s="1"/>
  <c r="SJW120" i="1"/>
  <c r="SJX120" i="1" s="1"/>
  <c r="STS120" i="1"/>
  <c r="STT120" i="1" s="1"/>
  <c r="SYQ120" i="1"/>
  <c r="SYR120" i="1" s="1"/>
  <c r="TGA120" i="1"/>
  <c r="TGB120" i="1" s="1"/>
  <c r="WVO120" i="1"/>
  <c r="WVP120" i="1" s="1"/>
  <c r="GY120" i="1"/>
  <c r="GZ120" i="1" s="1"/>
  <c r="EEY120" i="1"/>
  <c r="EEZ120" i="1" s="1"/>
  <c r="EOU120" i="1"/>
  <c r="EOV120" i="1" s="1"/>
  <c r="EWE120" i="1"/>
  <c r="EWF120" i="1" s="1"/>
  <c r="FNK120" i="1"/>
  <c r="FNL120" i="1" s="1"/>
  <c r="FUU120" i="1"/>
  <c r="FUV120" i="1" s="1"/>
  <c r="GCE120" i="1"/>
  <c r="GCF120" i="1" s="1"/>
  <c r="GMA120" i="1"/>
  <c r="GMB120" i="1" s="1"/>
  <c r="GVW120" i="1"/>
  <c r="GVX120" i="1" s="1"/>
  <c r="HDG120" i="1"/>
  <c r="HDH120" i="1" s="1"/>
  <c r="HNC120" i="1"/>
  <c r="HND120" i="1" s="1"/>
  <c r="IQQ120" i="1"/>
  <c r="IQR120" i="1" s="1"/>
  <c r="JAM120" i="1"/>
  <c r="JAN120" i="1" s="1"/>
  <c r="JHW120" i="1"/>
  <c r="JHX120" i="1" s="1"/>
  <c r="JPG120" i="1"/>
  <c r="JPH120" i="1" s="1"/>
  <c r="JZC120" i="1"/>
  <c r="JZD120" i="1" s="1"/>
  <c r="KGM120" i="1"/>
  <c r="KGN120" i="1" s="1"/>
  <c r="KNW120" i="1"/>
  <c r="KNX120" i="1" s="1"/>
  <c r="KVG120" i="1"/>
  <c r="KVH120" i="1" s="1"/>
  <c r="LCQ120" i="1"/>
  <c r="LCR120" i="1" s="1"/>
  <c r="LKA120" i="1"/>
  <c r="LKB120" i="1" s="1"/>
  <c r="LTW120" i="1"/>
  <c r="LTX120" i="1" s="1"/>
  <c r="MBG120" i="1"/>
  <c r="MBH120" i="1" s="1"/>
  <c r="MIQ120" i="1"/>
  <c r="MIR120" i="1" s="1"/>
  <c r="MSM120" i="1"/>
  <c r="MSN120" i="1" s="1"/>
  <c r="NHG120" i="1"/>
  <c r="NHH120" i="1" s="1"/>
  <c r="NME120" i="1"/>
  <c r="NMF120" i="1" s="1"/>
  <c r="NWA120" i="1"/>
  <c r="NWB120" i="1" s="1"/>
  <c r="OFW120" i="1"/>
  <c r="OFX120" i="1" s="1"/>
  <c r="ONG120" i="1"/>
  <c r="ONH120" i="1" s="1"/>
  <c r="OUQ120" i="1"/>
  <c r="OUR120" i="1" s="1"/>
  <c r="PCA120" i="1"/>
  <c r="PCB120" i="1" s="1"/>
  <c r="POI120" i="1"/>
  <c r="POJ120" i="1" s="1"/>
  <c r="QDC120" i="1"/>
  <c r="QDD120" i="1" s="1"/>
  <c r="QKM120" i="1"/>
  <c r="QKN120" i="1" s="1"/>
  <c r="QRW120" i="1"/>
  <c r="QRX120" i="1" s="1"/>
  <c r="QWU120" i="1"/>
  <c r="QWV120" i="1" s="1"/>
  <c r="REE120" i="1"/>
  <c r="REF120" i="1" s="1"/>
  <c r="RLO120" i="1"/>
  <c r="RLP120" i="1" s="1"/>
  <c r="RSY120" i="1"/>
  <c r="RSZ120" i="1" s="1"/>
  <c r="SCU120" i="1"/>
  <c r="SCV120" i="1" s="1"/>
  <c r="SKE120" i="1"/>
  <c r="SKF120" i="1" s="1"/>
  <c r="SRO120" i="1"/>
  <c r="SRP120" i="1" s="1"/>
  <c r="SYY120" i="1"/>
  <c r="SYZ120" i="1" s="1"/>
  <c r="TGI120" i="1"/>
  <c r="TGJ120" i="1" s="1"/>
  <c r="TQE120" i="1"/>
  <c r="TQF120" i="1" s="1"/>
  <c r="IMA120" i="1"/>
  <c r="IMB120" i="1" s="1"/>
  <c r="IOM120" i="1"/>
  <c r="ION120" i="1" s="1"/>
  <c r="IQY120" i="1"/>
  <c r="IQZ120" i="1" s="1"/>
  <c r="ITK120" i="1"/>
  <c r="ITL120" i="1" s="1"/>
  <c r="IVW120" i="1"/>
  <c r="IVX120" i="1" s="1"/>
  <c r="JAU120" i="1"/>
  <c r="JAV120" i="1" s="1"/>
  <c r="JDG120" i="1"/>
  <c r="JDH120" i="1" s="1"/>
  <c r="JFS120" i="1"/>
  <c r="JFT120" i="1" s="1"/>
  <c r="JIE120" i="1"/>
  <c r="JIF120" i="1" s="1"/>
  <c r="JKQ120" i="1"/>
  <c r="JKR120" i="1" s="1"/>
  <c r="JNC120" i="1"/>
  <c r="JND120" i="1" s="1"/>
  <c r="JPO120" i="1"/>
  <c r="JPP120" i="1" s="1"/>
  <c r="JSA120" i="1"/>
  <c r="JSB120" i="1" s="1"/>
  <c r="JUM120" i="1"/>
  <c r="JUN120" i="1" s="1"/>
  <c r="JWY120" i="1"/>
  <c r="JWZ120" i="1" s="1"/>
  <c r="JZK120" i="1"/>
  <c r="JZL120" i="1" s="1"/>
  <c r="KBW120" i="1"/>
  <c r="KBX120" i="1" s="1"/>
  <c r="KEI120" i="1"/>
  <c r="KEJ120" i="1" s="1"/>
  <c r="KGU120" i="1"/>
  <c r="KGV120" i="1" s="1"/>
  <c r="KJG120" i="1"/>
  <c r="KJH120" i="1" s="1"/>
  <c r="KLS120" i="1"/>
  <c r="KLT120" i="1" s="1"/>
  <c r="KOE120" i="1"/>
  <c r="KOF120" i="1" s="1"/>
  <c r="KQQ120" i="1"/>
  <c r="KQR120" i="1" s="1"/>
  <c r="KVO120" i="1"/>
  <c r="KVP120" i="1" s="1"/>
  <c r="KYA120" i="1"/>
  <c r="KYB120" i="1" s="1"/>
  <c r="LAM120" i="1"/>
  <c r="LAN120" i="1" s="1"/>
  <c r="LCY120" i="1"/>
  <c r="LCZ120" i="1" s="1"/>
  <c r="LFK120" i="1"/>
  <c r="LFL120" i="1" s="1"/>
  <c r="LHW120" i="1"/>
  <c r="LHX120" i="1" s="1"/>
  <c r="LKI120" i="1"/>
  <c r="LKJ120" i="1" s="1"/>
  <c r="LMU120" i="1"/>
  <c r="LMV120" i="1" s="1"/>
  <c r="LPG120" i="1"/>
  <c r="LPH120" i="1" s="1"/>
  <c r="LWQ120" i="1"/>
  <c r="LWR120" i="1" s="1"/>
  <c r="LZC120" i="1"/>
  <c r="LZD120" i="1" s="1"/>
  <c r="MBO120" i="1"/>
  <c r="MBP120" i="1" s="1"/>
  <c r="MEA120" i="1"/>
  <c r="MEB120" i="1" s="1"/>
  <c r="MGM120" i="1"/>
  <c r="MGN120" i="1" s="1"/>
  <c r="MIY120" i="1"/>
  <c r="MIZ120" i="1" s="1"/>
  <c r="MXS120" i="1"/>
  <c r="MXT120" i="1" s="1"/>
  <c r="NAE120" i="1"/>
  <c r="NAF120" i="1" s="1"/>
  <c r="NCQ120" i="1"/>
  <c r="NCR120" i="1" s="1"/>
  <c r="NFC120" i="1"/>
  <c r="NFD120" i="1" s="1"/>
  <c r="NHO120" i="1"/>
  <c r="NHP120" i="1" s="1"/>
  <c r="NKA120" i="1"/>
  <c r="NKB120" i="1" s="1"/>
  <c r="NMM120" i="1"/>
  <c r="NMN120" i="1" s="1"/>
  <c r="NOY120" i="1"/>
  <c r="NOZ120" i="1" s="1"/>
  <c r="NTW120" i="1"/>
  <c r="NTX120" i="1" s="1"/>
  <c r="NWI120" i="1"/>
  <c r="NWJ120" i="1" s="1"/>
  <c r="NYU120" i="1"/>
  <c r="NYV120" i="1" s="1"/>
  <c r="OBG120" i="1"/>
  <c r="OBH120" i="1" s="1"/>
  <c r="ODS120" i="1"/>
  <c r="ODT120" i="1" s="1"/>
  <c r="OGE120" i="1"/>
  <c r="OGF120" i="1" s="1"/>
  <c r="ROI120" i="1"/>
  <c r="ROJ120" i="1" s="1"/>
  <c r="RQU120" i="1"/>
  <c r="RQV120" i="1" s="1"/>
  <c r="RTG120" i="1"/>
  <c r="RTH120" i="1" s="1"/>
  <c r="RVS120" i="1"/>
  <c r="RVT120" i="1" s="1"/>
  <c r="RYE120" i="1"/>
  <c r="RYF120" i="1" s="1"/>
  <c r="SAQ120" i="1"/>
  <c r="SAR120" i="1" s="1"/>
  <c r="SDC120" i="1"/>
  <c r="SDD120" i="1" s="1"/>
  <c r="SFO120" i="1"/>
  <c r="SFP120" i="1" s="1"/>
  <c r="SIA120" i="1"/>
  <c r="SIB120" i="1" s="1"/>
  <c r="SKM120" i="1"/>
  <c r="SKN120" i="1" s="1"/>
  <c r="SMY120" i="1"/>
  <c r="SMZ120" i="1" s="1"/>
  <c r="SPK120" i="1"/>
  <c r="SPL120" i="1" s="1"/>
  <c r="SRW120" i="1"/>
  <c r="SRX120" i="1" s="1"/>
  <c r="SUI120" i="1"/>
  <c r="SUJ120" i="1" s="1"/>
  <c r="SWU120" i="1"/>
  <c r="SWV120" i="1" s="1"/>
  <c r="SZG120" i="1"/>
  <c r="SZH120" i="1" s="1"/>
  <c r="TBS120" i="1"/>
  <c r="TBT120" i="1" s="1"/>
  <c r="TEE120" i="1"/>
  <c r="TEF120" i="1" s="1"/>
  <c r="TGQ120" i="1"/>
  <c r="TGR120" i="1" s="1"/>
  <c r="TJC120" i="1"/>
  <c r="TJD120" i="1" s="1"/>
  <c r="TLO120" i="1"/>
  <c r="TLP120" i="1" s="1"/>
  <c r="TOA120" i="1"/>
  <c r="TOB120" i="1" s="1"/>
  <c r="TQM120" i="1"/>
  <c r="TQN120" i="1" s="1"/>
  <c r="TSY120" i="1"/>
  <c r="TSZ120" i="1" s="1"/>
  <c r="TVK120" i="1"/>
  <c r="TVL120" i="1" s="1"/>
  <c r="TXW120" i="1"/>
  <c r="TXX120" i="1" s="1"/>
  <c r="WOU120" i="1"/>
  <c r="WOV120" i="1" s="1"/>
  <c r="WRG120" i="1"/>
  <c r="WRH120" i="1" s="1"/>
  <c r="WTS120" i="1"/>
  <c r="WTT120" i="1" s="1"/>
  <c r="WWE120" i="1"/>
  <c r="WWF120" i="1" s="1"/>
  <c r="WYQ120" i="1"/>
  <c r="WYR120" i="1" s="1"/>
  <c r="XBC120" i="1"/>
  <c r="XBD120" i="1" s="1"/>
  <c r="XDO120" i="1"/>
  <c r="XDP120" i="1" s="1"/>
  <c r="H120" i="1"/>
  <c r="GXT120" i="1"/>
  <c r="OCN119" i="1"/>
  <c r="FSZ120" i="1"/>
  <c r="GKF120" i="1"/>
  <c r="GPD120" i="1"/>
  <c r="HIV120" i="1"/>
  <c r="HXP120" i="1"/>
  <c r="JGB120" i="1"/>
  <c r="JZT120" i="1"/>
  <c r="KJP120" i="1"/>
  <c r="OFH119" i="1"/>
  <c r="OPD119" i="1"/>
  <c r="DOZ119" i="1"/>
  <c r="H124" i="1"/>
  <c r="F127" i="1" s="1"/>
  <c r="F128" i="1" s="1"/>
  <c r="F129" i="1" s="1"/>
  <c r="F130" i="1" s="1"/>
  <c r="F131" i="1" s="1"/>
  <c r="H131" i="1" s="1"/>
  <c r="KFP118" i="1"/>
  <c r="VIF119" i="1"/>
  <c r="H119" i="1"/>
  <c r="SKU120" i="1"/>
  <c r="SKV120" i="1" s="1"/>
  <c r="SNG120" i="1"/>
  <c r="SNH120" i="1" s="1"/>
  <c r="SPS120" i="1"/>
  <c r="SPT120" i="1" s="1"/>
  <c r="SSE120" i="1"/>
  <c r="SSF120" i="1" s="1"/>
  <c r="SUQ120" i="1"/>
  <c r="SUR120" i="1" s="1"/>
  <c r="SXC120" i="1"/>
  <c r="SXD120" i="1" s="1"/>
  <c r="SZO120" i="1"/>
  <c r="SZP120" i="1" s="1"/>
  <c r="TCA120" i="1"/>
  <c r="TCB120" i="1" s="1"/>
  <c r="TEM120" i="1"/>
  <c r="TEN120" i="1" s="1"/>
  <c r="TGY120" i="1"/>
  <c r="TGZ120" i="1" s="1"/>
  <c r="TLW120" i="1"/>
  <c r="TLX120" i="1" s="1"/>
  <c r="TOI120" i="1"/>
  <c r="TOJ120" i="1" s="1"/>
  <c r="TQU120" i="1"/>
  <c r="TQV120" i="1" s="1"/>
  <c r="WMQ120" i="1"/>
  <c r="WMR120" i="1" s="1"/>
  <c r="WPC120" i="1"/>
  <c r="WPD120" i="1" s="1"/>
  <c r="WRO120" i="1"/>
  <c r="WRP120" i="1" s="1"/>
  <c r="WUA120" i="1"/>
  <c r="WUB120" i="1" s="1"/>
  <c r="WWM120" i="1"/>
  <c r="WWN120" i="1" s="1"/>
  <c r="WYY120" i="1"/>
  <c r="WYZ120" i="1" s="1"/>
  <c r="XBK120" i="1"/>
  <c r="XBL120" i="1" s="1"/>
  <c r="GNH119" i="1"/>
  <c r="IUB118" i="1"/>
  <c r="GQZ119" i="1"/>
  <c r="GTL119" i="1"/>
  <c r="HPP119" i="1"/>
  <c r="KGV118" i="1"/>
  <c r="PRL119" i="1"/>
  <c r="DTO120" i="1"/>
  <c r="DTP120" i="1" s="1"/>
  <c r="DWA120" i="1"/>
  <c r="DWB120" i="1" s="1"/>
  <c r="DYM120" i="1"/>
  <c r="DYN120" i="1" s="1"/>
  <c r="EAY120" i="1"/>
  <c r="EAZ120" i="1" s="1"/>
  <c r="EDK120" i="1"/>
  <c r="EDL120" i="1" s="1"/>
  <c r="EFW120" i="1"/>
  <c r="EFX120" i="1" s="1"/>
  <c r="EII120" i="1"/>
  <c r="EIJ120" i="1" s="1"/>
  <c r="EKU120" i="1"/>
  <c r="EKV120" i="1" s="1"/>
  <c r="ENG120" i="1"/>
  <c r="ENH120" i="1" s="1"/>
  <c r="EPS120" i="1"/>
  <c r="EPT120" i="1" s="1"/>
  <c r="ESE120" i="1"/>
  <c r="ESF120" i="1" s="1"/>
  <c r="EUQ120" i="1"/>
  <c r="EUR120" i="1" s="1"/>
  <c r="EXC120" i="1"/>
  <c r="EXD120" i="1" s="1"/>
  <c r="EZO120" i="1"/>
  <c r="EZP120" i="1" s="1"/>
  <c r="FCA120" i="1"/>
  <c r="FCB120" i="1" s="1"/>
  <c r="FEM120" i="1"/>
  <c r="FEN120" i="1" s="1"/>
  <c r="FGY120" i="1"/>
  <c r="FGZ120" i="1" s="1"/>
  <c r="FJK120" i="1"/>
  <c r="FJL120" i="1" s="1"/>
  <c r="FLW120" i="1"/>
  <c r="FLX120" i="1" s="1"/>
  <c r="FOI120" i="1"/>
  <c r="FOJ120" i="1" s="1"/>
  <c r="FQU120" i="1"/>
  <c r="FQV120" i="1" s="1"/>
  <c r="FYE120" i="1"/>
  <c r="FYF120" i="1" s="1"/>
  <c r="GAQ120" i="1"/>
  <c r="GAR120" i="1" s="1"/>
  <c r="GDC120" i="1"/>
  <c r="GDD120" i="1" s="1"/>
  <c r="GFO120" i="1"/>
  <c r="GFP120" i="1" s="1"/>
  <c r="GIA120" i="1"/>
  <c r="GIB120" i="1" s="1"/>
  <c r="GKM120" i="1"/>
  <c r="GKN120" i="1" s="1"/>
  <c r="GMY120" i="1"/>
  <c r="GMZ120" i="1" s="1"/>
  <c r="GPK120" i="1"/>
  <c r="GPL120" i="1" s="1"/>
  <c r="GWU120" i="1"/>
  <c r="GWV120" i="1" s="1"/>
  <c r="GZG120" i="1"/>
  <c r="GZH120" i="1" s="1"/>
  <c r="HBS120" i="1"/>
  <c r="HBT120" i="1" s="1"/>
  <c r="HEE120" i="1"/>
  <c r="HEF120" i="1" s="1"/>
  <c r="HGQ120" i="1"/>
  <c r="HGR120" i="1" s="1"/>
  <c r="HJC120" i="1"/>
  <c r="HJD120" i="1" s="1"/>
  <c r="HLO120" i="1"/>
  <c r="HLP120" i="1" s="1"/>
  <c r="HOA120" i="1"/>
  <c r="HOB120" i="1" s="1"/>
  <c r="HQM120" i="1"/>
  <c r="HQN120" i="1" s="1"/>
  <c r="HSY120" i="1"/>
  <c r="HSZ120" i="1" s="1"/>
  <c r="HVK120" i="1"/>
  <c r="HVL120" i="1" s="1"/>
  <c r="HXW120" i="1"/>
  <c r="HXX120" i="1" s="1"/>
  <c r="IAI120" i="1"/>
  <c r="IAJ120" i="1" s="1"/>
  <c r="ICU120" i="1"/>
  <c r="ICV120" i="1" s="1"/>
  <c r="IFG120" i="1"/>
  <c r="IFH120" i="1" s="1"/>
  <c r="IHS120" i="1"/>
  <c r="IHT120" i="1" s="1"/>
  <c r="IKE120" i="1"/>
  <c r="IKF120" i="1" s="1"/>
  <c r="IPC120" i="1"/>
  <c r="IPD120" i="1" s="1"/>
  <c r="IRO120" i="1"/>
  <c r="IRP120" i="1" s="1"/>
  <c r="IWM120" i="1"/>
  <c r="IWN120" i="1" s="1"/>
  <c r="IYY120" i="1"/>
  <c r="IYZ120" i="1" s="1"/>
  <c r="JBK120" i="1"/>
  <c r="JBL120" i="1" s="1"/>
  <c r="JDW120" i="1"/>
  <c r="JDX120" i="1" s="1"/>
  <c r="JGI120" i="1"/>
  <c r="JGJ120" i="1" s="1"/>
  <c r="JIU120" i="1"/>
  <c r="JIV120" i="1" s="1"/>
  <c r="JLG120" i="1"/>
  <c r="JLH120" i="1" s="1"/>
  <c r="JNS120" i="1"/>
  <c r="JNT120" i="1" s="1"/>
  <c r="JQE120" i="1"/>
  <c r="JQF120" i="1" s="1"/>
  <c r="JSQ120" i="1"/>
  <c r="JSR120" i="1" s="1"/>
  <c r="JVC120" i="1"/>
  <c r="JVD120" i="1" s="1"/>
  <c r="JXO120" i="1"/>
  <c r="JXP120" i="1" s="1"/>
  <c r="KAA120" i="1"/>
  <c r="KAB120" i="1" s="1"/>
  <c r="KCM120" i="1"/>
  <c r="KCN120" i="1" s="1"/>
  <c r="KEY120" i="1"/>
  <c r="KEZ120" i="1" s="1"/>
  <c r="KHK120" i="1"/>
  <c r="KHL120" i="1" s="1"/>
  <c r="KJW120" i="1"/>
  <c r="KJX120" i="1" s="1"/>
  <c r="KMI120" i="1"/>
  <c r="KMJ120" i="1" s="1"/>
  <c r="KOU120" i="1"/>
  <c r="KOV120" i="1" s="1"/>
  <c r="KRG120" i="1"/>
  <c r="KRH120" i="1" s="1"/>
  <c r="KTS120" i="1"/>
  <c r="KTT120" i="1" s="1"/>
  <c r="KWE120" i="1"/>
  <c r="KWF120" i="1" s="1"/>
  <c r="KYQ120" i="1"/>
  <c r="KYR120" i="1" s="1"/>
  <c r="LDO120" i="1"/>
  <c r="LDP120" i="1" s="1"/>
  <c r="LGA120" i="1"/>
  <c r="LGB120" i="1" s="1"/>
  <c r="LIM120" i="1"/>
  <c r="LIN120" i="1" s="1"/>
  <c r="LKY120" i="1"/>
  <c r="LKZ120" i="1" s="1"/>
  <c r="LZS120" i="1"/>
  <c r="LZT120" i="1" s="1"/>
  <c r="MEQ120" i="1"/>
  <c r="MER120" i="1" s="1"/>
  <c r="MHC120" i="1"/>
  <c r="MHD120" i="1" s="1"/>
  <c r="MJO120" i="1"/>
  <c r="MJP120" i="1" s="1"/>
  <c r="MMA120" i="1"/>
  <c r="MMB120" i="1" s="1"/>
  <c r="MOM120" i="1"/>
  <c r="MON120" i="1" s="1"/>
  <c r="MQY120" i="1"/>
  <c r="MQZ120" i="1" s="1"/>
  <c r="MTK120" i="1"/>
  <c r="MTL120" i="1" s="1"/>
  <c r="MYI120" i="1"/>
  <c r="MYJ120" i="1" s="1"/>
  <c r="NAU120" i="1"/>
  <c r="NAV120" i="1" s="1"/>
  <c r="NDG120" i="1"/>
  <c r="NDH120" i="1" s="1"/>
  <c r="NFS120" i="1"/>
  <c r="NFT120" i="1" s="1"/>
  <c r="NIE120" i="1"/>
  <c r="NIF120" i="1" s="1"/>
  <c r="NKQ120" i="1"/>
  <c r="NKR120" i="1" s="1"/>
  <c r="NNC120" i="1"/>
  <c r="NND120" i="1" s="1"/>
  <c r="NPO120" i="1"/>
  <c r="NPP120" i="1" s="1"/>
  <c r="NSA120" i="1"/>
  <c r="NSB120" i="1" s="1"/>
  <c r="NUM120" i="1"/>
  <c r="NUN120" i="1" s="1"/>
  <c r="NWY120" i="1"/>
  <c r="NWZ120" i="1" s="1"/>
  <c r="NZK120" i="1"/>
  <c r="NZL120" i="1" s="1"/>
  <c r="OBW120" i="1"/>
  <c r="OBX120" i="1" s="1"/>
  <c r="OEI120" i="1"/>
  <c r="OEJ120" i="1" s="1"/>
  <c r="OGU120" i="1"/>
  <c r="OGV120" i="1" s="1"/>
  <c r="OLS120" i="1"/>
  <c r="OLT120" i="1" s="1"/>
  <c r="OOE120" i="1"/>
  <c r="OOF120" i="1" s="1"/>
  <c r="OQQ120" i="1"/>
  <c r="OQR120" i="1" s="1"/>
  <c r="OTC120" i="1"/>
  <c r="OTD120" i="1" s="1"/>
  <c r="OVO120" i="1"/>
  <c r="OVP120" i="1" s="1"/>
  <c r="OYA120" i="1"/>
  <c r="OYB120" i="1" s="1"/>
  <c r="PAM120" i="1"/>
  <c r="PAN120" i="1" s="1"/>
  <c r="PCY120" i="1"/>
  <c r="PCZ120" i="1" s="1"/>
  <c r="PHW120" i="1"/>
  <c r="PHX120" i="1" s="1"/>
  <c r="LVT119" i="1"/>
  <c r="MWV119" i="1"/>
  <c r="OCV119" i="1"/>
  <c r="OMR119" i="1"/>
  <c r="GA120" i="1"/>
  <c r="GB120" i="1" s="1"/>
  <c r="IM120" i="1"/>
  <c r="IN120" i="1" s="1"/>
  <c r="KY120" i="1"/>
  <c r="KZ120" i="1" s="1"/>
  <c r="NK120" i="1"/>
  <c r="NL120" i="1" s="1"/>
  <c r="DUE120" i="1"/>
  <c r="DUF120" i="1" s="1"/>
  <c r="DWQ120" i="1"/>
  <c r="DWR120" i="1" s="1"/>
  <c r="DZC120" i="1"/>
  <c r="DZD120" i="1" s="1"/>
  <c r="EBO120" i="1"/>
  <c r="EBP120" i="1" s="1"/>
  <c r="EEA120" i="1"/>
  <c r="EEB120" i="1" s="1"/>
  <c r="EGM120" i="1"/>
  <c r="EGN120" i="1" s="1"/>
  <c r="EIY120" i="1"/>
  <c r="EIZ120" i="1" s="1"/>
  <c r="ELK120" i="1"/>
  <c r="ELL120" i="1" s="1"/>
  <c r="ENW120" i="1"/>
  <c r="ENX120" i="1" s="1"/>
  <c r="EQI120" i="1"/>
  <c r="EQJ120" i="1" s="1"/>
  <c r="ESU120" i="1"/>
  <c r="ESV120" i="1" s="1"/>
  <c r="EVG120" i="1"/>
  <c r="EVH120" i="1" s="1"/>
  <c r="EXS120" i="1"/>
  <c r="EXT120" i="1" s="1"/>
  <c r="FFC120" i="1"/>
  <c r="FFD120" i="1" s="1"/>
  <c r="FHO120" i="1"/>
  <c r="FHP120" i="1" s="1"/>
  <c r="FKA120" i="1"/>
  <c r="FKB120" i="1" s="1"/>
  <c r="FMM120" i="1"/>
  <c r="FMN120" i="1" s="1"/>
  <c r="FOY120" i="1"/>
  <c r="FOZ120" i="1" s="1"/>
  <c r="FRK120" i="1"/>
  <c r="FRL120" i="1" s="1"/>
  <c r="FTW120" i="1"/>
  <c r="FTX120" i="1" s="1"/>
  <c r="FWI120" i="1"/>
  <c r="FWJ120" i="1" s="1"/>
  <c r="FYU120" i="1"/>
  <c r="FYV120" i="1" s="1"/>
  <c r="GBG120" i="1"/>
  <c r="GBH120" i="1" s="1"/>
  <c r="GDS120" i="1"/>
  <c r="GDT120" i="1" s="1"/>
  <c r="GGE120" i="1"/>
  <c r="GGF120" i="1" s="1"/>
  <c r="GIQ120" i="1"/>
  <c r="GIR120" i="1" s="1"/>
  <c r="GLC120" i="1"/>
  <c r="GLD120" i="1" s="1"/>
  <c r="GNO120" i="1"/>
  <c r="GNP120" i="1" s="1"/>
  <c r="GQA120" i="1"/>
  <c r="GQB120" i="1" s="1"/>
  <c r="GSM120" i="1"/>
  <c r="GSN120" i="1" s="1"/>
  <c r="GUY120" i="1"/>
  <c r="GUZ120" i="1" s="1"/>
  <c r="GXK120" i="1"/>
  <c r="GXL120" i="1" s="1"/>
  <c r="GZW120" i="1"/>
  <c r="GZX120" i="1" s="1"/>
  <c r="HCI120" i="1"/>
  <c r="HCJ120" i="1" s="1"/>
  <c r="HEU120" i="1"/>
  <c r="HEV120" i="1" s="1"/>
  <c r="HJS120" i="1"/>
  <c r="HJT120" i="1" s="1"/>
  <c r="HME120" i="1"/>
  <c r="HMF120" i="1" s="1"/>
  <c r="HOQ120" i="1"/>
  <c r="HOR120" i="1" s="1"/>
  <c r="HRC120" i="1"/>
  <c r="HRD120" i="1" s="1"/>
  <c r="HTO120" i="1"/>
  <c r="HTP120" i="1" s="1"/>
  <c r="HWA120" i="1"/>
  <c r="HWB120" i="1" s="1"/>
  <c r="HYM120" i="1"/>
  <c r="HYN120" i="1" s="1"/>
  <c r="IAY120" i="1"/>
  <c r="IAZ120" i="1" s="1"/>
  <c r="IDK120" i="1"/>
  <c r="IDL120" i="1" s="1"/>
  <c r="IFW120" i="1"/>
  <c r="IFX120" i="1" s="1"/>
  <c r="III120" i="1"/>
  <c r="IIJ120" i="1" s="1"/>
  <c r="IKU120" i="1"/>
  <c r="IKV120" i="1" s="1"/>
  <c r="IPS120" i="1"/>
  <c r="IPT120" i="1" s="1"/>
  <c r="ISE120" i="1"/>
  <c r="ISF120" i="1" s="1"/>
  <c r="IUQ120" i="1"/>
  <c r="IUR120" i="1" s="1"/>
  <c r="IXC120" i="1"/>
  <c r="IXD120" i="1" s="1"/>
  <c r="IZO120" i="1"/>
  <c r="IZP120" i="1" s="1"/>
  <c r="JCA120" i="1"/>
  <c r="JCB120" i="1" s="1"/>
  <c r="JGY120" i="1"/>
  <c r="JGZ120" i="1" s="1"/>
  <c r="JJK120" i="1"/>
  <c r="JJL120" i="1" s="1"/>
  <c r="JLW120" i="1"/>
  <c r="JLX120" i="1" s="1"/>
  <c r="JOI120" i="1"/>
  <c r="JOJ120" i="1" s="1"/>
  <c r="JQU120" i="1"/>
  <c r="JQV120" i="1" s="1"/>
  <c r="KZG120" i="1"/>
  <c r="KZH120" i="1" s="1"/>
  <c r="LBS120" i="1"/>
  <c r="LBT120" i="1" s="1"/>
  <c r="LEE120" i="1"/>
  <c r="LEF120" i="1" s="1"/>
  <c r="LGQ120" i="1"/>
  <c r="LGR120" i="1" s="1"/>
  <c r="LJC120" i="1"/>
  <c r="LJD120" i="1" s="1"/>
  <c r="LLO120" i="1"/>
  <c r="LLP120" i="1" s="1"/>
  <c r="LOA120" i="1"/>
  <c r="LOB120" i="1" s="1"/>
  <c r="LQM120" i="1"/>
  <c r="LQN120" i="1" s="1"/>
  <c r="LSY120" i="1"/>
  <c r="LSZ120" i="1" s="1"/>
  <c r="LVK120" i="1"/>
  <c r="LVL120" i="1" s="1"/>
  <c r="LXW120" i="1"/>
  <c r="LXX120" i="1" s="1"/>
  <c r="MAI120" i="1"/>
  <c r="MAJ120" i="1" s="1"/>
  <c r="MFG120" i="1"/>
  <c r="MFH120" i="1" s="1"/>
  <c r="MHS120" i="1"/>
  <c r="MHT120" i="1" s="1"/>
  <c r="MKE120" i="1"/>
  <c r="MKF120" i="1" s="1"/>
  <c r="MMQ120" i="1"/>
  <c r="MMR120" i="1" s="1"/>
  <c r="MPC120" i="1"/>
  <c r="MPD120" i="1" s="1"/>
  <c r="MUA120" i="1"/>
  <c r="MUB120" i="1" s="1"/>
  <c r="MYY120" i="1"/>
  <c r="MYZ120" i="1" s="1"/>
  <c r="NBK120" i="1"/>
  <c r="NBL120" i="1" s="1"/>
  <c r="NDW120" i="1"/>
  <c r="NDX120" i="1" s="1"/>
  <c r="NGI120" i="1"/>
  <c r="NGJ120" i="1" s="1"/>
  <c r="NIU120" i="1"/>
  <c r="NIV120" i="1" s="1"/>
  <c r="NLG120" i="1"/>
  <c r="NLH120" i="1" s="1"/>
  <c r="NNS120" i="1"/>
  <c r="NNT120" i="1" s="1"/>
  <c r="NQE120" i="1"/>
  <c r="NQF120" i="1" s="1"/>
  <c r="NSQ120" i="1"/>
  <c r="NSR120" i="1" s="1"/>
  <c r="OEY120" i="1"/>
  <c r="OEZ120" i="1" s="1"/>
  <c r="OHK120" i="1"/>
  <c r="OHL120" i="1" s="1"/>
  <c r="LKR119" i="1"/>
  <c r="EZH118" i="1"/>
  <c r="FBT118" i="1"/>
  <c r="NUF119" i="1"/>
  <c r="OSV119" i="1"/>
  <c r="PPH120" i="1"/>
  <c r="SBH120" i="1"/>
  <c r="FTH119" i="1"/>
  <c r="XAN119" i="1"/>
  <c r="GAZ119" i="1"/>
  <c r="WKF119" i="1"/>
  <c r="TSZ119" i="1"/>
  <c r="HJL119" i="1"/>
  <c r="WIB119" i="1"/>
  <c r="XEF119" i="1"/>
  <c r="TMV118" i="1"/>
  <c r="RFT119" i="1"/>
  <c r="RBD119" i="1"/>
  <c r="RDP119" i="1"/>
  <c r="OJP119" i="1"/>
  <c r="QYR119" i="1"/>
  <c r="PWJ119" i="1"/>
  <c r="VLX119" i="1"/>
  <c r="XDP119" i="1"/>
  <c r="PXT119" i="1"/>
  <c r="WUJ119" i="1"/>
  <c r="EBH119" i="1"/>
  <c r="IAJ119" i="1"/>
  <c r="UMB119" i="1"/>
  <c r="UON119" i="1"/>
  <c r="CMB119" i="1"/>
  <c r="DFT119" i="1"/>
  <c r="EER119" i="1"/>
  <c r="LCB119" i="1"/>
  <c r="LFT120" i="1"/>
  <c r="EYR119" i="1"/>
  <c r="MZH119" i="1"/>
  <c r="PKZ119" i="1"/>
  <c r="EYB119" i="1"/>
  <c r="PBL119" i="1"/>
  <c r="AKN119" i="1"/>
  <c r="CMJ119" i="1"/>
  <c r="CYR119" i="1"/>
  <c r="HYF119" i="1"/>
  <c r="JXP119" i="1"/>
  <c r="PQF119" i="1"/>
  <c r="VAV119" i="1"/>
  <c r="CMR119" i="1"/>
  <c r="CRP119" i="1"/>
  <c r="KAJ119" i="1"/>
  <c r="PQN119" i="1"/>
  <c r="HRL119" i="1"/>
  <c r="HWJ119" i="1"/>
  <c r="KAR119" i="1"/>
  <c r="VIV119" i="1"/>
  <c r="VWZ119" i="1"/>
  <c r="WEJ119" i="1"/>
  <c r="EZD118" i="1"/>
  <c r="JHH119" i="1"/>
  <c r="PRD119" i="1"/>
  <c r="WHD119" i="1"/>
  <c r="CNP119" i="1"/>
  <c r="HUN119" i="1"/>
  <c r="PRH119" i="1"/>
  <c r="ALT119" i="1"/>
  <c r="MFP119" i="1"/>
  <c r="TUV119" i="1"/>
  <c r="IAB119" i="1"/>
  <c r="PPP119" i="1"/>
  <c r="WTL119" i="1"/>
  <c r="FEU120" i="1"/>
  <c r="FEV120" i="1" s="1"/>
  <c r="FHG120" i="1"/>
  <c r="FHH120" i="1" s="1"/>
  <c r="FJS120" i="1"/>
  <c r="FJT120" i="1" s="1"/>
  <c r="FME120" i="1"/>
  <c r="FMF120" i="1" s="1"/>
  <c r="FOQ120" i="1"/>
  <c r="FOR120" i="1" s="1"/>
  <c r="RT119" i="1"/>
  <c r="ZD119" i="1"/>
  <c r="AZX119" i="1"/>
  <c r="BTH119" i="1"/>
  <c r="BYF119" i="1"/>
  <c r="CAR119" i="1"/>
  <c r="FVT119" i="1"/>
  <c r="HBL119" i="1"/>
  <c r="IEJ119" i="1"/>
  <c r="KUJ119" i="1"/>
  <c r="MJH119" i="1"/>
  <c r="PCR119" i="1"/>
  <c r="PFD119" i="1"/>
  <c r="WFP119" i="1"/>
  <c r="WOV119" i="1"/>
  <c r="OEQ120" i="1"/>
  <c r="OER120" i="1" s="1"/>
  <c r="OHC120" i="1"/>
  <c r="OHD120" i="1" s="1"/>
  <c r="OJO120" i="1"/>
  <c r="OJP120" i="1" s="1"/>
  <c r="OMA120" i="1"/>
  <c r="OMB120" i="1" s="1"/>
  <c r="ALL119" i="1"/>
  <c r="DNT119" i="1"/>
  <c r="HIV119" i="1"/>
  <c r="HZT119" i="1"/>
  <c r="JWB119" i="1"/>
  <c r="MQR119" i="1"/>
  <c r="MVP119" i="1"/>
  <c r="OAJ119" i="1"/>
  <c r="OCR119" i="1"/>
  <c r="TRL119" i="1"/>
  <c r="WVX119" i="1"/>
  <c r="FAE120" i="1"/>
  <c r="FAF120" i="1" s="1"/>
  <c r="IYJ118" i="1"/>
  <c r="DH119" i="1"/>
  <c r="IF119" i="1"/>
  <c r="ZL119" i="1"/>
  <c r="ABX119" i="1"/>
  <c r="AVH119" i="1"/>
  <c r="BAF119" i="1"/>
  <c r="BRD119" i="1"/>
  <c r="BYN119" i="1"/>
  <c r="KKV119" i="1"/>
  <c r="LXP119" i="1"/>
  <c r="NHH119" i="1"/>
  <c r="PFL119" i="1"/>
  <c r="RIF119" i="1"/>
  <c r="SYB119" i="1"/>
  <c r="TPH119" i="1"/>
  <c r="TRT119" i="1"/>
  <c r="WAZ119" i="1"/>
  <c r="EEI120" i="1"/>
  <c r="EEJ120" i="1" s="1"/>
  <c r="EGU120" i="1"/>
  <c r="EGV120" i="1" s="1"/>
  <c r="ELS120" i="1"/>
  <c r="ELT120" i="1" s="1"/>
  <c r="EOE120" i="1"/>
  <c r="EOF120" i="1" s="1"/>
  <c r="EQQ120" i="1"/>
  <c r="EQR120" i="1" s="1"/>
  <c r="ETC120" i="1"/>
  <c r="ETD120" i="1" s="1"/>
  <c r="EVO120" i="1"/>
  <c r="EVP120" i="1" s="1"/>
  <c r="EYA120" i="1"/>
  <c r="EYB120" i="1" s="1"/>
  <c r="NVC120" i="1"/>
  <c r="NVD120" i="1" s="1"/>
  <c r="NXO120" i="1"/>
  <c r="NXP120" i="1" s="1"/>
  <c r="OAA120" i="1"/>
  <c r="OAB120" i="1" s="1"/>
  <c r="OCM120" i="1"/>
  <c r="OCN120" i="1" s="1"/>
  <c r="RAF118" i="1"/>
  <c r="UV119" i="1"/>
  <c r="AOF119" i="1"/>
  <c r="BYV119" i="1"/>
  <c r="CBH119" i="1"/>
  <c r="DLX119" i="1"/>
  <c r="EHL119" i="1"/>
  <c r="EMJ119" i="1"/>
  <c r="GZP119" i="1"/>
  <c r="QRP119" i="1"/>
  <c r="UFX119" i="1"/>
  <c r="DUU120" i="1"/>
  <c r="DUV120" i="1" s="1"/>
  <c r="DXG120" i="1"/>
  <c r="DXH120" i="1" s="1"/>
  <c r="DZS120" i="1"/>
  <c r="DZT120" i="1" s="1"/>
  <c r="ECE120" i="1"/>
  <c r="ECF120" i="1" s="1"/>
  <c r="RAM120" i="1"/>
  <c r="RAN120" i="1" s="1"/>
  <c r="RCY120" i="1"/>
  <c r="RCZ120" i="1" s="1"/>
  <c r="RFK120" i="1"/>
  <c r="RFL120" i="1" s="1"/>
  <c r="NCZ119" i="1"/>
  <c r="MIR118" i="1"/>
  <c r="XP119" i="1"/>
  <c r="AAB119" i="1"/>
  <c r="AVX119" i="1"/>
  <c r="BPH119" i="1"/>
  <c r="BUF119" i="1"/>
  <c r="CBP119" i="1"/>
  <c r="CGN119" i="1"/>
  <c r="FKZ119" i="1"/>
  <c r="FUF119" i="1"/>
  <c r="FWR119" i="1"/>
  <c r="MDD119" i="1"/>
  <c r="NKJ119" i="1"/>
  <c r="PND119" i="1"/>
  <c r="NEM120" i="1"/>
  <c r="NEN120" i="1" s="1"/>
  <c r="NGY120" i="1"/>
  <c r="NGZ120" i="1" s="1"/>
  <c r="WYA120" i="1"/>
  <c r="WYB120" i="1" s="1"/>
  <c r="NRT119" i="1"/>
  <c r="PDX119" i="1"/>
  <c r="LZK120" i="1"/>
  <c r="LZL120" i="1" s="1"/>
  <c r="MBW120" i="1"/>
  <c r="MBX120" i="1" s="1"/>
  <c r="MEI120" i="1"/>
  <c r="MEJ120" i="1" s="1"/>
  <c r="WYB118" i="1"/>
  <c r="XAM120" i="1"/>
  <c r="XAN120" i="1" s="1"/>
  <c r="XCY120" i="1"/>
  <c r="XCZ120" i="1" s="1"/>
  <c r="GR119" i="1"/>
  <c r="EFP119" i="1"/>
  <c r="FUN119" i="1"/>
  <c r="MGU120" i="1"/>
  <c r="MGV120" i="1" s="1"/>
  <c r="MNW120" i="1"/>
  <c r="MNX120" i="1" s="1"/>
  <c r="MXK120" i="1"/>
  <c r="MXL120" i="1" s="1"/>
  <c r="MZW120" i="1"/>
  <c r="MZX120" i="1" s="1"/>
  <c r="NCI120" i="1"/>
  <c r="NCJ120" i="1" s="1"/>
  <c r="DWJ119" i="1"/>
  <c r="HKB119" i="1"/>
  <c r="MUJ119" i="1"/>
  <c r="MWR119" i="1"/>
  <c r="OBP119" i="1"/>
  <c r="OUJ119" i="1"/>
  <c r="PIV119" i="1"/>
  <c r="IUR118" i="1"/>
  <c r="LNK120" i="1"/>
  <c r="LNL120" i="1" s="1"/>
  <c r="LSI120" i="1"/>
  <c r="LSJ120" i="1" s="1"/>
  <c r="LUU120" i="1"/>
  <c r="LUV120" i="1" s="1"/>
  <c r="LXG120" i="1"/>
  <c r="LXH120" i="1" s="1"/>
  <c r="MQI120" i="1"/>
  <c r="MQJ120" i="1" s="1"/>
  <c r="EN119" i="1"/>
  <c r="VT119" i="1"/>
  <c r="APD119" i="1"/>
  <c r="BSJ119" i="1"/>
  <c r="EFX119" i="1"/>
  <c r="FXH119" i="1"/>
  <c r="KON119" i="1"/>
  <c r="KVX119" i="1"/>
  <c r="EIB120" i="1"/>
  <c r="INW120" i="1"/>
  <c r="INX120" i="1" s="1"/>
  <c r="IQI120" i="1"/>
  <c r="IQJ120" i="1" s="1"/>
  <c r="JTG120" i="1"/>
  <c r="JTH120" i="1" s="1"/>
  <c r="JVS120" i="1"/>
  <c r="JVT120" i="1" s="1"/>
  <c r="JYE120" i="1"/>
  <c r="JYF120" i="1" s="1"/>
  <c r="KYY120" i="1"/>
  <c r="KYZ120" i="1" s="1"/>
  <c r="LBK120" i="1"/>
  <c r="LBL120" i="1" s="1"/>
  <c r="LDW120" i="1"/>
  <c r="LDX120" i="1" s="1"/>
  <c r="LGI120" i="1"/>
  <c r="LGJ120" i="1" s="1"/>
  <c r="LIU120" i="1"/>
  <c r="LIV120" i="1" s="1"/>
  <c r="LLG120" i="1"/>
  <c r="LLH120" i="1" s="1"/>
  <c r="MLS120" i="1"/>
  <c r="MLT120" i="1" s="1"/>
  <c r="MSU120" i="1"/>
  <c r="MSV120" i="1" s="1"/>
  <c r="MVG120" i="1"/>
  <c r="MVH120" i="1" s="1"/>
  <c r="PQU120" i="1"/>
  <c r="PQV120" i="1" s="1"/>
  <c r="WHS120" i="1"/>
  <c r="WHT120" i="1" s="1"/>
  <c r="AM120" i="1"/>
  <c r="AN120" i="1" s="1"/>
  <c r="CY120" i="1"/>
  <c r="CZ120" i="1" s="1"/>
  <c r="FK120" i="1"/>
  <c r="FL120" i="1" s="1"/>
  <c r="HW120" i="1"/>
  <c r="HX120" i="1" s="1"/>
  <c r="KI120" i="1"/>
  <c r="KJ120" i="1" s="1"/>
  <c r="MU120" i="1"/>
  <c r="MV120" i="1" s="1"/>
  <c r="HSA120" i="1"/>
  <c r="HSB120" i="1" s="1"/>
  <c r="ISU120" i="1"/>
  <c r="ISV120" i="1" s="1"/>
  <c r="JHG120" i="1"/>
  <c r="JHH120" i="1" s="1"/>
  <c r="JJS120" i="1"/>
  <c r="JJT120" i="1" s="1"/>
  <c r="JME120" i="1"/>
  <c r="JMF120" i="1" s="1"/>
  <c r="JOQ120" i="1"/>
  <c r="JOR120" i="1" s="1"/>
  <c r="JRC120" i="1"/>
  <c r="JRD120" i="1" s="1"/>
  <c r="KAQ120" i="1"/>
  <c r="KAR120" i="1" s="1"/>
  <c r="KDC120" i="1"/>
  <c r="KDD120" i="1" s="1"/>
  <c r="KFO120" i="1"/>
  <c r="KFP120" i="1" s="1"/>
  <c r="KIA120" i="1"/>
  <c r="KIB120" i="1" s="1"/>
  <c r="KKM120" i="1"/>
  <c r="KKN120" i="1" s="1"/>
  <c r="KMY120" i="1"/>
  <c r="KMZ120" i="1" s="1"/>
  <c r="KPK120" i="1"/>
  <c r="KPL120" i="1" s="1"/>
  <c r="KWU120" i="1"/>
  <c r="KWV120" i="1" s="1"/>
  <c r="PVT118" i="1"/>
  <c r="TP119" i="1"/>
  <c r="WB119" i="1"/>
  <c r="AWV119" i="1"/>
  <c r="EQB119" i="1"/>
  <c r="MLD119" i="1"/>
  <c r="QVH119" i="1"/>
  <c r="QXT119" i="1"/>
  <c r="FXW120" i="1"/>
  <c r="FXX120" i="1" s="1"/>
  <c r="GCU120" i="1"/>
  <c r="GCV120" i="1" s="1"/>
  <c r="HGA120" i="1"/>
  <c r="HGB120" i="1" s="1"/>
  <c r="HUM120" i="1"/>
  <c r="HUN120" i="1" s="1"/>
  <c r="HWY120" i="1"/>
  <c r="HWZ120" i="1" s="1"/>
  <c r="HZK120" i="1"/>
  <c r="HZL120" i="1" s="1"/>
  <c r="IBW120" i="1"/>
  <c r="IBX120" i="1" s="1"/>
  <c r="IEI120" i="1"/>
  <c r="IEJ120" i="1" s="1"/>
  <c r="IGU120" i="1"/>
  <c r="IGV120" i="1" s="1"/>
  <c r="IJG120" i="1"/>
  <c r="IJH120" i="1" s="1"/>
  <c r="ILS120" i="1"/>
  <c r="ILT120" i="1" s="1"/>
  <c r="CFH119" i="1"/>
  <c r="FXP119" i="1"/>
  <c r="UXT119" i="1"/>
  <c r="FTG120" i="1"/>
  <c r="FTH120" i="1" s="1"/>
  <c r="GFG120" i="1"/>
  <c r="GFH120" i="1" s="1"/>
  <c r="HIM120" i="1"/>
  <c r="HIN120" i="1" s="1"/>
  <c r="HKY120" i="1"/>
  <c r="HKZ120" i="1" s="1"/>
  <c r="HNK120" i="1"/>
  <c r="HNL120" i="1" s="1"/>
  <c r="HPW120" i="1"/>
  <c r="HPX120" i="1" s="1"/>
  <c r="IVG120" i="1"/>
  <c r="IVH120" i="1" s="1"/>
  <c r="IXS120" i="1"/>
  <c r="IXT120" i="1" s="1"/>
  <c r="JAE120" i="1"/>
  <c r="JAF120" i="1" s="1"/>
  <c r="JCQ120" i="1"/>
  <c r="JCR120" i="1" s="1"/>
  <c r="YV119" i="1"/>
  <c r="AUR119" i="1"/>
  <c r="AXD119" i="1"/>
  <c r="BLP119" i="1"/>
  <c r="BOB119" i="1"/>
  <c r="CFD119" i="1"/>
  <c r="CHT119" i="1"/>
  <c r="FHH119" i="1"/>
  <c r="FMF119" i="1"/>
  <c r="FQV119" i="1"/>
  <c r="JCJ119" i="1"/>
  <c r="KUB119" i="1"/>
  <c r="LSB119" i="1"/>
  <c r="NGR119" i="1"/>
  <c r="POJ119" i="1"/>
  <c r="MIZ118" i="1"/>
  <c r="KZ119" i="1"/>
  <c r="AGV119" i="1"/>
  <c r="ASN119" i="1"/>
  <c r="BXH119" i="1"/>
  <c r="DSR119" i="1"/>
  <c r="HHP119" i="1"/>
  <c r="IWF119" i="1"/>
  <c r="JKJ119" i="1"/>
  <c r="KFX119" i="1"/>
  <c r="KIJ119" i="1"/>
  <c r="LIF119" i="1"/>
  <c r="LKN119" i="1"/>
  <c r="MAR119" i="1"/>
  <c r="QPD119" i="1"/>
  <c r="JBD119" i="1"/>
  <c r="QWN119" i="1"/>
  <c r="RGB119" i="1"/>
  <c r="VMV119" i="1"/>
  <c r="VTH119" i="1"/>
  <c r="XCR119" i="1"/>
  <c r="MUJ118" i="1"/>
  <c r="LH119" i="1"/>
  <c r="AQJ119" i="1"/>
  <c r="BCB119" i="1"/>
  <c r="BXP119" i="1"/>
  <c r="CVH119" i="1"/>
  <c r="CXT119" i="1"/>
  <c r="HAV119" i="1"/>
  <c r="HDH119" i="1"/>
  <c r="HOZ119" i="1"/>
  <c r="IWN119" i="1"/>
  <c r="JUF119" i="1"/>
  <c r="KNH119" i="1"/>
  <c r="LBT119" i="1"/>
  <c r="LDX119" i="1"/>
  <c r="NJT119" i="1"/>
  <c r="NVL119" i="1"/>
  <c r="OVH119" i="1"/>
  <c r="PGR119" i="1"/>
  <c r="PNT119" i="1"/>
  <c r="QAR119" i="1"/>
  <c r="QRX119" i="1"/>
  <c r="WDD119" i="1"/>
  <c r="LCR118" i="1"/>
  <c r="QYB118" i="1"/>
  <c r="RFD118" i="1"/>
  <c r="LP119" i="1"/>
  <c r="AHL119" i="1"/>
  <c r="BVL119" i="1"/>
  <c r="CCV119" i="1"/>
  <c r="DHP119" i="1"/>
  <c r="ECN119" i="1"/>
  <c r="EEZ119" i="1"/>
  <c r="EJX119" i="1"/>
  <c r="FKB119" i="1"/>
  <c r="GMJ119" i="1"/>
  <c r="HND119" i="1"/>
  <c r="JNL119" i="1"/>
  <c r="LPP119" i="1"/>
  <c r="NFL119" i="1"/>
  <c r="NRD119" i="1"/>
  <c r="OKF119" i="1"/>
  <c r="OXT119" i="1"/>
  <c r="PAF119" i="1"/>
  <c r="QAZ119" i="1"/>
  <c r="SWF119" i="1"/>
  <c r="TDP119" i="1"/>
  <c r="TGB119" i="1"/>
  <c r="TNL119" i="1"/>
  <c r="TPX119" i="1"/>
  <c r="UJP119" i="1"/>
  <c r="VCB119" i="1"/>
  <c r="AMJ119" i="1"/>
  <c r="BJT119" i="1"/>
  <c r="BVT119" i="1"/>
  <c r="FKJ119" i="1"/>
  <c r="FMV119" i="1"/>
  <c r="FWB119" i="1"/>
  <c r="GHT119" i="1"/>
  <c r="GPD119" i="1"/>
  <c r="GRP119" i="1"/>
  <c r="GYZ119" i="1"/>
  <c r="HGB119" i="1"/>
  <c r="JGR119" i="1"/>
  <c r="JLH119" i="1"/>
  <c r="KNX119" i="1"/>
  <c r="LGR119" i="1"/>
  <c r="LNL119" i="1"/>
  <c r="NHX119" i="1"/>
  <c r="PUN119" i="1"/>
  <c r="QBH119" i="1"/>
  <c r="UVP119" i="1"/>
  <c r="VNL119" i="1"/>
  <c r="WRP119" i="1"/>
  <c r="LFL118" i="1"/>
  <c r="DHX119" i="1"/>
  <c r="FAV119" i="1"/>
  <c r="JNT119" i="1"/>
  <c r="LEN119" i="1"/>
  <c r="UBP119" i="1"/>
  <c r="VPX119" i="1"/>
  <c r="ITX118" i="1"/>
  <c r="JCZ118" i="1"/>
  <c r="KIB118" i="1"/>
  <c r="LUF118" i="1"/>
  <c r="LWR118" i="1"/>
  <c r="LZD118" i="1"/>
  <c r="MIB118" i="1"/>
  <c r="JT119" i="1"/>
  <c r="AFP119" i="1"/>
  <c r="BAN119" i="1"/>
  <c r="BCZ119" i="1"/>
  <c r="CPD119" i="1"/>
  <c r="CTT119" i="1"/>
  <c r="FKR119" i="1"/>
  <c r="GPL119" i="1"/>
  <c r="GRX119" i="1"/>
  <c r="IUZ119" i="1"/>
  <c r="IZX119" i="1"/>
  <c r="JGZ119" i="1"/>
  <c r="JLP119" i="1"/>
  <c r="KJP119" i="1"/>
  <c r="LGZ119" i="1"/>
  <c r="LJL119" i="1"/>
  <c r="MEJ119" i="1"/>
  <c r="NPH119" i="1"/>
  <c r="OKN119" i="1"/>
  <c r="PAV119" i="1"/>
  <c r="PHP119" i="1"/>
  <c r="PSR119" i="1"/>
  <c r="PZD119" i="1"/>
  <c r="RLX119" i="1"/>
  <c r="SZH119" i="1"/>
  <c r="TBT119" i="1"/>
  <c r="TQN119" i="1"/>
  <c r="TSR119" i="1"/>
  <c r="TWZ119" i="1"/>
  <c r="VHH119" i="1"/>
  <c r="VNT119" i="1"/>
  <c r="VSB119" i="1"/>
  <c r="WRX119" i="1"/>
  <c r="WYZ119" i="1"/>
  <c r="XBL119" i="1"/>
  <c r="MFX118" i="1"/>
  <c r="CWN119" i="1"/>
  <c r="FOJ118" i="1"/>
  <c r="INH118" i="1"/>
  <c r="IPT118" i="1"/>
  <c r="KPL118" i="1"/>
  <c r="KWV118" i="1"/>
  <c r="MBP118" i="1"/>
  <c r="NAN118" i="1"/>
  <c r="OZ119" i="1"/>
  <c r="AIJ119" i="1"/>
  <c r="AMZ119" i="1"/>
  <c r="BAV119" i="1"/>
  <c r="CUB119" i="1"/>
  <c r="CWJ119" i="1"/>
  <c r="DDX119" i="1"/>
  <c r="IOF119" i="1"/>
  <c r="JEV119" i="1"/>
  <c r="JSZ119" i="1"/>
  <c r="KMB119" i="1"/>
  <c r="LVD119" i="1"/>
  <c r="MLT119" i="1"/>
  <c r="ORP119" i="1"/>
  <c r="PZL119" i="1"/>
  <c r="QQR119" i="1"/>
  <c r="QTD119" i="1"/>
  <c r="RAF119" i="1"/>
  <c r="RCR119" i="1"/>
  <c r="UMZ119" i="1"/>
  <c r="UPD119" i="1"/>
  <c r="URP119" i="1"/>
  <c r="VZL119" i="1"/>
  <c r="WNP119" i="1"/>
  <c r="XBT119" i="1"/>
  <c r="WBX119" i="1"/>
  <c r="KJ119" i="1"/>
  <c r="MV119" i="1"/>
  <c r="AIR119" i="1"/>
  <c r="BBD119" i="1"/>
  <c r="BZD119" i="1"/>
  <c r="EGF119" i="1"/>
  <c r="EIR119" i="1"/>
  <c r="ELD119" i="1"/>
  <c r="ENP119" i="1"/>
  <c r="FLH119" i="1"/>
  <c r="FNT119" i="1"/>
  <c r="JMF119" i="1"/>
  <c r="JRD119" i="1"/>
  <c r="JTH119" i="1"/>
  <c r="KCV119" i="1"/>
  <c r="LAV119" i="1"/>
  <c r="LQV119" i="1"/>
  <c r="LVL119" i="1"/>
  <c r="MCN119" i="1"/>
  <c r="MEZ119" i="1"/>
  <c r="OYZ119" i="1"/>
  <c r="PDP119" i="1"/>
  <c r="POZ119" i="1"/>
  <c r="PTH119" i="1"/>
  <c r="PZT119" i="1"/>
  <c r="QHD119" i="1"/>
  <c r="QMB119" i="1"/>
  <c r="QQZ119" i="1"/>
  <c r="THH119" i="1"/>
  <c r="TMF119" i="1"/>
  <c r="TOR119" i="1"/>
  <c r="UIJ119" i="1"/>
  <c r="UNH119" i="1"/>
  <c r="HRT118" i="1"/>
  <c r="JDP118" i="1"/>
  <c r="BDP119" i="1"/>
  <c r="CPT119" i="1"/>
  <c r="DKZ119" i="1"/>
  <c r="GYR118" i="1"/>
  <c r="AGN119" i="1"/>
  <c r="BBL119" i="1"/>
  <c r="BUN119" i="1"/>
  <c r="CIZ119" i="1"/>
  <c r="DIV119" i="1"/>
  <c r="DZL119" i="1"/>
  <c r="EUZ119" i="1"/>
  <c r="FJD119" i="1"/>
  <c r="FQN119" i="1"/>
  <c r="GIZ119" i="1"/>
  <c r="GXT119" i="1"/>
  <c r="JTP119" i="1"/>
  <c r="KAZ119" i="1"/>
  <c r="KKN119" i="1"/>
  <c r="KMR119" i="1"/>
  <c r="LDH119" i="1"/>
  <c r="PKR119" i="1"/>
  <c r="QAB119" i="1"/>
  <c r="QHL119" i="1"/>
  <c r="QMJ119" i="1"/>
  <c r="QOV119" i="1"/>
  <c r="TXX119" i="1"/>
  <c r="WJH119" i="1"/>
  <c r="WQJ119" i="1"/>
  <c r="TDX118" i="1"/>
  <c r="PP119" i="1"/>
  <c r="AZH119" i="1"/>
  <c r="FSR119" i="1"/>
  <c r="ONX119" i="1"/>
  <c r="PIN119" i="1"/>
  <c r="VQV119" i="1"/>
  <c r="WOF119" i="1"/>
  <c r="XAF119" i="1"/>
  <c r="ECM120" i="1"/>
  <c r="ECN120" i="1" s="1"/>
  <c r="FKQ120" i="1"/>
  <c r="FKR120" i="1" s="1"/>
  <c r="FKR118" i="1"/>
  <c r="GIB118" i="1"/>
  <c r="EVH119" i="1"/>
  <c r="LRS120" i="1"/>
  <c r="LRT120" i="1" s="1"/>
  <c r="LRT118" i="1"/>
  <c r="IN118" i="1"/>
  <c r="EAI120" i="1"/>
  <c r="EAJ120" i="1" s="1"/>
  <c r="FUN118" i="1"/>
  <c r="HGI120" i="1"/>
  <c r="HGJ120" i="1" s="1"/>
  <c r="HGJ118" i="1"/>
  <c r="JGF118" i="1"/>
  <c r="JGJ118" i="1"/>
  <c r="FJT119" i="1"/>
  <c r="XFD119" i="1"/>
  <c r="XEZ119" i="1"/>
  <c r="EWV118" i="1"/>
  <c r="FIU120" i="1"/>
  <c r="FIV120" i="1" s="1"/>
  <c r="FIV118" i="1"/>
  <c r="SDS120" i="1"/>
  <c r="SDT120" i="1" s="1"/>
  <c r="SDT118" i="1"/>
  <c r="WPD119" i="1"/>
  <c r="WOZ119" i="1"/>
  <c r="HIZ118" i="1"/>
  <c r="HJD118" i="1"/>
  <c r="KZP118" i="1"/>
  <c r="LBT118" i="1"/>
  <c r="MEB118" i="1"/>
  <c r="NMF118" i="1"/>
  <c r="NOQ120" i="1"/>
  <c r="NOR120" i="1" s="1"/>
  <c r="NOR118" i="1"/>
  <c r="MCE120" i="1"/>
  <c r="MCF120" i="1" s="1"/>
  <c r="MCF118" i="1"/>
  <c r="EWF119" i="1"/>
  <c r="LO120" i="1"/>
  <c r="LP120" i="1" s="1"/>
  <c r="IMB118" i="1"/>
  <c r="JEM120" i="1"/>
  <c r="JEN120" i="1" s="1"/>
  <c r="JEN118" i="1"/>
  <c r="KXS120" i="1"/>
  <c r="KXT120" i="1" s="1"/>
  <c r="KXT118" i="1"/>
  <c r="MAA120" i="1"/>
  <c r="MAB120" i="1" s="1"/>
  <c r="MAB118" i="1"/>
  <c r="PLT118" i="1"/>
  <c r="PLX118" i="1"/>
  <c r="DRL119" i="1"/>
  <c r="DRH119" i="1"/>
  <c r="KTC120" i="1"/>
  <c r="KTD120" i="1" s="1"/>
  <c r="KTD118" i="1"/>
  <c r="MVO120" i="1"/>
  <c r="MVP120" i="1" s="1"/>
  <c r="MVP118" i="1"/>
  <c r="KHS120" i="1"/>
  <c r="KHT120" i="1" s="1"/>
  <c r="KHT118" i="1"/>
  <c r="CKN119" i="1"/>
  <c r="FVL118" i="1"/>
  <c r="HTP118" i="1"/>
  <c r="FMN118" i="1"/>
  <c r="FRL118" i="1"/>
  <c r="GAI120" i="1"/>
  <c r="GAJ120" i="1" s="1"/>
  <c r="GAJ118" i="1"/>
  <c r="GEY120" i="1"/>
  <c r="GEZ120" i="1" s="1"/>
  <c r="GEZ118" i="1"/>
  <c r="IMQ120" i="1"/>
  <c r="IMR120" i="1" s="1"/>
  <c r="IMR118" i="1"/>
  <c r="MRO120" i="1"/>
  <c r="MRP120" i="1" s="1"/>
  <c r="OJG120" i="1"/>
  <c r="OJH120" i="1" s="1"/>
  <c r="OJH118" i="1"/>
  <c r="EJG120" i="1"/>
  <c r="EJH120" i="1" s="1"/>
  <c r="FVS120" i="1"/>
  <c r="FVT120" i="1" s="1"/>
  <c r="FVT118" i="1"/>
  <c r="FQF119" i="1"/>
  <c r="GEB119" i="1"/>
  <c r="GFH118" i="1"/>
  <c r="HFT118" i="1"/>
  <c r="MDD118" i="1"/>
  <c r="MHL118" i="1"/>
  <c r="IYZ118" i="1"/>
  <c r="TPG120" i="1"/>
  <c r="TPH120" i="1" s="1"/>
  <c r="QF119" i="1"/>
  <c r="BEV119" i="1"/>
  <c r="COV119" i="1"/>
  <c r="DCJ119" i="1"/>
  <c r="DJD119" i="1"/>
  <c r="FOB119" i="1"/>
  <c r="HCR119" i="1"/>
  <c r="HFD119" i="1"/>
  <c r="HQN119" i="1"/>
  <c r="IRX119" i="1"/>
  <c r="JJL119" i="1"/>
  <c r="JQN119" i="1"/>
  <c r="KEB119" i="1"/>
  <c r="KPT119" i="1"/>
  <c r="LLX119" i="1"/>
  <c r="MHD119" i="1"/>
  <c r="MNP119" i="1"/>
  <c r="MUB119" i="1"/>
  <c r="MYB119" i="1"/>
  <c r="NEV119" i="1"/>
  <c r="NTP119" i="1"/>
  <c r="OEB119" i="1"/>
  <c r="OGN119" i="1"/>
  <c r="OQZ119" i="1"/>
  <c r="PBT119" i="1"/>
  <c r="QSF119" i="1"/>
  <c r="QUJ119" i="1"/>
  <c r="QYZ119" i="1"/>
  <c r="RBL119" i="1"/>
  <c r="RIN119" i="1"/>
  <c r="TWB119" i="1"/>
  <c r="VFT119" i="1"/>
  <c r="WMR119" i="1"/>
  <c r="WRH119" i="1"/>
  <c r="EV119" i="1"/>
  <c r="HH119" i="1"/>
  <c r="JL119" i="1"/>
  <c r="LX119" i="1"/>
  <c r="SR119" i="1"/>
  <c r="XH119" i="1"/>
  <c r="AIZ119" i="1"/>
  <c r="ALD119" i="1"/>
  <c r="ARX119" i="1"/>
  <c r="BCR119" i="1"/>
  <c r="BWZ119" i="1"/>
  <c r="CDT119" i="1"/>
  <c r="EGB119" i="1"/>
  <c r="ERP119" i="1"/>
  <c r="EYJ119" i="1"/>
  <c r="FVX119" i="1"/>
  <c r="HUV119" i="1"/>
  <c r="HZL119" i="1"/>
  <c r="INP119" i="1"/>
  <c r="IUJ119" i="1"/>
  <c r="JZT119" i="1"/>
  <c r="KSF119" i="1"/>
  <c r="KWV119" i="1"/>
  <c r="LBL119" i="1"/>
  <c r="LKB119" i="1"/>
  <c r="LUN119" i="1"/>
  <c r="MCZ119" i="1"/>
  <c r="MLP119" i="1"/>
  <c r="MRX119" i="1"/>
  <c r="MWF119" i="1"/>
  <c r="NJD119" i="1"/>
  <c r="NRP119" i="1"/>
  <c r="OCF119" i="1"/>
  <c r="OIZ119" i="1"/>
  <c r="OMZ119" i="1"/>
  <c r="OVD119" i="1"/>
  <c r="PDT119" i="1"/>
  <c r="PKB119" i="1"/>
  <c r="RDX119" i="1"/>
  <c r="UGV119" i="1"/>
  <c r="UWV119" i="1"/>
  <c r="VIB119" i="1"/>
  <c r="WTT119" i="1"/>
  <c r="LUE120" i="1"/>
  <c r="LUF120" i="1" s="1"/>
  <c r="MJG120" i="1"/>
  <c r="MJH120" i="1" s="1"/>
  <c r="PLW120" i="1"/>
  <c r="PLX120" i="1" s="1"/>
  <c r="SGF120" i="1"/>
  <c r="XEF118" i="1"/>
  <c r="CR119" i="1"/>
  <c r="QN119" i="1"/>
  <c r="ART119" i="1"/>
  <c r="AUB119" i="1"/>
  <c r="BFD119" i="1"/>
  <c r="CEB119" i="1"/>
  <c r="CMZ119" i="1"/>
  <c r="DCR119" i="1"/>
  <c r="DJL119" i="1"/>
  <c r="FSB119" i="1"/>
  <c r="GFH119" i="1"/>
  <c r="HFL119" i="1"/>
  <c r="HOJ119" i="1"/>
  <c r="IBX119" i="1"/>
  <c r="IYR119" i="1"/>
  <c r="JJT119" i="1"/>
  <c r="JQV119" i="1"/>
  <c r="KUR119" i="1"/>
  <c r="LFT119" i="1"/>
  <c r="LOJ119" i="1"/>
  <c r="LSJ119" i="1"/>
  <c r="MHL119" i="1"/>
  <c r="NAN119" i="1"/>
  <c r="NXX119" i="1"/>
  <c r="ORH119" i="1"/>
  <c r="PMF119" i="1"/>
  <c r="QEB119" i="1"/>
  <c r="QIZ119" i="1"/>
  <c r="QNX119" i="1"/>
  <c r="RIV119" i="1"/>
  <c r="EYB118" i="1"/>
  <c r="FCQ120" i="1"/>
  <c r="FCR120" i="1" s="1"/>
  <c r="GGF118" i="1"/>
  <c r="GKU120" i="1"/>
  <c r="GKV120" i="1" s="1"/>
  <c r="GRW120" i="1"/>
  <c r="GRX120" i="1" s="1"/>
  <c r="GUI120" i="1"/>
  <c r="GUJ120" i="1" s="1"/>
  <c r="HBK120" i="1"/>
  <c r="HBL120" i="1" s="1"/>
  <c r="HDW120" i="1"/>
  <c r="HDX120" i="1" s="1"/>
  <c r="IAR118" i="1"/>
  <c r="IZP118" i="1"/>
  <c r="LGJ118" i="1"/>
  <c r="LPW120" i="1"/>
  <c r="LPX120" i="1" s="1"/>
  <c r="MJH118" i="1"/>
  <c r="WKE120" i="1"/>
  <c r="WKF120" i="1" s="1"/>
  <c r="SXL118" i="1"/>
  <c r="AJH119" i="1"/>
  <c r="AYZ119" i="1"/>
  <c r="BHP119" i="1"/>
  <c r="BLX119" i="1"/>
  <c r="BVD119" i="1"/>
  <c r="DJT119" i="1"/>
  <c r="EEJ119" i="1"/>
  <c r="EKZ119" i="1"/>
  <c r="EWN119" i="1"/>
  <c r="FBD119" i="1"/>
  <c r="FDP119" i="1"/>
  <c r="FQJ119" i="1"/>
  <c r="GFP119" i="1"/>
  <c r="GKF119" i="1"/>
  <c r="HXP119" i="1"/>
  <c r="JQZ119" i="1"/>
  <c r="JVL119" i="1"/>
  <c r="KCF119" i="1"/>
  <c r="LMN119" i="1"/>
  <c r="LWZ119" i="1"/>
  <c r="MYR119" i="1"/>
  <c r="OER119" i="1"/>
  <c r="OLL119" i="1"/>
  <c r="OTL119" i="1"/>
  <c r="PKJ119" i="1"/>
  <c r="PMN119" i="1"/>
  <c r="PSB119" i="1"/>
  <c r="PVT119" i="1"/>
  <c r="QGV119" i="1"/>
  <c r="QLT119" i="1"/>
  <c r="QSR119" i="1"/>
  <c r="QUZ119" i="1"/>
  <c r="KFX118" i="1"/>
  <c r="LOB118" i="1"/>
  <c r="MLK120" i="1"/>
  <c r="MLL120" i="1" s="1"/>
  <c r="PTG120" i="1"/>
  <c r="PTH120" i="1" s="1"/>
  <c r="SVH118" i="1"/>
  <c r="WTD118" i="1"/>
  <c r="HX119" i="1"/>
  <c r="MN119" i="1"/>
  <c r="OR119" i="1"/>
  <c r="QV119" i="1"/>
  <c r="XX119" i="1"/>
  <c r="AEZ119" i="1"/>
  <c r="AHD119" i="1"/>
  <c r="ANX119" i="1"/>
  <c r="AUJ119" i="1"/>
  <c r="BDH119" i="1"/>
  <c r="BFL119" i="1"/>
  <c r="CLD119" i="1"/>
  <c r="DMF119" i="1"/>
  <c r="EUR119" i="1"/>
  <c r="FIF119" i="1"/>
  <c r="FMN119" i="1"/>
  <c r="FOR119" i="1"/>
  <c r="FSJ119" i="1"/>
  <c r="GWF119" i="1"/>
  <c r="ICF119" i="1"/>
  <c r="MOF119" i="1"/>
  <c r="NLP119" i="1"/>
  <c r="JIV118" i="1"/>
  <c r="KMZ118" i="1"/>
  <c r="QWM120" i="1"/>
  <c r="QWN120" i="1" s="1"/>
  <c r="DMN119" i="1"/>
  <c r="FIN119" i="1"/>
  <c r="FOZ119" i="1"/>
  <c r="HKR119" i="1"/>
  <c r="LGJ119" i="1"/>
  <c r="LXH119" i="1"/>
  <c r="LZL119" i="1"/>
  <c r="MIB119" i="1"/>
  <c r="MYZ119" i="1"/>
  <c r="NBD119" i="1"/>
  <c r="NOB119" i="1"/>
  <c r="PGJ119" i="1"/>
  <c r="PSJ119" i="1"/>
  <c r="PWB119" i="1"/>
  <c r="PFK120" i="1"/>
  <c r="PFL120" i="1" s="1"/>
  <c r="WTK120" i="1"/>
  <c r="WTL120" i="1" s="1"/>
  <c r="OVX119" i="1"/>
  <c r="EYZ118" i="1"/>
  <c r="FYF118" i="1"/>
  <c r="HLP118" i="1"/>
  <c r="IDS120" i="1"/>
  <c r="IDT120" i="1" s="1"/>
  <c r="JGZ118" i="1"/>
  <c r="JLO120" i="1"/>
  <c r="JLP120" i="1" s="1"/>
  <c r="KNG120" i="1"/>
  <c r="KNH120" i="1" s="1"/>
  <c r="KRW120" i="1"/>
  <c r="KRX120" i="1" s="1"/>
  <c r="KWM120" i="1"/>
  <c r="KWN120" i="1" s="1"/>
  <c r="LCZ118" i="1"/>
  <c r="LHG120" i="1"/>
  <c r="LHH120" i="1" s="1"/>
  <c r="LJS120" i="1"/>
  <c r="LJT120" i="1" s="1"/>
  <c r="TFK120" i="1"/>
  <c r="TFL120" i="1" s="1"/>
  <c r="PH119" i="1"/>
  <c r="RL119" i="1"/>
  <c r="YN119" i="1"/>
  <c r="ASV119" i="1"/>
  <c r="AZP119" i="1"/>
  <c r="BOZ119" i="1"/>
  <c r="BXX119" i="1"/>
  <c r="CAJ119" i="1"/>
  <c r="CEZ119" i="1"/>
  <c r="CYZ119" i="1"/>
  <c r="FND119" i="1"/>
  <c r="FPH119" i="1"/>
  <c r="GBP119" i="1"/>
  <c r="GZH119" i="1"/>
  <c r="HTX119" i="1"/>
  <c r="JDX119" i="1"/>
  <c r="KAV119" i="1"/>
  <c r="KKF119" i="1"/>
  <c r="KTL119" i="1"/>
  <c r="LIV119" i="1"/>
  <c r="LND119" i="1"/>
  <c r="LRL119" i="1"/>
  <c r="LVP119" i="1"/>
  <c r="MBX119" i="1"/>
  <c r="MKN119" i="1"/>
  <c r="NKF119" i="1"/>
  <c r="NQN119" i="1"/>
  <c r="NWR119" i="1"/>
  <c r="OHT119" i="1"/>
  <c r="OKB119" i="1"/>
  <c r="OUB119" i="1"/>
  <c r="PQV119" i="1"/>
  <c r="PYF119" i="1"/>
  <c r="QRH119" i="1"/>
  <c r="KIQ120" i="1"/>
  <c r="KIR120" i="1" s="1"/>
  <c r="LBC120" i="1"/>
  <c r="LBD120" i="1" s="1"/>
  <c r="OFX118" i="1"/>
  <c r="ND119" i="1"/>
  <c r="WJ119" i="1"/>
  <c r="AKF119" i="1"/>
  <c r="AON119" i="1"/>
  <c r="AXL119" i="1"/>
  <c r="BDX119" i="1"/>
  <c r="BMV119" i="1"/>
  <c r="CCR119" i="1"/>
  <c r="CNX119" i="1"/>
  <c r="ECV119" i="1"/>
  <c r="FSZ119" i="1"/>
  <c r="GPT119" i="1"/>
  <c r="GUR119" i="1"/>
  <c r="GXD119" i="1"/>
  <c r="HBT119" i="1"/>
  <c r="IHT119" i="1"/>
  <c r="IOV119" i="1"/>
  <c r="JBT119" i="1"/>
  <c r="JIN119" i="1"/>
  <c r="KDD119" i="1"/>
  <c r="MAB119" i="1"/>
  <c r="MIR119" i="1"/>
  <c r="MTD119" i="1"/>
  <c r="NBT119" i="1"/>
  <c r="NOR119" i="1"/>
  <c r="NZD119" i="1"/>
  <c r="OMJ119" i="1"/>
  <c r="OSF119" i="1"/>
  <c r="PJD119" i="1"/>
  <c r="PNL119" i="1"/>
  <c r="QCV119" i="1"/>
  <c r="QFH119" i="1"/>
  <c r="QHT119" i="1"/>
  <c r="QKF119" i="1"/>
  <c r="QMR119" i="1"/>
  <c r="QTL119" i="1"/>
  <c r="RAN119" i="1"/>
  <c r="RMN119" i="1"/>
  <c r="UVX119" i="1"/>
  <c r="FDW120" i="1"/>
  <c r="FDX120" i="1" s="1"/>
  <c r="GHC120" i="1"/>
  <c r="GHD120" i="1" s="1"/>
  <c r="IBP118" i="1"/>
  <c r="IPK120" i="1"/>
  <c r="IPL120" i="1" s="1"/>
  <c r="IUA120" i="1"/>
  <c r="IUB120" i="1" s="1"/>
  <c r="IVX118" i="1"/>
  <c r="IYI120" i="1"/>
  <c r="IYJ120" i="1" s="1"/>
  <c r="JEU120" i="1"/>
  <c r="JEV120" i="1" s="1"/>
  <c r="KUI120" i="1"/>
  <c r="KUJ120" i="1" s="1"/>
  <c r="LBD118" i="1"/>
  <c r="LOR118" i="1"/>
  <c r="NRK120" i="1"/>
  <c r="NRL120" i="1" s="1"/>
  <c r="ADL119" i="1"/>
  <c r="BBT119" i="1"/>
  <c r="BWB119" i="1"/>
  <c r="CQJ119" i="1"/>
  <c r="JKZ119" i="1"/>
  <c r="PCZ119" i="1"/>
  <c r="PLH119" i="1"/>
  <c r="ILL118" i="1"/>
  <c r="LDG120" i="1"/>
  <c r="LDH120" i="1" s="1"/>
  <c r="MCV118" i="1"/>
  <c r="MVW120" i="1"/>
  <c r="MVX120" i="1" s="1"/>
  <c r="TQV118" i="1"/>
  <c r="WWN118" i="1"/>
  <c r="BT119" i="1"/>
  <c r="NL119" i="1"/>
  <c r="WR119" i="1"/>
  <c r="AOV119" i="1"/>
  <c r="AVP119" i="1"/>
  <c r="AXT119" i="1"/>
  <c r="BEF119" i="1"/>
  <c r="BKZ119" i="1"/>
  <c r="COF119" i="1"/>
  <c r="CQF119" i="1"/>
  <c r="CSN119" i="1"/>
  <c r="EAZ119" i="1"/>
  <c r="EDD119" i="1"/>
  <c r="EOV119" i="1"/>
  <c r="FCJ119" i="1"/>
  <c r="FPP119" i="1"/>
  <c r="FRD119" i="1"/>
  <c r="GLL119" i="1"/>
  <c r="HGZ119" i="1"/>
  <c r="HLH119" i="1"/>
  <c r="JCB119" i="1"/>
  <c r="JPX119" i="1"/>
  <c r="KDL119" i="1"/>
  <c r="KPD119" i="1"/>
  <c r="KYJ119" i="1"/>
  <c r="MAJ119" i="1"/>
  <c r="MMZ119" i="1"/>
  <c r="NEF119" i="1"/>
  <c r="NMV119" i="1"/>
  <c r="NSZ119" i="1"/>
  <c r="OFX119" i="1"/>
  <c r="OMN119" i="1"/>
  <c r="OWN119" i="1"/>
  <c r="PDH119" i="1"/>
  <c r="PNP119" i="1"/>
  <c r="PPH119" i="1"/>
  <c r="QTT119" i="1"/>
  <c r="RAV119" i="1"/>
  <c r="RKJ119" i="1"/>
  <c r="FYV118" i="1"/>
  <c r="HHG120" i="1"/>
  <c r="HHH120" i="1" s="1"/>
  <c r="HJT118" i="1"/>
  <c r="IAB118" i="1"/>
  <c r="ILH118" i="1"/>
  <c r="ING120" i="1"/>
  <c r="INH120" i="1" s="1"/>
  <c r="IWE120" i="1"/>
  <c r="IWF120" i="1" s="1"/>
  <c r="KJH118" i="1"/>
  <c r="MAQ120" i="1"/>
  <c r="MAR120" i="1" s="1"/>
  <c r="TKI120" i="1"/>
  <c r="TKJ120" i="1" s="1"/>
  <c r="CSV119" i="1"/>
  <c r="ITT119" i="1"/>
  <c r="LYF119" i="1"/>
  <c r="PHH119" i="1"/>
  <c r="PUV119" i="1"/>
  <c r="SVP119" i="1"/>
  <c r="KCN118" i="1"/>
  <c r="LPH118" i="1"/>
  <c r="LRL118" i="1"/>
  <c r="MAZ118" i="1"/>
  <c r="MCU120" i="1"/>
  <c r="MCV120" i="1" s="1"/>
  <c r="OZG120" i="1"/>
  <c r="OZH120" i="1" s="1"/>
  <c r="QGN118" i="1"/>
  <c r="TGB118" i="1"/>
  <c r="TMU120" i="1"/>
  <c r="TMV120" i="1" s="1"/>
  <c r="UAI120" i="1"/>
  <c r="UAJ120" i="1" s="1"/>
  <c r="PX119" i="1"/>
  <c r="ARH119" i="1"/>
  <c r="BEN119" i="1"/>
  <c r="BLH119" i="1"/>
  <c r="CIB119" i="1"/>
  <c r="CSR119" i="1"/>
  <c r="DLH119" i="1"/>
  <c r="EDL119" i="1"/>
  <c r="FLP119" i="1"/>
  <c r="GHD119" i="1"/>
  <c r="GLT119" i="1"/>
  <c r="GSV119" i="1"/>
  <c r="GVH119" i="1"/>
  <c r="HLP119" i="1"/>
  <c r="HQF119" i="1"/>
  <c r="HZD119" i="1"/>
  <c r="IRP119" i="1"/>
  <c r="JJD119" i="1"/>
  <c r="JQF119" i="1"/>
  <c r="MGV119" i="1"/>
  <c r="MPL119" i="1"/>
  <c r="NCJ119" i="1"/>
  <c r="NZT119" i="1"/>
  <c r="TFL119" i="1"/>
  <c r="TKJ119" i="1"/>
  <c r="FJL118" i="1"/>
  <c r="HHX118" i="1"/>
  <c r="JFD118" i="1"/>
  <c r="JNT118" i="1"/>
  <c r="KEJ118" i="1"/>
  <c r="KKN118" i="1"/>
  <c r="LHX118" i="1"/>
  <c r="LKJ118" i="1"/>
  <c r="LQN118" i="1"/>
  <c r="MKN118" i="1"/>
  <c r="MLT118" i="1"/>
  <c r="MMZ118" i="1"/>
  <c r="MOF118" i="1"/>
  <c r="MPL118" i="1"/>
  <c r="MQR118" i="1"/>
  <c r="MRX118" i="1"/>
  <c r="MTD118" i="1"/>
  <c r="OAZ118" i="1"/>
  <c r="RTX118" i="1"/>
  <c r="TCR118" i="1"/>
  <c r="TQN118" i="1"/>
  <c r="XBD118" i="1"/>
  <c r="XCZ118" i="1"/>
  <c r="TH119" i="1"/>
  <c r="VL119" i="1"/>
  <c r="AIB119" i="1"/>
  <c r="AJX119" i="1"/>
  <c r="AYR119" i="1"/>
  <c r="BCJ119" i="1"/>
  <c r="BQV119" i="1"/>
  <c r="BSZ119" i="1"/>
  <c r="BWR119" i="1"/>
  <c r="CSF119" i="1"/>
  <c r="DEF119" i="1"/>
  <c r="DGJ119" i="1"/>
  <c r="DKB119" i="1"/>
  <c r="DNL119" i="1"/>
  <c r="DTX119" i="1"/>
  <c r="DXX119" i="1"/>
  <c r="EAB119" i="1"/>
  <c r="EDT119" i="1"/>
  <c r="EHD119" i="1"/>
  <c r="EZP119" i="1"/>
  <c r="FGB119" i="1"/>
  <c r="FYN119" i="1"/>
  <c r="FYJ119" i="1"/>
  <c r="INH119" i="1"/>
  <c r="JSJ119" i="1"/>
  <c r="EUJ118" i="1"/>
  <c r="FLH118" i="1"/>
  <c r="FTX118" i="1"/>
  <c r="GMB118" i="1"/>
  <c r="GPL118" i="1"/>
  <c r="GRX118" i="1"/>
  <c r="GZX118" i="1"/>
  <c r="HQN118" i="1"/>
  <c r="ICF118" i="1"/>
  <c r="IPD118" i="1"/>
  <c r="IXD118" i="1"/>
  <c r="KMJ118" i="1"/>
  <c r="KQR118" i="1"/>
  <c r="KUR118" i="1"/>
  <c r="KWN118" i="1"/>
  <c r="LKF118" i="1"/>
  <c r="LQJ118" i="1"/>
  <c r="LYV118" i="1"/>
  <c r="MAR118" i="1"/>
  <c r="MDT118" i="1"/>
  <c r="MGN118" i="1"/>
  <c r="ODL118" i="1"/>
  <c r="OTD118" i="1"/>
  <c r="RRT118" i="1"/>
  <c r="RYV118" i="1"/>
  <c r="TEV118" i="1"/>
  <c r="TGR118" i="1"/>
  <c r="XDH118" i="1"/>
  <c r="BD119" i="1"/>
  <c r="NT119" i="1"/>
  <c r="ACF119" i="1"/>
  <c r="AQB119" i="1"/>
  <c r="ASF119" i="1"/>
  <c r="BGJ119" i="1"/>
  <c r="BIN119" i="1"/>
  <c r="BKR119" i="1"/>
  <c r="CQR119" i="1"/>
  <c r="DJX119" i="1"/>
  <c r="DTT119" i="1"/>
  <c r="EDP119" i="1"/>
  <c r="ENL119" i="1"/>
  <c r="JXH119" i="1"/>
  <c r="EWR118" i="1"/>
  <c r="FKB118" i="1"/>
  <c r="GCF118" i="1"/>
  <c r="GFP118" i="1"/>
  <c r="GKF118" i="1"/>
  <c r="GWN118" i="1"/>
  <c r="GYB118" i="1"/>
  <c r="HSJ118" i="1"/>
  <c r="IJH118" i="1"/>
  <c r="ITT118" i="1"/>
  <c r="IVH118" i="1"/>
  <c r="KDD118" i="1"/>
  <c r="KKV118" i="1"/>
  <c r="KWR118" i="1"/>
  <c r="LGR118" i="1"/>
  <c r="LUV118" i="1"/>
  <c r="MCN118" i="1"/>
  <c r="MFH118" i="1"/>
  <c r="MXT118" i="1"/>
  <c r="OIJ118" i="1"/>
  <c r="PWR118" i="1"/>
  <c r="WZP118" i="1"/>
  <c r="XBL118" i="1"/>
  <c r="BL119" i="1"/>
  <c r="KB119" i="1"/>
  <c r="MF119" i="1"/>
  <c r="OB119" i="1"/>
  <c r="YF119" i="1"/>
  <c r="ACN119" i="1"/>
  <c r="AER119" i="1"/>
  <c r="FLX119" i="1"/>
  <c r="GIB119" i="1"/>
  <c r="GRH119" i="1"/>
  <c r="JVD119" i="1"/>
  <c r="KZ118" i="1"/>
  <c r="FBL118" i="1"/>
  <c r="FJX118" i="1"/>
  <c r="FSJ118" i="1"/>
  <c r="GQB118" i="1"/>
  <c r="HGR118" i="1"/>
  <c r="HQV118" i="1"/>
  <c r="JDX118" i="1"/>
  <c r="KAZ118" i="1"/>
  <c r="KCZ118" i="1"/>
  <c r="KIZ118" i="1"/>
  <c r="KMR118" i="1"/>
  <c r="KUZ118" i="1"/>
  <c r="LEV118" i="1"/>
  <c r="LGN118" i="1"/>
  <c r="LMV118" i="1"/>
  <c r="LSZ118" i="1"/>
  <c r="LWZ118" i="1"/>
  <c r="MGV118" i="1"/>
  <c r="MJP118" i="1"/>
  <c r="MKV118" i="1"/>
  <c r="MMB118" i="1"/>
  <c r="MNH118" i="1"/>
  <c r="MON118" i="1"/>
  <c r="MPT118" i="1"/>
  <c r="MQZ118" i="1"/>
  <c r="MSF118" i="1"/>
  <c r="MTL118" i="1"/>
  <c r="MUR118" i="1"/>
  <c r="MVX118" i="1"/>
  <c r="QBP118" i="1"/>
  <c r="SBP118" i="1"/>
  <c r="SIR118" i="1"/>
  <c r="TFD118" i="1"/>
  <c r="TPH118" i="1"/>
  <c r="TXX118" i="1"/>
  <c r="DP119" i="1"/>
  <c r="FT119" i="1"/>
  <c r="YB119" i="1"/>
  <c r="AAJ119" i="1"/>
  <c r="BGR119" i="1"/>
  <c r="BRL119" i="1"/>
  <c r="CJH119" i="1"/>
  <c r="CQZ119" i="1"/>
  <c r="KAB119" i="1"/>
  <c r="DQB119" i="1"/>
  <c r="EJT119" i="1"/>
  <c r="FCF119" i="1"/>
  <c r="FSV119" i="1"/>
  <c r="HBD119" i="1"/>
  <c r="JOR119" i="1"/>
  <c r="NL118" i="1"/>
  <c r="FIN118" i="1"/>
  <c r="FLX118" i="1"/>
  <c r="FQN118" i="1"/>
  <c r="GMR118" i="1"/>
  <c r="GOF118" i="1"/>
  <c r="HIN118" i="1"/>
  <c r="HZL118" i="1"/>
  <c r="ICV118" i="1"/>
  <c r="IFH118" i="1"/>
  <c r="JFT118" i="1"/>
  <c r="JOJ118" i="1"/>
  <c r="KHL118" i="1"/>
  <c r="KLD118" i="1"/>
  <c r="KMV118" i="1"/>
  <c r="KZH118" i="1"/>
  <c r="LPD118" i="1"/>
  <c r="MBH118" i="1"/>
  <c r="MFP118" i="1"/>
  <c r="MIJ118" i="1"/>
  <c r="NCJ118" i="1"/>
  <c r="QLL118" i="1"/>
  <c r="SNP118" i="1"/>
  <c r="TBL118" i="1"/>
  <c r="TLH118" i="1"/>
  <c r="WZX118" i="1"/>
  <c r="OJ119" i="1"/>
  <c r="UF119" i="1"/>
  <c r="AAR119" i="1"/>
  <c r="AQR119" i="1"/>
  <c r="BGZ119" i="1"/>
  <c r="BJD119" i="1"/>
  <c r="BNL119" i="1"/>
  <c r="BPP119" i="1"/>
  <c r="BYZ119" i="1"/>
  <c r="CDD119" i="1"/>
  <c r="CHL119" i="1"/>
  <c r="CLT119" i="1"/>
  <c r="FEV119" i="1"/>
  <c r="FER119" i="1"/>
  <c r="FPX119" i="1"/>
  <c r="GKV119" i="1"/>
  <c r="HMN119" i="1"/>
  <c r="FBP118" i="1"/>
  <c r="FSR118" i="1"/>
  <c r="GEJ118" i="1"/>
  <c r="GWV118" i="1"/>
  <c r="HGZ118" i="1"/>
  <c r="JMV118" i="1"/>
  <c r="KVP118" i="1"/>
  <c r="LDH118" i="1"/>
  <c r="LJD118" i="1"/>
  <c r="MYB118" i="1"/>
  <c r="NAJ118" i="1"/>
  <c r="NEV118" i="1"/>
  <c r="PCZ118" i="1"/>
  <c r="QQJ118" i="1"/>
  <c r="SLL118" i="1"/>
  <c r="TDP118" i="1"/>
  <c r="IN119" i="1"/>
  <c r="SB119" i="1"/>
  <c r="AMR119" i="1"/>
  <c r="BTX119" i="1"/>
  <c r="CPL119" i="1"/>
  <c r="CRH119" i="1"/>
  <c r="DHH119" i="1"/>
  <c r="DKR119" i="1"/>
  <c r="FGZ119" i="1"/>
  <c r="FIV119" i="1"/>
  <c r="FOJ119" i="1"/>
  <c r="FRL119" i="1"/>
  <c r="FWJ118" i="1"/>
  <c r="GCV118" i="1"/>
  <c r="HPP118" i="1"/>
  <c r="HSZ118" i="1"/>
  <c r="HVL118" i="1"/>
  <c r="HXP118" i="1"/>
  <c r="IJX118" i="1"/>
  <c r="JSZ118" i="1"/>
  <c r="JZL118" i="1"/>
  <c r="KVL118" i="1"/>
  <c r="LIZ118" i="1"/>
  <c r="LTH118" i="1"/>
  <c r="LVL118" i="1"/>
  <c r="MEJ118" i="1"/>
  <c r="MHD118" i="1"/>
  <c r="MJX118" i="1"/>
  <c r="MLD118" i="1"/>
  <c r="MMJ118" i="1"/>
  <c r="MNP118" i="1"/>
  <c r="MOV118" i="1"/>
  <c r="MQB118" i="1"/>
  <c r="MRH118" i="1"/>
  <c r="MSN118" i="1"/>
  <c r="MTT118" i="1"/>
  <c r="MUZ118" i="1"/>
  <c r="MWF118" i="1"/>
  <c r="NHH118" i="1"/>
  <c r="QVH118" i="1"/>
  <c r="SSN118" i="1"/>
  <c r="WYJ118" i="1"/>
  <c r="X119" i="1"/>
  <c r="EF119" i="1"/>
  <c r="GJ119" i="1"/>
  <c r="AAZ119" i="1"/>
  <c r="ADD119" i="1"/>
  <c r="AFH119" i="1"/>
  <c r="AQZ119" i="1"/>
  <c r="ATD119" i="1"/>
  <c r="BJL119" i="1"/>
  <c r="BNT119" i="1"/>
  <c r="BPX119" i="1"/>
  <c r="BSB119" i="1"/>
  <c r="CHP119" i="1"/>
  <c r="DBL119" i="1"/>
  <c r="DMJ119" i="1"/>
  <c r="GSF119" i="1"/>
  <c r="HVT119" i="1"/>
  <c r="JGB119" i="1"/>
  <c r="EVP118" i="1"/>
  <c r="IDL118" i="1"/>
  <c r="KBX118" i="1"/>
  <c r="LLP118" i="1"/>
  <c r="LXX118" i="1"/>
  <c r="NJT118" i="1"/>
  <c r="OSF118" i="1"/>
  <c r="SQJ118" i="1"/>
  <c r="CB119" i="1"/>
  <c r="IV119" i="1"/>
  <c r="UN119" i="1"/>
  <c r="AKV119" i="1"/>
  <c r="CFP119" i="1"/>
  <c r="CKF119" i="1"/>
  <c r="DBH119" i="1"/>
  <c r="DVD119" i="1"/>
  <c r="ETD119" i="1"/>
  <c r="EWV119" i="1"/>
  <c r="FHD119" i="1"/>
  <c r="FRT119" i="1"/>
  <c r="HH118" i="1"/>
  <c r="JT118" i="1"/>
  <c r="EVL118" i="1"/>
  <c r="FOZ118" i="1"/>
  <c r="FSZ118" i="1"/>
  <c r="GBH118" i="1"/>
  <c r="GMZ118" i="1"/>
  <c r="GXD118" i="1"/>
  <c r="IFX118" i="1"/>
  <c r="KRX118" i="1"/>
  <c r="IXL119" i="1"/>
  <c r="JYN119" i="1"/>
  <c r="GGV119" i="1"/>
  <c r="HGR119" i="1"/>
  <c r="EXX118" i="1"/>
  <c r="FJD118" i="1"/>
  <c r="GDD118" i="1"/>
  <c r="GOV118" i="1"/>
  <c r="HWB118" i="1"/>
  <c r="IKF118" i="1"/>
  <c r="JNL118" i="1"/>
  <c r="KEB118" i="1"/>
  <c r="KLT118" i="1"/>
  <c r="KUJ118" i="1"/>
  <c r="LHP118" i="1"/>
  <c r="LNX118" i="1"/>
  <c r="LPX118" i="1"/>
  <c r="MER118" i="1"/>
  <c r="MKF118" i="1"/>
  <c r="MLL118" i="1"/>
  <c r="MMR118" i="1"/>
  <c r="MNX118" i="1"/>
  <c r="MPD118" i="1"/>
  <c r="MQJ118" i="1"/>
  <c r="MRP118" i="1"/>
  <c r="MSV118" i="1"/>
  <c r="MUB118" i="1"/>
  <c r="MVH118" i="1"/>
  <c r="NRD118" i="1"/>
  <c r="TZD118" i="1"/>
  <c r="AN119" i="1"/>
  <c r="GZ119" i="1"/>
  <c r="WZ119" i="1"/>
  <c r="ABP119" i="1"/>
  <c r="ANH119" i="1"/>
  <c r="ARP119" i="1"/>
  <c r="ATT119" i="1"/>
  <c r="BKB119" i="1"/>
  <c r="CDX119" i="1"/>
  <c r="CQB119" i="1"/>
  <c r="CXP119" i="1"/>
  <c r="DDT119" i="1"/>
  <c r="DLD119" i="1"/>
  <c r="DOV119" i="1"/>
  <c r="DXL119" i="1"/>
  <c r="EEV119" i="1"/>
  <c r="EIN119" i="1"/>
  <c r="EXL119" i="1"/>
  <c r="FAZ119" i="1"/>
  <c r="FOV119" i="1"/>
  <c r="GNX119" i="1"/>
  <c r="MF118" i="1"/>
  <c r="GNH118" i="1"/>
  <c r="HQF118" i="1"/>
  <c r="JPH118" i="1"/>
  <c r="MBX118" i="1"/>
  <c r="MGF118" i="1"/>
  <c r="NTP118" i="1"/>
  <c r="PMV118" i="1"/>
  <c r="RKB118" i="1"/>
  <c r="TAF118" i="1"/>
  <c r="TCJ118" i="1"/>
  <c r="TWR118" i="1"/>
  <c r="XCR118" i="1"/>
  <c r="SZ119" i="1"/>
  <c r="VD119" i="1"/>
  <c r="ADT119" i="1"/>
  <c r="AFX119" i="1"/>
  <c r="AHT119" i="1"/>
  <c r="AJP119" i="1"/>
  <c r="APL119" i="1"/>
  <c r="AWF119" i="1"/>
  <c r="AYJ119" i="1"/>
  <c r="BHX119" i="1"/>
  <c r="BMF119" i="1"/>
  <c r="BOJ119" i="1"/>
  <c r="BQN119" i="1"/>
  <c r="BSR119" i="1"/>
  <c r="BWJ119" i="1"/>
  <c r="CAB119" i="1"/>
  <c r="CBX119" i="1"/>
  <c r="CGF119" i="1"/>
  <c r="CRX119" i="1"/>
  <c r="EXH119" i="1"/>
  <c r="FFT119" i="1"/>
  <c r="FHP119" i="1"/>
  <c r="FJL119" i="1"/>
  <c r="FTP119" i="1"/>
  <c r="HPX119" i="1"/>
  <c r="FAJ118" i="1"/>
  <c r="FTH118" i="1"/>
  <c r="GVX118" i="1"/>
  <c r="GZH118" i="1"/>
  <c r="ITD118" i="1"/>
  <c r="IWN118" i="1"/>
  <c r="KOF118" i="1"/>
  <c r="KWF118" i="1"/>
  <c r="MAJ118" i="1"/>
  <c r="MDL118" i="1"/>
  <c r="NWB118" i="1"/>
  <c r="RHX118" i="1"/>
  <c r="ROZ118" i="1"/>
  <c r="TGJ118" i="1"/>
  <c r="TIF118" i="1"/>
  <c r="EBP119" i="1"/>
  <c r="ETT119" i="1"/>
  <c r="FVD118" i="1"/>
  <c r="GDT118" i="1"/>
  <c r="IAJ118" i="1"/>
  <c r="JJL118" i="1"/>
  <c r="KOB118" i="1"/>
  <c r="KYB118" i="1"/>
  <c r="LAN118" i="1"/>
  <c r="LEF118" i="1"/>
  <c r="LGB118" i="1"/>
  <c r="LQF118" i="1"/>
  <c r="LWJ118" i="1"/>
  <c r="MEZ118" i="1"/>
  <c r="MHT118" i="1"/>
  <c r="NYN118" i="1"/>
  <c r="PCB118" i="1"/>
  <c r="TOJ118" i="1"/>
  <c r="WZH118" i="1"/>
  <c r="AV119" i="1"/>
  <c r="CZ119" i="1"/>
  <c r="FD119" i="1"/>
  <c r="RD119" i="1"/>
  <c r="AEB119" i="1"/>
  <c r="AGF119" i="1"/>
  <c r="APT119" i="1"/>
  <c r="BGB119" i="1"/>
  <c r="BIF119" i="1"/>
  <c r="BKJ119" i="1"/>
  <c r="BMN119" i="1"/>
  <c r="CEJ119" i="1"/>
  <c r="CGJ119" i="1"/>
  <c r="CIR119" i="1"/>
  <c r="DAF119" i="1"/>
  <c r="FTX119" i="1"/>
  <c r="GHL119" i="1"/>
  <c r="GVP119" i="1"/>
  <c r="HEN119" i="1"/>
  <c r="HKZ119" i="1"/>
  <c r="HTH119" i="1"/>
  <c r="HXH119" i="1"/>
  <c r="ITD119" i="1"/>
  <c r="JGJ119" i="1"/>
  <c r="KFH119" i="1"/>
  <c r="KMZ119" i="1"/>
  <c r="KOV119" i="1"/>
  <c r="KQZ119" i="1"/>
  <c r="KWN119" i="1"/>
  <c r="LOZ119" i="1"/>
  <c r="MFH119" i="1"/>
  <c r="MQB119" i="1"/>
  <c r="MTT119" i="1"/>
  <c r="NAV119" i="1"/>
  <c r="OWV119" i="1"/>
  <c r="PTP119" i="1"/>
  <c r="PVD119" i="1"/>
  <c r="QAJ119" i="1"/>
  <c r="QCN119" i="1"/>
  <c r="QGN119" i="1"/>
  <c r="QQJ119" i="1"/>
  <c r="RGJ119" i="1"/>
  <c r="SXL119" i="1"/>
  <c r="SZX119" i="1"/>
  <c r="FZD119" i="1"/>
  <c r="GFX119" i="1"/>
  <c r="GIJ119" i="1"/>
  <c r="GKN119" i="1"/>
  <c r="GMR119" i="1"/>
  <c r="GVX119" i="1"/>
  <c r="HAF119" i="1"/>
  <c r="HJD119" i="1"/>
  <c r="HPH119" i="1"/>
  <c r="HVL119" i="1"/>
  <c r="IXD119" i="1"/>
  <c r="JOJ119" i="1"/>
  <c r="JXX119" i="1"/>
  <c r="KBP119" i="1"/>
  <c r="KHL119" i="1"/>
  <c r="KYR119" i="1"/>
  <c r="LLP119" i="1"/>
  <c r="LSR119" i="1"/>
  <c r="LWJ119" i="1"/>
  <c r="MXL119" i="1"/>
  <c r="OAR119" i="1"/>
  <c r="OIJ119" i="1"/>
  <c r="OMB119" i="1"/>
  <c r="OXD119" i="1"/>
  <c r="PEF119" i="1"/>
  <c r="POB119" i="1"/>
  <c r="PWR119" i="1"/>
  <c r="QER119" i="1"/>
  <c r="QIR119" i="1"/>
  <c r="QKN119" i="1"/>
  <c r="QON119" i="1"/>
  <c r="PEN119" i="1"/>
  <c r="EZX119" i="1"/>
  <c r="GMZ119" i="1"/>
  <c r="GYJ119" i="1"/>
  <c r="HAN119" i="1"/>
  <c r="IIR119" i="1"/>
  <c r="IRH119" i="1"/>
  <c r="JCZ119" i="1"/>
  <c r="JYF119" i="1"/>
  <c r="KHT119" i="1"/>
  <c r="KLL119" i="1"/>
  <c r="KRH119" i="1"/>
  <c r="KXD119" i="1"/>
  <c r="KYZ119" i="1"/>
  <c r="LCR119" i="1"/>
  <c r="MDT119" i="1"/>
  <c r="NIN119" i="1"/>
  <c r="NMF119" i="1"/>
  <c r="NPX119" i="1"/>
  <c r="NXH119" i="1"/>
  <c r="OAZ119" i="1"/>
  <c r="OPT119" i="1"/>
  <c r="PBD119" i="1"/>
  <c r="PEJ119" i="1"/>
  <c r="PGB119" i="1"/>
  <c r="PTX119" i="1"/>
  <c r="PVL119" i="1"/>
  <c r="PWZ119" i="1"/>
  <c r="QWV119" i="1"/>
  <c r="PMV119" i="1"/>
  <c r="QEZ119" i="1"/>
  <c r="GGN119" i="1"/>
  <c r="GUB119" i="1"/>
  <c r="HLX119" i="1"/>
  <c r="HNT119" i="1"/>
  <c r="HSB119" i="1"/>
  <c r="IPL119" i="1"/>
  <c r="JMV119" i="1"/>
  <c r="KIB119" i="1"/>
  <c r="KRP119" i="1"/>
  <c r="KVH119" i="1"/>
  <c r="LNT119" i="1"/>
  <c r="MOV119" i="1"/>
  <c r="MSN119" i="1"/>
  <c r="NIV119" i="1"/>
  <c r="NXP119" i="1"/>
  <c r="PXH119" i="1"/>
  <c r="QDD119" i="1"/>
  <c r="QMZ119" i="1"/>
  <c r="RCZ119" i="1"/>
  <c r="RFD119" i="1"/>
  <c r="TCZ119" i="1"/>
  <c r="THX119" i="1"/>
  <c r="UHD119" i="1"/>
  <c r="KJX119" i="1"/>
  <c r="LBD119" i="1"/>
  <c r="LTH119" i="1"/>
  <c r="MCF119" i="1"/>
  <c r="PHX119" i="1"/>
  <c r="PPX119" i="1"/>
  <c r="PUF119" i="1"/>
  <c r="TMV119" i="1"/>
  <c r="UDL119" i="1"/>
  <c r="UVH119" i="1"/>
  <c r="GUJ119" i="1"/>
  <c r="GWN119" i="1"/>
  <c r="HFT119" i="1"/>
  <c r="HOB119" i="1"/>
  <c r="HUF119" i="1"/>
  <c r="ICN119" i="1"/>
  <c r="IJH119" i="1"/>
  <c r="IPT119" i="1"/>
  <c r="IZP119" i="1"/>
  <c r="JWR119" i="1"/>
  <c r="KRX119" i="1"/>
  <c r="LYV119" i="1"/>
  <c r="MPD119" i="1"/>
  <c r="MZX119" i="1"/>
  <c r="NDP119" i="1"/>
  <c r="NKR119" i="1"/>
  <c r="NMR119" i="1"/>
  <c r="ODD119" i="1"/>
  <c r="OHD119" i="1"/>
  <c r="OKV119" i="1"/>
  <c r="OQJ119" i="1"/>
  <c r="PEV119" i="1"/>
  <c r="PIF119" i="1"/>
  <c r="PJT119" i="1"/>
  <c r="QJH119" i="1"/>
  <c r="QZH119" i="1"/>
  <c r="RDH119" i="1"/>
  <c r="RNT119" i="1"/>
  <c r="RQF119" i="1"/>
  <c r="RSR119" i="1"/>
  <c r="RVD119" i="1"/>
  <c r="RXP119" i="1"/>
  <c r="SAB119" i="1"/>
  <c r="SCN119" i="1"/>
  <c r="SEZ119" i="1"/>
  <c r="SHL119" i="1"/>
  <c r="SJX119" i="1"/>
  <c r="SMJ119" i="1"/>
  <c r="SOV119" i="1"/>
  <c r="SRH119" i="1"/>
  <c r="STT119" i="1"/>
  <c r="ILT119" i="1"/>
  <c r="IUB119" i="1"/>
  <c r="JBL119" i="1"/>
  <c r="JDP119" i="1"/>
  <c r="KTT119" i="1"/>
  <c r="KZP119" i="1"/>
  <c r="LIN119" i="1"/>
  <c r="PLP119" i="1"/>
  <c r="POR119" i="1"/>
  <c r="PXP119" i="1"/>
  <c r="QLL119" i="1"/>
  <c r="RFL119" i="1"/>
  <c r="SYR119" i="1"/>
  <c r="TBD119" i="1"/>
  <c r="TRP119" i="1"/>
  <c r="UBX119" i="1"/>
  <c r="UFP119" i="1"/>
  <c r="ERH119" i="1"/>
  <c r="FWJ119" i="1"/>
  <c r="FYF119" i="1"/>
  <c r="GAJ119" i="1"/>
  <c r="GCN119" i="1"/>
  <c r="GWV119" i="1"/>
  <c r="HIF119" i="1"/>
  <c r="IEZ119" i="1"/>
  <c r="JUV119" i="1"/>
  <c r="KGN119" i="1"/>
  <c r="KXT119" i="1"/>
  <c r="LFD119" i="1"/>
  <c r="MGF119" i="1"/>
  <c r="MJX119" i="1"/>
  <c r="MQZ119" i="1"/>
  <c r="NDX119" i="1"/>
  <c r="NKZ119" i="1"/>
  <c r="NSJ119" i="1"/>
  <c r="NWB119" i="1"/>
  <c r="ODL119" i="1"/>
  <c r="OHL119" i="1"/>
  <c r="OON119" i="1"/>
  <c r="OWF119" i="1"/>
  <c r="PLX119" i="1"/>
  <c r="PSZ119" i="1"/>
  <c r="QBP119" i="1"/>
  <c r="QFP119" i="1"/>
  <c r="QJP119" i="1"/>
  <c r="QPL119" i="1"/>
  <c r="QVP119" i="1"/>
  <c r="RHP119" i="1"/>
  <c r="TTT119" i="1"/>
  <c r="TTX119" i="1"/>
  <c r="UAB119" i="1"/>
  <c r="GAR119" i="1"/>
  <c r="GCV119" i="1"/>
  <c r="GMB119" i="1"/>
  <c r="GQJ119" i="1"/>
  <c r="HDX119" i="1"/>
  <c r="HKJ119" i="1"/>
  <c r="HQV119" i="1"/>
  <c r="HSR119" i="1"/>
  <c r="JZD119" i="1"/>
  <c r="KER119" i="1"/>
  <c r="KQJ119" i="1"/>
  <c r="LQF119" i="1"/>
  <c r="LTX119" i="1"/>
  <c r="MKF119" i="1"/>
  <c r="MRH119" i="1"/>
  <c r="MUZ119" i="1"/>
  <c r="NSR119" i="1"/>
  <c r="OUR119" i="1"/>
  <c r="PCB119" i="1"/>
  <c r="PGZ119" i="1"/>
  <c r="PRT119" i="1"/>
  <c r="QBX119" i="1"/>
  <c r="QVX119" i="1"/>
  <c r="RBT119" i="1"/>
  <c r="LDP119" i="1"/>
  <c r="NQV119" i="1"/>
  <c r="QJX119" i="1"/>
  <c r="RHX119" i="1"/>
  <c r="RKB119" i="1"/>
  <c r="TNT119" i="1"/>
  <c r="UAJ119" i="1"/>
  <c r="FYV119" i="1"/>
  <c r="GDD119" i="1"/>
  <c r="GQR119" i="1"/>
  <c r="HCB119" i="1"/>
  <c r="HEF119" i="1"/>
  <c r="HGJ119" i="1"/>
  <c r="HSZ119" i="1"/>
  <c r="IBH119" i="1"/>
  <c r="JEF119" i="1"/>
  <c r="JHX119" i="1"/>
  <c r="KIZ119" i="1"/>
  <c r="LAF119" i="1"/>
  <c r="LQN119" i="1"/>
  <c r="MBH119" i="1"/>
  <c r="NGB119" i="1"/>
  <c r="NNL119" i="1"/>
  <c r="NYN119" i="1"/>
  <c r="ONH119" i="1"/>
  <c r="OYJ119" i="1"/>
  <c r="QCF119" i="1"/>
  <c r="QIB119" i="1"/>
  <c r="QYB119" i="1"/>
  <c r="TEF119" i="1"/>
  <c r="TGR119" i="1"/>
  <c r="TOB119" i="1"/>
  <c r="TNX119" i="1"/>
  <c r="TWJ119" i="1"/>
  <c r="TYN119" i="1"/>
  <c r="KEZ119" i="1"/>
  <c r="KHD119" i="1"/>
  <c r="QUB119" i="1"/>
  <c r="QWF119" i="1"/>
  <c r="HVD119" i="1"/>
  <c r="IBP119" i="1"/>
  <c r="IMR119" i="1"/>
  <c r="IWV119" i="1"/>
  <c r="JEN119" i="1"/>
  <c r="JOB119" i="1"/>
  <c r="JRT119" i="1"/>
  <c r="KSV119" i="1"/>
  <c r="LHP119" i="1"/>
  <c r="LLH119" i="1"/>
  <c r="MMJ119" i="1"/>
  <c r="NNT119" i="1"/>
  <c r="NUV119" i="1"/>
  <c r="PFT119" i="1"/>
  <c r="QEJ119" i="1"/>
  <c r="QOF119" i="1"/>
  <c r="QYJ119" i="1"/>
  <c r="REF119" i="1"/>
  <c r="ROZ119" i="1"/>
  <c r="RRL119" i="1"/>
  <c r="RTX119" i="1"/>
  <c r="RWJ119" i="1"/>
  <c r="RYV119" i="1"/>
  <c r="SBH119" i="1"/>
  <c r="SDT119" i="1"/>
  <c r="SGF119" i="1"/>
  <c r="SIR119" i="1"/>
  <c r="SLD119" i="1"/>
  <c r="SNP119" i="1"/>
  <c r="SQB119" i="1"/>
  <c r="SSN119" i="1"/>
  <c r="SUZ119" i="1"/>
  <c r="TIN119" i="1"/>
  <c r="UCF119" i="1"/>
  <c r="VGZ119" i="1"/>
  <c r="VLH119" i="1"/>
  <c r="VND119" i="1"/>
  <c r="VQN119" i="1"/>
  <c r="VVT119" i="1"/>
  <c r="WMB119" i="1"/>
  <c r="XCJ119" i="1"/>
  <c r="RQV119" i="1"/>
  <c r="RTH119" i="1"/>
  <c r="RVT119" i="1"/>
  <c r="RYF119" i="1"/>
  <c r="SAR119" i="1"/>
  <c r="SDD119" i="1"/>
  <c r="SFP119" i="1"/>
  <c r="SIB119" i="1"/>
  <c r="SKN119" i="1"/>
  <c r="SMZ119" i="1"/>
  <c r="SPL119" i="1"/>
  <c r="SRX119" i="1"/>
  <c r="SUJ119" i="1"/>
  <c r="SWV119" i="1"/>
  <c r="TKZ119" i="1"/>
  <c r="TTH119" i="1"/>
  <c r="UEB119" i="1"/>
  <c r="UQB119" i="1"/>
  <c r="USF119" i="1"/>
  <c r="UUB119" i="1"/>
  <c r="UZH119" i="1"/>
  <c r="VJL119" i="1"/>
  <c r="VOZ119" i="1"/>
  <c r="VYF119" i="1"/>
  <c r="WGN119" i="1"/>
  <c r="WMJ119" i="1"/>
  <c r="WWF119" i="1"/>
  <c r="WYJ119" i="1"/>
  <c r="WCN119" i="1"/>
  <c r="WGV119" i="1"/>
  <c r="WWN119" i="1"/>
  <c r="WYR119" i="1"/>
  <c r="USN119" i="1"/>
  <c r="UUJ119" i="1"/>
  <c r="UZP119" i="1"/>
  <c r="VPH119" i="1"/>
  <c r="WAR119" i="1"/>
  <c r="WEZ119" i="1"/>
  <c r="WON119" i="1"/>
  <c r="XAV119" i="1"/>
  <c r="XEV119" i="1"/>
  <c r="TJD119" i="1"/>
  <c r="TLP119" i="1"/>
  <c r="TTP119" i="1"/>
  <c r="TVL119" i="1"/>
  <c r="TXH119" i="1"/>
  <c r="UAZ119" i="1"/>
  <c r="UQR119" i="1"/>
  <c r="UWF119" i="1"/>
  <c r="VDH119" i="1"/>
  <c r="VJT119" i="1"/>
  <c r="VUN119" i="1"/>
  <c r="WAN119" i="1"/>
  <c r="WIR119" i="1"/>
  <c r="RKR119" i="1"/>
  <c r="TCJ119" i="1"/>
  <c r="TEV119" i="1"/>
  <c r="TZL119" i="1"/>
  <c r="UER119" i="1"/>
  <c r="UUR119" i="1"/>
  <c r="VPP119" i="1"/>
  <c r="VSZ119" i="1"/>
  <c r="WUZ119" i="1"/>
  <c r="XDH119" i="1"/>
  <c r="WIZ119" i="1"/>
  <c r="WQZ119" i="1"/>
  <c r="WXL119" i="1"/>
  <c r="RPP119" i="1"/>
  <c r="RSB119" i="1"/>
  <c r="RUN119" i="1"/>
  <c r="RWZ119" i="1"/>
  <c r="RZL119" i="1"/>
  <c r="SBX119" i="1"/>
  <c r="SEJ119" i="1"/>
  <c r="SGV119" i="1"/>
  <c r="SJH119" i="1"/>
  <c r="SLT119" i="1"/>
  <c r="SOF119" i="1"/>
  <c r="SQR119" i="1"/>
  <c r="STD119" i="1"/>
  <c r="TAN119" i="1"/>
  <c r="TJT119" i="1"/>
  <c r="TZT119" i="1"/>
  <c r="UDD119" i="1"/>
  <c r="UKV119" i="1"/>
  <c r="UTD119" i="1"/>
  <c r="UYJ119" i="1"/>
  <c r="VKJ119" i="1"/>
  <c r="VMF119" i="1"/>
  <c r="VOB119" i="1"/>
  <c r="VRL119" i="1"/>
  <c r="WDL119" i="1"/>
  <c r="WHL119" i="1"/>
  <c r="WLD119" i="1"/>
  <c r="WXH119" i="1"/>
  <c r="UTL119" i="1"/>
  <c r="VKR119" i="1"/>
  <c r="WNL119" i="1"/>
  <c r="WVP119" i="1"/>
  <c r="VEN119" i="1"/>
  <c r="VOJ119" i="1"/>
  <c r="WFX119" i="1"/>
  <c r="WHT119" i="1"/>
  <c r="VEJ119" i="1"/>
  <c r="VGR119" i="1"/>
  <c r="WEB119" i="1"/>
  <c r="WLT119" i="1"/>
  <c r="ULL119" i="1"/>
  <c r="UNP119" i="1"/>
  <c r="UPT119" i="1"/>
  <c r="UTT119" i="1"/>
  <c r="UXD119" i="1"/>
  <c r="WGF119" i="1"/>
  <c r="WJP119" i="1"/>
  <c r="WYB119" i="1"/>
  <c r="BD118" i="1"/>
  <c r="AZ118" i="1"/>
  <c r="DP118" i="1"/>
  <c r="DL118" i="1"/>
  <c r="GB118" i="1"/>
  <c r="FX118" i="1"/>
  <c r="X118" i="1"/>
  <c r="T118" i="1"/>
  <c r="CJ118" i="1"/>
  <c r="CF118" i="1"/>
  <c r="EV118" i="1"/>
  <c r="ER118" i="1"/>
  <c r="SI120" i="1"/>
  <c r="SJ120" i="1" s="1"/>
  <c r="SJ118" i="1"/>
  <c r="UM120" i="1"/>
  <c r="UN120" i="1" s="1"/>
  <c r="UN118" i="1"/>
  <c r="WQ120" i="1"/>
  <c r="WR120" i="1" s="1"/>
  <c r="WR118" i="1"/>
  <c r="YU120" i="1"/>
  <c r="YV120" i="1" s="1"/>
  <c r="YV118" i="1"/>
  <c r="AMA120" i="1"/>
  <c r="AMB120" i="1" s="1"/>
  <c r="AMB118" i="1"/>
  <c r="AOE120" i="1"/>
  <c r="AOF120" i="1" s="1"/>
  <c r="AOF118" i="1"/>
  <c r="AQI120" i="1"/>
  <c r="AQJ120" i="1" s="1"/>
  <c r="AQJ118" i="1"/>
  <c r="ASM120" i="1"/>
  <c r="ASN120" i="1" s="1"/>
  <c r="ASN118" i="1"/>
  <c r="BFS120" i="1"/>
  <c r="BFT120" i="1" s="1"/>
  <c r="BFT118" i="1"/>
  <c r="BHW120" i="1"/>
  <c r="BHX120" i="1" s="1"/>
  <c r="BHX118" i="1"/>
  <c r="BKA120" i="1"/>
  <c r="BKB120" i="1" s="1"/>
  <c r="BKB118" i="1"/>
  <c r="BME120" i="1"/>
  <c r="BMF120" i="1" s="1"/>
  <c r="BMF118" i="1"/>
  <c r="BZK120" i="1"/>
  <c r="BZL120" i="1" s="1"/>
  <c r="BZL118" i="1"/>
  <c r="CBO120" i="1"/>
  <c r="CBP120" i="1" s="1"/>
  <c r="CBP118" i="1"/>
  <c r="CDS120" i="1"/>
  <c r="CDT120" i="1" s="1"/>
  <c r="CDT118" i="1"/>
  <c r="CFW120" i="1"/>
  <c r="CFX120" i="1" s="1"/>
  <c r="CFX118" i="1"/>
  <c r="CTC120" i="1"/>
  <c r="CTD120" i="1" s="1"/>
  <c r="CTD118" i="1"/>
  <c r="CVG120" i="1"/>
  <c r="CVH120" i="1" s="1"/>
  <c r="CVH118" i="1"/>
  <c r="CXK120" i="1"/>
  <c r="CXL120" i="1" s="1"/>
  <c r="CXL118" i="1"/>
  <c r="CZO120" i="1"/>
  <c r="CZP120" i="1" s="1"/>
  <c r="CZP118" i="1"/>
  <c r="DMU120" i="1"/>
  <c r="DMV120" i="1" s="1"/>
  <c r="DMV118" i="1"/>
  <c r="DOY120" i="1"/>
  <c r="DOZ120" i="1" s="1"/>
  <c r="DOZ118" i="1"/>
  <c r="DRC120" i="1"/>
  <c r="DRD120" i="1" s="1"/>
  <c r="DRD118" i="1"/>
  <c r="DTG120" i="1"/>
  <c r="DTH120" i="1" s="1"/>
  <c r="DTH118" i="1"/>
  <c r="ERP118" i="1"/>
  <c r="ERL118" i="1"/>
  <c r="H118" i="1"/>
  <c r="AN118" i="1"/>
  <c r="BT118" i="1"/>
  <c r="CZ118" i="1"/>
  <c r="EF118" i="1"/>
  <c r="FL118" i="1"/>
  <c r="GR118" i="1"/>
  <c r="HX118" i="1"/>
  <c r="JD118" i="1"/>
  <c r="KJ118" i="1"/>
  <c r="LP118" i="1"/>
  <c r="MV118" i="1"/>
  <c r="OB118" i="1"/>
  <c r="QE120" i="1"/>
  <c r="QF120" i="1" s="1"/>
  <c r="QF118" i="1"/>
  <c r="ADK120" i="1"/>
  <c r="ADL120" i="1" s="1"/>
  <c r="ADL118" i="1"/>
  <c r="AFO120" i="1"/>
  <c r="AFP120" i="1" s="1"/>
  <c r="AFP118" i="1"/>
  <c r="AHS120" i="1"/>
  <c r="AHT120" i="1" s="1"/>
  <c r="AHT118" i="1"/>
  <c r="AJW120" i="1"/>
  <c r="AJX120" i="1" s="1"/>
  <c r="AJX118" i="1"/>
  <c r="AXC120" i="1"/>
  <c r="AXD120" i="1" s="1"/>
  <c r="AXD118" i="1"/>
  <c r="AZG120" i="1"/>
  <c r="AZH120" i="1" s="1"/>
  <c r="AZH118" i="1"/>
  <c r="BBK120" i="1"/>
  <c r="BBL120" i="1" s="1"/>
  <c r="BBL118" i="1"/>
  <c r="BDO120" i="1"/>
  <c r="BDP120" i="1" s="1"/>
  <c r="BDP118" i="1"/>
  <c r="BQU120" i="1"/>
  <c r="BQV120" i="1" s="1"/>
  <c r="BQV118" i="1"/>
  <c r="BSY120" i="1"/>
  <c r="BSZ120" i="1" s="1"/>
  <c r="BSZ118" i="1"/>
  <c r="BVC120" i="1"/>
  <c r="BVD120" i="1" s="1"/>
  <c r="BVD118" i="1"/>
  <c r="BXG120" i="1"/>
  <c r="BXH120" i="1" s="1"/>
  <c r="BXH118" i="1"/>
  <c r="CKM120" i="1"/>
  <c r="CKN120" i="1" s="1"/>
  <c r="CKN118" i="1"/>
  <c r="CMQ120" i="1"/>
  <c r="CMR120" i="1" s="1"/>
  <c r="CMR118" i="1"/>
  <c r="COU120" i="1"/>
  <c r="COV120" i="1" s="1"/>
  <c r="COV118" i="1"/>
  <c r="CQY120" i="1"/>
  <c r="CQZ120" i="1" s="1"/>
  <c r="CQZ118" i="1"/>
  <c r="DEE120" i="1"/>
  <c r="DEF120" i="1" s="1"/>
  <c r="DEF118" i="1"/>
  <c r="DGI120" i="1"/>
  <c r="DGJ120" i="1" s="1"/>
  <c r="DGJ118" i="1"/>
  <c r="DIM120" i="1"/>
  <c r="DIN120" i="1" s="1"/>
  <c r="DIN118" i="1"/>
  <c r="DKQ120" i="1"/>
  <c r="DKR120" i="1" s="1"/>
  <c r="DKR118" i="1"/>
  <c r="EAA120" i="1"/>
  <c r="EAB120" i="1" s="1"/>
  <c r="EAB118" i="1"/>
  <c r="EIZ118" i="1"/>
  <c r="EIV118" i="1"/>
  <c r="FFD118" i="1"/>
  <c r="FEZ118" i="1"/>
  <c r="UU120" i="1"/>
  <c r="UV120" i="1" s="1"/>
  <c r="UV118" i="1"/>
  <c r="WY120" i="1"/>
  <c r="WZ120" i="1" s="1"/>
  <c r="WZ118" i="1"/>
  <c r="ZC120" i="1"/>
  <c r="ZD120" i="1" s="1"/>
  <c r="ZD118" i="1"/>
  <c r="ABG120" i="1"/>
  <c r="ABH120" i="1" s="1"/>
  <c r="ABH118" i="1"/>
  <c r="AOM120" i="1"/>
  <c r="AON120" i="1" s="1"/>
  <c r="AON118" i="1"/>
  <c r="AQQ120" i="1"/>
  <c r="AQR120" i="1" s="1"/>
  <c r="AQR118" i="1"/>
  <c r="ASU120" i="1"/>
  <c r="ASV120" i="1" s="1"/>
  <c r="ASV118" i="1"/>
  <c r="AUY120" i="1"/>
  <c r="AUZ120" i="1" s="1"/>
  <c r="AUZ118" i="1"/>
  <c r="BIE120" i="1"/>
  <c r="BIF120" i="1" s="1"/>
  <c r="BIF118" i="1"/>
  <c r="BKI120" i="1"/>
  <c r="BKJ120" i="1" s="1"/>
  <c r="BKJ118" i="1"/>
  <c r="BMM120" i="1"/>
  <c r="BMN120" i="1" s="1"/>
  <c r="BMN118" i="1"/>
  <c r="BOQ120" i="1"/>
  <c r="BOR120" i="1" s="1"/>
  <c r="BOR118" i="1"/>
  <c r="CBW120" i="1"/>
  <c r="CBX120" i="1" s="1"/>
  <c r="CBX118" i="1"/>
  <c r="CEA120" i="1"/>
  <c r="CEB120" i="1" s="1"/>
  <c r="CEB118" i="1"/>
  <c r="CGE120" i="1"/>
  <c r="CGF120" i="1" s="1"/>
  <c r="CGF118" i="1"/>
  <c r="CII120" i="1"/>
  <c r="CIJ120" i="1" s="1"/>
  <c r="CIJ118" i="1"/>
  <c r="CVO120" i="1"/>
  <c r="CVP120" i="1" s="1"/>
  <c r="CVP118" i="1"/>
  <c r="CXS120" i="1"/>
  <c r="CXT120" i="1" s="1"/>
  <c r="CXT118" i="1"/>
  <c r="CZW120" i="1"/>
  <c r="CZX120" i="1" s="1"/>
  <c r="CZX118" i="1"/>
  <c r="DCA120" i="1"/>
  <c r="DCB120" i="1" s="1"/>
  <c r="DCB118" i="1"/>
  <c r="DPG120" i="1"/>
  <c r="DPH120" i="1" s="1"/>
  <c r="DPH118" i="1"/>
  <c r="DRK120" i="1"/>
  <c r="DRL120" i="1" s="1"/>
  <c r="DRL118" i="1"/>
  <c r="DVS120" i="1"/>
  <c r="DVT120" i="1" s="1"/>
  <c r="DVT118" i="1"/>
  <c r="EUB118" i="1"/>
  <c r="ETX118" i="1"/>
  <c r="OI120" i="1"/>
  <c r="OJ120" i="1" s="1"/>
  <c r="OJ118" i="1"/>
  <c r="QM120" i="1"/>
  <c r="QN120" i="1" s="1"/>
  <c r="QN118" i="1"/>
  <c r="SQ120" i="1"/>
  <c r="SR120" i="1" s="1"/>
  <c r="SR118" i="1"/>
  <c r="AFW120" i="1"/>
  <c r="AFX120" i="1" s="1"/>
  <c r="AFX118" i="1"/>
  <c r="AIA120" i="1"/>
  <c r="AIB120" i="1" s="1"/>
  <c r="AIB118" i="1"/>
  <c r="AKE120" i="1"/>
  <c r="AKF120" i="1" s="1"/>
  <c r="AKF118" i="1"/>
  <c r="AMI120" i="1"/>
  <c r="AMJ120" i="1" s="1"/>
  <c r="AMJ118" i="1"/>
  <c r="AZO120" i="1"/>
  <c r="AZP120" i="1" s="1"/>
  <c r="AZP118" i="1"/>
  <c r="BBS120" i="1"/>
  <c r="BBT120" i="1" s="1"/>
  <c r="BBT118" i="1"/>
  <c r="BDW120" i="1"/>
  <c r="BDX120" i="1" s="1"/>
  <c r="BDX118" i="1"/>
  <c r="BGA120" i="1"/>
  <c r="BGB120" i="1" s="1"/>
  <c r="BGB118" i="1"/>
  <c r="BTG120" i="1"/>
  <c r="BTH120" i="1" s="1"/>
  <c r="BTH118" i="1"/>
  <c r="BVK120" i="1"/>
  <c r="BVL120" i="1" s="1"/>
  <c r="BVL118" i="1"/>
  <c r="BXO120" i="1"/>
  <c r="BXP120" i="1" s="1"/>
  <c r="BXP118" i="1"/>
  <c r="BZS120" i="1"/>
  <c r="BZT120" i="1" s="1"/>
  <c r="BZT118" i="1"/>
  <c r="CMY120" i="1"/>
  <c r="CMZ120" i="1" s="1"/>
  <c r="CMZ118" i="1"/>
  <c r="CPC120" i="1"/>
  <c r="CPD120" i="1" s="1"/>
  <c r="CPD118" i="1"/>
  <c r="CRG120" i="1"/>
  <c r="CRH120" i="1" s="1"/>
  <c r="CRH118" i="1"/>
  <c r="CTK120" i="1"/>
  <c r="CTL120" i="1" s="1"/>
  <c r="CTL118" i="1"/>
  <c r="DGQ120" i="1"/>
  <c r="DGR120" i="1" s="1"/>
  <c r="DGR118" i="1"/>
  <c r="DIU120" i="1"/>
  <c r="DIV120" i="1" s="1"/>
  <c r="DIV118" i="1"/>
  <c r="DKY120" i="1"/>
  <c r="DKZ120" i="1" s="1"/>
  <c r="DKZ118" i="1"/>
  <c r="DNC120" i="1"/>
  <c r="DND120" i="1" s="1"/>
  <c r="DND118" i="1"/>
  <c r="ELL118" i="1"/>
  <c r="ELH118" i="1"/>
  <c r="FHT118" i="1"/>
  <c r="FHX118" i="1"/>
  <c r="XG120" i="1"/>
  <c r="XH120" i="1" s="1"/>
  <c r="XH118" i="1"/>
  <c r="ZK120" i="1"/>
  <c r="ZL120" i="1" s="1"/>
  <c r="ZL118" i="1"/>
  <c r="ABO120" i="1"/>
  <c r="ABP120" i="1" s="1"/>
  <c r="ABP118" i="1"/>
  <c r="ADS120" i="1"/>
  <c r="ADT120" i="1" s="1"/>
  <c r="ADT118" i="1"/>
  <c r="AQY120" i="1"/>
  <c r="AQZ120" i="1" s="1"/>
  <c r="AQZ118" i="1"/>
  <c r="ATC120" i="1"/>
  <c r="ATD120" i="1" s="1"/>
  <c r="ATD118" i="1"/>
  <c r="AVG120" i="1"/>
  <c r="AVH120" i="1" s="1"/>
  <c r="AVH118" i="1"/>
  <c r="AXK120" i="1"/>
  <c r="AXL120" i="1" s="1"/>
  <c r="AXL118" i="1"/>
  <c r="BKQ120" i="1"/>
  <c r="BKR120" i="1" s="1"/>
  <c r="BKR118" i="1"/>
  <c r="BMU120" i="1"/>
  <c r="BMV120" i="1" s="1"/>
  <c r="BMV118" i="1"/>
  <c r="BOY120" i="1"/>
  <c r="BOZ120" i="1" s="1"/>
  <c r="BOZ118" i="1"/>
  <c r="BRC120" i="1"/>
  <c r="BRD120" i="1" s="1"/>
  <c r="BRD118" i="1"/>
  <c r="CEI120" i="1"/>
  <c r="CEJ120" i="1" s="1"/>
  <c r="CEJ118" i="1"/>
  <c r="CGM120" i="1"/>
  <c r="CGN120" i="1" s="1"/>
  <c r="CGN118" i="1"/>
  <c r="CIQ120" i="1"/>
  <c r="CIR120" i="1" s="1"/>
  <c r="CIR118" i="1"/>
  <c r="CKU120" i="1"/>
  <c r="CKV120" i="1" s="1"/>
  <c r="CKV118" i="1"/>
  <c r="CYA120" i="1"/>
  <c r="CYB120" i="1" s="1"/>
  <c r="CYB118" i="1"/>
  <c r="DAE120" i="1"/>
  <c r="DAF120" i="1" s="1"/>
  <c r="DAF118" i="1"/>
  <c r="DCI120" i="1"/>
  <c r="DCJ120" i="1" s="1"/>
  <c r="DCJ118" i="1"/>
  <c r="DEM120" i="1"/>
  <c r="DEN120" i="1" s="1"/>
  <c r="DEN118" i="1"/>
  <c r="DRS120" i="1"/>
  <c r="DRT120" i="1" s="1"/>
  <c r="DRT118" i="1"/>
  <c r="DTW120" i="1"/>
  <c r="DTX120" i="1" s="1"/>
  <c r="DTX118" i="1"/>
  <c r="DYE120" i="1"/>
  <c r="DYF120" i="1" s="1"/>
  <c r="DYF118" i="1"/>
  <c r="EWN118" i="1"/>
  <c r="EWJ118" i="1"/>
  <c r="FCY120" i="1"/>
  <c r="FCZ120" i="1" s="1"/>
  <c r="FCZ118" i="1"/>
  <c r="AV118" i="1"/>
  <c r="CB118" i="1"/>
  <c r="DH118" i="1"/>
  <c r="EN118" i="1"/>
  <c r="FT118" i="1"/>
  <c r="GZ118" i="1"/>
  <c r="IF118" i="1"/>
  <c r="JL118" i="1"/>
  <c r="KR118" i="1"/>
  <c r="LX118" i="1"/>
  <c r="ND118" i="1"/>
  <c r="OQ120" i="1"/>
  <c r="OR120" i="1" s="1"/>
  <c r="OR118" i="1"/>
  <c r="QU120" i="1"/>
  <c r="QV120" i="1" s="1"/>
  <c r="QV118" i="1"/>
  <c r="SY120" i="1"/>
  <c r="SZ120" i="1" s="1"/>
  <c r="SZ118" i="1"/>
  <c r="VC120" i="1"/>
  <c r="VD120" i="1" s="1"/>
  <c r="VD118" i="1"/>
  <c r="AII120" i="1"/>
  <c r="AIJ120" i="1" s="1"/>
  <c r="AIJ118" i="1"/>
  <c r="AKM120" i="1"/>
  <c r="AKN120" i="1" s="1"/>
  <c r="AKN118" i="1"/>
  <c r="AMQ120" i="1"/>
  <c r="AMR120" i="1" s="1"/>
  <c r="AMR118" i="1"/>
  <c r="AOU120" i="1"/>
  <c r="AOV120" i="1" s="1"/>
  <c r="AOV118" i="1"/>
  <c r="BCA120" i="1"/>
  <c r="BCB120" i="1" s="1"/>
  <c r="BCB118" i="1"/>
  <c r="BEE120" i="1"/>
  <c r="BEF120" i="1" s="1"/>
  <c r="BEF118" i="1"/>
  <c r="BGI120" i="1"/>
  <c r="BGJ120" i="1" s="1"/>
  <c r="BGJ118" i="1"/>
  <c r="BIM120" i="1"/>
  <c r="BIN120" i="1" s="1"/>
  <c r="BIN118" i="1"/>
  <c r="BVS120" i="1"/>
  <c r="BVT120" i="1" s="1"/>
  <c r="BVT118" i="1"/>
  <c r="BXW120" i="1"/>
  <c r="BXX120" i="1" s="1"/>
  <c r="BXX118" i="1"/>
  <c r="CAA120" i="1"/>
  <c r="CAB120" i="1" s="1"/>
  <c r="CAB118" i="1"/>
  <c r="CCE120" i="1"/>
  <c r="CCF120" i="1" s="1"/>
  <c r="CCF118" i="1"/>
  <c r="CPK120" i="1"/>
  <c r="CPL120" i="1" s="1"/>
  <c r="CPL118" i="1"/>
  <c r="CRO120" i="1"/>
  <c r="CRP120" i="1" s="1"/>
  <c r="CRP118" i="1"/>
  <c r="CTS120" i="1"/>
  <c r="CTT120" i="1" s="1"/>
  <c r="CTT118" i="1"/>
  <c r="CVW120" i="1"/>
  <c r="CVX120" i="1" s="1"/>
  <c r="CVX118" i="1"/>
  <c r="DJC120" i="1"/>
  <c r="DJD120" i="1" s="1"/>
  <c r="DJD118" i="1"/>
  <c r="DLG120" i="1"/>
  <c r="DLH120" i="1" s="1"/>
  <c r="DLH118" i="1"/>
  <c r="DNK120" i="1"/>
  <c r="DNL120" i="1" s="1"/>
  <c r="DNL118" i="1"/>
  <c r="DPO120" i="1"/>
  <c r="DPP120" i="1" s="1"/>
  <c r="DPP118" i="1"/>
  <c r="ENX118" i="1"/>
  <c r="ENT118" i="1"/>
  <c r="EUF118" i="1"/>
  <c r="ZS120" i="1"/>
  <c r="ZT120" i="1" s="1"/>
  <c r="ZT118" i="1"/>
  <c r="ABW120" i="1"/>
  <c r="ABX120" i="1" s="1"/>
  <c r="ABX118" i="1"/>
  <c r="AEA120" i="1"/>
  <c r="AEB120" i="1" s="1"/>
  <c r="AEB118" i="1"/>
  <c r="AGE120" i="1"/>
  <c r="AGF120" i="1" s="1"/>
  <c r="AGF118" i="1"/>
  <c r="ATK120" i="1"/>
  <c r="ATL120" i="1" s="1"/>
  <c r="ATL118" i="1"/>
  <c r="AVO120" i="1"/>
  <c r="AVP120" i="1" s="1"/>
  <c r="AVP118" i="1"/>
  <c r="AXS120" i="1"/>
  <c r="AXT120" i="1" s="1"/>
  <c r="AXT118" i="1"/>
  <c r="AZW120" i="1"/>
  <c r="AZX120" i="1" s="1"/>
  <c r="AZX118" i="1"/>
  <c r="BNC120" i="1"/>
  <c r="BND120" i="1" s="1"/>
  <c r="BND118" i="1"/>
  <c r="BPG120" i="1"/>
  <c r="BPH120" i="1" s="1"/>
  <c r="BPH118" i="1"/>
  <c r="BRK120" i="1"/>
  <c r="BRL120" i="1" s="1"/>
  <c r="BRL118" i="1"/>
  <c r="BTO120" i="1"/>
  <c r="BTP120" i="1" s="1"/>
  <c r="BTP118" i="1"/>
  <c r="CGU120" i="1"/>
  <c r="CGV120" i="1" s="1"/>
  <c r="CGV118" i="1"/>
  <c r="CIY120" i="1"/>
  <c r="CIZ120" i="1" s="1"/>
  <c r="CIZ118" i="1"/>
  <c r="CLC120" i="1"/>
  <c r="CLD120" i="1" s="1"/>
  <c r="CLD118" i="1"/>
  <c r="CNG120" i="1"/>
  <c r="CNH120" i="1" s="1"/>
  <c r="CNH118" i="1"/>
  <c r="DAM120" i="1"/>
  <c r="DAN120" i="1" s="1"/>
  <c r="DAN118" i="1"/>
  <c r="DCQ120" i="1"/>
  <c r="DCR120" i="1" s="1"/>
  <c r="DCR118" i="1"/>
  <c r="DEU120" i="1"/>
  <c r="DEV120" i="1" s="1"/>
  <c r="DEV118" i="1"/>
  <c r="DGY120" i="1"/>
  <c r="DGZ120" i="1" s="1"/>
  <c r="DGZ118" i="1"/>
  <c r="DWI120" i="1"/>
  <c r="DWJ120" i="1" s="1"/>
  <c r="DWJ118" i="1"/>
  <c r="FFS120" i="1"/>
  <c r="FFT120" i="1" s="1"/>
  <c r="FFT118" i="1"/>
  <c r="HD118" i="1"/>
  <c r="IJ118" i="1"/>
  <c r="JP118" i="1"/>
  <c r="RC120" i="1"/>
  <c r="RD120" i="1" s="1"/>
  <c r="RD118" i="1"/>
  <c r="TG120" i="1"/>
  <c r="TH120" i="1" s="1"/>
  <c r="TH118" i="1"/>
  <c r="VK120" i="1"/>
  <c r="VL120" i="1" s="1"/>
  <c r="VL118" i="1"/>
  <c r="XO120" i="1"/>
  <c r="XP120" i="1" s="1"/>
  <c r="XP118" i="1"/>
  <c r="AKU120" i="1"/>
  <c r="AKV120" i="1" s="1"/>
  <c r="AKV118" i="1"/>
  <c r="AMY120" i="1"/>
  <c r="AMZ120" i="1" s="1"/>
  <c r="AMZ118" i="1"/>
  <c r="APC120" i="1"/>
  <c r="APD120" i="1" s="1"/>
  <c r="APD118" i="1"/>
  <c r="ARG120" i="1"/>
  <c r="ARH120" i="1" s="1"/>
  <c r="ARH118" i="1"/>
  <c r="BEM120" i="1"/>
  <c r="BEN120" i="1" s="1"/>
  <c r="BEN118" i="1"/>
  <c r="BGQ120" i="1"/>
  <c r="BGR120" i="1" s="1"/>
  <c r="BGR118" i="1"/>
  <c r="BIU120" i="1"/>
  <c r="BIV120" i="1" s="1"/>
  <c r="BIV118" i="1"/>
  <c r="BKY120" i="1"/>
  <c r="BKZ120" i="1" s="1"/>
  <c r="BKZ118" i="1"/>
  <c r="BYE120" i="1"/>
  <c r="BYF120" i="1" s="1"/>
  <c r="BYF118" i="1"/>
  <c r="CAI120" i="1"/>
  <c r="CAJ120" i="1" s="1"/>
  <c r="CAJ118" i="1"/>
  <c r="CCM120" i="1"/>
  <c r="CCN120" i="1" s="1"/>
  <c r="CCN118" i="1"/>
  <c r="CEQ120" i="1"/>
  <c r="CER120" i="1" s="1"/>
  <c r="CER118" i="1"/>
  <c r="CRW120" i="1"/>
  <c r="CRX120" i="1" s="1"/>
  <c r="CRX118" i="1"/>
  <c r="CUA120" i="1"/>
  <c r="CUB120" i="1" s="1"/>
  <c r="CUB118" i="1"/>
  <c r="CWE120" i="1"/>
  <c r="CWF120" i="1" s="1"/>
  <c r="CWF118" i="1"/>
  <c r="CYI120" i="1"/>
  <c r="CYJ120" i="1" s="1"/>
  <c r="CYJ118" i="1"/>
  <c r="DLO120" i="1"/>
  <c r="DLP120" i="1" s="1"/>
  <c r="DLP118" i="1"/>
  <c r="DNS120" i="1"/>
  <c r="DNT120" i="1" s="1"/>
  <c r="DNT118" i="1"/>
  <c r="DPW120" i="1"/>
  <c r="DPX120" i="1" s="1"/>
  <c r="DPX118" i="1"/>
  <c r="DSA120" i="1"/>
  <c r="DSB120" i="1" s="1"/>
  <c r="DSB118" i="1"/>
  <c r="EQJ118" i="1"/>
  <c r="EQF118" i="1"/>
  <c r="OY120" i="1"/>
  <c r="OZ120" i="1" s="1"/>
  <c r="OZ118" i="1"/>
  <c r="ACE120" i="1"/>
  <c r="ACF120" i="1" s="1"/>
  <c r="ACF118" i="1"/>
  <c r="AEI120" i="1"/>
  <c r="AEJ120" i="1" s="1"/>
  <c r="AEJ118" i="1"/>
  <c r="AGM120" i="1"/>
  <c r="AGN120" i="1" s="1"/>
  <c r="AGN118" i="1"/>
  <c r="AIQ120" i="1"/>
  <c r="AIR120" i="1" s="1"/>
  <c r="AIR118" i="1"/>
  <c r="AVW120" i="1"/>
  <c r="AVX120" i="1" s="1"/>
  <c r="AVX118" i="1"/>
  <c r="AYA120" i="1"/>
  <c r="AYB120" i="1" s="1"/>
  <c r="AYB118" i="1"/>
  <c r="BAE120" i="1"/>
  <c r="BAF120" i="1" s="1"/>
  <c r="BAF118" i="1"/>
  <c r="BCI120" i="1"/>
  <c r="BCJ120" i="1" s="1"/>
  <c r="BCJ118" i="1"/>
  <c r="BPO120" i="1"/>
  <c r="BPP120" i="1" s="1"/>
  <c r="BPP118" i="1"/>
  <c r="BRS120" i="1"/>
  <c r="BRT120" i="1" s="1"/>
  <c r="BRT118" i="1"/>
  <c r="BTW120" i="1"/>
  <c r="BTX120" i="1" s="1"/>
  <c r="BTX118" i="1"/>
  <c r="BWA120" i="1"/>
  <c r="BWB120" i="1" s="1"/>
  <c r="BWB118" i="1"/>
  <c r="CJG120" i="1"/>
  <c r="CJH120" i="1" s="1"/>
  <c r="CJH118" i="1"/>
  <c r="CLK120" i="1"/>
  <c r="CLL120" i="1" s="1"/>
  <c r="CLL118" i="1"/>
  <c r="CNO120" i="1"/>
  <c r="CNP120" i="1" s="1"/>
  <c r="CNP118" i="1"/>
  <c r="CPS120" i="1"/>
  <c r="CPT120" i="1" s="1"/>
  <c r="CPT118" i="1"/>
  <c r="DCY120" i="1"/>
  <c r="DCZ120" i="1" s="1"/>
  <c r="DCZ118" i="1"/>
  <c r="DFC120" i="1"/>
  <c r="DFD120" i="1" s="1"/>
  <c r="DFD118" i="1"/>
  <c r="DHG120" i="1"/>
  <c r="DHH120" i="1" s="1"/>
  <c r="DHH118" i="1"/>
  <c r="DJK120" i="1"/>
  <c r="DJL120" i="1" s="1"/>
  <c r="DJL118" i="1"/>
  <c r="DYU120" i="1"/>
  <c r="DYV120" i="1" s="1"/>
  <c r="DYV118" i="1"/>
  <c r="FDO120" i="1"/>
  <c r="FDP120" i="1" s="1"/>
  <c r="FDP118" i="1"/>
  <c r="TO120" i="1"/>
  <c r="TP120" i="1" s="1"/>
  <c r="TP118" i="1"/>
  <c r="VS120" i="1"/>
  <c r="VT120" i="1" s="1"/>
  <c r="VT118" i="1"/>
  <c r="XW120" i="1"/>
  <c r="XX120" i="1" s="1"/>
  <c r="XX118" i="1"/>
  <c r="AAA120" i="1"/>
  <c r="AAB120" i="1" s="1"/>
  <c r="AAB118" i="1"/>
  <c r="ANG120" i="1"/>
  <c r="ANH120" i="1" s="1"/>
  <c r="ANH118" i="1"/>
  <c r="APK120" i="1"/>
  <c r="APL120" i="1" s="1"/>
  <c r="APL118" i="1"/>
  <c r="ARO120" i="1"/>
  <c r="ARP120" i="1" s="1"/>
  <c r="ARP118" i="1"/>
  <c r="ATS120" i="1"/>
  <c r="ATT120" i="1" s="1"/>
  <c r="ATT118" i="1"/>
  <c r="BGY120" i="1"/>
  <c r="BGZ120" i="1" s="1"/>
  <c r="BGZ118" i="1"/>
  <c r="BJC120" i="1"/>
  <c r="BJD120" i="1" s="1"/>
  <c r="BJD118" i="1"/>
  <c r="BLG120" i="1"/>
  <c r="BLH120" i="1" s="1"/>
  <c r="BLH118" i="1"/>
  <c r="BNK120" i="1"/>
  <c r="BNL120" i="1" s="1"/>
  <c r="BNL118" i="1"/>
  <c r="CAQ120" i="1"/>
  <c r="CAR120" i="1" s="1"/>
  <c r="CAR118" i="1"/>
  <c r="CCU120" i="1"/>
  <c r="CCV120" i="1" s="1"/>
  <c r="CCV118" i="1"/>
  <c r="CEY120" i="1"/>
  <c r="CEZ120" i="1" s="1"/>
  <c r="CEZ118" i="1"/>
  <c r="CHC120" i="1"/>
  <c r="CHD120" i="1" s="1"/>
  <c r="CHD118" i="1"/>
  <c r="CUI120" i="1"/>
  <c r="CUJ120" i="1" s="1"/>
  <c r="CUJ118" i="1"/>
  <c r="CWM120" i="1"/>
  <c r="CWN120" i="1" s="1"/>
  <c r="CWN118" i="1"/>
  <c r="CYQ120" i="1"/>
  <c r="CYR120" i="1" s="1"/>
  <c r="CYR118" i="1"/>
  <c r="DAU120" i="1"/>
  <c r="DAV120" i="1" s="1"/>
  <c r="DAV118" i="1"/>
  <c r="DOA120" i="1"/>
  <c r="DOB120" i="1" s="1"/>
  <c r="DOB118" i="1"/>
  <c r="DQE120" i="1"/>
  <c r="DQF120" i="1" s="1"/>
  <c r="DQF118" i="1"/>
  <c r="DSI120" i="1"/>
  <c r="DSJ120" i="1" s="1"/>
  <c r="DSJ118" i="1"/>
  <c r="DUM120" i="1"/>
  <c r="DUN120" i="1" s="1"/>
  <c r="DUN118" i="1"/>
  <c r="ESV118" i="1"/>
  <c r="ESR118" i="1"/>
  <c r="PG120" i="1"/>
  <c r="PH120" i="1" s="1"/>
  <c r="PH118" i="1"/>
  <c r="RK120" i="1"/>
  <c r="RL120" i="1" s="1"/>
  <c r="RL118" i="1"/>
  <c r="AEQ120" i="1"/>
  <c r="AER120" i="1" s="1"/>
  <c r="AER118" i="1"/>
  <c r="AGU120" i="1"/>
  <c r="AGV120" i="1" s="1"/>
  <c r="AGV118" i="1"/>
  <c r="AIY120" i="1"/>
  <c r="AIZ120" i="1" s="1"/>
  <c r="AIZ118" i="1"/>
  <c r="ALC120" i="1"/>
  <c r="ALD120" i="1" s="1"/>
  <c r="ALD118" i="1"/>
  <c r="AYI120" i="1"/>
  <c r="AYJ120" i="1" s="1"/>
  <c r="AYJ118" i="1"/>
  <c r="BAM120" i="1"/>
  <c r="BAN120" i="1" s="1"/>
  <c r="BAN118" i="1"/>
  <c r="BCQ120" i="1"/>
  <c r="BCR120" i="1" s="1"/>
  <c r="BCR118" i="1"/>
  <c r="BEU120" i="1"/>
  <c r="BEV120" i="1" s="1"/>
  <c r="BEV118" i="1"/>
  <c r="BSA120" i="1"/>
  <c r="BSB120" i="1" s="1"/>
  <c r="BSB118" i="1"/>
  <c r="BUE120" i="1"/>
  <c r="BUF120" i="1" s="1"/>
  <c r="BUF118" i="1"/>
  <c r="BWI120" i="1"/>
  <c r="BWJ120" i="1" s="1"/>
  <c r="BWJ118" i="1"/>
  <c r="BYM120" i="1"/>
  <c r="BYN120" i="1" s="1"/>
  <c r="BYN118" i="1"/>
  <c r="CLS120" i="1"/>
  <c r="CLT120" i="1" s="1"/>
  <c r="CLT118" i="1"/>
  <c r="CNW120" i="1"/>
  <c r="CNX120" i="1" s="1"/>
  <c r="CNX118" i="1"/>
  <c r="CQA120" i="1"/>
  <c r="CQB120" i="1" s="1"/>
  <c r="CQB118" i="1"/>
  <c r="CSE120" i="1"/>
  <c r="CSF120" i="1" s="1"/>
  <c r="CSF118" i="1"/>
  <c r="DFK120" i="1"/>
  <c r="DFL120" i="1" s="1"/>
  <c r="DFL118" i="1"/>
  <c r="DHO120" i="1"/>
  <c r="DHP120" i="1" s="1"/>
  <c r="DHP118" i="1"/>
  <c r="DJS120" i="1"/>
  <c r="DJT120" i="1" s="1"/>
  <c r="DJT118" i="1"/>
  <c r="DLW120" i="1"/>
  <c r="DLX120" i="1" s="1"/>
  <c r="DLX118" i="1"/>
  <c r="EKF118" i="1"/>
  <c r="EKB118" i="1"/>
  <c r="FGI120" i="1"/>
  <c r="FGJ120" i="1" s="1"/>
  <c r="FGJ118" i="1"/>
  <c r="WA120" i="1"/>
  <c r="WB120" i="1" s="1"/>
  <c r="WB118" i="1"/>
  <c r="YE120" i="1"/>
  <c r="YF120" i="1" s="1"/>
  <c r="YF118" i="1"/>
  <c r="AAI120" i="1"/>
  <c r="AAJ120" i="1" s="1"/>
  <c r="AAJ118" i="1"/>
  <c r="ACM120" i="1"/>
  <c r="ACN120" i="1" s="1"/>
  <c r="ACN118" i="1"/>
  <c r="APS120" i="1"/>
  <c r="APT120" i="1" s="1"/>
  <c r="APT118" i="1"/>
  <c r="ARW120" i="1"/>
  <c r="ARX120" i="1" s="1"/>
  <c r="ARX118" i="1"/>
  <c r="AUA120" i="1"/>
  <c r="AUB120" i="1" s="1"/>
  <c r="AUB118" i="1"/>
  <c r="AWE120" i="1"/>
  <c r="AWF120" i="1" s="1"/>
  <c r="AWF118" i="1"/>
  <c r="BJK120" i="1"/>
  <c r="BJL120" i="1" s="1"/>
  <c r="BJL118" i="1"/>
  <c r="BLO120" i="1"/>
  <c r="BLP120" i="1" s="1"/>
  <c r="BLP118" i="1"/>
  <c r="BNS120" i="1"/>
  <c r="BNT120" i="1" s="1"/>
  <c r="BNT118" i="1"/>
  <c r="BPW120" i="1"/>
  <c r="BPX120" i="1" s="1"/>
  <c r="BPX118" i="1"/>
  <c r="CDC120" i="1"/>
  <c r="CDD120" i="1" s="1"/>
  <c r="CDD118" i="1"/>
  <c r="CFG120" i="1"/>
  <c r="CFH120" i="1" s="1"/>
  <c r="CFH118" i="1"/>
  <c r="CHK120" i="1"/>
  <c r="CHL120" i="1" s="1"/>
  <c r="CHL118" i="1"/>
  <c r="CJO120" i="1"/>
  <c r="CJP120" i="1" s="1"/>
  <c r="CJP118" i="1"/>
  <c r="CWU120" i="1"/>
  <c r="CWV120" i="1" s="1"/>
  <c r="CWV118" i="1"/>
  <c r="CYY120" i="1"/>
  <c r="CYZ120" i="1" s="1"/>
  <c r="CYZ118" i="1"/>
  <c r="DBC120" i="1"/>
  <c r="DBD120" i="1" s="1"/>
  <c r="DBD118" i="1"/>
  <c r="DDG120" i="1"/>
  <c r="DDH120" i="1" s="1"/>
  <c r="DDH118" i="1"/>
  <c r="DQM120" i="1"/>
  <c r="DQN120" i="1" s="1"/>
  <c r="DQN118" i="1"/>
  <c r="DSQ120" i="1"/>
  <c r="DSR120" i="1" s="1"/>
  <c r="DSR118" i="1"/>
  <c r="DWY120" i="1"/>
  <c r="DWZ120" i="1" s="1"/>
  <c r="DWZ118" i="1"/>
  <c r="EVH118" i="1"/>
  <c r="EVD118" i="1"/>
  <c r="PO120" i="1"/>
  <c r="PP120" i="1" s="1"/>
  <c r="PP118" i="1"/>
  <c r="RS120" i="1"/>
  <c r="RT120" i="1" s="1"/>
  <c r="RT118" i="1"/>
  <c r="TW120" i="1"/>
  <c r="TX120" i="1" s="1"/>
  <c r="TX118" i="1"/>
  <c r="AHC120" i="1"/>
  <c r="AHD120" i="1" s="1"/>
  <c r="AHD118" i="1"/>
  <c r="AJG120" i="1"/>
  <c r="AJH120" i="1" s="1"/>
  <c r="AJH118" i="1"/>
  <c r="ALK120" i="1"/>
  <c r="ALL120" i="1" s="1"/>
  <c r="ALL118" i="1"/>
  <c r="ANO120" i="1"/>
  <c r="ANP120" i="1" s="1"/>
  <c r="ANP118" i="1"/>
  <c r="BAU120" i="1"/>
  <c r="BAV120" i="1" s="1"/>
  <c r="BAV118" i="1"/>
  <c r="BCY120" i="1"/>
  <c r="BCZ120" i="1" s="1"/>
  <c r="BCZ118" i="1"/>
  <c r="BFC120" i="1"/>
  <c r="BFD120" i="1" s="1"/>
  <c r="BFD118" i="1"/>
  <c r="BHG120" i="1"/>
  <c r="BHH120" i="1" s="1"/>
  <c r="BHH118" i="1"/>
  <c r="BUM120" i="1"/>
  <c r="BUN120" i="1" s="1"/>
  <c r="BUN118" i="1"/>
  <c r="BWQ120" i="1"/>
  <c r="BWR120" i="1" s="1"/>
  <c r="BWR118" i="1"/>
  <c r="BYU120" i="1"/>
  <c r="BYV120" i="1" s="1"/>
  <c r="BYV118" i="1"/>
  <c r="CAY120" i="1"/>
  <c r="CAZ120" i="1" s="1"/>
  <c r="CAZ118" i="1"/>
  <c r="COE120" i="1"/>
  <c r="COF120" i="1" s="1"/>
  <c r="COF118" i="1"/>
  <c r="CQI120" i="1"/>
  <c r="CQJ120" i="1" s="1"/>
  <c r="CQJ118" i="1"/>
  <c r="CSM120" i="1"/>
  <c r="CSN120" i="1" s="1"/>
  <c r="CSN118" i="1"/>
  <c r="CUQ120" i="1"/>
  <c r="CUR120" i="1" s="1"/>
  <c r="CUR118" i="1"/>
  <c r="DHW120" i="1"/>
  <c r="DHX120" i="1" s="1"/>
  <c r="DHX118" i="1"/>
  <c r="DKA120" i="1"/>
  <c r="DKB120" i="1" s="1"/>
  <c r="DKB118" i="1"/>
  <c r="DME120" i="1"/>
  <c r="DMF120" i="1" s="1"/>
  <c r="DMF118" i="1"/>
  <c r="DOI120" i="1"/>
  <c r="DOJ120" i="1" s="1"/>
  <c r="DOJ118" i="1"/>
  <c r="EMR118" i="1"/>
  <c r="EMN118" i="1"/>
  <c r="AF118" i="1"/>
  <c r="BL118" i="1"/>
  <c r="CR118" i="1"/>
  <c r="DX118" i="1"/>
  <c r="FD118" i="1"/>
  <c r="GJ118" i="1"/>
  <c r="HP118" i="1"/>
  <c r="IV118" i="1"/>
  <c r="KB118" i="1"/>
  <c r="LH118" i="1"/>
  <c r="MN118" i="1"/>
  <c r="NT118" i="1"/>
  <c r="YM120" i="1"/>
  <c r="YN120" i="1" s="1"/>
  <c r="YN118" i="1"/>
  <c r="AAQ120" i="1"/>
  <c r="AAR120" i="1" s="1"/>
  <c r="AAR118" i="1"/>
  <c r="ACU120" i="1"/>
  <c r="ACV120" i="1" s="1"/>
  <c r="ACV118" i="1"/>
  <c r="AEY120" i="1"/>
  <c r="AEZ120" i="1" s="1"/>
  <c r="AEZ118" i="1"/>
  <c r="ASE120" i="1"/>
  <c r="ASF120" i="1" s="1"/>
  <c r="ASF118" i="1"/>
  <c r="AUI120" i="1"/>
  <c r="AUJ120" i="1" s="1"/>
  <c r="AUJ118" i="1"/>
  <c r="AWM120" i="1"/>
  <c r="AWN120" i="1" s="1"/>
  <c r="AWN118" i="1"/>
  <c r="AYQ120" i="1"/>
  <c r="AYR120" i="1" s="1"/>
  <c r="AYR118" i="1"/>
  <c r="BLW120" i="1"/>
  <c r="BLX120" i="1" s="1"/>
  <c r="BLX118" i="1"/>
  <c r="BOA120" i="1"/>
  <c r="BOB120" i="1" s="1"/>
  <c r="BOB118" i="1"/>
  <c r="BQE120" i="1"/>
  <c r="BQF120" i="1" s="1"/>
  <c r="BQF118" i="1"/>
  <c r="BSI120" i="1"/>
  <c r="BSJ120" i="1" s="1"/>
  <c r="BSJ118" i="1"/>
  <c r="CFO120" i="1"/>
  <c r="CFP120" i="1" s="1"/>
  <c r="CFP118" i="1"/>
  <c r="CHS120" i="1"/>
  <c r="CHT120" i="1" s="1"/>
  <c r="CHT118" i="1"/>
  <c r="CJW120" i="1"/>
  <c r="CJX120" i="1" s="1"/>
  <c r="CJX118" i="1"/>
  <c r="CMA120" i="1"/>
  <c r="CMB120" i="1" s="1"/>
  <c r="CMB118" i="1"/>
  <c r="CZG120" i="1"/>
  <c r="CZH120" i="1" s="1"/>
  <c r="CZH118" i="1"/>
  <c r="DBK120" i="1"/>
  <c r="DBL120" i="1" s="1"/>
  <c r="DBL118" i="1"/>
  <c r="DDO120" i="1"/>
  <c r="DDP120" i="1" s="1"/>
  <c r="DDP118" i="1"/>
  <c r="DFS120" i="1"/>
  <c r="DFT120" i="1" s="1"/>
  <c r="DFT118" i="1"/>
  <c r="DVC120" i="1"/>
  <c r="DVD120" i="1" s="1"/>
  <c r="DVD118" i="1"/>
  <c r="EXT118" i="1"/>
  <c r="EXP118" i="1"/>
  <c r="FEN118" i="1"/>
  <c r="FEJ118" i="1"/>
  <c r="PW120" i="1"/>
  <c r="PX120" i="1" s="1"/>
  <c r="PX118" i="1"/>
  <c r="SA120" i="1"/>
  <c r="SB120" i="1" s="1"/>
  <c r="SB118" i="1"/>
  <c r="UE120" i="1"/>
  <c r="UF120" i="1" s="1"/>
  <c r="UF118" i="1"/>
  <c r="WI120" i="1"/>
  <c r="WJ120" i="1" s="1"/>
  <c r="WJ118" i="1"/>
  <c r="AJO120" i="1"/>
  <c r="AJP120" i="1" s="1"/>
  <c r="AJP118" i="1"/>
  <c r="ALS120" i="1"/>
  <c r="ALT120" i="1" s="1"/>
  <c r="ALT118" i="1"/>
  <c r="ANW120" i="1"/>
  <c r="ANX120" i="1" s="1"/>
  <c r="ANX118" i="1"/>
  <c r="AQA120" i="1"/>
  <c r="AQB120" i="1" s="1"/>
  <c r="AQB118" i="1"/>
  <c r="BDG120" i="1"/>
  <c r="BDH120" i="1" s="1"/>
  <c r="BDH118" i="1"/>
  <c r="BFK120" i="1"/>
  <c r="BFL120" i="1" s="1"/>
  <c r="BFL118" i="1"/>
  <c r="BHO120" i="1"/>
  <c r="BHP120" i="1" s="1"/>
  <c r="BHP118" i="1"/>
  <c r="BJS120" i="1"/>
  <c r="BJT120" i="1" s="1"/>
  <c r="BJT118" i="1"/>
  <c r="BWY120" i="1"/>
  <c r="BWZ120" i="1" s="1"/>
  <c r="BWZ118" i="1"/>
  <c r="BZC120" i="1"/>
  <c r="BZD120" i="1" s="1"/>
  <c r="BZD118" i="1"/>
  <c r="CBG120" i="1"/>
  <c r="CBH120" i="1" s="1"/>
  <c r="CBH118" i="1"/>
  <c r="CDK120" i="1"/>
  <c r="CDL120" i="1" s="1"/>
  <c r="CDL118" i="1"/>
  <c r="CQQ120" i="1"/>
  <c r="CQR120" i="1" s="1"/>
  <c r="CQR118" i="1"/>
  <c r="CSU120" i="1"/>
  <c r="CSV120" i="1" s="1"/>
  <c r="CSV118" i="1"/>
  <c r="CUY120" i="1"/>
  <c r="CUZ120" i="1" s="1"/>
  <c r="CUZ118" i="1"/>
  <c r="CXC120" i="1"/>
  <c r="CXD120" i="1" s="1"/>
  <c r="CXD118" i="1"/>
  <c r="DKI120" i="1"/>
  <c r="DKJ120" i="1" s="1"/>
  <c r="DKJ118" i="1"/>
  <c r="DMM120" i="1"/>
  <c r="DMN120" i="1" s="1"/>
  <c r="DMN118" i="1"/>
  <c r="DOQ120" i="1"/>
  <c r="DOR120" i="1" s="1"/>
  <c r="DOR118" i="1"/>
  <c r="DQU120" i="1"/>
  <c r="DQV120" i="1" s="1"/>
  <c r="DQV118" i="1"/>
  <c r="EPD118" i="1"/>
  <c r="EOZ118" i="1"/>
  <c r="AAY120" i="1"/>
  <c r="AAZ120" i="1" s="1"/>
  <c r="AAZ118" i="1"/>
  <c r="ADC120" i="1"/>
  <c r="ADD120" i="1" s="1"/>
  <c r="ADD118" i="1"/>
  <c r="AFG120" i="1"/>
  <c r="AFH120" i="1" s="1"/>
  <c r="AFH118" i="1"/>
  <c r="AHK120" i="1"/>
  <c r="AHL120" i="1" s="1"/>
  <c r="AHL118" i="1"/>
  <c r="AUQ120" i="1"/>
  <c r="AUR120" i="1" s="1"/>
  <c r="AUR118" i="1"/>
  <c r="AWU120" i="1"/>
  <c r="AWV120" i="1" s="1"/>
  <c r="AWV118" i="1"/>
  <c r="AYY120" i="1"/>
  <c r="AYZ120" i="1" s="1"/>
  <c r="AYZ118" i="1"/>
  <c r="BBC120" i="1"/>
  <c r="BBD120" i="1" s="1"/>
  <c r="BBD118" i="1"/>
  <c r="BOI120" i="1"/>
  <c r="BOJ120" i="1" s="1"/>
  <c r="BOJ118" i="1"/>
  <c r="BQM120" i="1"/>
  <c r="BQN120" i="1" s="1"/>
  <c r="BQN118" i="1"/>
  <c r="BSQ120" i="1"/>
  <c r="BSR120" i="1" s="1"/>
  <c r="BSR118" i="1"/>
  <c r="BUU120" i="1"/>
  <c r="BUV120" i="1" s="1"/>
  <c r="BUV118" i="1"/>
  <c r="CIA120" i="1"/>
  <c r="CIB120" i="1" s="1"/>
  <c r="CIB118" i="1"/>
  <c r="CKE120" i="1"/>
  <c r="CKF120" i="1" s="1"/>
  <c r="CKF118" i="1"/>
  <c r="CMI120" i="1"/>
  <c r="CMJ120" i="1" s="1"/>
  <c r="CMJ118" i="1"/>
  <c r="COM120" i="1"/>
  <c r="CON120" i="1" s="1"/>
  <c r="CON118" i="1"/>
  <c r="DBS120" i="1"/>
  <c r="DBT120" i="1" s="1"/>
  <c r="DBT118" i="1"/>
  <c r="DDW120" i="1"/>
  <c r="DDX120" i="1" s="1"/>
  <c r="DDX118" i="1"/>
  <c r="DGA120" i="1"/>
  <c r="DGB120" i="1" s="1"/>
  <c r="DGB118" i="1"/>
  <c r="DIE120" i="1"/>
  <c r="DIF120" i="1" s="1"/>
  <c r="DIF118" i="1"/>
  <c r="DXO120" i="1"/>
  <c r="DXP120" i="1" s="1"/>
  <c r="DXP118" i="1"/>
  <c r="JVT118" i="1"/>
  <c r="JXH118" i="1"/>
  <c r="JYV118" i="1"/>
  <c r="KAJ118" i="1"/>
  <c r="KQZ118" i="1"/>
  <c r="KSN118" i="1"/>
  <c r="KUB118" i="1"/>
  <c r="LKR118" i="1"/>
  <c r="LMF118" i="1"/>
  <c r="LNT118" i="1"/>
  <c r="FMV118" i="1"/>
  <c r="FOF118" i="1"/>
  <c r="FPP118" i="1"/>
  <c r="FWR118" i="1"/>
  <c r="FYB118" i="1"/>
  <c r="FZL118" i="1"/>
  <c r="GGN118" i="1"/>
  <c r="GHX118" i="1"/>
  <c r="GJH118" i="1"/>
  <c r="GQJ118" i="1"/>
  <c r="GRT118" i="1"/>
  <c r="GTD118" i="1"/>
  <c r="HAF118" i="1"/>
  <c r="HBP118" i="1"/>
  <c r="HCZ118" i="1"/>
  <c r="HKB118" i="1"/>
  <c r="HLL118" i="1"/>
  <c r="HMV118" i="1"/>
  <c r="HTX118" i="1"/>
  <c r="HVH118" i="1"/>
  <c r="HWR118" i="1"/>
  <c r="IDT118" i="1"/>
  <c r="IFD118" i="1"/>
  <c r="IGN118" i="1"/>
  <c r="INP118" i="1"/>
  <c r="IOZ118" i="1"/>
  <c r="IQJ118" i="1"/>
  <c r="IXL118" i="1"/>
  <c r="IYV118" i="1"/>
  <c r="JAF118" i="1"/>
  <c r="JHH118" i="1"/>
  <c r="JIR118" i="1"/>
  <c r="JKB118" i="1"/>
  <c r="KDL118" i="1"/>
  <c r="KEZ118" i="1"/>
  <c r="KGN118" i="1"/>
  <c r="KXD118" i="1"/>
  <c r="KYR118" i="1"/>
  <c r="LAF118" i="1"/>
  <c r="LQV118" i="1"/>
  <c r="LSJ118" i="1"/>
  <c r="LTX118" i="1"/>
  <c r="MWZ118" i="1"/>
  <c r="MXD118" i="1"/>
  <c r="DZL118" i="1"/>
  <c r="EAR118" i="1"/>
  <c r="EBX118" i="1"/>
  <c r="EDD118" i="1"/>
  <c r="EEJ118" i="1"/>
  <c r="EFP118" i="1"/>
  <c r="EGV118" i="1"/>
  <c r="EIB118" i="1"/>
  <c r="EJH118" i="1"/>
  <c r="EKN118" i="1"/>
  <c r="ELT118" i="1"/>
  <c r="EMZ118" i="1"/>
  <c r="EOF118" i="1"/>
  <c r="EPL118" i="1"/>
  <c r="EQR118" i="1"/>
  <c r="ERX118" i="1"/>
  <c r="ETD118" i="1"/>
  <c r="FHH118" i="1"/>
  <c r="FRD118" i="1"/>
  <c r="GAZ118" i="1"/>
  <c r="GKV118" i="1"/>
  <c r="GNP118" i="1"/>
  <c r="GUR118" i="1"/>
  <c r="GXL118" i="1"/>
  <c r="HEN118" i="1"/>
  <c r="HHH118" i="1"/>
  <c r="HOJ118" i="1"/>
  <c r="HRD118" i="1"/>
  <c r="HYF118" i="1"/>
  <c r="IAZ118" i="1"/>
  <c r="IIB118" i="1"/>
  <c r="IKV118" i="1"/>
  <c r="IRX118" i="1"/>
  <c r="JBT118" i="1"/>
  <c r="JLP118" i="1"/>
  <c r="JPX118" i="1"/>
  <c r="JRL118" i="1"/>
  <c r="KJP118" i="1"/>
  <c r="LXH118" i="1"/>
  <c r="LXD118" i="1"/>
  <c r="FLP118" i="1"/>
  <c r="GPD118" i="1"/>
  <c r="GYZ118" i="1"/>
  <c r="HIV118" i="1"/>
  <c r="HSR118" i="1"/>
  <c r="ICN118" i="1"/>
  <c r="IMJ118" i="1"/>
  <c r="IWF118" i="1"/>
  <c r="JGB118" i="1"/>
  <c r="JUN118" i="1"/>
  <c r="JWB118" i="1"/>
  <c r="JXP118" i="1"/>
  <c r="JZD118" i="1"/>
  <c r="KGR118" i="1"/>
  <c r="KPT118" i="1"/>
  <c r="KRH118" i="1"/>
  <c r="KSV118" i="1"/>
  <c r="LAJ118" i="1"/>
  <c r="LJL118" i="1"/>
  <c r="LKZ118" i="1"/>
  <c r="LMN118" i="1"/>
  <c r="LUB118" i="1"/>
  <c r="FBX118" i="1"/>
  <c r="FGB118" i="1"/>
  <c r="FHL118" i="1"/>
  <c r="FPX118" i="1"/>
  <c r="FRH118" i="1"/>
  <c r="FZT118" i="1"/>
  <c r="GBD118" i="1"/>
  <c r="GCN118" i="1"/>
  <c r="GJP118" i="1"/>
  <c r="GMJ118" i="1"/>
  <c r="GTL118" i="1"/>
  <c r="GWF118" i="1"/>
  <c r="HDH118" i="1"/>
  <c r="HGB118" i="1"/>
  <c r="HND118" i="1"/>
  <c r="HPX118" i="1"/>
  <c r="HWZ118" i="1"/>
  <c r="HZT118" i="1"/>
  <c r="IGV118" i="1"/>
  <c r="IJP118" i="1"/>
  <c r="IQR118" i="1"/>
  <c r="ITL118" i="1"/>
  <c r="JAN118" i="1"/>
  <c r="JDH118" i="1"/>
  <c r="JKJ118" i="1"/>
  <c r="JND118" i="1"/>
  <c r="KAR118" i="1"/>
  <c r="KCF118" i="1"/>
  <c r="KDT118" i="1"/>
  <c r="KFH118" i="1"/>
  <c r="KVX118" i="1"/>
  <c r="KXL118" i="1"/>
  <c r="KYZ118" i="1"/>
  <c r="LPP118" i="1"/>
  <c r="LRD118" i="1"/>
  <c r="LSR118" i="1"/>
  <c r="LYZ118" i="1"/>
  <c r="FDH118" i="1"/>
  <c r="FKJ118" i="1"/>
  <c r="FND118" i="1"/>
  <c r="FUF118" i="1"/>
  <c r="FWZ118" i="1"/>
  <c r="GEB118" i="1"/>
  <c r="GGV118" i="1"/>
  <c r="GNX118" i="1"/>
  <c r="GQR118" i="1"/>
  <c r="GXT118" i="1"/>
  <c r="HAN118" i="1"/>
  <c r="HHP118" i="1"/>
  <c r="HKJ118" i="1"/>
  <c r="HRL118" i="1"/>
  <c r="HUF118" i="1"/>
  <c r="IBH118" i="1"/>
  <c r="IEB118" i="1"/>
  <c r="ILD118" i="1"/>
  <c r="INX118" i="1"/>
  <c r="IUZ118" i="1"/>
  <c r="IXT118" i="1"/>
  <c r="JEV118" i="1"/>
  <c r="JHP118" i="1"/>
  <c r="JOR118" i="1"/>
  <c r="JQF118" i="1"/>
  <c r="JRT118" i="1"/>
  <c r="KIJ118" i="1"/>
  <c r="KJX118" i="1"/>
  <c r="KLL118" i="1"/>
  <c r="LCB118" i="1"/>
  <c r="LDP118" i="1"/>
  <c r="LFD118" i="1"/>
  <c r="LVT118" i="1"/>
  <c r="DTP118" i="1"/>
  <c r="DUV118" i="1"/>
  <c r="DWB118" i="1"/>
  <c r="DXH118" i="1"/>
  <c r="DYN118" i="1"/>
  <c r="DZT118" i="1"/>
  <c r="EAZ118" i="1"/>
  <c r="ECF118" i="1"/>
  <c r="EDL118" i="1"/>
  <c r="EER118" i="1"/>
  <c r="EFX118" i="1"/>
  <c r="EHD118" i="1"/>
  <c r="EIJ118" i="1"/>
  <c r="EJP118" i="1"/>
  <c r="EKV118" i="1"/>
  <c r="EMB118" i="1"/>
  <c r="ENH118" i="1"/>
  <c r="EON118" i="1"/>
  <c r="EPT118" i="1"/>
  <c r="EQZ118" i="1"/>
  <c r="ESF118" i="1"/>
  <c r="ETL118" i="1"/>
  <c r="EUR118" i="1"/>
  <c r="EVX118" i="1"/>
  <c r="EXD118" i="1"/>
  <c r="EYJ118" i="1"/>
  <c r="EZP118" i="1"/>
  <c r="FAV118" i="1"/>
  <c r="FEV118" i="1"/>
  <c r="FOR118" i="1"/>
  <c r="FYN118" i="1"/>
  <c r="GIJ118" i="1"/>
  <c r="GLD118" i="1"/>
  <c r="GSF118" i="1"/>
  <c r="GUZ118" i="1"/>
  <c r="HCB118" i="1"/>
  <c r="HEV118" i="1"/>
  <c r="HLX118" i="1"/>
  <c r="HOR118" i="1"/>
  <c r="HVT118" i="1"/>
  <c r="HYN118" i="1"/>
  <c r="IFP118" i="1"/>
  <c r="IIJ118" i="1"/>
  <c r="IPL118" i="1"/>
  <c r="ISF118" i="1"/>
  <c r="IZH118" i="1"/>
  <c r="JCB118" i="1"/>
  <c r="JJD118" i="1"/>
  <c r="JLX118" i="1"/>
  <c r="JTH118" i="1"/>
  <c r="JUV118" i="1"/>
  <c r="JWJ118" i="1"/>
  <c r="JXX118" i="1"/>
  <c r="KFL118" i="1"/>
  <c r="KON118" i="1"/>
  <c r="KQB118" i="1"/>
  <c r="KRP118" i="1"/>
  <c r="KZD118" i="1"/>
  <c r="LIF118" i="1"/>
  <c r="LJT118" i="1"/>
  <c r="LLH118" i="1"/>
  <c r="LSV118" i="1"/>
  <c r="LWB118" i="1"/>
  <c r="LVX118" i="1"/>
  <c r="LXP118" i="1"/>
  <c r="LOJ118" i="1"/>
  <c r="FNL118" i="1"/>
  <c r="FOV118" i="1"/>
  <c r="FQF118" i="1"/>
  <c r="FXH118" i="1"/>
  <c r="FYR118" i="1"/>
  <c r="GAB118" i="1"/>
  <c r="GHD118" i="1"/>
  <c r="GJX118" i="1"/>
  <c r="GQZ118" i="1"/>
  <c r="GTT118" i="1"/>
  <c r="HAV118" i="1"/>
  <c r="HDP118" i="1"/>
  <c r="HKR118" i="1"/>
  <c r="HNL118" i="1"/>
  <c r="HUN118" i="1"/>
  <c r="HVX118" i="1"/>
  <c r="HXH118" i="1"/>
  <c r="IEJ118" i="1"/>
  <c r="IFT118" i="1"/>
  <c r="IHD118" i="1"/>
  <c r="IOF118" i="1"/>
  <c r="IPP118" i="1"/>
  <c r="IQZ118" i="1"/>
  <c r="IYB118" i="1"/>
  <c r="IZL118" i="1"/>
  <c r="JAV118" i="1"/>
  <c r="JHX118" i="1"/>
  <c r="JJH118" i="1"/>
  <c r="JKR118" i="1"/>
  <c r="JOZ118" i="1"/>
  <c r="JQN118" i="1"/>
  <c r="KHD118" i="1"/>
  <c r="KIR118" i="1"/>
  <c r="KKF118" i="1"/>
  <c r="KRT118" i="1"/>
  <c r="LAV118" i="1"/>
  <c r="LCJ118" i="1"/>
  <c r="LDX118" i="1"/>
  <c r="LLL118" i="1"/>
  <c r="LUN118" i="1"/>
  <c r="LXT118" i="1"/>
  <c r="FRT118" i="1"/>
  <c r="GBP118" i="1"/>
  <c r="GLL118" i="1"/>
  <c r="GVH118" i="1"/>
  <c r="HFD118" i="1"/>
  <c r="HOZ118" i="1"/>
  <c r="HYV118" i="1"/>
  <c r="IIR118" i="1"/>
  <c r="ISN118" i="1"/>
  <c r="JCJ118" i="1"/>
  <c r="JMF118" i="1"/>
  <c r="JSB118" i="1"/>
  <c r="JTP118" i="1"/>
  <c r="JVD118" i="1"/>
  <c r="JWR118" i="1"/>
  <c r="KNH118" i="1"/>
  <c r="KOV118" i="1"/>
  <c r="KQJ118" i="1"/>
  <c r="LGZ118" i="1"/>
  <c r="LIN118" i="1"/>
  <c r="LKB118" i="1"/>
  <c r="LZL118" i="1"/>
  <c r="EBH118" i="1"/>
  <c r="ECN118" i="1"/>
  <c r="EDT118" i="1"/>
  <c r="EEZ118" i="1"/>
  <c r="EGF118" i="1"/>
  <c r="EHL118" i="1"/>
  <c r="EIR118" i="1"/>
  <c r="EJX118" i="1"/>
  <c r="ELD118" i="1"/>
  <c r="EMJ118" i="1"/>
  <c r="ENP118" i="1"/>
  <c r="EOV118" i="1"/>
  <c r="EQB118" i="1"/>
  <c r="ERH118" i="1"/>
  <c r="ESN118" i="1"/>
  <c r="ETT118" i="1"/>
  <c r="EUZ118" i="1"/>
  <c r="EWF118" i="1"/>
  <c r="EXL118" i="1"/>
  <c r="EYR118" i="1"/>
  <c r="EZX118" i="1"/>
  <c r="FBD118" i="1"/>
  <c r="FCJ118" i="1"/>
  <c r="FMF118" i="1"/>
  <c r="FWB118" i="1"/>
  <c r="GFX118" i="1"/>
  <c r="GIR118" i="1"/>
  <c r="GPT118" i="1"/>
  <c r="GSN118" i="1"/>
  <c r="GZP118" i="1"/>
  <c r="HCJ118" i="1"/>
  <c r="HJL118" i="1"/>
  <c r="HMF118" i="1"/>
  <c r="HTH118" i="1"/>
  <c r="IDD118" i="1"/>
  <c r="IMZ118" i="1"/>
  <c r="IWV118" i="1"/>
  <c r="JGR118" i="1"/>
  <c r="JYF118" i="1"/>
  <c r="JZT118" i="1"/>
  <c r="KBH118" i="1"/>
  <c r="KCV118" i="1"/>
  <c r="KTL118" i="1"/>
  <c r="LND118" i="1"/>
  <c r="LZT118" i="1"/>
  <c r="LZP118" i="1"/>
  <c r="FGR118" i="1"/>
  <c r="GUB118" i="1"/>
  <c r="HDX118" i="1"/>
  <c r="HNT118" i="1"/>
  <c r="IHL118" i="1"/>
  <c r="IRH118" i="1"/>
  <c r="JBD118" i="1"/>
  <c r="JKZ118" i="1"/>
  <c r="EYV118" i="1"/>
  <c r="FAB118" i="1"/>
  <c r="FBH118" i="1"/>
  <c r="FCN118" i="1"/>
  <c r="FDX118" i="1"/>
  <c r="FKZ118" i="1"/>
  <c r="FMJ118" i="1"/>
  <c r="FNT118" i="1"/>
  <c r="FUV118" i="1"/>
  <c r="FWF118" i="1"/>
  <c r="FXP118" i="1"/>
  <c r="GER118" i="1"/>
  <c r="GGB118" i="1"/>
  <c r="GHL118" i="1"/>
  <c r="GON118" i="1"/>
  <c r="GPX118" i="1"/>
  <c r="GRH118" i="1"/>
  <c r="GYJ118" i="1"/>
  <c r="GZT118" i="1"/>
  <c r="HBD118" i="1"/>
  <c r="HIF118" i="1"/>
  <c r="HJP118" i="1"/>
  <c r="HKZ118" i="1"/>
  <c r="HSB118" i="1"/>
  <c r="HTL118" i="1"/>
  <c r="HUV118" i="1"/>
  <c r="IBX118" i="1"/>
  <c r="IDH118" i="1"/>
  <c r="IER118" i="1"/>
  <c r="ILT118" i="1"/>
  <c r="IND118" i="1"/>
  <c r="ION118" i="1"/>
  <c r="IVP118" i="1"/>
  <c r="IWZ118" i="1"/>
  <c r="JFL118" i="1"/>
  <c r="JGV118" i="1"/>
  <c r="JIF118" i="1"/>
  <c r="JQV118" i="1"/>
  <c r="JSJ118" i="1"/>
  <c r="JTX118" i="1"/>
  <c r="JVL118" i="1"/>
  <c r="KMB118" i="1"/>
  <c r="KNP118" i="1"/>
  <c r="KPD118" i="1"/>
  <c r="LFT118" i="1"/>
  <c r="LHH118" i="1"/>
  <c r="LIV118" i="1"/>
  <c r="LWN118" i="1"/>
  <c r="FFL118" i="1"/>
  <c r="FIF118" i="1"/>
  <c r="FPH118" i="1"/>
  <c r="FSB118" i="1"/>
  <c r="FZD118" i="1"/>
  <c r="GBX118" i="1"/>
  <c r="GIZ118" i="1"/>
  <c r="GLT118" i="1"/>
  <c r="GSV118" i="1"/>
  <c r="GVP118" i="1"/>
  <c r="HCR118" i="1"/>
  <c r="HFL118" i="1"/>
  <c r="HMN118" i="1"/>
  <c r="HPH118" i="1"/>
  <c r="HWJ118" i="1"/>
  <c r="HZD118" i="1"/>
  <c r="IGF118" i="1"/>
  <c r="IIZ118" i="1"/>
  <c r="IQB118" i="1"/>
  <c r="ISV118" i="1"/>
  <c r="IZX118" i="1"/>
  <c r="JCR118" i="1"/>
  <c r="JJT118" i="1"/>
  <c r="JMN118" i="1"/>
  <c r="JWZ118" i="1"/>
  <c r="JYN118" i="1"/>
  <c r="KAB118" i="1"/>
  <c r="KBP118" i="1"/>
  <c r="KJD118" i="1"/>
  <c r="KSF118" i="1"/>
  <c r="KTT118" i="1"/>
  <c r="KVH118" i="1"/>
  <c r="LCV118" i="1"/>
  <c r="LLX118" i="1"/>
  <c r="LNL118" i="1"/>
  <c r="LOZ118" i="1"/>
  <c r="LYF118" i="1"/>
  <c r="DSZ118" i="1"/>
  <c r="DUF118" i="1"/>
  <c r="DVL118" i="1"/>
  <c r="DWR118" i="1"/>
  <c r="DXX118" i="1"/>
  <c r="DZD118" i="1"/>
  <c r="EAJ118" i="1"/>
  <c r="EBP118" i="1"/>
  <c r="ECV118" i="1"/>
  <c r="EEB118" i="1"/>
  <c r="EFH118" i="1"/>
  <c r="EGN118" i="1"/>
  <c r="EHT118" i="1"/>
  <c r="FJT118" i="1"/>
  <c r="FTP118" i="1"/>
  <c r="GDL118" i="1"/>
  <c r="IKN118" i="1"/>
  <c r="IUJ118" i="1"/>
  <c r="JEF118" i="1"/>
  <c r="JOB118" i="1"/>
  <c r="KER118" i="1"/>
  <c r="KGF118" i="1"/>
  <c r="KYJ118" i="1"/>
  <c r="KZX118" i="1"/>
  <c r="LBL118" i="1"/>
  <c r="LSB118" i="1"/>
  <c r="LTP118" i="1"/>
  <c r="LVD118" i="1"/>
  <c r="LYN118" i="1"/>
  <c r="LYJ118" i="1"/>
  <c r="MWM120" i="1"/>
  <c r="MWN120" i="1" s="1"/>
  <c r="MWN118" i="1"/>
  <c r="MYN118" i="1"/>
  <c r="MYR118" i="1"/>
  <c r="FEF118" i="1"/>
  <c r="FGZ118" i="1"/>
  <c r="FOB118" i="1"/>
  <c r="FQV118" i="1"/>
  <c r="FXX118" i="1"/>
  <c r="GAR118" i="1"/>
  <c r="GHT118" i="1"/>
  <c r="GKN118" i="1"/>
  <c r="GRP118" i="1"/>
  <c r="GUJ118" i="1"/>
  <c r="HBL118" i="1"/>
  <c r="HEF118" i="1"/>
  <c r="HLH118" i="1"/>
  <c r="HOB118" i="1"/>
  <c r="HVD118" i="1"/>
  <c r="HXX118" i="1"/>
  <c r="IEZ118" i="1"/>
  <c r="IHT118" i="1"/>
  <c r="IOV118" i="1"/>
  <c r="IRP118" i="1"/>
  <c r="IYR118" i="1"/>
  <c r="JBL118" i="1"/>
  <c r="JIN118" i="1"/>
  <c r="JLH118" i="1"/>
  <c r="JPP118" i="1"/>
  <c r="JRD118" i="1"/>
  <c r="JSR118" i="1"/>
  <c r="JUF118" i="1"/>
  <c r="KNX118" i="1"/>
  <c r="LEN118" i="1"/>
  <c r="MWV118" i="1"/>
  <c r="MYJ118" i="1"/>
  <c r="MZX118" i="1"/>
  <c r="NBL118" i="1"/>
  <c r="NGJ118" i="1"/>
  <c r="NLH118" i="1"/>
  <c r="NQF118" i="1"/>
  <c r="NVD118" i="1"/>
  <c r="OAB118" i="1"/>
  <c r="OEZ118" i="1"/>
  <c r="OPL118" i="1"/>
  <c r="ORG120" i="1"/>
  <c r="ORH120" i="1" s="1"/>
  <c r="ORH118" i="1"/>
  <c r="OYJ118" i="1"/>
  <c r="PAE120" i="1"/>
  <c r="PAF120" i="1" s="1"/>
  <c r="PAF118" i="1"/>
  <c r="PJD118" i="1"/>
  <c r="PKY120" i="1"/>
  <c r="PKZ120" i="1" s="1"/>
  <c r="PKZ118" i="1"/>
  <c r="PSB118" i="1"/>
  <c r="PTW120" i="1"/>
  <c r="PTX120" i="1" s="1"/>
  <c r="PTX118" i="1"/>
  <c r="PXO120" i="1"/>
  <c r="PXP120" i="1" s="1"/>
  <c r="PXP118" i="1"/>
  <c r="PZL118" i="1"/>
  <c r="QDK120" i="1"/>
  <c r="QDL120" i="1" s="1"/>
  <c r="QDL118" i="1"/>
  <c r="QHK120" i="1"/>
  <c r="QHL120" i="1" s="1"/>
  <c r="QHL118" i="1"/>
  <c r="QJH118" i="1"/>
  <c r="QNG120" i="1"/>
  <c r="QNH120" i="1" s="1"/>
  <c r="QNH118" i="1"/>
  <c r="QRG120" i="1"/>
  <c r="QRH120" i="1" s="1"/>
  <c r="QRH118" i="1"/>
  <c r="QTD118" i="1"/>
  <c r="QXC120" i="1"/>
  <c r="QXD120" i="1" s="1"/>
  <c r="QXD118" i="1"/>
  <c r="RBC120" i="1"/>
  <c r="RBD120" i="1" s="1"/>
  <c r="RBD118" i="1"/>
  <c r="RCZ118" i="1"/>
  <c r="RGY120" i="1"/>
  <c r="RGZ120" i="1" s="1"/>
  <c r="RGZ118" i="1"/>
  <c r="RKY120" i="1"/>
  <c r="RKZ120" i="1" s="1"/>
  <c r="RKZ118" i="1"/>
  <c r="RMV118" i="1"/>
  <c r="RUU120" i="1"/>
  <c r="RUV120" i="1" s="1"/>
  <c r="RUV118" i="1"/>
  <c r="RWR118" i="1"/>
  <c r="SEQ120" i="1"/>
  <c r="SER120" i="1" s="1"/>
  <c r="SER118" i="1"/>
  <c r="SGN118" i="1"/>
  <c r="OKE120" i="1"/>
  <c r="OKF120" i="1" s="1"/>
  <c r="OKF118" i="1"/>
  <c r="OUY120" i="1"/>
  <c r="OUZ120" i="1" s="1"/>
  <c r="OUZ118" i="1"/>
  <c r="PDW120" i="1"/>
  <c r="PDX120" i="1" s="1"/>
  <c r="PDX118" i="1"/>
  <c r="POQ120" i="1"/>
  <c r="POR120" i="1" s="1"/>
  <c r="POR118" i="1"/>
  <c r="SGR118" i="1"/>
  <c r="SGV118" i="1"/>
  <c r="SQN118" i="1"/>
  <c r="SQR118" i="1"/>
  <c r="TAJ118" i="1"/>
  <c r="TAN118" i="1"/>
  <c r="NDH118" i="1"/>
  <c r="NIF118" i="1"/>
  <c r="NND118" i="1"/>
  <c r="NSB118" i="1"/>
  <c r="NWZ118" i="1"/>
  <c r="OBX118" i="1"/>
  <c r="OGV118" i="1"/>
  <c r="OMB118" i="1"/>
  <c r="ONW120" i="1"/>
  <c r="ONX120" i="1" s="1"/>
  <c r="ONX118" i="1"/>
  <c r="OWV118" i="1"/>
  <c r="OYQ120" i="1"/>
  <c r="OYR120" i="1" s="1"/>
  <c r="OYR118" i="1"/>
  <c r="PFT118" i="1"/>
  <c r="PHO120" i="1"/>
  <c r="PHP120" i="1" s="1"/>
  <c r="PHP118" i="1"/>
  <c r="PQN118" i="1"/>
  <c r="PSI120" i="1"/>
  <c r="PSJ120" i="1" s="1"/>
  <c r="PSJ118" i="1"/>
  <c r="PZS120" i="1"/>
  <c r="PZT120" i="1" s="1"/>
  <c r="PZT118" i="1"/>
  <c r="QDS120" i="1"/>
  <c r="QDT120" i="1" s="1"/>
  <c r="QDT118" i="1"/>
  <c r="QFP118" i="1"/>
  <c r="QJO120" i="1"/>
  <c r="QJP120" i="1" s="1"/>
  <c r="QJP118" i="1"/>
  <c r="QNO120" i="1"/>
  <c r="QNP120" i="1" s="1"/>
  <c r="QNP118" i="1"/>
  <c r="QPL118" i="1"/>
  <c r="QTK120" i="1"/>
  <c r="QTL120" i="1" s="1"/>
  <c r="QTL118" i="1"/>
  <c r="QXK120" i="1"/>
  <c r="QXL120" i="1" s="1"/>
  <c r="QXL118" i="1"/>
  <c r="QZH118" i="1"/>
  <c r="RDG120" i="1"/>
  <c r="RDH120" i="1" s="1"/>
  <c r="RDH118" i="1"/>
  <c r="RHG120" i="1"/>
  <c r="RHH120" i="1" s="1"/>
  <c r="RHH118" i="1"/>
  <c r="RJD118" i="1"/>
  <c r="RNC120" i="1"/>
  <c r="RND120" i="1" s="1"/>
  <c r="RND118" i="1"/>
  <c r="RRC120" i="1"/>
  <c r="RRD120" i="1" s="1"/>
  <c r="RRD118" i="1"/>
  <c r="RSZ118" i="1"/>
  <c r="SAY120" i="1"/>
  <c r="SAZ120" i="1" s="1"/>
  <c r="SAZ118" i="1"/>
  <c r="SCV118" i="1"/>
  <c r="SMR118" i="1"/>
  <c r="SWN118" i="1"/>
  <c r="MAV118" i="1"/>
  <c r="NAF118" i="1"/>
  <c r="NBS120" i="1"/>
  <c r="NBT120" i="1" s="1"/>
  <c r="NBT118" i="1"/>
  <c r="NGQ120" i="1"/>
  <c r="NGR120" i="1" s="1"/>
  <c r="NGR118" i="1"/>
  <c r="NLO120" i="1"/>
  <c r="NLP120" i="1" s="1"/>
  <c r="NLP118" i="1"/>
  <c r="NQM120" i="1"/>
  <c r="NQN120" i="1" s="1"/>
  <c r="NQN118" i="1"/>
  <c r="NVK120" i="1"/>
  <c r="NVL120" i="1" s="1"/>
  <c r="NVL118" i="1"/>
  <c r="OAI120" i="1"/>
  <c r="OAJ120" i="1" s="1"/>
  <c r="OAJ118" i="1"/>
  <c r="OFG120" i="1"/>
  <c r="OFH120" i="1" s="1"/>
  <c r="OFH118" i="1"/>
  <c r="OIQ120" i="1"/>
  <c r="OIR120" i="1" s="1"/>
  <c r="OIR118" i="1"/>
  <c r="OPT118" i="1"/>
  <c r="ORO120" i="1"/>
  <c r="ORP120" i="1" s="1"/>
  <c r="ORP118" i="1"/>
  <c r="PAN118" i="1"/>
  <c r="PCI120" i="1"/>
  <c r="PCJ120" i="1" s="1"/>
  <c r="PCJ118" i="1"/>
  <c r="PJL118" i="1"/>
  <c r="PLG120" i="1"/>
  <c r="PLH120" i="1" s="1"/>
  <c r="PLH118" i="1"/>
  <c r="PUF118" i="1"/>
  <c r="PWA120" i="1"/>
  <c r="PWB120" i="1" s="1"/>
  <c r="PWB118" i="1"/>
  <c r="PXX118" i="1"/>
  <c r="QHT118" i="1"/>
  <c r="QRP118" i="1"/>
  <c r="RBL118" i="1"/>
  <c r="RLH118" i="1"/>
  <c r="RVD118" i="1"/>
  <c r="SEZ118" i="1"/>
  <c r="SMV118" i="1"/>
  <c r="SMZ118" i="1"/>
  <c r="SOV118" i="1"/>
  <c r="SWR118" i="1"/>
  <c r="SWV118" i="1"/>
  <c r="SYR118" i="1"/>
  <c r="TMM120" i="1"/>
  <c r="TMN120" i="1" s="1"/>
  <c r="TMN118" i="1"/>
  <c r="NFD118" i="1"/>
  <c r="NKB118" i="1"/>
  <c r="NOZ118" i="1"/>
  <c r="NTX118" i="1"/>
  <c r="NYV118" i="1"/>
  <c r="ODT118" i="1"/>
  <c r="OKN118" i="1"/>
  <c r="OMI120" i="1"/>
  <c r="OMJ120" i="1" s="1"/>
  <c r="OMJ118" i="1"/>
  <c r="OTL118" i="1"/>
  <c r="OVG120" i="1"/>
  <c r="OVH120" i="1" s="1"/>
  <c r="OVH118" i="1"/>
  <c r="PEF118" i="1"/>
  <c r="PGA120" i="1"/>
  <c r="PGB120" i="1" s="1"/>
  <c r="PGB118" i="1"/>
  <c r="PND118" i="1"/>
  <c r="POY120" i="1"/>
  <c r="POZ120" i="1" s="1"/>
  <c r="POZ118" i="1"/>
  <c r="QAA120" i="1"/>
  <c r="QAB120" i="1" s="1"/>
  <c r="QAB118" i="1"/>
  <c r="QBX118" i="1"/>
  <c r="QFW120" i="1"/>
  <c r="QFX120" i="1" s="1"/>
  <c r="QFX118" i="1"/>
  <c r="QJW120" i="1"/>
  <c r="QJX120" i="1" s="1"/>
  <c r="QJX118" i="1"/>
  <c r="QLT118" i="1"/>
  <c r="QPS120" i="1"/>
  <c r="QPT120" i="1" s="1"/>
  <c r="QPT118" i="1"/>
  <c r="QTS120" i="1"/>
  <c r="QTT120" i="1" s="1"/>
  <c r="QTT118" i="1"/>
  <c r="QVP118" i="1"/>
  <c r="QZO120" i="1"/>
  <c r="QZP120" i="1" s="1"/>
  <c r="QZP118" i="1"/>
  <c r="RDO120" i="1"/>
  <c r="RDP120" i="1" s="1"/>
  <c r="RDP118" i="1"/>
  <c r="RFL118" i="1"/>
  <c r="RJK120" i="1"/>
  <c r="RJL120" i="1" s="1"/>
  <c r="RJL118" i="1"/>
  <c r="RNK120" i="1"/>
  <c r="RNL120" i="1" s="1"/>
  <c r="RNL118" i="1"/>
  <c r="RPH118" i="1"/>
  <c r="RXG120" i="1"/>
  <c r="RXH120" i="1" s="1"/>
  <c r="RXH118" i="1"/>
  <c r="RZD118" i="1"/>
  <c r="SHC120" i="1"/>
  <c r="SHD120" i="1" s="1"/>
  <c r="SHD118" i="1"/>
  <c r="SIZ118" i="1"/>
  <c r="SSV118" i="1"/>
  <c r="NDP118" i="1"/>
  <c r="NIN118" i="1"/>
  <c r="NNL118" i="1"/>
  <c r="NSJ118" i="1"/>
  <c r="NXH118" i="1"/>
  <c r="OCF118" i="1"/>
  <c r="OHD118" i="1"/>
  <c r="OOF118" i="1"/>
  <c r="OQA120" i="1"/>
  <c r="OQB120" i="1" s="1"/>
  <c r="OQB118" i="1"/>
  <c r="OXD118" i="1"/>
  <c r="OYY120" i="1"/>
  <c r="OYZ120" i="1" s="1"/>
  <c r="OYZ118" i="1"/>
  <c r="PHX118" i="1"/>
  <c r="PJS120" i="1"/>
  <c r="PJT120" i="1" s="1"/>
  <c r="PJT118" i="1"/>
  <c r="PQV118" i="1"/>
  <c r="PSQ120" i="1"/>
  <c r="PSR120" i="1" s="1"/>
  <c r="PSR118" i="1"/>
  <c r="QEB118" i="1"/>
  <c r="QNX118" i="1"/>
  <c r="QXT118" i="1"/>
  <c r="RHP118" i="1"/>
  <c r="RRL118" i="1"/>
  <c r="SBH118" i="1"/>
  <c r="SJD118" i="1"/>
  <c r="SJH118" i="1"/>
  <c r="SLD118" i="1"/>
  <c r="SSZ118" i="1"/>
  <c r="STD118" i="1"/>
  <c r="SUZ118" i="1"/>
  <c r="MXL118" i="1"/>
  <c r="MYZ118" i="1"/>
  <c r="NCB118" i="1"/>
  <c r="NGZ118" i="1"/>
  <c r="NLX118" i="1"/>
  <c r="NQV118" i="1"/>
  <c r="NVT118" i="1"/>
  <c r="OAR118" i="1"/>
  <c r="OFP118" i="1"/>
  <c r="OIY120" i="1"/>
  <c r="OIZ120" i="1" s="1"/>
  <c r="OIZ118" i="1"/>
  <c r="ORX118" i="1"/>
  <c r="OTS120" i="1"/>
  <c r="OTT120" i="1" s="1"/>
  <c r="OTT118" i="1"/>
  <c r="PAV118" i="1"/>
  <c r="PCQ120" i="1"/>
  <c r="PCR120" i="1" s="1"/>
  <c r="PCR118" i="1"/>
  <c r="PLP118" i="1"/>
  <c r="PNK120" i="1"/>
  <c r="PNL120" i="1" s="1"/>
  <c r="PNL118" i="1"/>
  <c r="PUN118" i="1"/>
  <c r="PWI120" i="1"/>
  <c r="PWJ120" i="1" s="1"/>
  <c r="PWJ118" i="1"/>
  <c r="PYF118" i="1"/>
  <c r="QCE120" i="1"/>
  <c r="QCF120" i="1" s="1"/>
  <c r="QCF118" i="1"/>
  <c r="QGE120" i="1"/>
  <c r="QGF120" i="1" s="1"/>
  <c r="QGF118" i="1"/>
  <c r="QIB118" i="1"/>
  <c r="QMA120" i="1"/>
  <c r="QMB120" i="1" s="1"/>
  <c r="QMB118" i="1"/>
  <c r="QQA120" i="1"/>
  <c r="QQB120" i="1" s="1"/>
  <c r="QQB118" i="1"/>
  <c r="QRX118" i="1"/>
  <c r="QVW120" i="1"/>
  <c r="QVX120" i="1" s="1"/>
  <c r="QVX118" i="1"/>
  <c r="QZW120" i="1"/>
  <c r="QZX120" i="1" s="1"/>
  <c r="QZX118" i="1"/>
  <c r="RBT118" i="1"/>
  <c r="RFS120" i="1"/>
  <c r="RFT120" i="1" s="1"/>
  <c r="RFT118" i="1"/>
  <c r="RJS120" i="1"/>
  <c r="RJT120" i="1" s="1"/>
  <c r="RJT118" i="1"/>
  <c r="RLP118" i="1"/>
  <c r="RTO120" i="1"/>
  <c r="RTP120" i="1" s="1"/>
  <c r="RTP118" i="1"/>
  <c r="RVL118" i="1"/>
  <c r="SDK120" i="1"/>
  <c r="SDL120" i="1" s="1"/>
  <c r="SDL118" i="1"/>
  <c r="SFH118" i="1"/>
  <c r="SPD118" i="1"/>
  <c r="SYZ118" i="1"/>
  <c r="NFK120" i="1"/>
  <c r="NFL120" i="1" s="1"/>
  <c r="NFL118" i="1"/>
  <c r="NKI120" i="1"/>
  <c r="NKJ120" i="1" s="1"/>
  <c r="NKJ118" i="1"/>
  <c r="NPG120" i="1"/>
  <c r="NPH120" i="1" s="1"/>
  <c r="NPH118" i="1"/>
  <c r="NUE120" i="1"/>
  <c r="NUF120" i="1" s="1"/>
  <c r="NUF118" i="1"/>
  <c r="NZC120" i="1"/>
  <c r="NZD120" i="1" s="1"/>
  <c r="NZD118" i="1"/>
  <c r="OEA120" i="1"/>
  <c r="OEB120" i="1" s="1"/>
  <c r="OEB118" i="1"/>
  <c r="OKV118" i="1"/>
  <c r="OMQ120" i="1"/>
  <c r="OMR120" i="1" s="1"/>
  <c r="OMR118" i="1"/>
  <c r="OVP118" i="1"/>
  <c r="OXK120" i="1"/>
  <c r="OXL120" i="1" s="1"/>
  <c r="OXL118" i="1"/>
  <c r="PEN118" i="1"/>
  <c r="PGI120" i="1"/>
  <c r="PGJ120" i="1" s="1"/>
  <c r="PGJ118" i="1"/>
  <c r="PPH118" i="1"/>
  <c r="PRC120" i="1"/>
  <c r="PRD120" i="1" s="1"/>
  <c r="PRD118" i="1"/>
  <c r="QAJ118" i="1"/>
  <c r="QKF118" i="1"/>
  <c r="QUB118" i="1"/>
  <c r="RDX118" i="1"/>
  <c r="RNT118" i="1"/>
  <c r="RXP118" i="1"/>
  <c r="SFL118" i="1"/>
  <c r="SFP118" i="1"/>
  <c r="SHL118" i="1"/>
  <c r="SPH118" i="1"/>
  <c r="SPL118" i="1"/>
  <c r="SRH118" i="1"/>
  <c r="SZD118" i="1"/>
  <c r="SZH118" i="1"/>
  <c r="TBD118" i="1"/>
  <c r="NDX118" i="1"/>
  <c r="NIV118" i="1"/>
  <c r="NNT118" i="1"/>
  <c r="NSR118" i="1"/>
  <c r="NXP118" i="1"/>
  <c r="OCN118" i="1"/>
  <c r="OHL118" i="1"/>
  <c r="OON118" i="1"/>
  <c r="OQI120" i="1"/>
  <c r="OQJ120" i="1" s="1"/>
  <c r="OQJ118" i="1"/>
  <c r="OZH118" i="1"/>
  <c r="PBC120" i="1"/>
  <c r="PBD120" i="1" s="1"/>
  <c r="PBD118" i="1"/>
  <c r="PIF118" i="1"/>
  <c r="PKA120" i="1"/>
  <c r="PKB120" i="1" s="1"/>
  <c r="PKB118" i="1"/>
  <c r="PSZ118" i="1"/>
  <c r="PUU120" i="1"/>
  <c r="PUV120" i="1" s="1"/>
  <c r="PUV118" i="1"/>
  <c r="PYM120" i="1"/>
  <c r="PYN120" i="1" s="1"/>
  <c r="PYN118" i="1"/>
  <c r="QCM120" i="1"/>
  <c r="QCN120" i="1" s="1"/>
  <c r="QCN118" i="1"/>
  <c r="QEJ118" i="1"/>
  <c r="QII120" i="1"/>
  <c r="QIJ120" i="1" s="1"/>
  <c r="QIJ118" i="1"/>
  <c r="QMI120" i="1"/>
  <c r="QMJ120" i="1" s="1"/>
  <c r="QMJ118" i="1"/>
  <c r="QOF118" i="1"/>
  <c r="QSE120" i="1"/>
  <c r="QSF120" i="1" s="1"/>
  <c r="QSF118" i="1"/>
  <c r="QWE120" i="1"/>
  <c r="QWF120" i="1" s="1"/>
  <c r="QWF118" i="1"/>
  <c r="RCA120" i="1"/>
  <c r="RCB120" i="1" s="1"/>
  <c r="RCB118" i="1"/>
  <c r="RGA120" i="1"/>
  <c r="RGB120" i="1" s="1"/>
  <c r="RGB118" i="1"/>
  <c r="RLW120" i="1"/>
  <c r="RLX120" i="1" s="1"/>
  <c r="RLX118" i="1"/>
  <c r="RPW120" i="1"/>
  <c r="RPX120" i="1" s="1"/>
  <c r="RPX118" i="1"/>
  <c r="RZS120" i="1"/>
  <c r="RZT120" i="1" s="1"/>
  <c r="RZT118" i="1"/>
  <c r="OLC120" i="1"/>
  <c r="OLD120" i="1" s="1"/>
  <c r="OLD118" i="1"/>
  <c r="OUA120" i="1"/>
  <c r="OUB120" i="1" s="1"/>
  <c r="OUB118" i="1"/>
  <c r="PEU120" i="1"/>
  <c r="PEV120" i="1" s="1"/>
  <c r="PEV118" i="1"/>
  <c r="PNS120" i="1"/>
  <c r="PNT120" i="1" s="1"/>
  <c r="PNT118" i="1"/>
  <c r="SLP118" i="1"/>
  <c r="SLT118" i="1"/>
  <c r="SVL118" i="1"/>
  <c r="SVP118" i="1"/>
  <c r="MZH118" i="1"/>
  <c r="NAV118" i="1"/>
  <c r="NFT118" i="1"/>
  <c r="NKR118" i="1"/>
  <c r="NPP118" i="1"/>
  <c r="NUN118" i="1"/>
  <c r="NZL118" i="1"/>
  <c r="OEJ118" i="1"/>
  <c r="OMZ118" i="1"/>
  <c r="OOU120" i="1"/>
  <c r="OOV120" i="1" s="1"/>
  <c r="OOV118" i="1"/>
  <c r="OVX118" i="1"/>
  <c r="OXS120" i="1"/>
  <c r="OXT120" i="1" s="1"/>
  <c r="OXT118" i="1"/>
  <c r="PGR118" i="1"/>
  <c r="PIM120" i="1"/>
  <c r="PIN120" i="1" s="1"/>
  <c r="PIN118" i="1"/>
  <c r="PPP118" i="1"/>
  <c r="PRK120" i="1"/>
  <c r="PRL120" i="1" s="1"/>
  <c r="PRL118" i="1"/>
  <c r="PYU120" i="1"/>
  <c r="PYV120" i="1" s="1"/>
  <c r="PYV118" i="1"/>
  <c r="QAR118" i="1"/>
  <c r="QEQ120" i="1"/>
  <c r="QER120" i="1" s="1"/>
  <c r="QER118" i="1"/>
  <c r="QIQ120" i="1"/>
  <c r="QIR120" i="1" s="1"/>
  <c r="QIR118" i="1"/>
  <c r="QKN118" i="1"/>
  <c r="QOM120" i="1"/>
  <c r="QON120" i="1" s="1"/>
  <c r="QON118" i="1"/>
  <c r="QSM120" i="1"/>
  <c r="QSN120" i="1" s="1"/>
  <c r="QSN118" i="1"/>
  <c r="QUJ118" i="1"/>
  <c r="QYI120" i="1"/>
  <c r="QYJ120" i="1" s="1"/>
  <c r="QYJ118" i="1"/>
  <c r="RCI120" i="1"/>
  <c r="RCJ120" i="1" s="1"/>
  <c r="RCJ118" i="1"/>
  <c r="REF118" i="1"/>
  <c r="RIE120" i="1"/>
  <c r="RIF120" i="1" s="1"/>
  <c r="RIF118" i="1"/>
  <c r="RME120" i="1"/>
  <c r="RMF120" i="1" s="1"/>
  <c r="RMF118" i="1"/>
  <c r="ROB118" i="1"/>
  <c r="RWA120" i="1"/>
  <c r="RWB120" i="1" s="1"/>
  <c r="RWB118" i="1"/>
  <c r="RXX118" i="1"/>
  <c r="SFW120" i="1"/>
  <c r="SFX120" i="1" s="1"/>
  <c r="SFX118" i="1"/>
  <c r="SHT118" i="1"/>
  <c r="SRP118" i="1"/>
  <c r="NEE120" i="1"/>
  <c r="NEF120" i="1" s="1"/>
  <c r="NEF118" i="1"/>
  <c r="NJC120" i="1"/>
  <c r="NJD120" i="1" s="1"/>
  <c r="NJD118" i="1"/>
  <c r="NOA120" i="1"/>
  <c r="NOB120" i="1" s="1"/>
  <c r="NOB118" i="1"/>
  <c r="NSY120" i="1"/>
  <c r="NSZ120" i="1" s="1"/>
  <c r="NSZ118" i="1"/>
  <c r="NXW120" i="1"/>
  <c r="NXX120" i="1" s="1"/>
  <c r="NXX118" i="1"/>
  <c r="OCU120" i="1"/>
  <c r="OCV120" i="1" s="1"/>
  <c r="OCV118" i="1"/>
  <c r="OHS120" i="1"/>
  <c r="OHT120" i="1" s="1"/>
  <c r="OHT118" i="1"/>
  <c r="OQR118" i="1"/>
  <c r="OSM120" i="1"/>
  <c r="OSN120" i="1" s="1"/>
  <c r="OSN118" i="1"/>
  <c r="OZP118" i="1"/>
  <c r="PBK120" i="1"/>
  <c r="PBL120" i="1" s="1"/>
  <c r="PBL118" i="1"/>
  <c r="PKJ118" i="1"/>
  <c r="PME120" i="1"/>
  <c r="PMF120" i="1" s="1"/>
  <c r="PMF118" i="1"/>
  <c r="PTH118" i="1"/>
  <c r="PVC120" i="1"/>
  <c r="PVD120" i="1" s="1"/>
  <c r="PVD118" i="1"/>
  <c r="QCV118" i="1"/>
  <c r="QMR118" i="1"/>
  <c r="QWN118" i="1"/>
  <c r="RGJ118" i="1"/>
  <c r="RQF118" i="1"/>
  <c r="SAB118" i="1"/>
  <c r="SHX118" i="1"/>
  <c r="SIB118" i="1"/>
  <c r="SJX118" i="1"/>
  <c r="SRT118" i="1"/>
  <c r="SRX118" i="1"/>
  <c r="STT118" i="1"/>
  <c r="TJK120" i="1"/>
  <c r="TJL120" i="1" s="1"/>
  <c r="TJL118" i="1"/>
  <c r="NCR118" i="1"/>
  <c r="NHP118" i="1"/>
  <c r="NMN118" i="1"/>
  <c r="NRL118" i="1"/>
  <c r="NWJ118" i="1"/>
  <c r="OBH118" i="1"/>
  <c r="OGF118" i="1"/>
  <c r="OJP118" i="1"/>
  <c r="OLK120" i="1"/>
  <c r="OLL120" i="1" s="1"/>
  <c r="OLL118" i="1"/>
  <c r="OUJ118" i="1"/>
  <c r="OWE120" i="1"/>
  <c r="OWF120" i="1" s="1"/>
  <c r="OWF118" i="1"/>
  <c r="PDH118" i="1"/>
  <c r="PFC120" i="1"/>
  <c r="PFD120" i="1" s="1"/>
  <c r="PFD118" i="1"/>
  <c r="POB118" i="1"/>
  <c r="PPW120" i="1"/>
  <c r="PPX120" i="1" s="1"/>
  <c r="PPX118" i="1"/>
  <c r="PWZ118" i="1"/>
  <c r="QAY120" i="1"/>
  <c r="QAZ120" i="1" s="1"/>
  <c r="QAZ118" i="1"/>
  <c r="QEY120" i="1"/>
  <c r="QEZ120" i="1" s="1"/>
  <c r="QEZ118" i="1"/>
  <c r="QGV118" i="1"/>
  <c r="QKU120" i="1"/>
  <c r="QKV120" i="1" s="1"/>
  <c r="QKV118" i="1"/>
  <c r="QOU120" i="1"/>
  <c r="QOV120" i="1" s="1"/>
  <c r="QOV118" i="1"/>
  <c r="QQR118" i="1"/>
  <c r="QUQ120" i="1"/>
  <c r="QUR120" i="1" s="1"/>
  <c r="QUR118" i="1"/>
  <c r="QYQ120" i="1"/>
  <c r="QYR120" i="1" s="1"/>
  <c r="QYR118" i="1"/>
  <c r="RAN118" i="1"/>
  <c r="REM120" i="1"/>
  <c r="REN120" i="1" s="1"/>
  <c r="REN118" i="1"/>
  <c r="RIM120" i="1"/>
  <c r="RIN120" i="1" s="1"/>
  <c r="RIN118" i="1"/>
  <c r="RKJ118" i="1"/>
  <c r="RSI120" i="1"/>
  <c r="RSJ120" i="1" s="1"/>
  <c r="RSJ118" i="1"/>
  <c r="RUF118" i="1"/>
  <c r="SCE120" i="1"/>
  <c r="SCF120" i="1" s="1"/>
  <c r="SCF118" i="1"/>
  <c r="SEB118" i="1"/>
  <c r="SNX118" i="1"/>
  <c r="SXT118" i="1"/>
  <c r="THO120" i="1"/>
  <c r="THP120" i="1" s="1"/>
  <c r="THP118" i="1"/>
  <c r="MZP118" i="1"/>
  <c r="NBD118" i="1"/>
  <c r="NGB118" i="1"/>
  <c r="NKZ118" i="1"/>
  <c r="NPX118" i="1"/>
  <c r="NUV118" i="1"/>
  <c r="NZT118" i="1"/>
  <c r="OER118" i="1"/>
  <c r="ONH118" i="1"/>
  <c r="OPC120" i="1"/>
  <c r="OPD120" i="1" s="1"/>
  <c r="OPD118" i="1"/>
  <c r="OYB118" i="1"/>
  <c r="OZW120" i="1"/>
  <c r="OZX120" i="1" s="1"/>
  <c r="OZX118" i="1"/>
  <c r="PGZ118" i="1"/>
  <c r="PIU120" i="1"/>
  <c r="PIV120" i="1" s="1"/>
  <c r="PIV118" i="1"/>
  <c r="PRT118" i="1"/>
  <c r="PTO120" i="1"/>
  <c r="PTP120" i="1" s="1"/>
  <c r="PTP118" i="1"/>
  <c r="PZD118" i="1"/>
  <c r="QIZ118" i="1"/>
  <c r="QSV118" i="1"/>
  <c r="RCR118" i="1"/>
  <c r="RMN118" i="1"/>
  <c r="RWJ118" i="1"/>
  <c r="SEF118" i="1"/>
  <c r="SEJ118" i="1"/>
  <c r="SGF118" i="1"/>
  <c r="SOB118" i="1"/>
  <c r="SOF118" i="1"/>
  <c r="SQB118" i="1"/>
  <c r="SXX118" i="1"/>
  <c r="SYB118" i="1"/>
  <c r="SZX118" i="1"/>
  <c r="NEN118" i="1"/>
  <c r="NJL118" i="1"/>
  <c r="NOJ118" i="1"/>
  <c r="NTH118" i="1"/>
  <c r="NYF118" i="1"/>
  <c r="ODD118" i="1"/>
  <c r="OIB118" i="1"/>
  <c r="OJW120" i="1"/>
  <c r="OJX120" i="1" s="1"/>
  <c r="OJX118" i="1"/>
  <c r="OQZ118" i="1"/>
  <c r="OSU120" i="1"/>
  <c r="OSV120" i="1" s="1"/>
  <c r="OSV118" i="1"/>
  <c r="PBT118" i="1"/>
  <c r="PDO120" i="1"/>
  <c r="PDP120" i="1" s="1"/>
  <c r="PDP118" i="1"/>
  <c r="PKR118" i="1"/>
  <c r="PMM120" i="1"/>
  <c r="PMN120" i="1" s="1"/>
  <c r="PMN118" i="1"/>
  <c r="PVL118" i="1"/>
  <c r="PXG120" i="1"/>
  <c r="PXH120" i="1" s="1"/>
  <c r="PXH118" i="1"/>
  <c r="QBG120" i="1"/>
  <c r="QBH120" i="1" s="1"/>
  <c r="QBH118" i="1"/>
  <c r="QDD118" i="1"/>
  <c r="QHC120" i="1"/>
  <c r="QHD120" i="1" s="1"/>
  <c r="QHD118" i="1"/>
  <c r="QLC120" i="1"/>
  <c r="QLD120" i="1" s="1"/>
  <c r="QLD118" i="1"/>
  <c r="QMZ118" i="1"/>
  <c r="QQY120" i="1"/>
  <c r="QQZ120" i="1" s="1"/>
  <c r="QQZ118" i="1"/>
  <c r="QUY120" i="1"/>
  <c r="QUZ120" i="1" s="1"/>
  <c r="QUZ118" i="1"/>
  <c r="QWV118" i="1"/>
  <c r="RAU120" i="1"/>
  <c r="RAV120" i="1" s="1"/>
  <c r="RAV118" i="1"/>
  <c r="REU120" i="1"/>
  <c r="REV120" i="1" s="1"/>
  <c r="REV118" i="1"/>
  <c r="RGR118" i="1"/>
  <c r="RKQ120" i="1"/>
  <c r="RKR120" i="1" s="1"/>
  <c r="RKR118" i="1"/>
  <c r="ROQ120" i="1"/>
  <c r="ROR120" i="1" s="1"/>
  <c r="ROR118" i="1"/>
  <c r="RQN118" i="1"/>
  <c r="RYM120" i="1"/>
  <c r="RYN120" i="1" s="1"/>
  <c r="RYN118" i="1"/>
  <c r="SAJ118" i="1"/>
  <c r="SII120" i="1"/>
  <c r="SIJ120" i="1" s="1"/>
  <c r="SIJ118" i="1"/>
  <c r="SKF118" i="1"/>
  <c r="SUB118" i="1"/>
  <c r="NCY120" i="1"/>
  <c r="NCZ120" i="1" s="1"/>
  <c r="NCZ118" i="1"/>
  <c r="NHW120" i="1"/>
  <c r="NHX120" i="1" s="1"/>
  <c r="NHX118" i="1"/>
  <c r="NMU120" i="1"/>
  <c r="NMV120" i="1" s="1"/>
  <c r="NMV118" i="1"/>
  <c r="NRS120" i="1"/>
  <c r="NRT120" i="1" s="1"/>
  <c r="NRT118" i="1"/>
  <c r="NWQ120" i="1"/>
  <c r="NWR120" i="1" s="1"/>
  <c r="NWR118" i="1"/>
  <c r="OBO120" i="1"/>
  <c r="OBP120" i="1" s="1"/>
  <c r="OBP118" i="1"/>
  <c r="OGM120" i="1"/>
  <c r="OGN120" i="1" s="1"/>
  <c r="OGN118" i="1"/>
  <c r="OLT118" i="1"/>
  <c r="ONO120" i="1"/>
  <c r="ONP120" i="1" s="1"/>
  <c r="ONP118" i="1"/>
  <c r="OUR118" i="1"/>
  <c r="OWM120" i="1"/>
  <c r="OWN120" i="1" s="1"/>
  <c r="OWN118" i="1"/>
  <c r="PFL118" i="1"/>
  <c r="PHG120" i="1"/>
  <c r="PHH120" i="1" s="1"/>
  <c r="PHH118" i="1"/>
  <c r="POJ118" i="1"/>
  <c r="PQE120" i="1"/>
  <c r="PQF120" i="1" s="1"/>
  <c r="PQF118" i="1"/>
  <c r="QFH118" i="1"/>
  <c r="QPD118" i="1"/>
  <c r="QYZ118" i="1"/>
  <c r="RIV118" i="1"/>
  <c r="RSR118" i="1"/>
  <c r="SCN118" i="1"/>
  <c r="SKJ118" i="1"/>
  <c r="SKN118" i="1"/>
  <c r="SMJ118" i="1"/>
  <c r="SUF118" i="1"/>
  <c r="SUJ118" i="1"/>
  <c r="SWF118" i="1"/>
  <c r="THW120" i="1"/>
  <c r="THX120" i="1" s="1"/>
  <c r="THX118" i="1"/>
  <c r="TSZ118" i="1"/>
  <c r="TUU120" i="1"/>
  <c r="TUV120" i="1" s="1"/>
  <c r="TUV118" i="1"/>
  <c r="UEA120" i="1"/>
  <c r="UEB120" i="1" s="1"/>
  <c r="UEB118" i="1"/>
  <c r="UIA120" i="1"/>
  <c r="UIB120" i="1" s="1"/>
  <c r="UIB118" i="1"/>
  <c r="UNW120" i="1"/>
  <c r="UNX120" i="1" s="1"/>
  <c r="UNX118" i="1"/>
  <c r="URW120" i="1"/>
  <c r="URX120" i="1" s="1"/>
  <c r="URX118" i="1"/>
  <c r="UXS120" i="1"/>
  <c r="UXT120" i="1" s="1"/>
  <c r="UXT118" i="1"/>
  <c r="VBS120" i="1"/>
  <c r="VBT120" i="1" s="1"/>
  <c r="VBT118" i="1"/>
  <c r="VHO120" i="1"/>
  <c r="VHP120" i="1" s="1"/>
  <c r="VHP118" i="1"/>
  <c r="VLO120" i="1"/>
  <c r="VLP120" i="1" s="1"/>
  <c r="VLP118" i="1"/>
  <c r="VRK120" i="1"/>
  <c r="VRL120" i="1" s="1"/>
  <c r="VRL118" i="1"/>
  <c r="VVK120" i="1"/>
  <c r="VVL120" i="1" s="1"/>
  <c r="VVL118" i="1"/>
  <c r="WBG120" i="1"/>
  <c r="WBH120" i="1" s="1"/>
  <c r="WBH118" i="1"/>
  <c r="WFG120" i="1"/>
  <c r="WFH120" i="1" s="1"/>
  <c r="WFH118" i="1"/>
  <c r="WLC120" i="1"/>
  <c r="WLD120" i="1" s="1"/>
  <c r="WLD118" i="1"/>
  <c r="WQY120" i="1"/>
  <c r="WQZ120" i="1" s="1"/>
  <c r="WQZ118" i="1"/>
  <c r="CIF119" i="1"/>
  <c r="CIJ119" i="1"/>
  <c r="ROJ118" i="1"/>
  <c r="RPP118" i="1"/>
  <c r="RQV118" i="1"/>
  <c r="RSB118" i="1"/>
  <c r="RTH118" i="1"/>
  <c r="RUN118" i="1"/>
  <c r="RVT118" i="1"/>
  <c r="RWZ118" i="1"/>
  <c r="RYF118" i="1"/>
  <c r="RZL118" i="1"/>
  <c r="SAR118" i="1"/>
  <c r="SBX118" i="1"/>
  <c r="SDD118" i="1"/>
  <c r="TBT118" i="1"/>
  <c r="TCZ118" i="1"/>
  <c r="TEF118" i="1"/>
  <c r="TFL118" i="1"/>
  <c r="TJS120" i="1"/>
  <c r="TJT120" i="1" s="1"/>
  <c r="TJT118" i="1"/>
  <c r="TRK120" i="1"/>
  <c r="TRL120" i="1" s="1"/>
  <c r="TRL118" i="1"/>
  <c r="TYM120" i="1"/>
  <c r="TYN120" i="1" s="1"/>
  <c r="TYN118" i="1"/>
  <c r="UCE120" i="1"/>
  <c r="UCF120" i="1" s="1"/>
  <c r="UCF118" i="1"/>
  <c r="UGE120" i="1"/>
  <c r="UGF120" i="1" s="1"/>
  <c r="UGF118" i="1"/>
  <c r="UMA120" i="1"/>
  <c r="UMB120" i="1" s="1"/>
  <c r="UMB118" i="1"/>
  <c r="UQA120" i="1"/>
  <c r="UQB120" i="1" s="1"/>
  <c r="UQB118" i="1"/>
  <c r="UVW120" i="1"/>
  <c r="UVX120" i="1" s="1"/>
  <c r="UVX118" i="1"/>
  <c r="UZW120" i="1"/>
  <c r="UZX120" i="1" s="1"/>
  <c r="UZX118" i="1"/>
  <c r="VFS120" i="1"/>
  <c r="VFT120" i="1" s="1"/>
  <c r="VFT118" i="1"/>
  <c r="VJS120" i="1"/>
  <c r="VJT120" i="1" s="1"/>
  <c r="VJT118" i="1"/>
  <c r="VPO120" i="1"/>
  <c r="VPP120" i="1" s="1"/>
  <c r="VPP118" i="1"/>
  <c r="VTO120" i="1"/>
  <c r="VTP120" i="1" s="1"/>
  <c r="VTP118" i="1"/>
  <c r="VZK120" i="1"/>
  <c r="VZL120" i="1" s="1"/>
  <c r="VZL118" i="1"/>
  <c r="WDK120" i="1"/>
  <c r="WDL120" i="1" s="1"/>
  <c r="WDL118" i="1"/>
  <c r="WJG120" i="1"/>
  <c r="WJH120" i="1" s="1"/>
  <c r="WJH118" i="1"/>
  <c r="WNG120" i="1"/>
  <c r="WNH120" i="1" s="1"/>
  <c r="WNH118" i="1"/>
  <c r="XAU120" i="1"/>
  <c r="XAV120" i="1" s="1"/>
  <c r="XAV118" i="1"/>
  <c r="XEM120" i="1"/>
  <c r="XEN120" i="1" s="1"/>
  <c r="XEN118" i="1"/>
  <c r="DBX119" i="1"/>
  <c r="DCB119" i="1"/>
  <c r="EPH119" i="1"/>
  <c r="EPL119" i="1"/>
  <c r="TPW120" i="1"/>
  <c r="TPX120" i="1" s="1"/>
  <c r="TPX118" i="1"/>
  <c r="TTG120" i="1"/>
  <c r="TTH120" i="1" s="1"/>
  <c r="TTH118" i="1"/>
  <c r="TVC120" i="1"/>
  <c r="TVD120" i="1" s="1"/>
  <c r="TVD118" i="1"/>
  <c r="UAJ118" i="1"/>
  <c r="UEI120" i="1"/>
  <c r="UEJ120" i="1" s="1"/>
  <c r="UEJ118" i="1"/>
  <c r="UKE120" i="1"/>
  <c r="UKF120" i="1" s="1"/>
  <c r="UKF118" i="1"/>
  <c r="UOE120" i="1"/>
  <c r="UOF120" i="1" s="1"/>
  <c r="UOF118" i="1"/>
  <c r="UUA120" i="1"/>
  <c r="UUB120" i="1" s="1"/>
  <c r="UUB118" i="1"/>
  <c r="UYA120" i="1"/>
  <c r="UYB120" i="1" s="1"/>
  <c r="UYB118" i="1"/>
  <c r="VDW120" i="1"/>
  <c r="VDX120" i="1" s="1"/>
  <c r="VDX118" i="1"/>
  <c r="VHW120" i="1"/>
  <c r="VHX120" i="1" s="1"/>
  <c r="VHX118" i="1"/>
  <c r="VNS120" i="1"/>
  <c r="VNT120" i="1" s="1"/>
  <c r="VNT118" i="1"/>
  <c r="VRS120" i="1"/>
  <c r="VRT120" i="1" s="1"/>
  <c r="VRT118" i="1"/>
  <c r="VXO120" i="1"/>
  <c r="VXP120" i="1" s="1"/>
  <c r="VXP118" i="1"/>
  <c r="WBO120" i="1"/>
  <c r="WBP120" i="1" s="1"/>
  <c r="WBP118" i="1"/>
  <c r="WHK120" i="1"/>
  <c r="WHL120" i="1" s="1"/>
  <c r="WHL118" i="1"/>
  <c r="AWJ119" i="1"/>
  <c r="AWN119" i="1"/>
  <c r="BON119" i="1"/>
  <c r="BOR119" i="1"/>
  <c r="DVP119" i="1"/>
  <c r="DVT119" i="1"/>
  <c r="TWY120" i="1"/>
  <c r="TWZ120" i="1" s="1"/>
  <c r="TWZ118" i="1"/>
  <c r="TYU120" i="1"/>
  <c r="TYV120" i="1" s="1"/>
  <c r="TYV118" i="1"/>
  <c r="UCM120" i="1"/>
  <c r="UCN120" i="1" s="1"/>
  <c r="UCN118" i="1"/>
  <c r="UII120" i="1"/>
  <c r="UIJ120" i="1" s="1"/>
  <c r="UIJ118" i="1"/>
  <c r="UMI120" i="1"/>
  <c r="UMJ120" i="1" s="1"/>
  <c r="UMJ118" i="1"/>
  <c r="USE120" i="1"/>
  <c r="USF120" i="1" s="1"/>
  <c r="USF118" i="1"/>
  <c r="UWE120" i="1"/>
  <c r="UWF120" i="1" s="1"/>
  <c r="UWF118" i="1"/>
  <c r="VCA120" i="1"/>
  <c r="VCB120" i="1" s="1"/>
  <c r="VCB118" i="1"/>
  <c r="VGA120" i="1"/>
  <c r="VGB120" i="1" s="1"/>
  <c r="VGB118" i="1"/>
  <c r="VLW120" i="1"/>
  <c r="VLX120" i="1" s="1"/>
  <c r="VLX118" i="1"/>
  <c r="VPW120" i="1"/>
  <c r="VPX120" i="1" s="1"/>
  <c r="VPX118" i="1"/>
  <c r="VVS120" i="1"/>
  <c r="VVT120" i="1" s="1"/>
  <c r="VVT118" i="1"/>
  <c r="VZS120" i="1"/>
  <c r="VZT120" i="1" s="1"/>
  <c r="VZT118" i="1"/>
  <c r="WFO120" i="1"/>
  <c r="WFP120" i="1" s="1"/>
  <c r="WFP118" i="1"/>
  <c r="WJO120" i="1"/>
  <c r="WJP120" i="1" s="1"/>
  <c r="WJP118" i="1"/>
  <c r="WPK120" i="1"/>
  <c r="WPL120" i="1" s="1"/>
  <c r="WPL118" i="1"/>
  <c r="ZP119" i="1"/>
  <c r="ZT119" i="1"/>
  <c r="TGZ118" i="1"/>
  <c r="TIM120" i="1"/>
  <c r="TIN120" i="1" s="1"/>
  <c r="TIN118" i="1"/>
  <c r="TKB118" i="1"/>
  <c r="UAQ120" i="1"/>
  <c r="UAR120" i="1" s="1"/>
  <c r="UAR118" i="1"/>
  <c r="UGM120" i="1"/>
  <c r="UGN120" i="1" s="1"/>
  <c r="UGN118" i="1"/>
  <c r="UKM120" i="1"/>
  <c r="UKN120" i="1" s="1"/>
  <c r="UKN118" i="1"/>
  <c r="UQI120" i="1"/>
  <c r="UQJ120" i="1" s="1"/>
  <c r="UQJ118" i="1"/>
  <c r="UUI120" i="1"/>
  <c r="UUJ120" i="1" s="1"/>
  <c r="UUJ118" i="1"/>
  <c r="VAE120" i="1"/>
  <c r="VAF120" i="1" s="1"/>
  <c r="VAF118" i="1"/>
  <c r="VEE120" i="1"/>
  <c r="VEF120" i="1" s="1"/>
  <c r="VEF118" i="1"/>
  <c r="VKA120" i="1"/>
  <c r="VKB120" i="1" s="1"/>
  <c r="VKB118" i="1"/>
  <c r="VOA120" i="1"/>
  <c r="VOB120" i="1" s="1"/>
  <c r="VOB118" i="1"/>
  <c r="VTW120" i="1"/>
  <c r="VTX120" i="1" s="1"/>
  <c r="VTX118" i="1"/>
  <c r="VXW120" i="1"/>
  <c r="VXX120" i="1" s="1"/>
  <c r="VXX118" i="1"/>
  <c r="WDS120" i="1"/>
  <c r="WDT120" i="1" s="1"/>
  <c r="WDT118" i="1"/>
  <c r="WTL118" i="1"/>
  <c r="WTH118" i="1"/>
  <c r="HP119" i="1"/>
  <c r="SJP118" i="1"/>
  <c r="SKV118" i="1"/>
  <c r="SMB118" i="1"/>
  <c r="SNH118" i="1"/>
  <c r="SON118" i="1"/>
  <c r="SPT118" i="1"/>
  <c r="SQZ118" i="1"/>
  <c r="SSF118" i="1"/>
  <c r="STL118" i="1"/>
  <c r="SUR118" i="1"/>
  <c r="SVX118" i="1"/>
  <c r="SXD118" i="1"/>
  <c r="SYJ118" i="1"/>
  <c r="SZP118" i="1"/>
  <c r="TAV118" i="1"/>
  <c r="TCB118" i="1"/>
  <c r="TDH118" i="1"/>
  <c r="TEN118" i="1"/>
  <c r="TFT118" i="1"/>
  <c r="TLP118" i="1"/>
  <c r="TND118" i="1"/>
  <c r="TOQ120" i="1"/>
  <c r="TOR120" i="1" s="1"/>
  <c r="TOR118" i="1"/>
  <c r="TQF118" i="1"/>
  <c r="TRT118" i="1"/>
  <c r="TTO120" i="1"/>
  <c r="TTP120" i="1" s="1"/>
  <c r="TTP118" i="1"/>
  <c r="TYZ118" i="1"/>
  <c r="UEQ120" i="1"/>
  <c r="UER120" i="1" s="1"/>
  <c r="UER118" i="1"/>
  <c r="UIQ120" i="1"/>
  <c r="UIR120" i="1" s="1"/>
  <c r="UIR118" i="1"/>
  <c r="UOM120" i="1"/>
  <c r="UON120" i="1" s="1"/>
  <c r="UON118" i="1"/>
  <c r="USM120" i="1"/>
  <c r="USN120" i="1" s="1"/>
  <c r="USN118" i="1"/>
  <c r="UYI120" i="1"/>
  <c r="UYJ120" i="1" s="1"/>
  <c r="UYJ118" i="1"/>
  <c r="VCI120" i="1"/>
  <c r="VCJ120" i="1" s="1"/>
  <c r="VCJ118" i="1"/>
  <c r="VIE120" i="1"/>
  <c r="VIF120" i="1" s="1"/>
  <c r="VIF118" i="1"/>
  <c r="VME120" i="1"/>
  <c r="VMF120" i="1" s="1"/>
  <c r="VMF118" i="1"/>
  <c r="VSA120" i="1"/>
  <c r="VSB120" i="1" s="1"/>
  <c r="VSB118" i="1"/>
  <c r="VWA120" i="1"/>
  <c r="VWB120" i="1" s="1"/>
  <c r="VWB118" i="1"/>
  <c r="WBW120" i="1"/>
  <c r="WBX120" i="1" s="1"/>
  <c r="WBX118" i="1"/>
  <c r="WFW120" i="1"/>
  <c r="WFX120" i="1" s="1"/>
  <c r="WFX118" i="1"/>
  <c r="WLS120" i="1"/>
  <c r="WLT120" i="1" s="1"/>
  <c r="WLT118" i="1"/>
  <c r="WPS120" i="1"/>
  <c r="WPT120" i="1" s="1"/>
  <c r="WPT118" i="1"/>
  <c r="FL119" i="1"/>
  <c r="AEJ119" i="1"/>
  <c r="CGR119" i="1"/>
  <c r="CGV119" i="1"/>
  <c r="TVL118" i="1"/>
  <c r="TXG120" i="1"/>
  <c r="TXH120" i="1" s="1"/>
  <c r="TXH118" i="1"/>
  <c r="UCU120" i="1"/>
  <c r="UCV120" i="1" s="1"/>
  <c r="UCV118" i="1"/>
  <c r="UGU120" i="1"/>
  <c r="UGV120" i="1" s="1"/>
  <c r="UGV118" i="1"/>
  <c r="UMQ120" i="1"/>
  <c r="UMR120" i="1" s="1"/>
  <c r="UMR118" i="1"/>
  <c r="UQQ120" i="1"/>
  <c r="UQR120" i="1" s="1"/>
  <c r="UQR118" i="1"/>
  <c r="UWM120" i="1"/>
  <c r="UWN120" i="1" s="1"/>
  <c r="UWN118" i="1"/>
  <c r="VAM120" i="1"/>
  <c r="VAN120" i="1" s="1"/>
  <c r="VAN118" i="1"/>
  <c r="VGI120" i="1"/>
  <c r="VGJ120" i="1" s="1"/>
  <c r="VGJ118" i="1"/>
  <c r="VKI120" i="1"/>
  <c r="VKJ120" i="1" s="1"/>
  <c r="VKJ118" i="1"/>
  <c r="VQE120" i="1"/>
  <c r="VQF120" i="1" s="1"/>
  <c r="VQF118" i="1"/>
  <c r="VUE120" i="1"/>
  <c r="VUF120" i="1" s="1"/>
  <c r="VUF118" i="1"/>
  <c r="WAA120" i="1"/>
  <c r="WAB120" i="1" s="1"/>
  <c r="WAB118" i="1"/>
  <c r="WEA120" i="1"/>
  <c r="WEB120" i="1" s="1"/>
  <c r="WEB118" i="1"/>
  <c r="WJW120" i="1"/>
  <c r="WJX120" i="1" s="1"/>
  <c r="WJX118" i="1"/>
  <c r="WXT118" i="1"/>
  <c r="DAJ119" i="1"/>
  <c r="DAN119" i="1"/>
  <c r="THG120" i="1"/>
  <c r="THH120" i="1" s="1"/>
  <c r="THH118" i="1"/>
  <c r="TIV118" i="1"/>
  <c r="TSA120" i="1"/>
  <c r="TSB120" i="1" s="1"/>
  <c r="TSB118" i="1"/>
  <c r="TTW120" i="1"/>
  <c r="TTX120" i="1" s="1"/>
  <c r="TTX118" i="1"/>
  <c r="UAY120" i="1"/>
  <c r="UAZ120" i="1" s="1"/>
  <c r="UAZ118" i="1"/>
  <c r="UEY120" i="1"/>
  <c r="UEZ120" i="1" s="1"/>
  <c r="UEZ118" i="1"/>
  <c r="UKU120" i="1"/>
  <c r="UKV120" i="1" s="1"/>
  <c r="UKV118" i="1"/>
  <c r="UOU120" i="1"/>
  <c r="UOV120" i="1" s="1"/>
  <c r="UOV118" i="1"/>
  <c r="UUQ120" i="1"/>
  <c r="UUR120" i="1" s="1"/>
  <c r="UUR118" i="1"/>
  <c r="UYQ120" i="1"/>
  <c r="UYR120" i="1" s="1"/>
  <c r="UYR118" i="1"/>
  <c r="VEM120" i="1"/>
  <c r="VEN120" i="1" s="1"/>
  <c r="VEN118" i="1"/>
  <c r="VIM120" i="1"/>
  <c r="VIN120" i="1" s="1"/>
  <c r="VIN118" i="1"/>
  <c r="VOI120" i="1"/>
  <c r="VOJ120" i="1" s="1"/>
  <c r="VOJ118" i="1"/>
  <c r="VSI120" i="1"/>
  <c r="VSJ120" i="1" s="1"/>
  <c r="VSJ118" i="1"/>
  <c r="VYE120" i="1"/>
  <c r="VYF120" i="1" s="1"/>
  <c r="VYF118" i="1"/>
  <c r="WCE120" i="1"/>
  <c r="WCF120" i="1" s="1"/>
  <c r="WCF118" i="1"/>
  <c r="WIA120" i="1"/>
  <c r="WIB120" i="1" s="1"/>
  <c r="WIB118" i="1"/>
  <c r="WMA120" i="1"/>
  <c r="WMB120" i="1" s="1"/>
  <c r="WMB118" i="1"/>
  <c r="BMZ119" i="1"/>
  <c r="BND119" i="1"/>
  <c r="CLL119" i="1"/>
  <c r="CLH119" i="1"/>
  <c r="DUB119" i="1"/>
  <c r="DUF119" i="1"/>
  <c r="ENT119" i="1"/>
  <c r="ENX119" i="1"/>
  <c r="TKJ118" i="1"/>
  <c r="TLX118" i="1"/>
  <c r="TNK120" i="1"/>
  <c r="TNL120" i="1" s="1"/>
  <c r="TNL118" i="1"/>
  <c r="TOZ118" i="1"/>
  <c r="TVS120" i="1"/>
  <c r="TVT120" i="1" s="1"/>
  <c r="TVT118" i="1"/>
  <c r="TXO120" i="1"/>
  <c r="TXP120" i="1" s="1"/>
  <c r="TXP118" i="1"/>
  <c r="UDC120" i="1"/>
  <c r="UDD120" i="1" s="1"/>
  <c r="UDD118" i="1"/>
  <c r="UIY120" i="1"/>
  <c r="UIZ120" i="1" s="1"/>
  <c r="UIZ118" i="1"/>
  <c r="UMY120" i="1"/>
  <c r="UMZ120" i="1" s="1"/>
  <c r="UMZ118" i="1"/>
  <c r="USU120" i="1"/>
  <c r="USV120" i="1" s="1"/>
  <c r="USV118" i="1"/>
  <c r="UWU120" i="1"/>
  <c r="UWV120" i="1" s="1"/>
  <c r="UWV118" i="1"/>
  <c r="VCQ120" i="1"/>
  <c r="VCR120" i="1" s="1"/>
  <c r="VCR118" i="1"/>
  <c r="VGQ120" i="1"/>
  <c r="VGR120" i="1" s="1"/>
  <c r="VGR118" i="1"/>
  <c r="VMM120" i="1"/>
  <c r="VMN120" i="1" s="1"/>
  <c r="VMN118" i="1"/>
  <c r="VQM120" i="1"/>
  <c r="VQN120" i="1" s="1"/>
  <c r="VQN118" i="1"/>
  <c r="VWI120" i="1"/>
  <c r="VWJ120" i="1" s="1"/>
  <c r="VWJ118" i="1"/>
  <c r="WAI120" i="1"/>
  <c r="WAJ120" i="1" s="1"/>
  <c r="WAJ118" i="1"/>
  <c r="WGE120" i="1"/>
  <c r="WGF120" i="1" s="1"/>
  <c r="WGF118" i="1"/>
  <c r="ACR119" i="1"/>
  <c r="ACV119" i="1"/>
  <c r="AUV119" i="1"/>
  <c r="AUZ119" i="1"/>
  <c r="ESN119" i="1"/>
  <c r="ESJ119" i="1"/>
  <c r="TZK120" i="1"/>
  <c r="TZL120" i="1" s="1"/>
  <c r="TZL118" i="1"/>
  <c r="UBG120" i="1"/>
  <c r="UBH120" i="1" s="1"/>
  <c r="UBH118" i="1"/>
  <c r="UHC120" i="1"/>
  <c r="UHD120" i="1" s="1"/>
  <c r="UHD118" i="1"/>
  <c r="ULC120" i="1"/>
  <c r="ULD120" i="1" s="1"/>
  <c r="ULD118" i="1"/>
  <c r="UQY120" i="1"/>
  <c r="UQZ120" i="1" s="1"/>
  <c r="UQZ118" i="1"/>
  <c r="UUY120" i="1"/>
  <c r="UUZ120" i="1" s="1"/>
  <c r="UUZ118" i="1"/>
  <c r="VAU120" i="1"/>
  <c r="VAV120" i="1" s="1"/>
  <c r="VAV118" i="1"/>
  <c r="VEU120" i="1"/>
  <c r="VEV120" i="1" s="1"/>
  <c r="VEV118" i="1"/>
  <c r="VKQ120" i="1"/>
  <c r="VKR120" i="1" s="1"/>
  <c r="VKR118" i="1"/>
  <c r="VOQ120" i="1"/>
  <c r="VOR120" i="1" s="1"/>
  <c r="VOR118" i="1"/>
  <c r="VUM120" i="1"/>
  <c r="VUN120" i="1" s="1"/>
  <c r="VUN118" i="1"/>
  <c r="VYM120" i="1"/>
  <c r="VYN120" i="1" s="1"/>
  <c r="VYN118" i="1"/>
  <c r="WEI120" i="1"/>
  <c r="WEJ120" i="1" s="1"/>
  <c r="WEJ118" i="1"/>
  <c r="WII120" i="1"/>
  <c r="WIJ120" i="1" s="1"/>
  <c r="WIJ118" i="1"/>
  <c r="WOE120" i="1"/>
  <c r="WOF120" i="1" s="1"/>
  <c r="WOF118" i="1"/>
  <c r="WRW120" i="1"/>
  <c r="WRX120" i="1" s="1"/>
  <c r="WRX118" i="1"/>
  <c r="DFD119" i="1"/>
  <c r="DEZ119" i="1"/>
  <c r="DYV119" i="1"/>
  <c r="DYR119" i="1"/>
  <c r="TPD118" i="1"/>
  <c r="TSI120" i="1"/>
  <c r="TSJ120" i="1" s="1"/>
  <c r="TSJ118" i="1"/>
  <c r="TXT118" i="1"/>
  <c r="UFG120" i="1"/>
  <c r="UFH120" i="1" s="1"/>
  <c r="UFH118" i="1"/>
  <c r="UJG120" i="1"/>
  <c r="UJH120" i="1" s="1"/>
  <c r="UJH118" i="1"/>
  <c r="UPC120" i="1"/>
  <c r="UPD120" i="1" s="1"/>
  <c r="UPD118" i="1"/>
  <c r="UTC120" i="1"/>
  <c r="UTD120" i="1" s="1"/>
  <c r="UTD118" i="1"/>
  <c r="UYY120" i="1"/>
  <c r="UYZ120" i="1" s="1"/>
  <c r="UYZ118" i="1"/>
  <c r="VCY120" i="1"/>
  <c r="VCZ120" i="1" s="1"/>
  <c r="VCZ118" i="1"/>
  <c r="VIU120" i="1"/>
  <c r="VIV120" i="1" s="1"/>
  <c r="VIV118" i="1"/>
  <c r="VMU120" i="1"/>
  <c r="VMV120" i="1" s="1"/>
  <c r="VMV118" i="1"/>
  <c r="VSQ120" i="1"/>
  <c r="VSR120" i="1" s="1"/>
  <c r="VSR118" i="1"/>
  <c r="VWQ120" i="1"/>
  <c r="VWR120" i="1" s="1"/>
  <c r="VWR118" i="1"/>
  <c r="WCM120" i="1"/>
  <c r="WCN120" i="1" s="1"/>
  <c r="WCN118" i="1"/>
  <c r="WGM120" i="1"/>
  <c r="WGN120" i="1" s="1"/>
  <c r="WGN118" i="1"/>
  <c r="WMI120" i="1"/>
  <c r="WMJ120" i="1" s="1"/>
  <c r="WMJ118" i="1"/>
  <c r="WWF118" i="1"/>
  <c r="DX119" i="1"/>
  <c r="GB119" i="1"/>
  <c r="BRT119" i="1"/>
  <c r="TJD118" i="1"/>
  <c r="TKR118" i="1"/>
  <c r="TME120" i="1"/>
  <c r="TMF120" i="1" s="1"/>
  <c r="TMF118" i="1"/>
  <c r="TNT118" i="1"/>
  <c r="TUF118" i="1"/>
  <c r="TWA120" i="1"/>
  <c r="TWB120" i="1" s="1"/>
  <c r="TWB118" i="1"/>
  <c r="UDK120" i="1"/>
  <c r="UDL120" i="1" s="1"/>
  <c r="UDL118" i="1"/>
  <c r="UHK120" i="1"/>
  <c r="UHL120" i="1" s="1"/>
  <c r="UHL118" i="1"/>
  <c r="UNG120" i="1"/>
  <c r="UNH120" i="1" s="1"/>
  <c r="UNH118" i="1"/>
  <c r="URG120" i="1"/>
  <c r="URH120" i="1" s="1"/>
  <c r="URH118" i="1"/>
  <c r="UXC120" i="1"/>
  <c r="UXD120" i="1" s="1"/>
  <c r="UXD118" i="1"/>
  <c r="VBC120" i="1"/>
  <c r="VBD120" i="1" s="1"/>
  <c r="VBD118" i="1"/>
  <c r="VGY120" i="1"/>
  <c r="VGZ120" i="1" s="1"/>
  <c r="VGZ118" i="1"/>
  <c r="VKY120" i="1"/>
  <c r="VKZ120" i="1" s="1"/>
  <c r="VKZ118" i="1"/>
  <c r="VQU120" i="1"/>
  <c r="VQV120" i="1" s="1"/>
  <c r="VQV118" i="1"/>
  <c r="VUU120" i="1"/>
  <c r="VUV120" i="1" s="1"/>
  <c r="VUV118" i="1"/>
  <c r="WAQ120" i="1"/>
  <c r="WAR120" i="1" s="1"/>
  <c r="WAR118" i="1"/>
  <c r="WEQ120" i="1"/>
  <c r="WER120" i="1" s="1"/>
  <c r="WER118" i="1"/>
  <c r="WKM120" i="1"/>
  <c r="WKN120" i="1" s="1"/>
  <c r="WKN118" i="1"/>
  <c r="WOM120" i="1"/>
  <c r="WON120" i="1" s="1"/>
  <c r="WON118" i="1"/>
  <c r="XDW120" i="1"/>
  <c r="XDX120" i="1" s="1"/>
  <c r="XDX118" i="1"/>
  <c r="KR119" i="1"/>
  <c r="CJT119" i="1"/>
  <c r="CJX119" i="1"/>
  <c r="TSQ120" i="1"/>
  <c r="TSR120" i="1" s="1"/>
  <c r="TSR118" i="1"/>
  <c r="TZS120" i="1"/>
  <c r="TZT120" i="1" s="1"/>
  <c r="TZT118" i="1"/>
  <c r="UBO120" i="1"/>
  <c r="UBP120" i="1" s="1"/>
  <c r="UBP118" i="1"/>
  <c r="UFO120" i="1"/>
  <c r="UFP120" i="1" s="1"/>
  <c r="UFP118" i="1"/>
  <c r="ULK120" i="1"/>
  <c r="ULL120" i="1" s="1"/>
  <c r="ULL118" i="1"/>
  <c r="UPK120" i="1"/>
  <c r="UPL120" i="1" s="1"/>
  <c r="UPL118" i="1"/>
  <c r="UVG120" i="1"/>
  <c r="UVH120" i="1" s="1"/>
  <c r="UVH118" i="1"/>
  <c r="UZG120" i="1"/>
  <c r="UZH120" i="1" s="1"/>
  <c r="UZH118" i="1"/>
  <c r="VFC120" i="1"/>
  <c r="VFD120" i="1" s="1"/>
  <c r="VFD118" i="1"/>
  <c r="VJC120" i="1"/>
  <c r="VJD120" i="1" s="1"/>
  <c r="VJD118" i="1"/>
  <c r="VOY120" i="1"/>
  <c r="VOZ120" i="1" s="1"/>
  <c r="VOZ118" i="1"/>
  <c r="VSY120" i="1"/>
  <c r="VSZ120" i="1" s="1"/>
  <c r="VSZ118" i="1"/>
  <c r="VYU120" i="1"/>
  <c r="VYV120" i="1" s="1"/>
  <c r="VYV118" i="1"/>
  <c r="WCU120" i="1"/>
  <c r="WCV120" i="1" s="1"/>
  <c r="WCV118" i="1"/>
  <c r="WIQ120" i="1"/>
  <c r="WIR120" i="1" s="1"/>
  <c r="WIR118" i="1"/>
  <c r="WSE120" i="1"/>
  <c r="WSF120" i="1" s="1"/>
  <c r="WSF118" i="1"/>
  <c r="EQV119" i="1"/>
  <c r="EQZ119" i="1"/>
  <c r="TUM120" i="1"/>
  <c r="TUN120" i="1" s="1"/>
  <c r="TUN118" i="1"/>
  <c r="TWI120" i="1"/>
  <c r="TWJ120" i="1" s="1"/>
  <c r="TWJ118" i="1"/>
  <c r="UDS120" i="1"/>
  <c r="UDT120" i="1" s="1"/>
  <c r="UDT118" i="1"/>
  <c r="UJO120" i="1"/>
  <c r="UJP120" i="1" s="1"/>
  <c r="UJP118" i="1"/>
  <c r="UNO120" i="1"/>
  <c r="UNP120" i="1" s="1"/>
  <c r="UNP118" i="1"/>
  <c r="UTK120" i="1"/>
  <c r="UTL120" i="1" s="1"/>
  <c r="UTL118" i="1"/>
  <c r="UXK120" i="1"/>
  <c r="UXL120" i="1" s="1"/>
  <c r="UXL118" i="1"/>
  <c r="VDG120" i="1"/>
  <c r="VDH120" i="1" s="1"/>
  <c r="VDH118" i="1"/>
  <c r="VHG120" i="1"/>
  <c r="VHH120" i="1" s="1"/>
  <c r="VHH118" i="1"/>
  <c r="VNC120" i="1"/>
  <c r="VND120" i="1" s="1"/>
  <c r="VND118" i="1"/>
  <c r="VRC120" i="1"/>
  <c r="VRD120" i="1" s="1"/>
  <c r="VRD118" i="1"/>
  <c r="VWY120" i="1"/>
  <c r="VWZ120" i="1" s="1"/>
  <c r="VWZ118" i="1"/>
  <c r="WAY120" i="1"/>
  <c r="WAZ120" i="1" s="1"/>
  <c r="WAZ118" i="1"/>
  <c r="WGU120" i="1"/>
  <c r="WGV120" i="1" s="1"/>
  <c r="WGV118" i="1"/>
  <c r="WKU120" i="1"/>
  <c r="WKV120" i="1" s="1"/>
  <c r="WKV118" i="1"/>
  <c r="ABD119" i="1"/>
  <c r="ABH119" i="1"/>
  <c r="ATH119" i="1"/>
  <c r="ATL119" i="1"/>
  <c r="BQB119" i="1"/>
  <c r="BQF119" i="1"/>
  <c r="DDL119" i="1"/>
  <c r="DDP119" i="1"/>
  <c r="DXD119" i="1"/>
  <c r="DXH119" i="1"/>
  <c r="FNL119" i="1"/>
  <c r="FNH119" i="1"/>
  <c r="TKY120" i="1"/>
  <c r="TKZ120" i="1" s="1"/>
  <c r="TKZ118" i="1"/>
  <c r="TYE120" i="1"/>
  <c r="TYF120" i="1" s="1"/>
  <c r="TYF118" i="1"/>
  <c r="UAA120" i="1"/>
  <c r="UAB120" i="1" s="1"/>
  <c r="UAB118" i="1"/>
  <c r="UBW120" i="1"/>
  <c r="UBX120" i="1" s="1"/>
  <c r="UBX118" i="1"/>
  <c r="UHS120" i="1"/>
  <c r="UHT120" i="1" s="1"/>
  <c r="UHT118" i="1"/>
  <c r="ULS120" i="1"/>
  <c r="ULT120" i="1" s="1"/>
  <c r="ULT118" i="1"/>
  <c r="URO120" i="1"/>
  <c r="URP120" i="1" s="1"/>
  <c r="URP118" i="1"/>
  <c r="UVO120" i="1"/>
  <c r="UVP120" i="1" s="1"/>
  <c r="UVP118" i="1"/>
  <c r="VBK120" i="1"/>
  <c r="VBL120" i="1" s="1"/>
  <c r="VBL118" i="1"/>
  <c r="VFK120" i="1"/>
  <c r="VFL120" i="1" s="1"/>
  <c r="VFL118" i="1"/>
  <c r="VLG120" i="1"/>
  <c r="VLH120" i="1" s="1"/>
  <c r="VLH118" i="1"/>
  <c r="VPG120" i="1"/>
  <c r="VPH120" i="1" s="1"/>
  <c r="VPH118" i="1"/>
  <c r="VVC120" i="1"/>
  <c r="VVD120" i="1" s="1"/>
  <c r="VVD118" i="1"/>
  <c r="VZC120" i="1"/>
  <c r="VZD120" i="1" s="1"/>
  <c r="VZD118" i="1"/>
  <c r="WEY120" i="1"/>
  <c r="WEZ120" i="1" s="1"/>
  <c r="WEZ118" i="1"/>
  <c r="WQQ120" i="1"/>
  <c r="WQR120" i="1" s="1"/>
  <c r="WQR118" i="1"/>
  <c r="WSM120" i="1"/>
  <c r="WSN120" i="1" s="1"/>
  <c r="WSN118" i="1"/>
  <c r="WUR118" i="1"/>
  <c r="XCI120" i="1"/>
  <c r="XCJ120" i="1" s="1"/>
  <c r="XCJ118" i="1"/>
  <c r="TOB118" i="1"/>
  <c r="TPP118" i="1"/>
  <c r="TRC120" i="1"/>
  <c r="TRD120" i="1" s="1"/>
  <c r="TRD118" i="1"/>
  <c r="UFW120" i="1"/>
  <c r="UFX120" i="1" s="1"/>
  <c r="UFX118" i="1"/>
  <c r="UJW120" i="1"/>
  <c r="UJX120" i="1" s="1"/>
  <c r="UJX118" i="1"/>
  <c r="UPS120" i="1"/>
  <c r="UPT120" i="1" s="1"/>
  <c r="UPT118" i="1"/>
  <c r="UTS120" i="1"/>
  <c r="UTT120" i="1" s="1"/>
  <c r="UTT118" i="1"/>
  <c r="UZO120" i="1"/>
  <c r="UZP120" i="1" s="1"/>
  <c r="UZP118" i="1"/>
  <c r="VDO120" i="1"/>
  <c r="VDP120" i="1" s="1"/>
  <c r="VDP118" i="1"/>
  <c r="VJK120" i="1"/>
  <c r="VJL120" i="1" s="1"/>
  <c r="VJL118" i="1"/>
  <c r="VNK120" i="1"/>
  <c r="VNL120" i="1" s="1"/>
  <c r="VNL118" i="1"/>
  <c r="VTG120" i="1"/>
  <c r="VTH120" i="1" s="1"/>
  <c r="VTH118" i="1"/>
  <c r="VXG120" i="1"/>
  <c r="VXH120" i="1" s="1"/>
  <c r="VXH118" i="1"/>
  <c r="WDC120" i="1"/>
  <c r="WDD120" i="1" s="1"/>
  <c r="WDD118" i="1"/>
  <c r="WHC120" i="1"/>
  <c r="WHD120" i="1" s="1"/>
  <c r="WHD118" i="1"/>
  <c r="WMY120" i="1"/>
  <c r="WMZ120" i="1" s="1"/>
  <c r="WMZ118" i="1"/>
  <c r="CJ119" i="1"/>
  <c r="JD119" i="1"/>
  <c r="AYB119" i="1"/>
  <c r="CCF119" i="1"/>
  <c r="CUJ119" i="1"/>
  <c r="CVX119" i="1"/>
  <c r="CXL119" i="1"/>
  <c r="DOB119" i="1"/>
  <c r="DPP119" i="1"/>
  <c r="DRD119" i="1"/>
  <c r="EHT119" i="1"/>
  <c r="EJH119" i="1"/>
  <c r="EKV119" i="1"/>
  <c r="FBL119" i="1"/>
  <c r="FCZ119" i="1"/>
  <c r="FEN119" i="1"/>
  <c r="FVH119" i="1"/>
  <c r="FVL119" i="1"/>
  <c r="WNP118" i="1"/>
  <c r="WOV118" i="1"/>
  <c r="WQB118" i="1"/>
  <c r="WRH118" i="1"/>
  <c r="WUB118" i="1"/>
  <c r="WVP118" i="1"/>
  <c r="GON119" i="1"/>
  <c r="GOJ119" i="1"/>
  <c r="WXD118" i="1"/>
  <c r="WYR118" i="1"/>
  <c r="XAF118" i="1"/>
  <c r="XBT118" i="1"/>
  <c r="BUV119" i="1"/>
  <c r="CON119" i="1"/>
  <c r="DGR119" i="1"/>
  <c r="DIF119" i="1"/>
  <c r="EAJ119" i="1"/>
  <c r="EBX119" i="1"/>
  <c r="EUB119" i="1"/>
  <c r="EVP119" i="1"/>
  <c r="EXD119" i="1"/>
  <c r="FMB119" i="1"/>
  <c r="GDL119" i="1"/>
  <c r="GDH119" i="1"/>
  <c r="XEV118" i="1"/>
  <c r="AF119" i="1"/>
  <c r="SJ119" i="1"/>
  <c r="TX119" i="1"/>
  <c r="AMB119" i="1"/>
  <c r="ANP119" i="1"/>
  <c r="BFT119" i="1"/>
  <c r="BHH119" i="1"/>
  <c r="BIV119" i="1"/>
  <c r="BZL119" i="1"/>
  <c r="CAZ119" i="1"/>
  <c r="CCN119" i="1"/>
  <c r="CTD119" i="1"/>
  <c r="CUR119" i="1"/>
  <c r="CWF119" i="1"/>
  <c r="DMV119" i="1"/>
  <c r="DOJ119" i="1"/>
  <c r="DPX119" i="1"/>
  <c r="EGN119" i="1"/>
  <c r="EIB119" i="1"/>
  <c r="EJP119" i="1"/>
  <c r="FAF119" i="1"/>
  <c r="FBT119" i="1"/>
  <c r="FDH119" i="1"/>
  <c r="WSV118" i="1"/>
  <c r="WUJ118" i="1"/>
  <c r="CHD119" i="1"/>
  <c r="CZH119" i="1"/>
  <c r="DAV119" i="1"/>
  <c r="DSZ119" i="1"/>
  <c r="DUN119" i="1"/>
  <c r="DWB119" i="1"/>
  <c r="EMR119" i="1"/>
  <c r="EOF119" i="1"/>
  <c r="EPT119" i="1"/>
  <c r="FGJ119" i="1"/>
  <c r="FHX119" i="1"/>
  <c r="FKV119" i="1"/>
  <c r="IDT119" i="1"/>
  <c r="WHT118" i="1"/>
  <c r="WIZ118" i="1"/>
  <c r="WKF118" i="1"/>
  <c r="WLL118" i="1"/>
  <c r="WMR118" i="1"/>
  <c r="WNX118" i="1"/>
  <c r="WPD118" i="1"/>
  <c r="WQJ118" i="1"/>
  <c r="WRP118" i="1"/>
  <c r="WVX118" i="1"/>
  <c r="WXL118" i="1"/>
  <c r="WYZ118" i="1"/>
  <c r="XAN118" i="1"/>
  <c r="BTP119" i="1"/>
  <c r="CNH119" i="1"/>
  <c r="DFL119" i="1"/>
  <c r="DGZ119" i="1"/>
  <c r="DIN119" i="1"/>
  <c r="DZD119" i="1"/>
  <c r="EAR119" i="1"/>
  <c r="ECF119" i="1"/>
  <c r="ESV119" i="1"/>
  <c r="EUJ119" i="1"/>
  <c r="EVX119" i="1"/>
  <c r="XCB118" i="1"/>
  <c r="XDP118" i="1"/>
  <c r="XFD118" i="1"/>
  <c r="AVL119" i="1"/>
  <c r="BZT119" i="1"/>
  <c r="CTL119" i="1"/>
  <c r="CUZ119" i="1"/>
  <c r="DLP119" i="1"/>
  <c r="DND119" i="1"/>
  <c r="DOR119" i="1"/>
  <c r="EFH119" i="1"/>
  <c r="EGV119" i="1"/>
  <c r="EIJ119" i="1"/>
  <c r="EYZ119" i="1"/>
  <c r="FAN119" i="1"/>
  <c r="FCB119" i="1"/>
  <c r="CFX119" i="1"/>
  <c r="CYB119" i="1"/>
  <c r="CZP119" i="1"/>
  <c r="DBD119" i="1"/>
  <c r="DRT119" i="1"/>
  <c r="DTH119" i="1"/>
  <c r="DUV119" i="1"/>
  <c r="ELL119" i="1"/>
  <c r="EMZ119" i="1"/>
  <c r="EON119" i="1"/>
  <c r="FFD119" i="1"/>
  <c r="FGR119" i="1"/>
  <c r="FZT119" i="1"/>
  <c r="FZP119" i="1"/>
  <c r="DKJ119" i="1"/>
  <c r="EEB119" i="1"/>
  <c r="EOR119" i="1"/>
  <c r="EXT119" i="1"/>
  <c r="EZH119" i="1"/>
  <c r="FIJ119" i="1"/>
  <c r="FWF119" i="1"/>
  <c r="GCF119" i="1"/>
  <c r="GCB119" i="1"/>
  <c r="CER119" i="1"/>
  <c r="CWV119" i="1"/>
  <c r="CYJ119" i="1"/>
  <c r="CZX119" i="1"/>
  <c r="DQN119" i="1"/>
  <c r="DSB119" i="1"/>
  <c r="DTP119" i="1"/>
  <c r="EKF119" i="1"/>
  <c r="ELT119" i="1"/>
  <c r="ENH119" i="1"/>
  <c r="FDX119" i="1"/>
  <c r="FFL119" i="1"/>
  <c r="FXX119" i="1"/>
  <c r="WUZ118" i="1"/>
  <c r="CKV119" i="1"/>
  <c r="DCZ119" i="1"/>
  <c r="DEN119" i="1"/>
  <c r="DGB119" i="1"/>
  <c r="DWR119" i="1"/>
  <c r="DYF119" i="1"/>
  <c r="DZT119" i="1"/>
  <c r="EQJ119" i="1"/>
  <c r="ERX119" i="1"/>
  <c r="ETL119" i="1"/>
  <c r="GER119" i="1"/>
  <c r="GEN119" i="1"/>
  <c r="CDL119" i="1"/>
  <c r="CVP119" i="1"/>
  <c r="CXD119" i="1"/>
  <c r="DPH119" i="1"/>
  <c r="DQV119" i="1"/>
  <c r="DSJ119" i="1"/>
  <c r="EIZ119" i="1"/>
  <c r="EKN119" i="1"/>
  <c r="EMB119" i="1"/>
  <c r="FCR119" i="1"/>
  <c r="FEF119" i="1"/>
  <c r="FUV119" i="1"/>
  <c r="WTT118" i="1"/>
  <c r="WVH118" i="1"/>
  <c r="WWV118" i="1"/>
  <c r="CJP119" i="1"/>
  <c r="DBT119" i="1"/>
  <c r="DDH119" i="1"/>
  <c r="DEV119" i="1"/>
  <c r="DVL119" i="1"/>
  <c r="DWZ119" i="1"/>
  <c r="DYN119" i="1"/>
  <c r="EPD119" i="1"/>
  <c r="EQR119" i="1"/>
  <c r="ESF119" i="1"/>
  <c r="FVD119" i="1"/>
  <c r="FUZ119" i="1"/>
  <c r="GJP119" i="1"/>
  <c r="GJL119" i="1"/>
  <c r="IHL119" i="1"/>
  <c r="ILL119" i="1"/>
  <c r="FZL119" i="1"/>
  <c r="GEJ119" i="1"/>
  <c r="GJH119" i="1"/>
  <c r="GOF119" i="1"/>
  <c r="GTD119" i="1"/>
  <c r="GYB119" i="1"/>
  <c r="HCZ119" i="1"/>
  <c r="HHX119" i="1"/>
  <c r="HMV119" i="1"/>
  <c r="HRT119" i="1"/>
  <c r="HWR119" i="1"/>
  <c r="IFP119" i="1"/>
  <c r="HYN119" i="1"/>
  <c r="IJP119" i="1"/>
  <c r="GTH119" i="1"/>
  <c r="GYF119" i="1"/>
  <c r="HDD119" i="1"/>
  <c r="HIB119" i="1"/>
  <c r="HMZ119" i="1"/>
  <c r="HRX119" i="1"/>
  <c r="IEB119" i="1"/>
  <c r="JAN119" i="1"/>
  <c r="GBH119" i="1"/>
  <c r="GGF119" i="1"/>
  <c r="GLD119" i="1"/>
  <c r="GQB119" i="1"/>
  <c r="GUZ119" i="1"/>
  <c r="GZX119" i="1"/>
  <c r="HEV119" i="1"/>
  <c r="HJT119" i="1"/>
  <c r="HOR119" i="1"/>
  <c r="HTP119" i="1"/>
  <c r="HWZ119" i="1"/>
  <c r="IFX119" i="1"/>
  <c r="IJX119" i="1"/>
  <c r="INX119" i="1"/>
  <c r="ITL119" i="1"/>
  <c r="HYV119" i="1"/>
  <c r="IAR119" i="1"/>
  <c r="IIB119" i="1"/>
  <c r="IGF119" i="1"/>
  <c r="IKF119" i="1"/>
  <c r="IMB119" i="1"/>
  <c r="IVP119" i="1"/>
  <c r="FWZ119" i="1"/>
  <c r="GIF119" i="1"/>
  <c r="GND119" i="1"/>
  <c r="GSB119" i="1"/>
  <c r="GWZ119" i="1"/>
  <c r="HBX119" i="1"/>
  <c r="HGV119" i="1"/>
  <c r="GAB119" i="1"/>
  <c r="GEZ119" i="1"/>
  <c r="GJX119" i="1"/>
  <c r="GOV119" i="1"/>
  <c r="GTT119" i="1"/>
  <c r="GYR119" i="1"/>
  <c r="HDP119" i="1"/>
  <c r="HIN119" i="1"/>
  <c r="HNL119" i="1"/>
  <c r="HSJ119" i="1"/>
  <c r="IAZ119" i="1"/>
  <c r="ICV119" i="1"/>
  <c r="IGN119" i="1"/>
  <c r="IIJ119" i="1"/>
  <c r="IMJ119" i="1"/>
  <c r="IVX119" i="1"/>
  <c r="GBX119" i="1"/>
  <c r="IER119" i="1"/>
  <c r="IKN119" i="1"/>
  <c r="IQB119" i="1"/>
  <c r="IZH119" i="1"/>
  <c r="GGZ119" i="1"/>
  <c r="GLX119" i="1"/>
  <c r="GQV119" i="1"/>
  <c r="GVT119" i="1"/>
  <c r="HAR119" i="1"/>
  <c r="HFP119" i="1"/>
  <c r="HKN119" i="1"/>
  <c r="HPL119" i="1"/>
  <c r="IDD119" i="1"/>
  <c r="IGV119" i="1"/>
  <c r="ISF119" i="1"/>
  <c r="JFL119" i="1"/>
  <c r="GDT119" i="1"/>
  <c r="GIR119" i="1"/>
  <c r="GNP119" i="1"/>
  <c r="GSN119" i="1"/>
  <c r="GXL119" i="1"/>
  <c r="HCJ119" i="1"/>
  <c r="HHH119" i="1"/>
  <c r="HMF119" i="1"/>
  <c r="HRD119" i="1"/>
  <c r="HWB119" i="1"/>
  <c r="HXX119" i="1"/>
  <c r="IIZ119" i="1"/>
  <c r="IKV119" i="1"/>
  <c r="IMZ119" i="1"/>
  <c r="IYB119" i="1"/>
  <c r="JPH119" i="1"/>
  <c r="IDL119" i="1"/>
  <c r="IFH119" i="1"/>
  <c r="IHD119" i="1"/>
  <c r="ILD119" i="1"/>
  <c r="IQR119" i="1"/>
  <c r="ISN119" i="1"/>
  <c r="IUR119" i="1"/>
  <c r="IVH119" i="1"/>
  <c r="JFD119" i="1"/>
  <c r="JOZ119" i="1"/>
  <c r="JYV119" i="1"/>
  <c r="KIR119" i="1"/>
  <c r="KSN119" i="1"/>
  <c r="LCJ119" i="1"/>
  <c r="LMF119" i="1"/>
  <c r="LWB119" i="1"/>
  <c r="MFX119" i="1"/>
  <c r="MPT119" i="1"/>
  <c r="MZP119" i="1"/>
  <c r="NJL119" i="1"/>
  <c r="NTH119" i="1"/>
  <c r="OYF119" i="1"/>
  <c r="OZP119" i="1"/>
  <c r="PIB119" i="1"/>
  <c r="PJL119" i="1"/>
  <c r="QFX119" i="1"/>
  <c r="QPT119" i="1"/>
  <c r="QGB119" i="1"/>
  <c r="QGF119" i="1"/>
  <c r="LKZ119" i="1"/>
  <c r="LUV119" i="1"/>
  <c r="MER119" i="1"/>
  <c r="MON119" i="1"/>
  <c r="MYJ119" i="1"/>
  <c r="NIF119" i="1"/>
  <c r="NSB119" i="1"/>
  <c r="OBX119" i="1"/>
  <c r="OLT119" i="1"/>
  <c r="OVP119" i="1"/>
  <c r="OWZ119" i="1"/>
  <c r="PGV119" i="1"/>
  <c r="QQB119" i="1"/>
  <c r="RCB119" i="1"/>
  <c r="ROJ119" i="1"/>
  <c r="ION119" i="1"/>
  <c r="IYJ119" i="1"/>
  <c r="JIF119" i="1"/>
  <c r="JSB119" i="1"/>
  <c r="KBX119" i="1"/>
  <c r="KLT119" i="1"/>
  <c r="KVP119" i="1"/>
  <c r="KWZ119" i="1"/>
  <c r="LFL119" i="1"/>
  <c r="LPH119" i="1"/>
  <c r="LZD119" i="1"/>
  <c r="MIZ119" i="1"/>
  <c r="MSV119" i="1"/>
  <c r="NCR119" i="1"/>
  <c r="NMN119" i="1"/>
  <c r="NWJ119" i="1"/>
  <c r="OGF119" i="1"/>
  <c r="OQB119" i="1"/>
  <c r="OZX119" i="1"/>
  <c r="RCF119" i="1"/>
  <c r="RCJ119" i="1"/>
  <c r="ISV119" i="1"/>
  <c r="JCR119" i="1"/>
  <c r="JMN119" i="1"/>
  <c r="JWJ119" i="1"/>
  <c r="KGF119" i="1"/>
  <c r="KQB119" i="1"/>
  <c r="KZX119" i="1"/>
  <c r="LJT119" i="1"/>
  <c r="LTP119" i="1"/>
  <c r="MDL119" i="1"/>
  <c r="MNH119" i="1"/>
  <c r="MXD119" i="1"/>
  <c r="NGZ119" i="1"/>
  <c r="OLX119" i="1"/>
  <c r="OVT119" i="1"/>
  <c r="PFP119" i="1"/>
  <c r="QIJ119" i="1"/>
  <c r="LEF119" i="1"/>
  <c r="LOB119" i="1"/>
  <c r="LXX119" i="1"/>
  <c r="MHT119" i="1"/>
  <c r="MRP119" i="1"/>
  <c r="NBL119" i="1"/>
  <c r="NLH119" i="1"/>
  <c r="NVD119" i="1"/>
  <c r="OEZ119" i="1"/>
  <c r="OOV119" i="1"/>
  <c r="OYR119" i="1"/>
  <c r="PYN119" i="1"/>
  <c r="QSN119" i="1"/>
  <c r="MMB119" i="1"/>
  <c r="MVX119" i="1"/>
  <c r="NFT119" i="1"/>
  <c r="NPP119" i="1"/>
  <c r="NZL119" i="1"/>
  <c r="OJH119" i="1"/>
  <c r="OTD119" i="1"/>
  <c r="OUN119" i="1"/>
  <c r="REN119" i="1"/>
  <c r="JFT119" i="1"/>
  <c r="JPP119" i="1"/>
  <c r="JZL119" i="1"/>
  <c r="KJH119" i="1"/>
  <c r="KTD119" i="1"/>
  <c r="LCZ119" i="1"/>
  <c r="LMV119" i="1"/>
  <c r="LWR119" i="1"/>
  <c r="MGN119" i="1"/>
  <c r="MQJ119" i="1"/>
  <c r="NAF119" i="1"/>
  <c r="NKB119" i="1"/>
  <c r="NTX119" i="1"/>
  <c r="ODT119" i="1"/>
  <c r="ONP119" i="1"/>
  <c r="OXL119" i="1"/>
  <c r="PYV119" i="1"/>
  <c r="QUR119" i="1"/>
  <c r="IQJ119" i="1"/>
  <c r="JAF119" i="1"/>
  <c r="JKB119" i="1"/>
  <c r="JTX119" i="1"/>
  <c r="KDT119" i="1"/>
  <c r="KNP119" i="1"/>
  <c r="KXL119" i="1"/>
  <c r="LHH119" i="1"/>
  <c r="LRD119" i="1"/>
  <c r="MAZ119" i="1"/>
  <c r="MKV119" i="1"/>
  <c r="MUR119" i="1"/>
  <c r="NEN119" i="1"/>
  <c r="NOJ119" i="1"/>
  <c r="NYF119" i="1"/>
  <c r="OIB119" i="1"/>
  <c r="ORX119" i="1"/>
  <c r="OTH119" i="1"/>
  <c r="PDD119" i="1"/>
  <c r="QKV119" i="1"/>
  <c r="QKZ119" i="1"/>
  <c r="QLD119" i="1"/>
  <c r="IPD119" i="1"/>
  <c r="IYZ119" i="1"/>
  <c r="JIV119" i="1"/>
  <c r="JSR119" i="1"/>
  <c r="KCN119" i="1"/>
  <c r="KMJ119" i="1"/>
  <c r="KWF119" i="1"/>
  <c r="LGB119" i="1"/>
  <c r="LPX119" i="1"/>
  <c r="LZT119" i="1"/>
  <c r="MJP119" i="1"/>
  <c r="MTL119" i="1"/>
  <c r="NDH119" i="1"/>
  <c r="NND119" i="1"/>
  <c r="NWZ119" i="1"/>
  <c r="OGV119" i="1"/>
  <c r="OQR119" i="1"/>
  <c r="PAN119" i="1"/>
  <c r="PBX119" i="1"/>
  <c r="PLT119" i="1"/>
  <c r="QXD119" i="1"/>
  <c r="RGZ119" i="1"/>
  <c r="RND119" i="1"/>
  <c r="JDH119" i="1"/>
  <c r="JND119" i="1"/>
  <c r="JWZ119" i="1"/>
  <c r="KGV119" i="1"/>
  <c r="KQR119" i="1"/>
  <c r="LAN119" i="1"/>
  <c r="LKJ119" i="1"/>
  <c r="LUF119" i="1"/>
  <c r="MEB119" i="1"/>
  <c r="MNX119" i="1"/>
  <c r="MXT119" i="1"/>
  <c r="NHP119" i="1"/>
  <c r="NRL119" i="1"/>
  <c r="OBH119" i="1"/>
  <c r="OLD119" i="1"/>
  <c r="OUZ119" i="1"/>
  <c r="QXH119" i="1"/>
  <c r="QXL119" i="1"/>
  <c r="RHD119" i="1"/>
  <c r="RHH119" i="1"/>
  <c r="RPX119" i="1"/>
  <c r="RPT119" i="1"/>
  <c r="IXT119" i="1"/>
  <c r="JHP119" i="1"/>
  <c r="JRL119" i="1"/>
  <c r="KBH119" i="1"/>
  <c r="KLD119" i="1"/>
  <c r="KUZ119" i="1"/>
  <c r="LEV119" i="1"/>
  <c r="LOR119" i="1"/>
  <c r="LYN119" i="1"/>
  <c r="MIJ119" i="1"/>
  <c r="MSF119" i="1"/>
  <c r="NCB119" i="1"/>
  <c r="NLX119" i="1"/>
  <c r="NVT119" i="1"/>
  <c r="OFP119" i="1"/>
  <c r="OPL119" i="1"/>
  <c r="OZH119" i="1"/>
  <c r="PAR119" i="1"/>
  <c r="PKN119" i="1"/>
  <c r="QDL119" i="1"/>
  <c r="QNH119" i="1"/>
  <c r="RLH119" i="1"/>
  <c r="JLX119" i="1"/>
  <c r="JVT119" i="1"/>
  <c r="KFP119" i="1"/>
  <c r="KPL119" i="1"/>
  <c r="KZH119" i="1"/>
  <c r="LJD119" i="1"/>
  <c r="LSZ119" i="1"/>
  <c r="MCV119" i="1"/>
  <c r="MMR119" i="1"/>
  <c r="MWN119" i="1"/>
  <c r="NGJ119" i="1"/>
  <c r="NQF119" i="1"/>
  <c r="OAB119" i="1"/>
  <c r="OJX119" i="1"/>
  <c r="OTT119" i="1"/>
  <c r="RLL119" i="1"/>
  <c r="RLP119" i="1"/>
  <c r="NUN119" i="1"/>
  <c r="OEJ119" i="1"/>
  <c r="OOF119" i="1"/>
  <c r="OYB119" i="1"/>
  <c r="QDT119" i="1"/>
  <c r="QNP119" i="1"/>
  <c r="QZP119" i="1"/>
  <c r="RJL119" i="1"/>
  <c r="IQZ119" i="1"/>
  <c r="JAV119" i="1"/>
  <c r="JKR119" i="1"/>
  <c r="JUN119" i="1"/>
  <c r="KEJ119" i="1"/>
  <c r="KOF119" i="1"/>
  <c r="KYB119" i="1"/>
  <c r="LHX119" i="1"/>
  <c r="LRT119" i="1"/>
  <c r="MBP119" i="1"/>
  <c r="MLL119" i="1"/>
  <c r="MVH119" i="1"/>
  <c r="NFD119" i="1"/>
  <c r="NOZ119" i="1"/>
  <c r="NYV119" i="1"/>
  <c r="OIR119" i="1"/>
  <c r="OSN119" i="1"/>
  <c r="PCJ119" i="1"/>
  <c r="QZT119" i="1"/>
  <c r="QZX119" i="1"/>
  <c r="RJP119" i="1"/>
  <c r="RJT119" i="1"/>
  <c r="RMV119" i="1"/>
  <c r="RRT119" i="1"/>
  <c r="RWR119" i="1"/>
  <c r="SBP119" i="1"/>
  <c r="SGN119" i="1"/>
  <c r="SLL119" i="1"/>
  <c r="SQJ119" i="1"/>
  <c r="SVH119" i="1"/>
  <c r="TAF119" i="1"/>
  <c r="TFD119" i="1"/>
  <c r="TKB119" i="1"/>
  <c r="TOZ119" i="1"/>
  <c r="TVT119" i="1"/>
  <c r="ROR119" i="1"/>
  <c r="RON119" i="1"/>
  <c r="RTP119" i="1"/>
  <c r="RTL119" i="1"/>
  <c r="RYN119" i="1"/>
  <c r="RYJ119" i="1"/>
  <c r="SDL119" i="1"/>
  <c r="SDH119" i="1"/>
  <c r="SIJ119" i="1"/>
  <c r="SIF119" i="1"/>
  <c r="SNH119" i="1"/>
  <c r="SND119" i="1"/>
  <c r="SSF119" i="1"/>
  <c r="SSB119" i="1"/>
  <c r="SXD119" i="1"/>
  <c r="SWZ119" i="1"/>
  <c r="TCB119" i="1"/>
  <c r="TBX119" i="1"/>
  <c r="TGZ119" i="1"/>
  <c r="TGV119" i="1"/>
  <c r="TLX119" i="1"/>
  <c r="TLT119" i="1"/>
  <c r="TQV119" i="1"/>
  <c r="TQR119" i="1"/>
  <c r="TSJ119" i="1"/>
  <c r="SVL119" i="1"/>
  <c r="TAJ119" i="1"/>
  <c r="TFH119" i="1"/>
  <c r="TKF119" i="1"/>
  <c r="TUF119" i="1"/>
  <c r="RQN119" i="1"/>
  <c r="RVL119" i="1"/>
  <c r="SAJ119" i="1"/>
  <c r="SFH119" i="1"/>
  <c r="SKF119" i="1"/>
  <c r="SPD119" i="1"/>
  <c r="SUB119" i="1"/>
  <c r="SYZ119" i="1"/>
  <c r="TDX119" i="1"/>
  <c r="TIV119" i="1"/>
  <c r="RNL119" i="1"/>
  <c r="RNH119" i="1"/>
  <c r="RSJ119" i="1"/>
  <c r="RSF119" i="1"/>
  <c r="RXH119" i="1"/>
  <c r="RXD119" i="1"/>
  <c r="SCF119" i="1"/>
  <c r="SCB119" i="1"/>
  <c r="SHD119" i="1"/>
  <c r="SGZ119" i="1"/>
  <c r="SMB119" i="1"/>
  <c r="SLX119" i="1"/>
  <c r="SQZ119" i="1"/>
  <c r="SQV119" i="1"/>
  <c r="SVX119" i="1"/>
  <c r="SVT119" i="1"/>
  <c r="TAV119" i="1"/>
  <c r="TAR119" i="1"/>
  <c r="TFT119" i="1"/>
  <c r="TFP119" i="1"/>
  <c r="TKR119" i="1"/>
  <c r="TKN119" i="1"/>
  <c r="TPP119" i="1"/>
  <c r="TPL119" i="1"/>
  <c r="TRD119" i="1"/>
  <c r="UQZ119" i="1"/>
  <c r="REV119" i="1"/>
  <c r="UKR119" i="1"/>
  <c r="RJD119" i="1"/>
  <c r="RMF119" i="1"/>
  <c r="RMB119" i="1"/>
  <c r="RPH119" i="1"/>
  <c r="RUF119" i="1"/>
  <c r="RZD119" i="1"/>
  <c r="SEB119" i="1"/>
  <c r="SIZ119" i="1"/>
  <c r="SNX119" i="1"/>
  <c r="SSV119" i="1"/>
  <c r="SXT119" i="1"/>
  <c r="TCR119" i="1"/>
  <c r="THP119" i="1"/>
  <c r="TMN119" i="1"/>
  <c r="RRD119" i="1"/>
  <c r="RQZ119" i="1"/>
  <c r="RWB119" i="1"/>
  <c r="RVX119" i="1"/>
  <c r="SAZ119" i="1"/>
  <c r="SAV119" i="1"/>
  <c r="SFX119" i="1"/>
  <c r="SFT119" i="1"/>
  <c r="SKV119" i="1"/>
  <c r="SKR119" i="1"/>
  <c r="SPT119" i="1"/>
  <c r="SPP119" i="1"/>
  <c r="SUR119" i="1"/>
  <c r="SUN119" i="1"/>
  <c r="SZP119" i="1"/>
  <c r="SZL119" i="1"/>
  <c r="TEN119" i="1"/>
  <c r="TEJ119" i="1"/>
  <c r="TJL119" i="1"/>
  <c r="TJH119" i="1"/>
  <c r="TOJ119" i="1"/>
  <c r="TOF119" i="1"/>
  <c r="RKZ119" i="1"/>
  <c r="RKV119" i="1"/>
  <c r="RGR119" i="1"/>
  <c r="ROB119" i="1"/>
  <c r="RSZ119" i="1"/>
  <c r="RXX119" i="1"/>
  <c r="SCV119" i="1"/>
  <c r="SHT119" i="1"/>
  <c r="SMR119" i="1"/>
  <c r="SRP119" i="1"/>
  <c r="SWN119" i="1"/>
  <c r="TBL119" i="1"/>
  <c r="TGJ119" i="1"/>
  <c r="TLH119" i="1"/>
  <c r="TQF119" i="1"/>
  <c r="TYV119" i="1"/>
  <c r="RUV119" i="1"/>
  <c r="RUR119" i="1"/>
  <c r="RZT119" i="1"/>
  <c r="RZP119" i="1"/>
  <c r="SER119" i="1"/>
  <c r="SEN119" i="1"/>
  <c r="SJP119" i="1"/>
  <c r="SJL119" i="1"/>
  <c r="SON119" i="1"/>
  <c r="SOJ119" i="1"/>
  <c r="STL119" i="1"/>
  <c r="STH119" i="1"/>
  <c r="SYJ119" i="1"/>
  <c r="SYF119" i="1"/>
  <c r="TDH119" i="1"/>
  <c r="TDD119" i="1"/>
  <c r="TIF119" i="1"/>
  <c r="TIB119" i="1"/>
  <c r="TND119" i="1"/>
  <c r="TMZ119" i="1"/>
  <c r="UGF119" i="1"/>
  <c r="UHT119" i="1"/>
  <c r="UJH119" i="1"/>
  <c r="UZX119" i="1"/>
  <c r="VBL119" i="1"/>
  <c r="VCZ119" i="1"/>
  <c r="VTP119" i="1"/>
  <c r="VVD119" i="1"/>
  <c r="VWR119" i="1"/>
  <c r="UMJ119" i="1"/>
  <c r="UNX119" i="1"/>
  <c r="UPL119" i="1"/>
  <c r="VGB119" i="1"/>
  <c r="VHP119" i="1"/>
  <c r="VJD119" i="1"/>
  <c r="VZT119" i="1"/>
  <c r="WBH119" i="1"/>
  <c r="WCV119" i="1"/>
  <c r="WKN119" i="1"/>
  <c r="WQR119" i="1"/>
  <c r="WUB119" i="1"/>
  <c r="WMF119" i="1"/>
  <c r="UEZ119" i="1"/>
  <c r="UGN119" i="1"/>
  <c r="UIB119" i="1"/>
  <c r="UYR119" i="1"/>
  <c r="VAF119" i="1"/>
  <c r="VBT119" i="1"/>
  <c r="VJH119" i="1"/>
  <c r="VSJ119" i="1"/>
  <c r="VTX119" i="1"/>
  <c r="VVL119" i="1"/>
  <c r="WCZ119" i="1"/>
  <c r="WSN119" i="1"/>
  <c r="WXT119" i="1"/>
  <c r="WZH119" i="1"/>
  <c r="XBD119" i="1"/>
  <c r="XCZ119" i="1"/>
  <c r="TRX119" i="1"/>
  <c r="TTD119" i="1"/>
  <c r="TUN119" i="1"/>
  <c r="ULD119" i="1"/>
  <c r="UMR119" i="1"/>
  <c r="UOF119" i="1"/>
  <c r="VEV119" i="1"/>
  <c r="VGJ119" i="1"/>
  <c r="VHX119" i="1"/>
  <c r="VYN119" i="1"/>
  <c r="WAB119" i="1"/>
  <c r="WBP119" i="1"/>
  <c r="WKV119" i="1"/>
  <c r="WNX119" i="1"/>
  <c r="WPL119" i="1"/>
  <c r="TXP119" i="1"/>
  <c r="TZD119" i="1"/>
  <c r="UAR119" i="1"/>
  <c r="URH119" i="1"/>
  <c r="USV119" i="1"/>
  <c r="VKZ119" i="1"/>
  <c r="VMN119" i="1"/>
  <c r="WER119" i="1"/>
  <c r="UDT119" i="1"/>
  <c r="UFH119" i="1"/>
  <c r="UXL119" i="1"/>
  <c r="UYZ119" i="1"/>
  <c r="VAN119" i="1"/>
  <c r="VRD119" i="1"/>
  <c r="VSR119" i="1"/>
  <c r="VUF119" i="1"/>
  <c r="WSV119" i="1"/>
  <c r="UJX119" i="1"/>
  <c r="VDP119" i="1"/>
  <c r="VFD119" i="1"/>
  <c r="VXH119" i="1"/>
  <c r="VYV119" i="1"/>
  <c r="WAJ119" i="1"/>
  <c r="WTD119" i="1"/>
  <c r="WZX119" i="1"/>
  <c r="UCN119" i="1"/>
  <c r="UIR119" i="1"/>
  <c r="UKF119" i="1"/>
  <c r="ULT119" i="1"/>
  <c r="VCJ119" i="1"/>
  <c r="VDX119" i="1"/>
  <c r="VFL119" i="1"/>
  <c r="VWB119" i="1"/>
  <c r="VXP119" i="1"/>
  <c r="VZD119" i="1"/>
  <c r="WLL119" i="1"/>
  <c r="WMZ119" i="1"/>
  <c r="WQB119" i="1"/>
  <c r="XAB119" i="1"/>
  <c r="XDX119" i="1"/>
  <c r="XDT119" i="1"/>
  <c r="TVD119" i="1"/>
  <c r="TWR119" i="1"/>
  <c r="TYF119" i="1"/>
  <c r="UOV119" i="1"/>
  <c r="UQJ119" i="1"/>
  <c r="URX119" i="1"/>
  <c r="VIN119" i="1"/>
  <c r="VKB119" i="1"/>
  <c r="VLP119" i="1"/>
  <c r="WCF119" i="1"/>
  <c r="WDT119" i="1"/>
  <c r="WFH119" i="1"/>
  <c r="WJX119" i="1"/>
  <c r="WWV119" i="1"/>
  <c r="UBH119" i="1"/>
  <c r="UCV119" i="1"/>
  <c r="UEJ119" i="1"/>
  <c r="UUZ119" i="1"/>
  <c r="UWN119" i="1"/>
  <c r="UYB119" i="1"/>
  <c r="VOR119" i="1"/>
  <c r="VQF119" i="1"/>
  <c r="VRT119" i="1"/>
  <c r="WIJ119" i="1"/>
  <c r="WVH119" i="1"/>
  <c r="UHL119" i="1"/>
  <c r="UIZ119" i="1"/>
  <c r="UKN119" i="1"/>
  <c r="VBD119" i="1"/>
  <c r="VCR119" i="1"/>
  <c r="VEF119" i="1"/>
  <c r="VUV119" i="1"/>
  <c r="VWJ119" i="1"/>
  <c r="VXX119" i="1"/>
  <c r="WPT119" i="1"/>
  <c r="WZP119" i="1"/>
  <c r="WNH119" i="1"/>
  <c r="WXD119" i="1"/>
  <c r="WUR119" i="1"/>
  <c r="XEN119" i="1"/>
  <c r="WSF119" i="1"/>
  <c r="XCB119" i="1"/>
  <c r="H144" i="1"/>
  <c r="F155" i="1"/>
  <c r="H155" i="1" s="1"/>
  <c r="D153" i="1"/>
  <c r="D125" i="1"/>
  <c r="D116" i="1"/>
  <c r="H130" i="1" l="1"/>
  <c r="H127" i="1"/>
  <c r="H128" i="1"/>
  <c r="H129" i="1"/>
  <c r="F156" i="1"/>
  <c r="H156" i="1" s="1"/>
  <c r="F157" i="1" l="1"/>
  <c r="H157" i="1" s="1"/>
  <c r="F158" i="1" l="1"/>
  <c r="H158" i="1" s="1"/>
  <c r="F159" i="1" l="1"/>
  <c r="H159" i="1" s="1"/>
  <c r="D72" i="7" l="1" a="1"/>
  <c r="H72" i="7" s="1"/>
  <c r="G70" i="7"/>
  <c r="D70" i="7"/>
  <c r="C70" i="7"/>
  <c r="G69" i="7"/>
  <c r="D69" i="7"/>
  <c r="C69" i="7"/>
  <c r="G68" i="7"/>
  <c r="D68" i="7"/>
  <c r="C68" i="7"/>
  <c r="G67" i="7"/>
  <c r="D67" i="7"/>
  <c r="C67" i="7"/>
  <c r="G66" i="7"/>
  <c r="D66" i="7"/>
  <c r="C66" i="7"/>
  <c r="D64" i="7" a="1"/>
  <c r="D64" i="7" s="1"/>
  <c r="D62" i="7" a="1"/>
  <c r="D62" i="7" s="1"/>
  <c r="D61" i="7" a="1"/>
  <c r="H61" i="7" s="1"/>
  <c r="D60" i="7" a="1"/>
  <c r="H60" i="7" s="1"/>
  <c r="D59" i="7" a="1"/>
  <c r="H59" i="7" s="1"/>
  <c r="D96" i="7" a="1"/>
  <c r="D96" i="7" s="1"/>
  <c r="D107" i="7" a="1"/>
  <c r="H107" i="7" s="1"/>
  <c r="G105" i="7"/>
  <c r="D105" i="7"/>
  <c r="C105" i="7"/>
  <c r="G104" i="7"/>
  <c r="D104" i="7"/>
  <c r="C104" i="7"/>
  <c r="G103" i="7"/>
  <c r="D103" i="7"/>
  <c r="C103" i="7"/>
  <c r="G102" i="7"/>
  <c r="D102" i="7"/>
  <c r="C102" i="7"/>
  <c r="G101" i="7"/>
  <c r="D101" i="7"/>
  <c r="C101" i="7"/>
  <c r="D99" i="7" a="1"/>
  <c r="H99" i="7" s="1"/>
  <c r="D97" i="7" a="1"/>
  <c r="D97" i="7" s="1"/>
  <c r="D95" i="7" a="1"/>
  <c r="D95" i="7" s="1"/>
  <c r="D94" i="7" a="1"/>
  <c r="D94" i="7" s="1"/>
  <c r="D9" i="8"/>
  <c r="D52" i="1" s="1" a="1"/>
  <c r="D8" i="8"/>
  <c r="D31" i="1" l="1" a="1"/>
  <c r="D53" i="1" a="1"/>
  <c r="D9" i="1" a="1"/>
  <c r="H52" i="1"/>
  <c r="D52" i="1"/>
  <c r="F101" i="7"/>
  <c r="F102" i="7" s="1"/>
  <c r="H62" i="7"/>
  <c r="H64" i="7"/>
  <c r="F66" i="7" s="1"/>
  <c r="F67" i="7" s="1"/>
  <c r="F68" i="7" s="1"/>
  <c r="F69" i="7" s="1"/>
  <c r="F70" i="7" s="1"/>
  <c r="H70" i="7" s="1"/>
  <c r="D61" i="7"/>
  <c r="D72" i="7"/>
  <c r="D59" i="7"/>
  <c r="D60" i="7"/>
  <c r="H96" i="7"/>
  <c r="H101" i="7"/>
  <c r="H97" i="7"/>
  <c r="D99" i="7"/>
  <c r="H94" i="7"/>
  <c r="H95" i="7"/>
  <c r="D107" i="7"/>
  <c r="H9" i="1" l="1"/>
  <c r="D9" i="1"/>
  <c r="H53" i="1"/>
  <c r="D53" i="1"/>
  <c r="H31" i="1"/>
  <c r="F40" i="1" s="1"/>
  <c r="D31" i="1"/>
  <c r="F103" i="7"/>
  <c r="F104" i="7" s="1"/>
  <c r="F105" i="7" s="1"/>
  <c r="H105" i="7" s="1"/>
  <c r="H102" i="7"/>
  <c r="H66" i="7"/>
  <c r="H69" i="7"/>
  <c r="H68" i="7"/>
  <c r="H67" i="7"/>
  <c r="H103" i="7" l="1"/>
  <c r="H104" i="7"/>
  <c r="H58" i="7"/>
  <c r="D67" i="1"/>
  <c r="C67" i="1"/>
  <c r="D66" i="1"/>
  <c r="C66" i="1"/>
  <c r="D65" i="1"/>
  <c r="C65" i="1"/>
  <c r="D64" i="1"/>
  <c r="C64" i="1"/>
  <c r="D63" i="1"/>
  <c r="C63" i="1"/>
  <c r="D62" i="1"/>
  <c r="C62" i="1"/>
  <c r="D61" i="1"/>
  <c r="C61" i="1"/>
  <c r="G59" i="1"/>
  <c r="D59" i="1"/>
  <c r="C59" i="1"/>
  <c r="G58" i="1"/>
  <c r="D58" i="1"/>
  <c r="C58" i="1"/>
  <c r="G57" i="1"/>
  <c r="D57" i="1"/>
  <c r="C57" i="1"/>
  <c r="G56" i="1"/>
  <c r="D56" i="1"/>
  <c r="C56" i="1"/>
  <c r="G55" i="1"/>
  <c r="D55" i="1"/>
  <c r="C55" i="1"/>
  <c r="G106" i="1"/>
  <c r="G107" i="1"/>
  <c r="G108" i="1"/>
  <c r="G109" i="1"/>
  <c r="G105" i="1"/>
  <c r="G84" i="1"/>
  <c r="G85" i="1"/>
  <c r="G86" i="1"/>
  <c r="G87" i="1"/>
  <c r="G83" i="1"/>
  <c r="G41" i="1"/>
  <c r="G42" i="1"/>
  <c r="G43" i="1"/>
  <c r="G44" i="1"/>
  <c r="G40" i="1"/>
  <c r="D7" i="8"/>
  <c r="G19" i="1"/>
  <c r="G20" i="1"/>
  <c r="G21" i="1"/>
  <c r="G22" i="1"/>
  <c r="G18" i="1"/>
  <c r="D110" i="1"/>
  <c r="C110" i="1"/>
  <c r="D109" i="1"/>
  <c r="C109" i="1"/>
  <c r="D108" i="1"/>
  <c r="C108" i="1"/>
  <c r="D107" i="1"/>
  <c r="C107" i="1"/>
  <c r="D106" i="1"/>
  <c r="C106" i="1"/>
  <c r="D105" i="1"/>
  <c r="C105" i="1"/>
  <c r="D104" i="1"/>
  <c r="C104" i="1"/>
  <c r="G102" i="1"/>
  <c r="D102" i="1"/>
  <c r="C102" i="1"/>
  <c r="G101" i="1"/>
  <c r="D101" i="1"/>
  <c r="C101" i="1"/>
  <c r="G100" i="1"/>
  <c r="D100" i="1"/>
  <c r="C100" i="1"/>
  <c r="G99" i="1"/>
  <c r="D99" i="1"/>
  <c r="C99" i="1"/>
  <c r="G98" i="1"/>
  <c r="D98" i="1"/>
  <c r="C98" i="1"/>
  <c r="D96" i="1" a="1"/>
  <c r="H96" i="1" s="1"/>
  <c r="D95" i="1" a="1"/>
  <c r="D95" i="1" s="1"/>
  <c r="D88" i="1"/>
  <c r="C88" i="1"/>
  <c r="D87" i="1"/>
  <c r="C87" i="1"/>
  <c r="D86" i="1"/>
  <c r="C86" i="1"/>
  <c r="D85" i="1"/>
  <c r="C85" i="1"/>
  <c r="D84" i="1"/>
  <c r="C84" i="1"/>
  <c r="D83" i="1"/>
  <c r="C83" i="1"/>
  <c r="D82" i="1"/>
  <c r="C82" i="1"/>
  <c r="G80" i="1"/>
  <c r="D80" i="1"/>
  <c r="C80" i="1"/>
  <c r="G79" i="1"/>
  <c r="D79" i="1"/>
  <c r="C79" i="1"/>
  <c r="G78" i="1"/>
  <c r="D78" i="1"/>
  <c r="C78" i="1"/>
  <c r="G77" i="1"/>
  <c r="D77" i="1"/>
  <c r="C77" i="1"/>
  <c r="G76" i="1"/>
  <c r="D76" i="1"/>
  <c r="C76" i="1"/>
  <c r="D73" i="1" a="1"/>
  <c r="H73" i="1" s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G37" i="1"/>
  <c r="D37" i="1"/>
  <c r="C37" i="1"/>
  <c r="G36" i="1"/>
  <c r="D36" i="1"/>
  <c r="C36" i="1"/>
  <c r="G35" i="1"/>
  <c r="D35" i="1"/>
  <c r="C35" i="1"/>
  <c r="G34" i="1"/>
  <c r="D34" i="1"/>
  <c r="C34" i="1"/>
  <c r="G33" i="1"/>
  <c r="D33" i="1"/>
  <c r="C33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G15" i="1"/>
  <c r="D15" i="1"/>
  <c r="C15" i="1"/>
  <c r="G14" i="1"/>
  <c r="D14" i="1"/>
  <c r="C14" i="1"/>
  <c r="G13" i="1"/>
  <c r="D13" i="1"/>
  <c r="C13" i="1"/>
  <c r="G12" i="1"/>
  <c r="D12" i="1"/>
  <c r="C12" i="1"/>
  <c r="G11" i="1"/>
  <c r="H11" i="1" s="1"/>
  <c r="D11" i="1"/>
  <c r="C11" i="1"/>
  <c r="G79" i="7"/>
  <c r="G77" i="7"/>
  <c r="D83" i="7" a="1"/>
  <c r="H83" i="7" s="1"/>
  <c r="D79" i="7" a="1"/>
  <c r="H79" i="7" s="1"/>
  <c r="D78" i="7" a="1"/>
  <c r="H78" i="7" s="1"/>
  <c r="D55" i="7" a="1"/>
  <c r="H55" i="7" s="1"/>
  <c r="G53" i="7"/>
  <c r="D53" i="7"/>
  <c r="C53" i="7"/>
  <c r="G52" i="7"/>
  <c r="D52" i="7"/>
  <c r="C52" i="7"/>
  <c r="G51" i="7"/>
  <c r="D51" i="7"/>
  <c r="C51" i="7"/>
  <c r="G50" i="7"/>
  <c r="D50" i="7"/>
  <c r="C50" i="7"/>
  <c r="G49" i="7"/>
  <c r="D49" i="7"/>
  <c r="C49" i="7"/>
  <c r="D47" i="7" a="1"/>
  <c r="H47" i="7" s="1"/>
  <c r="F49" i="7" s="1"/>
  <c r="F50" i="7" s="1"/>
  <c r="F51" i="7" s="1"/>
  <c r="F52" i="7" s="1"/>
  <c r="F53" i="7" s="1"/>
  <c r="D45" i="7" a="1"/>
  <c r="D45" i="7" s="1"/>
  <c r="D44" i="7" a="1"/>
  <c r="H44" i="7" s="1"/>
  <c r="D43" i="7" a="1"/>
  <c r="H43" i="7" s="1"/>
  <c r="D42" i="7" a="1"/>
  <c r="H42" i="7" s="1"/>
  <c r="H93" i="7" l="1"/>
  <c r="F55" i="1"/>
  <c r="F56" i="1" s="1"/>
  <c r="F57" i="1" s="1"/>
  <c r="F58" i="1" s="1"/>
  <c r="F59" i="1" s="1"/>
  <c r="H59" i="1" s="1"/>
  <c r="F34" i="1"/>
  <c r="F35" i="1" s="1"/>
  <c r="F36" i="1" s="1"/>
  <c r="F37" i="1" s="1"/>
  <c r="H37" i="1" s="1"/>
  <c r="D73" i="1"/>
  <c r="H95" i="1"/>
  <c r="F98" i="1" s="1"/>
  <c r="D96" i="1"/>
  <c r="D83" i="7"/>
  <c r="D79" i="7"/>
  <c r="D78" i="7"/>
  <c r="H49" i="7"/>
  <c r="H50" i="7"/>
  <c r="H51" i="7"/>
  <c r="H45" i="7"/>
  <c r="H52" i="7"/>
  <c r="H53" i="7"/>
  <c r="D42" i="7"/>
  <c r="D43" i="7"/>
  <c r="D47" i="7"/>
  <c r="D55" i="7"/>
  <c r="D44" i="7"/>
  <c r="F99" i="1" l="1"/>
  <c r="H55" i="1"/>
  <c r="H56" i="1"/>
  <c r="H57" i="1"/>
  <c r="H58" i="1"/>
  <c r="H33" i="1"/>
  <c r="H76" i="1"/>
  <c r="F77" i="1"/>
  <c r="H35" i="1"/>
  <c r="H36" i="1"/>
  <c r="H34" i="1"/>
  <c r="H41" i="7"/>
  <c r="F62" i="1" l="1"/>
  <c r="F63" i="1" s="1"/>
  <c r="H98" i="1"/>
  <c r="F100" i="1"/>
  <c r="H99" i="1"/>
  <c r="H40" i="1"/>
  <c r="F78" i="1"/>
  <c r="H77" i="1"/>
  <c r="F12" i="1"/>
  <c r="B22" i="10" a="1"/>
  <c r="B22" i="10" s="1"/>
  <c r="F229" i="9"/>
  <c r="F228" i="9"/>
  <c r="F230" i="9" s="1"/>
  <c r="B23" i="10" s="1" a="1"/>
  <c r="B23" i="10" s="1"/>
  <c r="F225" i="9"/>
  <c r="F224" i="9"/>
  <c r="F226" i="9" s="1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68" i="9"/>
  <c r="F167" i="9"/>
  <c r="F166" i="9"/>
  <c r="F165" i="9"/>
  <c r="F164" i="9"/>
  <c r="F161" i="9"/>
  <c r="F160" i="9"/>
  <c r="F159" i="9"/>
  <c r="F158" i="9"/>
  <c r="F157" i="9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94" i="9"/>
  <c r="F95" i="9"/>
  <c r="F96" i="9"/>
  <c r="F97" i="9"/>
  <c r="F98" i="9"/>
  <c r="F99" i="9"/>
  <c r="F100" i="9"/>
  <c r="F101" i="9"/>
  <c r="F104" i="9"/>
  <c r="F105" i="9"/>
  <c r="F106" i="9"/>
  <c r="F107" i="9"/>
  <c r="F108" i="9"/>
  <c r="F109" i="9"/>
  <c r="F110" i="9"/>
  <c r="F111" i="9"/>
  <c r="F112" i="9"/>
  <c r="F113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5" i="9"/>
  <c r="F136" i="9"/>
  <c r="F137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D27" i="9"/>
  <c r="F27" i="9" s="1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89" i="7"/>
  <c r="C89" i="7"/>
  <c r="D88" i="7"/>
  <c r="C88" i="7"/>
  <c r="D87" i="7"/>
  <c r="C87" i="7"/>
  <c r="D86" i="7"/>
  <c r="C86" i="7"/>
  <c r="D85" i="7"/>
  <c r="C85" i="7"/>
  <c r="D35" i="7"/>
  <c r="C35" i="7"/>
  <c r="D34" i="7"/>
  <c r="C34" i="7"/>
  <c r="D33" i="7"/>
  <c r="C33" i="7"/>
  <c r="D32" i="7"/>
  <c r="C32" i="7"/>
  <c r="D31" i="7"/>
  <c r="C31" i="7"/>
  <c r="D17" i="7"/>
  <c r="D16" i="7"/>
  <c r="D15" i="7"/>
  <c r="D14" i="7"/>
  <c r="D13" i="7"/>
  <c r="C17" i="7"/>
  <c r="C16" i="7"/>
  <c r="C15" i="7"/>
  <c r="C14" i="7"/>
  <c r="C13" i="7"/>
  <c r="G89" i="7"/>
  <c r="G88" i="7"/>
  <c r="G87" i="7"/>
  <c r="G86" i="7"/>
  <c r="G85" i="7"/>
  <c r="G35" i="7"/>
  <c r="G34" i="7"/>
  <c r="G33" i="7"/>
  <c r="G32" i="7"/>
  <c r="G31" i="7"/>
  <c r="G17" i="7"/>
  <c r="G16" i="7"/>
  <c r="G15" i="7"/>
  <c r="G14" i="7"/>
  <c r="G13" i="7"/>
  <c r="D37" i="7" a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7" i="7" a="1"/>
  <c r="D7" i="7" s="1"/>
  <c r="D11" i="7" a="1"/>
  <c r="D11" i="7" s="1"/>
  <c r="D82" i="7" a="1"/>
  <c r="D82" i="7" s="1"/>
  <c r="D80" i="7" a="1"/>
  <c r="D80" i="7" s="1"/>
  <c r="D77" i="7" a="1"/>
  <c r="D77" i="7" s="1"/>
  <c r="F41" i="1" l="1"/>
  <c r="H41" i="1" s="1"/>
  <c r="F42" i="1" s="1"/>
  <c r="F101" i="1"/>
  <c r="H100" i="1"/>
  <c r="H62" i="1"/>
  <c r="D37" i="7"/>
  <c r="H37" i="7"/>
  <c r="H63" i="1"/>
  <c r="F13" i="9"/>
  <c r="B7" i="10" s="1" a="1"/>
  <c r="B7" i="10" s="1"/>
  <c r="F102" i="9"/>
  <c r="B12" i="10" s="1" a="1"/>
  <c r="B12" i="10" s="1"/>
  <c r="F162" i="9"/>
  <c r="B17" i="10" s="1" a="1"/>
  <c r="B17" i="10" s="1"/>
  <c r="F222" i="9"/>
  <c r="B21" i="10" s="1" a="1"/>
  <c r="B21" i="10" s="1"/>
  <c r="F114" i="9"/>
  <c r="B13" i="10" s="1" a="1"/>
  <c r="B13" i="10" s="1"/>
  <c r="F169" i="9"/>
  <c r="B18" i="10" s="1" a="1"/>
  <c r="B18" i="10" s="1"/>
  <c r="F72" i="9"/>
  <c r="B10" i="10" s="1" a="1"/>
  <c r="B10" i="10" s="1"/>
  <c r="F153" i="9"/>
  <c r="B16" i="10" s="1" a="1"/>
  <c r="B16" i="10" s="1"/>
  <c r="F91" i="9"/>
  <c r="B11" i="10" s="1" a="1"/>
  <c r="B11" i="10" s="1"/>
  <c r="F138" i="9"/>
  <c r="B15" i="10" s="1" a="1"/>
  <c r="B15" i="10" s="1"/>
  <c r="F132" i="9"/>
  <c r="B14" i="10" s="1" a="1"/>
  <c r="B14" i="10" s="1"/>
  <c r="F187" i="9"/>
  <c r="B19" i="10" s="1" a="1"/>
  <c r="B19" i="10" s="1"/>
  <c r="F13" i="1"/>
  <c r="H12" i="1"/>
  <c r="F79" i="1"/>
  <c r="H78" i="1"/>
  <c r="D13" i="10"/>
  <c r="D7" i="10"/>
  <c r="D23" i="10"/>
  <c r="D22" i="10"/>
  <c r="F202" i="9"/>
  <c r="B20" i="10" s="1" a="1"/>
  <c r="B20" i="10" s="1"/>
  <c r="F46" i="9"/>
  <c r="B9" i="10" s="1" a="1"/>
  <c r="B9" i="10" s="1"/>
  <c r="F28" i="9"/>
  <c r="H5" i="4"/>
  <c r="H9" i="7"/>
  <c r="H24" i="7"/>
  <c r="H26" i="7"/>
  <c r="H27" i="7"/>
  <c r="H7" i="7"/>
  <c r="H8" i="7"/>
  <c r="H77" i="7"/>
  <c r="H80" i="7"/>
  <c r="H82" i="7"/>
  <c r="F85" i="7" s="1"/>
  <c r="H25" i="7"/>
  <c r="H29" i="7"/>
  <c r="F31" i="7" s="1"/>
  <c r="H19" i="7"/>
  <c r="H11" i="7"/>
  <c r="F13" i="7" s="1"/>
  <c r="F102" i="1" l="1"/>
  <c r="H102" i="1" s="1"/>
  <c r="H101" i="1"/>
  <c r="F64" i="1"/>
  <c r="D12" i="10"/>
  <c r="D17" i="10"/>
  <c r="D20" i="10"/>
  <c r="D15" i="10"/>
  <c r="F232" i="9"/>
  <c r="B8" i="10" a="1"/>
  <c r="D14" i="10"/>
  <c r="D16" i="10"/>
  <c r="D18" i="10"/>
  <c r="D19" i="10"/>
  <c r="D21" i="10"/>
  <c r="D9" i="10"/>
  <c r="D10" i="10"/>
  <c r="D11" i="10"/>
  <c r="H42" i="1"/>
  <c r="F43" i="1" s="1"/>
  <c r="F14" i="1"/>
  <c r="H13" i="1"/>
  <c r="F80" i="1"/>
  <c r="H80" i="1" s="1"/>
  <c r="H79" i="1"/>
  <c r="F32" i="7"/>
  <c r="H31" i="7"/>
  <c r="F14" i="7"/>
  <c r="H13" i="7"/>
  <c r="H64" i="1" l="1"/>
  <c r="B8" i="10"/>
  <c r="D8" i="10"/>
  <c r="D25" i="10" s="1"/>
  <c r="C25" i="10"/>
  <c r="E8" i="10" s="1"/>
  <c r="H43" i="1"/>
  <c r="F15" i="1"/>
  <c r="H15" i="1" s="1"/>
  <c r="H14" i="1"/>
  <c r="F83" i="1"/>
  <c r="F86" i="7"/>
  <c r="H85" i="7"/>
  <c r="H32" i="7"/>
  <c r="F33" i="7"/>
  <c r="F15" i="7"/>
  <c r="H14" i="7"/>
  <c r="F18" i="1" l="1"/>
  <c r="F19" i="1" s="1"/>
  <c r="F65" i="1"/>
  <c r="H65" i="1" s="1"/>
  <c r="F66" i="1" s="1"/>
  <c r="H66" i="1" s="1"/>
  <c r="E25" i="10"/>
  <c r="E17" i="10"/>
  <c r="E18" i="10"/>
  <c r="E19" i="10"/>
  <c r="E13" i="10"/>
  <c r="E22" i="10"/>
  <c r="E7" i="10"/>
  <c r="E12" i="10"/>
  <c r="E20" i="10"/>
  <c r="E16" i="10"/>
  <c r="E23" i="10"/>
  <c r="E21" i="10"/>
  <c r="E10" i="10"/>
  <c r="E11" i="10"/>
  <c r="E14" i="10"/>
  <c r="E15" i="10"/>
  <c r="E9" i="10"/>
  <c r="F84" i="1"/>
  <c r="H83" i="1"/>
  <c r="F44" i="1"/>
  <c r="H44" i="1" s="1"/>
  <c r="F87" i="7"/>
  <c r="H86" i="7"/>
  <c r="F34" i="7"/>
  <c r="H33" i="7"/>
  <c r="F16" i="7"/>
  <c r="H15" i="7"/>
  <c r="H67" i="1" l="1"/>
  <c r="H49" i="1" s="1"/>
  <c r="H45" i="1"/>
  <c r="H28" i="1" s="1"/>
  <c r="H18" i="1"/>
  <c r="H84" i="1"/>
  <c r="F85" i="1" s="1"/>
  <c r="H19" i="1"/>
  <c r="F88" i="7"/>
  <c r="H87" i="7"/>
  <c r="F35" i="7"/>
  <c r="H35" i="7" s="1"/>
  <c r="H34" i="7"/>
  <c r="F17" i="7"/>
  <c r="H17" i="7" s="1"/>
  <c r="H16" i="7"/>
  <c r="H23" i="7" l="1"/>
  <c r="F20" i="1"/>
  <c r="H85" i="1"/>
  <c r="F86" i="1" s="1"/>
  <c r="H6" i="7"/>
  <c r="F89" i="7"/>
  <c r="H89" i="7" s="1"/>
  <c r="H88" i="7"/>
  <c r="H86" i="1" l="1"/>
  <c r="F87" i="1" s="1"/>
  <c r="H87" i="1" s="1"/>
  <c r="H88" i="1" s="1"/>
  <c r="H71" i="1" s="1"/>
  <c r="H20" i="1"/>
  <c r="H76" i="7"/>
  <c r="F21" i="1" l="1"/>
  <c r="H21" i="1" s="1"/>
  <c r="F22" i="1" l="1"/>
  <c r="H22" i="1" s="1"/>
  <c r="H23" i="1" l="1"/>
  <c r="H6" i="1" s="1"/>
  <c r="D93" i="1" a="1"/>
  <c r="H93" i="1" l="1"/>
  <c r="F105" i="1" s="1"/>
  <c r="D93" i="1"/>
  <c r="F106" i="1" l="1"/>
  <c r="H106" i="1" s="1"/>
  <c r="H105" i="1"/>
  <c r="F107" i="1" l="1"/>
  <c r="H107" i="1" s="1"/>
  <c r="D150" i="1" a="1"/>
  <c r="H150" i="1" s="1"/>
  <c r="D150" i="1" l="1"/>
  <c r="D242" i="1" a="1"/>
  <c r="H242" i="1" s="1"/>
  <c r="D115" i="1" a="1"/>
  <c r="F108" i="1"/>
  <c r="H108" i="1" s="1"/>
  <c r="F109" i="1" s="1"/>
  <c r="H109" i="1" s="1"/>
  <c r="H110" i="1" s="1"/>
  <c r="H91" i="1" s="1"/>
  <c r="H115" i="1" l="1"/>
  <c r="D115" i="1"/>
  <c r="D242" i="1"/>
  <c r="D145" i="1" l="1" a="1"/>
  <c r="H145" i="1" s="1"/>
  <c r="D239" i="1" l="1" a="1"/>
  <c r="H239" i="1" s="1"/>
  <c r="D146" i="1" a="1"/>
  <c r="H146" i="1" s="1"/>
  <c r="WJT117" i="1" a="1"/>
  <c r="WOJ117" i="1" a="1"/>
  <c r="TMB117" i="1" a="1"/>
  <c r="VBP117" i="1" a="1"/>
  <c r="WLP117" i="1" a="1"/>
  <c r="TLT117" i="1" a="1"/>
  <c r="VBH117" i="1" a="1"/>
  <c r="VWV117" i="1" a="1"/>
  <c r="TEB117" i="1" a="1"/>
  <c r="WZT117" i="1" a="1"/>
  <c r="VFP117" i="1" a="1"/>
  <c r="RHD117" i="1" a="1"/>
  <c r="WWZ117" i="1" a="1"/>
  <c r="TUR117" i="1" a="1"/>
  <c r="WIF117" i="1" a="1"/>
  <c r="WRT117" i="1" a="1"/>
  <c r="TPL117" i="1" a="1"/>
  <c r="VCN117" i="1" a="1"/>
  <c r="VVP117" i="1" a="1"/>
  <c r="SCB117" i="1" a="1"/>
  <c r="UPX117" i="1" a="1"/>
  <c r="OYN117" i="1" a="1"/>
  <c r="MGJ117" i="1" a="1"/>
  <c r="JSN117" i="1" a="1"/>
  <c r="HON117" i="1" a="1"/>
  <c r="SYF117" i="1" a="1"/>
  <c r="PUJ117" i="1" a="1"/>
  <c r="MUV117" i="1" a="1"/>
  <c r="JIR117" i="1" a="1"/>
  <c r="RRP117" i="1" a="1"/>
  <c r="OQV117" i="1" a="1"/>
  <c r="LHT117" i="1" a="1"/>
  <c r="IYV117" i="1" a="1"/>
  <c r="GNL117" i="1" a="1"/>
  <c r="SQN117" i="1" a="1"/>
  <c r="PPD117" i="1" a="1"/>
  <c r="MPP117" i="1" a="1"/>
  <c r="IHP117" i="1" a="1"/>
  <c r="RMJ117" i="1" a="1"/>
  <c r="NUR117" i="1" a="1"/>
  <c r="LAB117" i="1" a="1"/>
  <c r="IRD117" i="1" a="1"/>
  <c r="UEV117" i="1" a="1"/>
  <c r="QWZ117" i="1" a="1"/>
  <c r="OBT117" i="1" a="1"/>
  <c r="KDX117" i="1" a="1"/>
  <c r="GIF117" i="1" a="1"/>
  <c r="PHL117" i="1" a="1"/>
  <c r="MPH117" i="1" a="1"/>
  <c r="KNL117" i="1" a="1"/>
  <c r="HZX117" i="1" a="1"/>
  <c r="TZP117" i="1" a="1"/>
  <c r="QUF117" i="1" a="1"/>
  <c r="NMZ117" i="1" a="1"/>
  <c r="KDP117" i="1" a="1"/>
  <c r="GHX117" i="1" a="1"/>
  <c r="PER117" i="1" a="1"/>
  <c r="MMN117" i="1" a="1"/>
  <c r="KBD117" i="1" a="1"/>
  <c r="HZP117" i="1" a="1"/>
  <c r="TZH117" i="1" a="1"/>
  <c r="QOZ117" i="1" a="1"/>
  <c r="NHT117" i="1" a="1"/>
  <c r="JJX117" i="1" a="1"/>
  <c r="FVP117" i="1" a="1"/>
  <c r="RQJ117" i="1" a="1"/>
  <c r="NWF117" i="1" a="1"/>
  <c r="LBP117" i="1" a="1"/>
  <c r="IXP117" i="1" a="1"/>
  <c r="GCR117" i="1" a="1"/>
  <c r="SMV117" i="1" a="1"/>
  <c r="OPP117" i="1" a="1"/>
  <c r="LXL117" i="1" a="1"/>
  <c r="HDD117" i="1" a="1"/>
  <c r="QJT117" i="1" a="1"/>
  <c r="NON117" i="1" a="1"/>
  <c r="KWJ117" i="1" a="1"/>
  <c r="IPX117" i="1" a="1"/>
  <c r="UGB117" i="1" a="1"/>
  <c r="RAR117" i="1" a="1"/>
  <c r="OFL117" i="1" a="1"/>
  <c r="KKB117" i="1" a="1"/>
  <c r="GSZ117" i="1" a="1"/>
  <c r="PZP117" i="1" a="1"/>
  <c r="NCF117" i="1" a="1"/>
  <c r="WHH117" i="1" a="1"/>
  <c r="WLX117" i="1" a="1"/>
  <c r="TJP117" i="1" a="1"/>
  <c r="UZD117" i="1" a="1"/>
  <c r="WCB117" i="1" a="1"/>
  <c r="TJH117" i="1" a="1"/>
  <c r="UYV117" i="1" a="1"/>
  <c r="VUJ117" i="1" a="1"/>
  <c r="SFT117" i="1" a="1"/>
  <c r="WXH117" i="1" a="1"/>
  <c r="VDD117" i="1" a="1"/>
  <c r="RER117" i="1" a="1"/>
  <c r="WUN117" i="1" a="1"/>
  <c r="TSF117" i="1" a="1"/>
  <c r="WFT117" i="1" a="1"/>
  <c r="WPH117" i="1" a="1"/>
  <c r="TMZ117" i="1" a="1"/>
  <c r="VAB117" i="1" a="1"/>
  <c r="VQZ117" i="1" a="1"/>
  <c r="RZP117" i="1" a="1"/>
  <c r="VOF117" i="1" a="1"/>
  <c r="OWB117" i="1" a="1"/>
  <c r="MDX117" i="1" a="1"/>
  <c r="JQB117" i="1" a="1"/>
  <c r="HMB117" i="1" a="1"/>
  <c r="SVT117" i="1" a="1"/>
  <c r="PRX117" i="1" a="1"/>
  <c r="MSJ117" i="1" a="1"/>
  <c r="JGF117" i="1" a="1"/>
  <c r="RPD117" i="1" a="1"/>
  <c r="NZX117" i="1" a="1"/>
  <c r="LFH117" i="1" a="1"/>
  <c r="IWJ117" i="1" a="1"/>
  <c r="GDX117" i="1" a="1"/>
  <c r="SOB117" i="1" a="1"/>
  <c r="PMR117" i="1" a="1"/>
  <c r="MDP117" i="1" a="1"/>
  <c r="IFD117" i="1" a="1"/>
  <c r="QNL117" i="1" a="1"/>
  <c r="NSF117" i="1" a="1"/>
  <c r="KXP117" i="1" a="1"/>
  <c r="IOR117" i="1" a="1"/>
  <c r="UCJ117" i="1" a="1"/>
  <c r="QUN117" i="1" a="1"/>
  <c r="NNH117" i="1" a="1"/>
  <c r="JMZ117" i="1" a="1"/>
  <c r="GFT117" i="1" a="1"/>
  <c r="PEZ117" i="1" a="1"/>
  <c r="MMV117" i="1" a="1"/>
  <c r="KBL117" i="1" a="1"/>
  <c r="HXL117" i="1" a="1"/>
  <c r="TXD117" i="1" a="1"/>
  <c r="QRT117" i="1" a="1"/>
  <c r="NKN117" i="1" a="1"/>
  <c r="JMR117" i="1" a="1"/>
  <c r="GFL117" i="1" a="1"/>
  <c r="PCF117" i="1" a="1"/>
  <c r="MKB117" i="1" a="1"/>
  <c r="JYR117" i="1" a="1"/>
  <c r="HXD117" i="1" a="1"/>
  <c r="TWV117" i="1" a="1"/>
  <c r="PYB117" i="1" a="1"/>
  <c r="MYF117" i="1" a="1"/>
  <c r="JHL117" i="1" a="1"/>
  <c r="FTD117" i="1" a="1"/>
  <c r="RNX117" i="1" a="1"/>
  <c r="NTT117" i="1" a="1"/>
  <c r="KZD117" i="1" a="1"/>
  <c r="IVD117" i="1" a="1"/>
  <c r="GAF117" i="1" a="1"/>
  <c r="SKJ117" i="1" a="1"/>
  <c r="OND117" i="1" a="1"/>
  <c r="LUZ117" i="1" a="1"/>
  <c r="HAR117" i="1" a="1"/>
  <c r="QHH117" i="1" a="1"/>
  <c r="NHL117" i="1" a="1"/>
  <c r="KTX117" i="1" a="1"/>
  <c r="INL117" i="1" a="1"/>
  <c r="UDP117" i="1" a="1"/>
  <c r="QYF117" i="1" a="1"/>
  <c r="OCZ117" i="1" a="1"/>
  <c r="KHP117" i="1" a="1"/>
  <c r="GJL117" i="1" a="1"/>
  <c r="PGF117" i="1" a="1"/>
  <c r="WEV117" i="1" a="1"/>
  <c r="WCJ117" i="1" a="1"/>
  <c r="THD117" i="1" a="1"/>
  <c r="UWR117" i="1" a="1"/>
  <c r="VZP117" i="1" a="1"/>
  <c r="TGV117" i="1" a="1"/>
  <c r="UWJ117" i="1" a="1"/>
  <c r="VSF117" i="1" a="1"/>
  <c r="SDH117" i="1" a="1"/>
  <c r="WUV117" i="1" a="1"/>
  <c r="TUZ117" i="1" a="1"/>
  <c r="WIN117" i="1" a="1"/>
  <c r="WSB117" i="1" a="1"/>
  <c r="TPT117" i="1" a="1"/>
  <c r="WDH117" i="1" a="1"/>
  <c r="WMV117" i="1" a="1"/>
  <c r="TKN117" i="1" a="1"/>
  <c r="UXP117" i="1" a="1"/>
  <c r="VON117" i="1" a="1"/>
  <c r="RXD117" i="1" a="1"/>
  <c r="UWB117" i="1" a="1"/>
  <c r="OTP117" i="1" a="1"/>
  <c r="LMZ117" i="1" a="1"/>
  <c r="JEB117" i="1" a="1"/>
  <c r="GQF117" i="1" a="1"/>
  <c r="STH117" i="1" a="1"/>
  <c r="PPL117" i="1" a="1"/>
  <c r="MPX117" i="1" a="1"/>
  <c r="IHX117" i="1" a="1"/>
  <c r="RMR117" i="1" a="1"/>
  <c r="NXL117" i="1" a="1"/>
  <c r="LCV117" i="1" a="1"/>
  <c r="ITX117" i="1" a="1"/>
  <c r="GBL117" i="1" a="1"/>
  <c r="SLP117" i="1" a="1"/>
  <c r="PKF117" i="1" a="1"/>
  <c r="MBD117" i="1" a="1"/>
  <c r="HJH117" i="1" a="1"/>
  <c r="QKZ117" i="1" a="1"/>
  <c r="NPT117" i="1" a="1"/>
  <c r="KVD117" i="1" a="1"/>
  <c r="IMF117" i="1" a="1"/>
  <c r="TZX117" i="1" a="1"/>
  <c r="QSB117" i="1" a="1"/>
  <c r="NKV117" i="1" a="1"/>
  <c r="JKN117" i="1" a="1"/>
  <c r="FWF117" i="1" a="1"/>
  <c r="PCN117" i="1" a="1"/>
  <c r="MKJ117" i="1" a="1"/>
  <c r="JYZ117" i="1" a="1"/>
  <c r="HUZ117" i="1" a="1"/>
  <c r="TCN117" i="1" a="1"/>
  <c r="QPH117" i="1" a="1"/>
  <c r="NIB117" i="1" a="1"/>
  <c r="JKF117" i="1" a="1"/>
  <c r="WWB117" i="1" a="1"/>
  <c r="OZT117" i="1" a="1"/>
  <c r="MHP117" i="1" a="1"/>
  <c r="JWF117" i="1" a="1"/>
  <c r="HUR117" i="1" a="1"/>
  <c r="SZL117" i="1" a="1"/>
  <c r="PVP117" i="1" a="1"/>
  <c r="MWB117" i="1" a="1"/>
  <c r="IJD117" i="1" a="1"/>
  <c r="FQR117" i="1" a="1"/>
  <c r="QMN117" i="1" a="1"/>
  <c r="NRH117" i="1" a="1"/>
  <c r="KWR117" i="1" a="1"/>
  <c r="ISR117" i="1" a="1"/>
  <c r="VGV117" i="1" a="1"/>
  <c r="SHX117" i="1" a="1"/>
  <c r="OKR117" i="1" a="1"/>
  <c r="LSN117" i="1" a="1"/>
  <c r="GYF117" i="1" a="1"/>
  <c r="QEV117" i="1" a="1"/>
  <c r="NEZ117" i="1" a="1"/>
  <c r="KRL117" i="1" a="1"/>
  <c r="IKZ117" i="1" a="1"/>
  <c r="UBD117" i="1" a="1"/>
  <c r="QVT117" i="1" a="1"/>
  <c r="NMB117" i="1" a="1"/>
  <c r="KFD117" i="1" a="1"/>
  <c r="GGZ117" i="1" a="1"/>
  <c r="PDT117" i="1" a="1"/>
  <c r="VBX117" i="1" a="1"/>
  <c r="VZX117" i="1" a="1"/>
  <c r="TER117" i="1" a="1"/>
  <c r="UUF117" i="1" a="1"/>
  <c r="VXD117" i="1" a="1"/>
  <c r="TEJ117" i="1" a="1"/>
  <c r="UTX117" i="1" a="1"/>
  <c r="VPT117" i="1" a="1"/>
  <c r="SAV117" i="1" a="1"/>
  <c r="WSJ117" i="1" a="1"/>
  <c r="TSN117" i="1" a="1"/>
  <c r="WGB117" i="1" a="1"/>
  <c r="WPP117" i="1" a="1"/>
  <c r="TNH117" i="1" a="1"/>
  <c r="VCV117" i="1" a="1"/>
  <c r="WKJ117" i="1" a="1"/>
  <c r="TIB117" i="1" a="1"/>
  <c r="UVD117" i="1" a="1"/>
  <c r="VMB117" i="1" a="1"/>
  <c r="RUR117" i="1" a="1"/>
  <c r="RRX117" i="1" a="1"/>
  <c r="ORD117" i="1" a="1"/>
  <c r="LKN117" i="1" a="1"/>
  <c r="JBP117" i="1" a="1"/>
  <c r="GNT117" i="1" a="1"/>
  <c r="SQV117" i="1" a="1"/>
  <c r="PMZ117" i="1" a="1"/>
  <c r="MBL117" i="1" a="1"/>
  <c r="IFL117" i="1" a="1"/>
  <c r="QNT117" i="1" a="1"/>
  <c r="NUZ117" i="1" a="1"/>
  <c r="LAJ117" i="1" a="1"/>
  <c r="IRL117" i="1" a="1"/>
  <c r="FYZ117" i="1" a="1"/>
  <c r="SJD117" i="1" a="1"/>
  <c r="PHT117" i="1" a="1"/>
  <c r="LYR117" i="1" a="1"/>
  <c r="HGV117" i="1" a="1"/>
  <c r="QIN117" i="1" a="1"/>
  <c r="NGF117" i="1" a="1"/>
  <c r="KSR117" i="1" a="1"/>
  <c r="IJT117" i="1" a="1"/>
  <c r="TXL117" i="1" a="1"/>
  <c r="QPP117" i="1" a="1"/>
  <c r="NIJ117" i="1" a="1"/>
  <c r="JIB117" i="1" a="1"/>
  <c r="XAZ117" i="1" a="1"/>
  <c r="PAB117" i="1" a="1"/>
  <c r="MHX117" i="1" a="1"/>
  <c r="JWN117" i="1" a="1"/>
  <c r="HSN117" i="1" a="1"/>
  <c r="SZT117" i="1" a="1"/>
  <c r="PYJ117" i="1" a="1"/>
  <c r="MYN117" i="1" a="1"/>
  <c r="JHT117" i="1" a="1"/>
  <c r="TTT117" i="1" a="1"/>
  <c r="OXH117" i="1" a="1"/>
  <c r="MFD117" i="1" a="1"/>
  <c r="JTT117" i="1" a="1"/>
  <c r="HSF117" i="1" a="1"/>
  <c r="SWZ117" i="1" a="1"/>
  <c r="PTD117" i="1" a="1"/>
  <c r="MTP117" i="1" a="1"/>
  <c r="IGR117" i="1" a="1"/>
  <c r="FOF117" i="1" a="1"/>
  <c r="QKB117" i="1" a="1"/>
  <c r="NOV117" i="1" a="1"/>
  <c r="KUF117" i="1" a="1"/>
  <c r="IQF117" i="1" a="1"/>
  <c r="UOZ117" i="1" a="1"/>
  <c r="RDL117" i="1" a="1"/>
  <c r="OIF117" i="1" a="1"/>
  <c r="LQB117" i="1" a="1"/>
  <c r="GVT117" i="1" a="1"/>
  <c r="QCJ117" i="1" a="1"/>
  <c r="NCN117" i="1" a="1"/>
  <c r="KOZ117" i="1" a="1"/>
  <c r="IBL117" i="1" a="1"/>
  <c r="TYR117" i="1" a="1"/>
  <c r="QTH117" i="1" a="1"/>
  <c r="NJP117" i="1" a="1"/>
  <c r="UZL117" i="1" a="1"/>
  <c r="VXL117" i="1" a="1"/>
  <c r="TCF117" i="1" a="1"/>
  <c r="URT117" i="1" a="1"/>
  <c r="VUR117" i="1" a="1"/>
  <c r="TBX117" i="1" a="1"/>
  <c r="URL117" i="1" a="1"/>
  <c r="VNH117" i="1" a="1"/>
  <c r="RYJ117" i="1" a="1"/>
  <c r="WPX117" i="1" a="1"/>
  <c r="TQB117" i="1" a="1"/>
  <c r="WDP117" i="1" a="1"/>
  <c r="WND117" i="1" a="1"/>
  <c r="TKV117" i="1" a="1"/>
  <c r="VAJ117" i="1" a="1"/>
  <c r="WAV117" i="1" a="1"/>
  <c r="TFP117" i="1" a="1"/>
  <c r="USR117" i="1" a="1"/>
  <c r="VJP117" i="1" a="1"/>
  <c r="RLD117" i="1" a="1"/>
  <c r="RPL117" i="1" a="1"/>
  <c r="OAF117" i="1" a="1"/>
  <c r="LIB117" i="1" a="1"/>
  <c r="IZD117" i="1" a="1"/>
  <c r="GBT117" i="1" a="1"/>
  <c r="SOJ117" i="1" a="1"/>
  <c r="PKN117" i="1" a="1"/>
  <c r="LYZ117" i="1" a="1"/>
  <c r="HJP117" i="1" a="1"/>
  <c r="QLH117" i="1" a="1"/>
  <c r="NSN117" i="1" a="1"/>
  <c r="KXX117" i="1" a="1"/>
  <c r="IOZ117" i="1" a="1"/>
  <c r="WOR117" i="1" a="1"/>
  <c r="SGR117" i="1" a="1"/>
  <c r="OOJ117" i="1" a="1"/>
  <c r="LWF117" i="1" a="1"/>
  <c r="HEJ117" i="1" a="1"/>
  <c r="QGB117" i="1" a="1"/>
  <c r="NDT117" i="1" a="1"/>
  <c r="KQF117" i="1" a="1"/>
  <c r="ICR117" i="1" a="1"/>
  <c r="THL117" i="1" a="1"/>
  <c r="PYR117" i="1" a="1"/>
  <c r="MYV117" i="1" a="1"/>
  <c r="JFP117" i="1" a="1"/>
  <c r="UQF117" i="1" a="1"/>
  <c r="OXP117" i="1" a="1"/>
  <c r="MFL117" i="1" a="1"/>
  <c r="JUB117" i="1" a="1"/>
  <c r="HQB117" i="1" a="1"/>
  <c r="SXH117" i="1" a="1"/>
  <c r="PVX117" i="1" a="1"/>
  <c r="MWJ117" i="1" a="1"/>
  <c r="IJL117" i="1" a="1"/>
  <c r="SBT117" i="1" a="1"/>
  <c r="OUV117" i="1" a="1"/>
  <c r="LOF117" i="1" a="1"/>
  <c r="JRH117" i="1" a="1"/>
  <c r="HPT117" i="1" a="1"/>
  <c r="SUN117" i="1" a="1"/>
  <c r="PQR117" i="1" a="1"/>
  <c r="MRD117" i="1" a="1"/>
  <c r="IEF117" i="1" a="1"/>
  <c r="FLT117" i="1" a="1"/>
  <c r="QHP117" i="1" a="1"/>
  <c r="NFH117" i="1" a="1"/>
  <c r="KRT117" i="1" a="1"/>
  <c r="INT117" i="1" a="1"/>
  <c r="UIV117" i="1" a="1"/>
  <c r="RAZ117" i="1" a="1"/>
  <c r="OFT117" i="1" a="1"/>
  <c r="KKJ117" i="1" a="1"/>
  <c r="GTH117" i="1" a="1"/>
  <c r="PZX117" i="1" a="1"/>
  <c r="MOJ117" i="1" a="1"/>
  <c r="KAN117" i="1" a="1"/>
  <c r="HYZ117" i="1" a="1"/>
  <c r="TWF117" i="1" a="1"/>
  <c r="UWZ117" i="1" a="1"/>
  <c r="VUZ117" i="1" a="1"/>
  <c r="SDX117" i="1" a="1"/>
  <c r="UPH117" i="1" a="1"/>
  <c r="VSN117" i="1" a="1"/>
  <c r="SDP117" i="1" a="1"/>
  <c r="XER117" i="1" a="1"/>
  <c r="VKV117" i="1" a="1"/>
  <c r="RVX117" i="1" a="1"/>
  <c r="WNL117" i="1" a="1"/>
  <c r="TNP117" i="1" a="1"/>
  <c r="VAR117" i="1" a="1"/>
  <c r="WKR117" i="1" a="1"/>
  <c r="TIJ117" i="1" a="1"/>
  <c r="UXX117" i="1" a="1"/>
  <c r="VYJ117" i="1" a="1"/>
  <c r="TDD117" i="1" a="1"/>
  <c r="XDL117" i="1" a="1"/>
  <c r="VHD117" i="1" a="1"/>
  <c r="RIR117" i="1" a="1"/>
  <c r="RMZ117" i="1" a="1"/>
  <c r="NXT117" i="1" a="1"/>
  <c r="LFP117" i="1" a="1"/>
  <c r="IWR117" i="1" a="1"/>
  <c r="FZH117" i="1" a="1"/>
  <c r="SLX117" i="1" a="1"/>
  <c r="PIB117" i="1" a="1"/>
  <c r="LWN117" i="1" a="1"/>
  <c r="HHD117" i="1" a="1"/>
  <c r="QIV117" i="1" a="1"/>
  <c r="NQB117" i="1" a="1"/>
  <c r="KVL117" i="1" a="1"/>
  <c r="IMN117" i="1" a="1"/>
  <c r="UNL117" i="1" a="1"/>
  <c r="RUJ117" i="1" a="1"/>
  <c r="OLX117" i="1" a="1"/>
  <c r="LTT117" i="1" a="1"/>
  <c r="HBX117" i="1" a="1"/>
  <c r="QDP117" i="1" a="1"/>
  <c r="NBH117" i="1" a="1"/>
  <c r="KNT117" i="1" a="1"/>
  <c r="IAF117" i="1" a="1"/>
  <c r="TAB117" i="1" a="1"/>
  <c r="PWF117" i="1" a="1"/>
  <c r="MUF117" i="1" a="1"/>
  <c r="IHH117" i="1" a="1"/>
  <c r="UJT117" i="1" a="1"/>
  <c r="OVD117" i="1" a="1"/>
  <c r="LON117" i="1" a="1"/>
  <c r="JRP117" i="1" a="1"/>
  <c r="HNP117" i="1" a="1"/>
  <c r="SUV117" i="1" a="1"/>
  <c r="PTL117" i="1" a="1"/>
  <c r="MTX117" i="1" a="1"/>
  <c r="IGZ117" i="1" a="1"/>
  <c r="RTD117" i="1" a="1"/>
  <c r="OSJ117" i="1" a="1"/>
  <c r="LLT117" i="1" a="1"/>
  <c r="JOV117" i="1" a="1"/>
  <c r="HNH117" i="1" a="1"/>
  <c r="SSB117" i="1" a="1"/>
  <c r="POF117" i="1" a="1"/>
  <c r="MCR117" i="1" a="1"/>
  <c r="HIJ117" i="1" a="1"/>
  <c r="FJH117" i="1" a="1"/>
  <c r="QFD117" i="1" a="1"/>
  <c r="NCV117" i="1" a="1"/>
  <c r="KPH117" i="1" a="1"/>
  <c r="ILH117" i="1" a="1"/>
  <c r="UGJ117" i="1" a="1"/>
  <c r="QYN117" i="1" a="1"/>
  <c r="ODH117" i="1" a="1"/>
  <c r="KHX117" i="1" a="1"/>
  <c r="GQV117" i="1" a="1"/>
  <c r="PGN117" i="1" a="1"/>
  <c r="MLX117" i="1" a="1"/>
  <c r="UUN117" i="1" a="1"/>
  <c r="VSV117" i="1" a="1"/>
  <c r="SBL117" i="1" a="1"/>
  <c r="UMV117" i="1" a="1"/>
  <c r="VQB117" i="1" a="1"/>
  <c r="SBD117" i="1" a="1"/>
  <c r="XCN117" i="1" a="1"/>
  <c r="VIJ117" i="1" a="1"/>
  <c r="RTL117" i="1" a="1"/>
  <c r="WKZ117" i="1" a="1"/>
  <c r="TLD117" i="1" a="1"/>
  <c r="UYF117" i="1" a="1"/>
  <c r="WBD117" i="1" a="1"/>
  <c r="TFX117" i="1" a="1"/>
  <c r="UVL117" i="1" a="1"/>
  <c r="VVX117" i="1" a="1"/>
  <c r="SEV117" i="1" a="1"/>
  <c r="XBH117" i="1" a="1"/>
  <c r="VER117" i="1" a="1"/>
  <c r="RGF117" i="1" a="1"/>
  <c r="QOB117" i="1" a="1"/>
  <c r="NVH117" i="1" a="1"/>
  <c r="LDD117" i="1" a="1"/>
  <c r="IUF117" i="1" a="1"/>
  <c r="WTP117" i="1" a="1"/>
  <c r="SJL117" i="1" a="1"/>
  <c r="OOR117" i="1" a="1"/>
  <c r="LUB117" i="1" a="1"/>
  <c r="HER117" i="1" a="1"/>
  <c r="QGJ117" i="1" a="1"/>
  <c r="NNP117" i="1" a="1"/>
  <c r="KSZ117" i="1" a="1"/>
  <c r="IKB117" i="1" a="1"/>
  <c r="UHP117" i="1" a="1"/>
  <c r="REZ117" i="1" a="1"/>
  <c r="OJL117" i="1" a="1"/>
  <c r="LRH117" i="1" a="1"/>
  <c r="GZL117" i="1" a="1"/>
  <c r="QBD117" i="1" a="1"/>
  <c r="MND117" i="1" a="1"/>
  <c r="JZH117" i="1" a="1"/>
  <c r="HXT117" i="1" a="1"/>
  <c r="SXP117" i="1" a="1"/>
  <c r="PTT117" i="1" a="1"/>
  <c r="MRT117" i="1" a="1"/>
  <c r="IEV117" i="1" a="1"/>
  <c r="RQZ117" i="1" a="1"/>
  <c r="OSR117" i="1" a="1"/>
  <c r="LMB117" i="1" a="1"/>
  <c r="JPD117" i="1" a="1"/>
  <c r="HLD117" i="1" a="1"/>
  <c r="SSJ117" i="1" a="1"/>
  <c r="PQZ117" i="1" a="1"/>
  <c r="MRL117" i="1" a="1"/>
  <c r="IEN117" i="1" a="1"/>
  <c r="RQR117" i="1" a="1"/>
  <c r="OPX117" i="1" a="1"/>
  <c r="LJH117" i="1" a="1"/>
  <c r="JFH117" i="1" a="1"/>
  <c r="HKV117" i="1" a="1"/>
  <c r="SPP117" i="1" a="1"/>
  <c r="PLT117" i="1" a="1"/>
  <c r="MAF117" i="1" a="1"/>
  <c r="USB117" i="1" a="1"/>
  <c r="VQJ117" i="1" a="1"/>
  <c r="RYZ117" i="1" a="1"/>
  <c r="UKJ117" i="1" a="1"/>
  <c r="VNP117" i="1" a="1"/>
  <c r="RYR117" i="1" a="1"/>
  <c r="XAB117" i="1" a="1"/>
  <c r="VFX117" i="1" a="1"/>
  <c r="RJX117" i="1" a="1"/>
  <c r="WBL117" i="1" a="1"/>
  <c r="TIR117" i="1" a="1"/>
  <c r="UVT117" i="1" a="1"/>
  <c r="VYR117" i="1" a="1"/>
  <c r="TDL117" i="1" a="1"/>
  <c r="USZ117" i="1" a="1"/>
  <c r="VTL117" i="1" a="1"/>
  <c r="SCJ117" i="1" a="1"/>
  <c r="WYV117" i="1" a="1"/>
  <c r="TUB117" i="1" a="1"/>
  <c r="WKB117" i="1" a="1"/>
  <c r="QLP117" i="1" a="1"/>
  <c r="NSV117" i="1" a="1"/>
  <c r="LAR117" i="1" a="1"/>
  <c r="IRT117" i="1" a="1"/>
  <c r="UNT117" i="1" a="1"/>
  <c r="SGZ117" i="1" a="1"/>
  <c r="OMF117" i="1" a="1"/>
  <c r="LRP117" i="1" a="1"/>
  <c r="HCF117" i="1" a="1"/>
  <c r="QDX117" i="1" a="1"/>
  <c r="NGN117" i="1" a="1"/>
  <c r="KQN117" i="1" a="1"/>
  <c r="ICZ117" i="1" a="1"/>
  <c r="UFD117" i="1" a="1"/>
  <c r="RCF117" i="1" a="1"/>
  <c r="OGZ117" i="1" a="1"/>
  <c r="KLP117" i="1" a="1"/>
  <c r="GWZ117" i="1" a="1"/>
  <c r="PFH117" i="1" a="1"/>
  <c r="MKR117" i="1" a="1"/>
  <c r="JWV117" i="1" a="1"/>
  <c r="HVH117" i="1" a="1"/>
  <c r="SVD117" i="1" a="1"/>
  <c r="PRH117" i="1" a="1"/>
  <c r="MDH117" i="1" a="1"/>
  <c r="HIZ117" i="1" a="1"/>
  <c r="RON117" i="1" a="1"/>
  <c r="OQF117" i="1" a="1"/>
  <c r="LJP117" i="1" a="1"/>
  <c r="JDD117" i="1" a="1"/>
  <c r="GPH117" i="1" a="1"/>
  <c r="SPX117" i="1" a="1"/>
  <c r="PON117" i="1" a="1"/>
  <c r="MCZ117" i="1" a="1"/>
  <c r="HIR117" i="1" a="1"/>
  <c r="ROF117" i="1" a="1"/>
  <c r="NYZ117" i="1" a="1"/>
  <c r="LGV117" i="1" a="1"/>
  <c r="JCV117" i="1" a="1"/>
  <c r="GOZ117" i="1" a="1"/>
  <c r="SND117" i="1" a="1"/>
  <c r="PJH117" i="1" a="1"/>
  <c r="LXT117" i="1" a="1"/>
  <c r="HDL117" i="1" a="1"/>
  <c r="FEJ117" i="1" a="1"/>
  <c r="QAF117" i="1" a="1"/>
  <c r="MMF117" i="1" a="1"/>
  <c r="KAV117" i="1" a="1"/>
  <c r="HZH117" i="1" a="1"/>
  <c r="UBL117" i="1" a="1"/>
  <c r="QTP117" i="1" a="1"/>
  <c r="NMJ117" i="1" a="1"/>
  <c r="KCZ117" i="1" a="1"/>
  <c r="GHH117" i="1" a="1"/>
  <c r="PBP117" i="1" a="1"/>
  <c r="MGZ117" i="1" a="1"/>
  <c r="JTD117" i="1" a="1"/>
  <c r="HRP117" i="1" a="1"/>
  <c r="SWJ117" i="1" a="1"/>
  <c r="PSN117" i="1" a="1"/>
  <c r="MSZ117" i="1" a="1"/>
  <c r="UPP117" i="1" a="1"/>
  <c r="VNX117" i="1" a="1"/>
  <c r="RWN117" i="1" a="1"/>
  <c r="XEZ117" i="1" a="1"/>
  <c r="VLD117" i="1" a="1"/>
  <c r="RWF117" i="1" a="1"/>
  <c r="WXP117" i="1" a="1"/>
  <c r="VDL117" i="1" a="1"/>
  <c r="RHL117" i="1" a="1"/>
  <c r="VYZ117" i="1" a="1"/>
  <c r="TGF117" i="1" a="1"/>
  <c r="UTH117" i="1" a="1"/>
  <c r="VWF117" i="1" a="1"/>
  <c r="SFD117" i="1" a="1"/>
  <c r="UQN117" i="1" a="1"/>
  <c r="VRH117" i="1" a="1"/>
  <c r="RZX117" i="1" a="1"/>
  <c r="WWJ117" i="1" a="1"/>
  <c r="TRP117" i="1" a="1"/>
  <c r="WHP117" i="1" a="1"/>
  <c r="QJD117" i="1" a="1"/>
  <c r="NQJ117" i="1" a="1"/>
  <c r="KYF117" i="1" a="1"/>
  <c r="IPH117" i="1" a="1"/>
  <c r="UKR117" i="1" a="1"/>
  <c r="RZH117" i="1" a="1"/>
  <c r="OJT117" i="1" a="1"/>
  <c r="LPD117" i="1" a="1"/>
  <c r="GZT117" i="1" a="1"/>
  <c r="QBL117" i="1" a="1"/>
  <c r="NEB117" i="1" a="1"/>
  <c r="KOB117" i="1" a="1"/>
  <c r="IAN117" i="1" a="1"/>
  <c r="UCR117" i="1" a="1"/>
  <c r="QZT117" i="1" a="1"/>
  <c r="OEN117" i="1" a="1"/>
  <c r="KJD117" i="1" a="1"/>
  <c r="GUN117" i="1" a="1"/>
  <c r="PCV117" i="1" a="1"/>
  <c r="MIF117" i="1" a="1"/>
  <c r="JUJ117" i="1" a="1"/>
  <c r="HSV117" i="1" a="1"/>
  <c r="SSR117" i="1" a="1"/>
  <c r="POV117" i="1" a="1"/>
  <c r="MAV117" i="1" a="1"/>
  <c r="HGN117" i="1" a="1"/>
  <c r="RMB117" i="1" a="1"/>
  <c r="NZH117" i="1" a="1"/>
  <c r="LHD117" i="1" a="1"/>
  <c r="JAR117" i="1" a="1"/>
  <c r="GMV117" i="1" a="1"/>
  <c r="SNL117" i="1" a="1"/>
  <c r="PMB117" i="1" a="1"/>
  <c r="MAN117" i="1" a="1"/>
  <c r="HGF117" i="1" a="1"/>
  <c r="RLT117" i="1" a="1"/>
  <c r="NWN117" i="1" a="1"/>
  <c r="LEJ117" i="1" a="1"/>
  <c r="JAJ117" i="1" a="1"/>
  <c r="GMN117" i="1" a="1"/>
  <c r="SKR117" i="1" a="1"/>
  <c r="ONL117" i="1" a="1"/>
  <c r="LVH117" i="1" a="1"/>
  <c r="HAZ117" i="1" a="1"/>
  <c r="FBX117" i="1" a="1"/>
  <c r="PGV117" i="1" a="1"/>
  <c r="MJT117" i="1" a="1"/>
  <c r="JYJ117" i="1" a="1"/>
  <c r="HWV117" i="1" a="1"/>
  <c r="TYZ117" i="1" a="1"/>
  <c r="QRD117" i="1" a="1"/>
  <c r="NJX117" i="1" a="1"/>
  <c r="JMB117" i="1" a="1"/>
  <c r="WMF117" i="1" a="1"/>
  <c r="OZD117" i="1" a="1"/>
  <c r="MEN117" i="1" a="1"/>
  <c r="JQR117" i="1" a="1"/>
  <c r="HPD117" i="1" a="1"/>
  <c r="STX117" i="1" a="1"/>
  <c r="PQB117" i="1" a="1"/>
  <c r="MQN117" i="1" a="1"/>
  <c r="IGB117" i="1" a="1"/>
  <c r="RPT117" i="1" a="1"/>
  <c r="OAN117" i="1" a="1"/>
  <c r="LIJ117" i="1" a="1"/>
  <c r="UND117" i="1" a="1"/>
  <c r="VLL117" i="1" a="1"/>
  <c r="RUB117" i="1" a="1"/>
  <c r="XCV117" i="1" a="1"/>
  <c r="VIR117" i="1" a="1"/>
  <c r="RTT117" i="1" a="1"/>
  <c r="WVD117" i="1" a="1"/>
  <c r="TVH117" i="1" a="1"/>
  <c r="WIV117" i="1" a="1"/>
  <c r="VWN117" i="1" a="1"/>
  <c r="TDT117" i="1" a="1"/>
  <c r="UQV117" i="1" a="1"/>
  <c r="VTT117" i="1" a="1"/>
  <c r="SCR117" i="1" a="1"/>
  <c r="UOB117" i="1" a="1"/>
  <c r="VOV117" i="1" a="1"/>
  <c r="RXL117" i="1" a="1"/>
  <c r="WTX117" i="1" a="1"/>
  <c r="TPD117" i="1" a="1"/>
  <c r="WFD117" i="1" a="1"/>
  <c r="QGR117" i="1" a="1"/>
  <c r="NNX117" i="1" a="1"/>
  <c r="KVT117" i="1" a="1"/>
  <c r="IMV117" i="1" a="1"/>
  <c r="UHX117" i="1" a="1"/>
  <c r="RCN117" i="1" a="1"/>
  <c r="OHH117" i="1" a="1"/>
  <c r="KLX117" i="1" a="1"/>
  <c r="GXH117" i="1" a="1"/>
  <c r="PYZ117" i="1" a="1"/>
  <c r="NBP117" i="1" a="1"/>
  <c r="JZP117" i="1" a="1"/>
  <c r="HYB117" i="1" a="1"/>
  <c r="UAF117" i="1" a="1"/>
  <c r="QXH117" i="1" a="1"/>
  <c r="OCB117" i="1" a="1"/>
  <c r="KGR117" i="1" a="1"/>
  <c r="GSB117" i="1" a="1"/>
  <c r="PAJ117" i="1" a="1"/>
  <c r="MFT117" i="1" a="1"/>
  <c r="JRX117" i="1" a="1"/>
  <c r="HQJ117" i="1" a="1"/>
  <c r="SQF117" i="1" a="1"/>
  <c r="PMJ117" i="1" a="1"/>
  <c r="LYJ117" i="1" a="1"/>
  <c r="HEB117" i="1" a="1"/>
  <c r="RIJ117" i="1" a="1"/>
  <c r="NWV117" i="1" a="1"/>
  <c r="LER117" i="1" a="1"/>
  <c r="IYF117" i="1" a="1"/>
  <c r="GDH117" i="1" a="1"/>
  <c r="SKZ117" i="1" a="1"/>
  <c r="PJP117" i="1" a="1"/>
  <c r="LYB117" i="1" a="1"/>
  <c r="HDT117" i="1" a="1"/>
  <c r="QMV117" i="1" a="1"/>
  <c r="NUB117" i="1" a="1"/>
  <c r="LBX117" i="1" a="1"/>
  <c r="IXX117" i="1" a="1"/>
  <c r="VLT117" i="1" a="1"/>
  <c r="SIF117" i="1" a="1"/>
  <c r="OKZ117" i="1" a="1"/>
  <c r="LSV117" i="1" a="1"/>
  <c r="GYN117" i="1" a="1"/>
  <c r="ELH117" i="1" a="1"/>
  <c r="PEJ117" i="1" a="1"/>
  <c r="MHH117" i="1" a="1"/>
  <c r="JVX117" i="1" a="1"/>
  <c r="HUJ117" i="1" a="1"/>
  <c r="TWN117" i="1" a="1"/>
  <c r="PXT117" i="1" a="1"/>
  <c r="NAJ117" i="1" a="1"/>
  <c r="JJP117" i="1" a="1"/>
  <c r="WCR117" i="1" a="1"/>
  <c r="OWR117" i="1" a="1"/>
  <c r="LNP117" i="1" a="1"/>
  <c r="JOF117" i="1" a="1"/>
  <c r="HMR117" i="1" a="1"/>
  <c r="SRL117" i="1" a="1"/>
  <c r="PNP117" i="1" a="1"/>
  <c r="MCB117" i="1" a="1"/>
  <c r="IDP117" i="1" a="1"/>
  <c r="RNH117" i="1" a="1"/>
  <c r="NYB117" i="1" a="1"/>
  <c r="XDD117" i="1" a="1"/>
  <c r="VIZ117" i="1" a="1"/>
  <c r="RKN117" i="1" a="1"/>
  <c r="XAJ117" i="1" a="1"/>
  <c r="VGF117" i="1" a="1"/>
  <c r="RKF117" i="1" a="1"/>
  <c r="WSR117" i="1" a="1"/>
  <c r="TSV117" i="1" a="1"/>
  <c r="WGJ117" i="1" a="1"/>
  <c r="VUB117" i="1" a="1"/>
  <c r="SFL117" i="1" a="1"/>
  <c r="UOJ117" i="1" a="1"/>
  <c r="VRP117" i="1" a="1"/>
  <c r="SAF117" i="1" a="1"/>
  <c r="ULP117" i="1" a="1"/>
  <c r="VMJ117" i="1" a="1"/>
  <c r="RUZ117" i="1" a="1"/>
  <c r="WRL117" i="1" a="1"/>
  <c r="TMR117" i="1" a="1"/>
  <c r="VTD117" i="1" a="1"/>
  <c r="QEF117" i="1" a="1"/>
  <c r="NGV117" i="1" a="1"/>
  <c r="KTH117" i="1" a="1"/>
  <c r="IKJ117" i="1" a="1"/>
  <c r="UFL117" i="1" a="1"/>
  <c r="RAB117" i="1" a="1"/>
  <c r="OEV117" i="1" a="1"/>
  <c r="KJL117" i="1" a="1"/>
  <c r="GUV117" i="1" a="1"/>
  <c r="PFP117" i="1" a="1"/>
  <c r="MNL117" i="1" a="1"/>
  <c r="JXD117" i="1" a="1"/>
  <c r="HVP117" i="1" a="1"/>
  <c r="TXT117" i="1" a="1"/>
  <c r="QUV117" i="1" a="1"/>
  <c r="NLD117" i="1" a="1"/>
  <c r="KEF117" i="1" a="1"/>
  <c r="GKZ117" i="1" a="1"/>
  <c r="OXX117" i="1" a="1"/>
  <c r="LOV117" i="1" a="1"/>
  <c r="JPL117" i="1" a="1"/>
  <c r="HNX117" i="1" a="1"/>
  <c r="SNT117" i="1" a="1"/>
  <c r="PJX117" i="1" a="1"/>
  <c r="LVX117" i="1" a="1"/>
  <c r="HBP117" i="1" a="1"/>
  <c r="QND117" i="1" a="1"/>
  <c r="NUJ117" i="1" a="1"/>
  <c r="LCF117" i="1" a="1"/>
  <c r="IVT117" i="1" a="1"/>
  <c r="VVH117" i="1" a="1"/>
  <c r="SIN117" i="1" a="1"/>
  <c r="ONT117" i="1" a="1"/>
  <c r="LVP117" i="1" a="1"/>
  <c r="HBH117" i="1" a="1"/>
  <c r="QKJ117" i="1" a="1"/>
  <c r="NRP117" i="1" a="1"/>
  <c r="KZL117" i="1" a="1"/>
  <c r="IVL117" i="1" a="1"/>
  <c r="UTP117" i="1" a="1"/>
  <c r="RDT117" i="1" a="1"/>
  <c r="OIN117" i="1" a="1"/>
  <c r="LQJ117" i="1" a="1"/>
  <c r="GWB117" i="1" a="1"/>
  <c r="EIV117" i="1" a="1"/>
  <c r="PBX117" i="1" a="1"/>
  <c r="MEV117" i="1" a="1"/>
  <c r="JTL117" i="1" a="1"/>
  <c r="HRX117" i="1" a="1"/>
  <c r="TBP117" i="1" a="1"/>
  <c r="PVH117" i="1" a="1"/>
  <c r="MXX117" i="1" a="1"/>
  <c r="JHD117" i="1" a="1"/>
  <c r="TJX117" i="1" a="1"/>
  <c r="OUF117" i="1" a="1"/>
  <c r="LLD117" i="1" a="1"/>
  <c r="JER117" i="1" a="1"/>
  <c r="HKF117" i="1" a="1"/>
  <c r="SOZ117" i="1" a="1"/>
  <c r="PLD117" i="1" a="1"/>
  <c r="LZP117" i="1" a="1"/>
  <c r="HHT117" i="1" a="1"/>
  <c r="QOJ117" i="1" a="1"/>
  <c r="NVP117" i="1" a="1"/>
  <c r="XAR117" i="1" a="1"/>
  <c r="VGN117" i="1" a="1"/>
  <c r="RIB117" i="1" a="1"/>
  <c r="WXX117" i="1" a="1"/>
  <c r="VDT117" i="1" a="1"/>
  <c r="RHT117" i="1" a="1"/>
  <c r="WQF117" i="1" a="1"/>
  <c r="TQJ117" i="1" a="1"/>
  <c r="WDX117" i="1" a="1"/>
  <c r="VRX117" i="1" a="1"/>
  <c r="SCZ117" i="1" a="1"/>
  <c r="ULX117" i="1" a="1"/>
  <c r="VPD117" i="1" a="1"/>
  <c r="RXT117" i="1" a="1"/>
  <c r="XDT117" i="1" a="1"/>
  <c r="VJX117" i="1" a="1"/>
  <c r="RLL117" i="1" a="1"/>
  <c r="WOZ117" i="1" a="1"/>
  <c r="TKF117" i="1" a="1"/>
  <c r="VCF117" i="1" a="1"/>
  <c r="QBT117" i="1" a="1"/>
  <c r="NEJ117" i="1" a="1"/>
  <c r="KQV117" i="1" a="1"/>
  <c r="IAV117" i="1" a="1"/>
  <c r="UCZ117" i="1" a="1"/>
  <c r="QXP117" i="1" a="1"/>
  <c r="OCJ117" i="1" a="1"/>
  <c r="KGZ117" i="1" a="1"/>
  <c r="GSJ117" i="1" a="1"/>
  <c r="PDD117" i="1" a="1"/>
  <c r="MKZ117" i="1" a="1"/>
  <c r="JUR117" i="1" a="1"/>
  <c r="HTD117" i="1" a="1"/>
  <c r="TMJ117" i="1" a="1"/>
  <c r="QSJ117" i="1" a="1"/>
  <c r="NIR117" i="1" a="1"/>
  <c r="KBT117" i="1" a="1"/>
  <c r="GIN117" i="1" a="1"/>
  <c r="OVL117" i="1" a="1"/>
  <c r="LMJ117" i="1" a="1"/>
  <c r="JDL117" i="1" a="1"/>
  <c r="HLL117" i="1" a="1"/>
  <c r="SLH117" i="1" a="1"/>
  <c r="OOB117" i="1" a="1"/>
  <c r="LTL117" i="1" a="1"/>
  <c r="GZD117" i="1" a="1"/>
  <c r="QKR117" i="1" a="1"/>
  <c r="NRX117" i="1" a="1"/>
  <c r="KZT117" i="1" a="1"/>
  <c r="ITH117" i="1" a="1"/>
  <c r="VQR117" i="1" a="1"/>
  <c r="SGB117" i="1" a="1"/>
  <c r="OLH117" i="1" a="1"/>
  <c r="LTD117" i="1" a="1"/>
  <c r="GYV117" i="1" a="1"/>
  <c r="QHX117" i="1" a="1"/>
  <c r="NPD117" i="1" a="1"/>
  <c r="KWZ117" i="1" a="1"/>
  <c r="ISZ117" i="1" a="1"/>
  <c r="UMF117" i="1" a="1"/>
  <c r="RBH117" i="1" a="1"/>
  <c r="OGB117" i="1" a="1"/>
  <c r="KKR117" i="1" a="1"/>
  <c r="GTP117" i="1" a="1"/>
  <c r="EGJ117" i="1" a="1"/>
  <c r="OZL117" i="1" a="1"/>
  <c r="LNX117" i="1" a="1"/>
  <c r="JQZ117" i="1" a="1"/>
  <c r="HPL117" i="1" a="1"/>
  <c r="SZD117" i="1" a="1"/>
  <c r="PSV117" i="1" a="1"/>
  <c r="MVT117" i="1" a="1"/>
  <c r="IIV117" i="1" a="1"/>
  <c r="RSN117" i="1" a="1"/>
  <c r="ORT117" i="1" a="1"/>
  <c r="LIR117" i="1" a="1"/>
  <c r="JCF117" i="1" a="1"/>
  <c r="GOJ117" i="1" a="1"/>
  <c r="SMN117" i="1" a="1"/>
  <c r="PIR117" i="1" a="1"/>
  <c r="LXD117" i="1" a="1"/>
  <c r="WYF117" i="1" a="1"/>
  <c r="VEB117" i="1" a="1"/>
  <c r="RFP117" i="1" a="1"/>
  <c r="WVL117" i="1" a="1"/>
  <c r="TVP117" i="1" a="1"/>
  <c r="RFH117" i="1" a="1"/>
  <c r="WNT117" i="1" a="1"/>
  <c r="TNX117" i="1" a="1"/>
  <c r="VAZ117" i="1" a="1"/>
  <c r="VPL117" i="1" a="1"/>
  <c r="SAN117" i="1" a="1"/>
  <c r="UJL117" i="1" a="1"/>
  <c r="VMR117" i="1" a="1"/>
  <c r="RVH117" i="1" a="1"/>
  <c r="XBP117" i="1" a="1"/>
  <c r="VHL117" i="1" a="1"/>
  <c r="RIZ117" i="1" a="1"/>
  <c r="WMN117" i="1" a="1"/>
  <c r="THT117" i="1" a="1"/>
  <c r="UZT117" i="1" a="1"/>
  <c r="PZH117" i="1" a="1"/>
  <c r="NBX117" i="1" a="1"/>
  <c r="KOJ117" i="1" a="1"/>
  <c r="HYJ117" i="1" a="1"/>
  <c r="UAN117" i="1" a="1"/>
  <c r="QVD117" i="1" a="1"/>
  <c r="NLL117" i="1" a="1"/>
  <c r="KEN117" i="1" a="1"/>
  <c r="GLH117" i="1" a="1"/>
  <c r="PAR117" i="1" a="1"/>
  <c r="MIN117" i="1" a="1"/>
  <c r="JSF117" i="1" a="1"/>
  <c r="HQR117" i="1" a="1"/>
  <c r="TAJ117" i="1" a="1"/>
  <c r="QPX117" i="1" a="1"/>
  <c r="MZD117" i="1" a="1"/>
  <c r="JNH117" i="1" a="1"/>
  <c r="VEJ117" i="1" a="1"/>
  <c r="OSZ117" i="1" a="1"/>
  <c r="LJX117" i="1" a="1"/>
  <c r="JAZ117" i="1" a="1"/>
  <c r="GPP117" i="1" a="1"/>
  <c r="SIV117" i="1" a="1"/>
  <c r="OLP117" i="1" a="1"/>
  <c r="LQZ117" i="1" a="1"/>
  <c r="GWR117" i="1" a="1"/>
  <c r="QIF117" i="1" a="1"/>
  <c r="NPL117" i="1" a="1"/>
  <c r="KXH117" i="1" a="1"/>
  <c r="IQV117" i="1" a="1"/>
  <c r="UMN117" i="1" a="1"/>
  <c r="REB117" i="1" a="1"/>
  <c r="OIV117" i="1" a="1"/>
  <c r="LQR117" i="1" a="1"/>
  <c r="GWJ117" i="1" a="1"/>
  <c r="QFL117" i="1" a="1"/>
  <c r="NFP117" i="1" a="1"/>
  <c r="KUN117" i="1" a="1"/>
  <c r="IQN117" i="1" a="1"/>
  <c r="UJD117" i="1" a="1"/>
  <c r="QYV117" i="1" a="1"/>
  <c r="ODP117" i="1" a="1"/>
  <c r="KIF117" i="1" a="1"/>
  <c r="GRD117" i="1" a="1"/>
  <c r="WRD117" i="1" a="1"/>
  <c r="OWZ117" i="1" a="1"/>
  <c r="LLL117" i="1" a="1"/>
  <c r="JON117" i="1" a="1"/>
  <c r="HMZ117" i="1" a="1"/>
  <c r="SWR117" i="1" a="1"/>
  <c r="PQJ117" i="1" a="1"/>
  <c r="MTH117" i="1" a="1"/>
  <c r="IGJ117" i="1" a="1"/>
  <c r="RQB117" i="1" a="1"/>
  <c r="NYJ117" i="1" a="1"/>
  <c r="LGF117" i="1" a="1"/>
  <c r="IZT117" i="1" a="1"/>
  <c r="GLX117" i="1" a="1"/>
  <c r="SKB117" i="1" a="1"/>
  <c r="WTH117" i="1" a="1"/>
  <c r="TQZ117" i="1" a="1"/>
  <c r="WGZ117" i="1" a="1"/>
  <c r="WQN117" i="1" a="1"/>
  <c r="TQR117" i="1" a="1"/>
  <c r="WGR117" i="1" a="1"/>
  <c r="WBT117" i="1" a="1"/>
  <c r="TIZ117" i="1" a="1"/>
  <c r="XEJ117" i="1" a="1"/>
  <c r="VKN117" i="1" a="1"/>
  <c r="RVP117" i="1" a="1"/>
  <c r="XBX117" i="1" a="1"/>
  <c r="VHT117" i="1" a="1"/>
  <c r="RGV117" i="1" a="1"/>
  <c r="WWR117" i="1" a="1"/>
  <c r="TUJ117" i="1" a="1"/>
  <c r="WHX117" i="1" a="1"/>
  <c r="WAN117" i="1" a="1"/>
  <c r="TCV117" i="1" a="1"/>
  <c r="UUV117" i="1" a="1"/>
  <c r="PDL117" i="1" a="1"/>
  <c r="MLH117" i="1" a="1"/>
  <c r="JXL117" i="1" a="1"/>
  <c r="HTL117" i="1" a="1"/>
  <c r="TRH117" i="1" a="1"/>
  <c r="QQF117" i="1" a="1"/>
  <c r="MZL117" i="1" a="1"/>
  <c r="JNP117" i="1" a="1"/>
  <c r="VJH117" i="1" a="1"/>
  <c r="OVT117" i="1" a="1"/>
  <c r="LMR117" i="1" a="1"/>
  <c r="JDT117" i="1" a="1"/>
  <c r="HLT117" i="1" a="1"/>
  <c r="SVL117" i="1" a="1"/>
  <c r="PUB117" i="1" a="1"/>
  <c r="MUN117" i="1" a="1"/>
  <c r="JIJ117" i="1" a="1"/>
  <c r="RRH117" i="1" a="1"/>
  <c r="NZP117" i="1" a="1"/>
  <c r="LEZ117" i="1" a="1"/>
  <c r="IWB117" i="1" a="1"/>
  <c r="WAF117" i="1" a="1"/>
  <c r="RBX117" i="1" a="1"/>
  <c r="OGR117" i="1" a="1"/>
  <c r="KIV117" i="1" a="1"/>
  <c r="GRT117" i="1" a="1"/>
  <c r="QDH117" i="1" a="1"/>
  <c r="NDL117" i="1" a="1"/>
  <c r="KSJ117" i="1" a="1"/>
  <c r="ILX117" i="1" a="1"/>
  <c r="UEN117" i="1" a="1"/>
  <c r="QZD117" i="1" a="1"/>
  <c r="ODX117" i="1" a="1"/>
  <c r="KIN117" i="1" a="1"/>
  <c r="GRL117" i="1" a="1"/>
  <c r="QAN117" i="1" a="1"/>
  <c r="NAR117" i="1" a="1"/>
  <c r="KPP117" i="1" a="1"/>
  <c r="ILP117" i="1" a="1"/>
  <c r="UEF117" i="1" a="1"/>
  <c r="QTX117" i="1" a="1"/>
  <c r="NMR117" i="1" a="1"/>
  <c r="KDH117" i="1" a="1"/>
  <c r="GHP117" i="1" a="1"/>
  <c r="RWV117" i="1" a="1"/>
  <c r="OSB117" i="1" a="1"/>
  <c r="LGN117" i="1" a="1"/>
  <c r="JCN117" i="1" a="1"/>
  <c r="GOR117" i="1" a="1"/>
  <c r="SRT117" i="1" a="1"/>
  <c r="PLL117" i="1" a="1"/>
  <c r="MCJ117" i="1" a="1"/>
  <c r="HIB117" i="1" a="1"/>
  <c r="QOR117" i="1" a="1"/>
  <c r="NTL117" i="1" a="1"/>
  <c r="LBH117" i="1" a="1"/>
  <c r="IUV117" i="1" a="1"/>
  <c r="ULH117" i="1" a="1"/>
  <c r="RKV117" i="1" a="1"/>
  <c r="OKJ117" i="1" a="1"/>
  <c r="LPT117" i="1" a="1"/>
  <c r="GXX117" i="1" a="1"/>
  <c r="QEN117" i="1" a="1"/>
  <c r="WVT117" i="1" a="1"/>
  <c r="UYN117" i="1" a="1"/>
  <c r="RGN117" i="1" a="1"/>
  <c r="TYB117" i="1" a="1"/>
  <c r="HOF117" i="1" a="1"/>
  <c r="IYN117" i="1" a="1"/>
  <c r="KUV117" i="1" a="1"/>
  <c r="NDD117" i="1" a="1"/>
  <c r="GFD117" i="1" a="1"/>
  <c r="UDX117" i="1" a="1"/>
  <c r="NVX117" i="1" a="1"/>
  <c r="RDD117" i="1" a="1"/>
  <c r="JGV117" i="1" a="1"/>
  <c r="OYV117" i="1" a="1"/>
  <c r="LFX117" i="1" a="1"/>
  <c r="IWZ117" i="1" a="1"/>
  <c r="GCB117" i="1" a="1"/>
  <c r="HCN117" i="1" a="1"/>
  <c r="CYN117" i="1" a="1"/>
  <c r="ART117" i="1" a="1"/>
  <c r="EJ117" i="1" a="1"/>
  <c r="DUJ117" i="1" a="1"/>
  <c r="SV117" i="1" a="1"/>
  <c r="FDT117" i="1" a="1"/>
  <c r="CQV117" i="1" a="1"/>
  <c r="QJ117" i="1" a="1"/>
  <c r="FGF117" i="1" a="1"/>
  <c r="BUR117" i="1" a="1"/>
  <c r="DZP117" i="1" a="1"/>
  <c r="EDX117" i="1" a="1"/>
  <c r="BKV117" i="1" a="1"/>
  <c r="TAZ117" i="1" a="1"/>
  <c r="DWF117" i="1" a="1"/>
  <c r="ALX117" i="1" a="1"/>
  <c r="FNP117" i="1" a="1"/>
  <c r="CSR117" i="1" a="1"/>
  <c r="TYJ117" i="1" a="1"/>
  <c r="DYJ117" i="1" a="1"/>
  <c r="AJD117" i="1" a="1"/>
  <c r="FYB117" i="1" a="1"/>
  <c r="CZT117" i="1" a="1"/>
  <c r="ABT117" i="1" a="1"/>
  <c r="FPT117" i="1" a="1"/>
  <c r="BYR117" i="1" a="1"/>
  <c r="FJP117" i="1" a="1"/>
  <c r="DOF117" i="1" a="1"/>
  <c r="BHL117" i="1" a="1"/>
  <c r="NLT117" i="1" a="1"/>
  <c r="CIF117" i="1" a="1"/>
  <c r="WF117" i="1" a="1"/>
  <c r="EZT117" i="1" a="1"/>
  <c r="CPH117" i="1" a="1"/>
  <c r="CCR117" i="1" a="1"/>
  <c r="DXL117" i="1" a="1"/>
  <c r="AFT117" i="1" a="1"/>
  <c r="FHD117" i="1" a="1"/>
  <c r="CRL117" i="1" a="1"/>
  <c r="ON117" i="1" a="1"/>
  <c r="ECB117" i="1" a="1"/>
  <c r="SHP117" i="1" a="1"/>
  <c r="FLL117" i="1" a="1"/>
  <c r="AGR117" i="1" a="1"/>
  <c r="FMJ117" i="1" a="1"/>
  <c r="WQV117" i="1" a="1"/>
  <c r="XCF117" i="1" a="1"/>
  <c r="WFL117" i="1" a="1"/>
  <c r="TAR117" i="1" a="1"/>
  <c r="GPX117" i="1" a="1"/>
  <c r="ITP117" i="1" a="1"/>
  <c r="KPX117" i="1" a="1"/>
  <c r="MOZ117" i="1" a="1"/>
  <c r="FGV117" i="1" a="1"/>
  <c r="SUF117" i="1" a="1"/>
  <c r="NQZ117" i="1" a="1"/>
  <c r="QQV117" i="1" a="1"/>
  <c r="IIN117" i="1" a="1"/>
  <c r="OWJ117" i="1" a="1"/>
  <c r="LDL117" i="1" a="1"/>
  <c r="IUN117" i="1" a="1"/>
  <c r="FZP117" i="1" a="1"/>
  <c r="GCZ117" i="1" a="1"/>
  <c r="CWB117" i="1" a="1"/>
  <c r="APH117" i="1" a="1"/>
  <c r="BX117" i="1" a="1"/>
  <c r="CJT117" i="1" a="1"/>
  <c r="NX117" i="1" a="1"/>
  <c r="EWB117" i="1" a="1"/>
  <c r="COJ117" i="1" a="1"/>
  <c r="LL117" i="1" a="1"/>
  <c r="FAZ117" i="1" a="1"/>
  <c r="BSF117" i="1" a="1"/>
  <c r="SJT117" i="1" a="1"/>
  <c r="DRP117" i="1" a="1"/>
  <c r="BFX117" i="1" a="1"/>
  <c r="QXX117" i="1" a="1"/>
  <c r="DTT117" i="1" a="1"/>
  <c r="AGZ117" i="1" a="1"/>
  <c r="FIJ117" i="1" a="1"/>
  <c r="CQF117" i="1" a="1"/>
  <c r="SWB117" i="1" a="1"/>
  <c r="DVX117" i="1" a="1"/>
  <c r="AEF117" i="1" a="1"/>
  <c r="FVH117" i="1" a="1"/>
  <c r="CXH117" i="1" a="1"/>
  <c r="WV117" i="1" a="1"/>
  <c r="FKN117" i="1" a="1"/>
  <c r="BWF117" i="1" a="1"/>
  <c r="BVH117" i="1" a="1"/>
  <c r="DLT117" i="1" a="1"/>
  <c r="BEZ117" i="1" a="1"/>
  <c r="LRX117" i="1" a="1"/>
  <c r="CFT117" i="1" a="1"/>
  <c r="TT117" i="1" a="1"/>
  <c r="EUN117" i="1" a="1"/>
  <c r="CMV117" i="1" a="1"/>
  <c r="SHH117" i="1" a="1"/>
  <c r="DUZ117" i="1" a="1"/>
  <c r="AAV117" i="1" a="1"/>
  <c r="EZL117" i="1" a="1"/>
  <c r="COZ117" i="1" a="1"/>
  <c r="JP117" i="1" a="1"/>
  <c r="T117" i="1" a="1"/>
  <c r="ASJ117" i="1" a="1"/>
  <c r="MSR117" i="1" a="1"/>
  <c r="IBT117" i="1" a="1"/>
  <c r="DFX117" i="1" a="1"/>
  <c r="COB117" i="1" a="1"/>
  <c r="LWV117" i="1" a="1"/>
  <c r="HHL117" i="1" a="1"/>
  <c r="DWV117" i="1" a="1"/>
  <c r="AQV117" i="1" a="1"/>
  <c r="PPT117" i="1" a="1"/>
  <c r="TTL117" i="1" a="1"/>
  <c r="VMZ117" i="1" a="1"/>
  <c r="WCZ117" i="1" a="1"/>
  <c r="QSR117" i="1" a="1"/>
  <c r="SXX117" i="1" a="1"/>
  <c r="GND117" i="1" a="1"/>
  <c r="IOJ117" i="1" a="1"/>
  <c r="KSB117" i="1" a="1"/>
  <c r="TOV117" i="1" a="1"/>
  <c r="SPH117" i="1" a="1"/>
  <c r="MJL117" i="1" a="1"/>
  <c r="PXL117" i="1" a="1"/>
  <c r="HFH117" i="1" a="1"/>
  <c r="OTX117" i="1" a="1"/>
  <c r="LAZ117" i="1" a="1"/>
  <c r="ISB117" i="1" a="1"/>
  <c r="FXD117" i="1" a="1"/>
  <c r="FRH117" i="1" a="1"/>
  <c r="CTP117" i="1" a="1"/>
  <c r="AMV117" i="1" a="1"/>
  <c r="OHP117" i="1" a="1"/>
  <c r="CHH117" i="1" a="1"/>
  <c r="IZ117" i="1" a="1"/>
  <c r="EQV117" i="1" a="1"/>
  <c r="CLX117" i="1" a="1"/>
  <c r="GN117" i="1" a="1"/>
  <c r="EYN117" i="1" a="1"/>
  <c r="BNH117" i="1" a="1"/>
  <c r="PNH117" i="1" a="1"/>
  <c r="DPD117" i="1" a="1"/>
  <c r="BAZ117" i="1" a="1"/>
  <c r="MVD117" i="1" a="1"/>
  <c r="CJD117" i="1" a="1"/>
  <c r="ACB117" i="1" a="1"/>
  <c r="FDD117" i="1" a="1"/>
  <c r="CNT117" i="1" a="1"/>
  <c r="QSZ117" i="1" a="1"/>
  <c r="DTL117" i="1" a="1"/>
  <c r="ZH117" i="1" a="1"/>
  <c r="FSN117" i="1" a="1"/>
  <c r="CUV117" i="1" a="1"/>
  <c r="RX117" i="1" a="1"/>
  <c r="FFH117" i="1" a="1"/>
  <c r="BTT117" i="1" a="1"/>
  <c r="OFD117" i="1" a="1"/>
  <c r="DJH117" i="1" a="1"/>
  <c r="BAB117" i="1" a="1"/>
  <c r="GVD117" i="1" a="1"/>
  <c r="CDH117" i="1" a="1"/>
  <c r="OV117" i="1" a="1"/>
  <c r="EPH117" i="1" a="1"/>
  <c r="BQZ117" i="1" a="1"/>
  <c r="PKV117" i="1" a="1"/>
  <c r="DSN117" i="1" a="1"/>
  <c r="VX117" i="1" a="1"/>
  <c r="EUF117" i="1" a="1"/>
  <c r="CMN117" i="1" a="1"/>
  <c r="ER117" i="1" a="1"/>
  <c r="FOV117" i="1" a="1"/>
  <c r="FUJ117" i="1" a="1"/>
  <c r="DBH117" i="1" a="1"/>
  <c r="RNP117" i="1" a="1"/>
  <c r="AZD117" i="1" a="1"/>
  <c r="DXD117" i="1" a="1"/>
  <c r="CGB117" i="1" a="1"/>
  <c r="CYV117" i="1" a="1"/>
  <c r="AUF117" i="1" a="1"/>
  <c r="UDH117" i="1" a="1"/>
  <c r="BJX117" i="1" a="1"/>
  <c r="TON117" i="1" a="1"/>
  <c r="VIB117" i="1" a="1"/>
  <c r="VYB117" i="1" a="1"/>
  <c r="PWV117" i="1" a="1"/>
  <c r="SSZ117" i="1" a="1"/>
  <c r="UHH117" i="1" a="1"/>
  <c r="ICJ117" i="1" a="1"/>
  <c r="KND117" i="1" a="1"/>
  <c r="RSV117" i="1" a="1"/>
  <c r="QWB117" i="1" a="1"/>
  <c r="LDT117" i="1" a="1"/>
  <c r="PUZ117" i="1" a="1"/>
  <c r="HCV117" i="1" a="1"/>
  <c r="ORL117" i="1" a="1"/>
  <c r="KYN117" i="1" a="1"/>
  <c r="IPP117" i="1" a="1"/>
  <c r="EYV117" i="1" a="1"/>
  <c r="FMB117" i="1" a="1"/>
  <c r="CRD117" i="1" a="1"/>
  <c r="AKJ117" i="1" a="1"/>
  <c r="JLL117" i="1" a="1"/>
  <c r="CEV117" i="1" a="1"/>
  <c r="EB117" i="1" a="1"/>
  <c r="EJL117" i="1" a="1"/>
  <c r="BQB117" i="1" a="1"/>
  <c r="BP117" i="1" a="1"/>
  <c r="ETH117" i="1" a="1"/>
  <c r="BIJ117" i="1" a="1"/>
  <c r="NJH117" i="1" a="1"/>
  <c r="DMR117" i="1" a="1"/>
  <c r="AWB117" i="1" a="1"/>
  <c r="IDH117" i="1" a="1"/>
  <c r="CGR117" i="1" a="1"/>
  <c r="ZP117" i="1" a="1"/>
  <c r="EVL117" i="1" a="1"/>
  <c r="CLH117" i="1" a="1"/>
  <c r="MQF117" i="1" a="1"/>
  <c r="CIV117" i="1" a="1"/>
  <c r="UJ117" i="1" a="1"/>
  <c r="FNH117" i="1" a="1"/>
  <c r="CSJ117" i="1" a="1"/>
  <c r="MZ117" i="1" a="1"/>
  <c r="EXP117" i="1" a="1"/>
  <c r="BRH117" i="1" a="1"/>
  <c r="JIZ117" i="1" a="1"/>
  <c r="DGV117" i="1" a="1"/>
  <c r="AVD117" i="1" a="1"/>
  <c r="FUR117" i="1" a="1"/>
  <c r="CAV117" i="1" a="1"/>
  <c r="JX117" i="1" a="1"/>
  <c r="EKJ117" i="1" a="1"/>
  <c r="BMB117" i="1" a="1"/>
  <c r="MXH117" i="1" a="1"/>
  <c r="CKJ117" i="1" a="1"/>
  <c r="TL117" i="1" a="1"/>
  <c r="EMF117" i="1" a="1"/>
  <c r="BQR117" i="1" a="1"/>
  <c r="CF117" i="1" a="1"/>
  <c r="DNP117" i="1" a="1"/>
  <c r="VZH117" i="1" a="1"/>
  <c r="MEF117" i="1" a="1"/>
  <c r="GCJ117" i="1" a="1"/>
  <c r="AVL117" i="1" a="1"/>
  <c r="CWR117" i="1" a="1"/>
  <c r="LZH117" i="1" a="1"/>
  <c r="FSV117" i="1" a="1"/>
  <c r="DSV117" i="1" a="1"/>
  <c r="WJL117" i="1" a="1"/>
  <c r="RYB117" i="1" a="1"/>
  <c r="TFH117" i="1" a="1"/>
  <c r="NIZ117" i="1" a="1"/>
  <c r="PWN117" i="1" a="1"/>
  <c r="SGJ117" i="1" a="1"/>
  <c r="UGZ117" i="1" a="1"/>
  <c r="IOB117" i="1" a="1"/>
  <c r="QCR117" i="1" a="1"/>
  <c r="PNX117" i="1" a="1"/>
  <c r="KYV117" i="1" a="1"/>
  <c r="OPH117" i="1" a="1"/>
  <c r="HAJ117" i="1" a="1"/>
  <c r="NTD117" i="1" a="1"/>
  <c r="KWB117" i="1" a="1"/>
  <c r="IND117" i="1" a="1"/>
  <c r="EWJ117" i="1" a="1"/>
  <c r="FEB117" i="1" a="1"/>
  <c r="COR117" i="1" a="1"/>
  <c r="AHX117" i="1" a="1"/>
  <c r="GGB117" i="1" a="1"/>
  <c r="CCJ117" i="1" a="1"/>
  <c r="D117" i="1" a="1"/>
  <c r="H117" i="1" s="1"/>
  <c r="EEF117" i="1" a="1"/>
  <c r="BNP117" i="1" a="1"/>
  <c r="AZ117" i="1" a="1"/>
  <c r="EOB117" i="1" a="1"/>
  <c r="BDL117" i="1" a="1"/>
  <c r="MZT117" i="1" a="1"/>
  <c r="DKF117" i="1" a="1"/>
  <c r="ARD117" i="1" a="1"/>
  <c r="HJX117" i="1" a="1"/>
  <c r="CEF117" i="1" a="1"/>
  <c r="UR117" i="1" a="1"/>
  <c r="EQF117" i="1" a="1"/>
  <c r="BPL117" i="1" a="1"/>
  <c r="MBT117" i="1" a="1"/>
  <c r="CGJ117" i="1" a="1"/>
  <c r="PL117" i="1" a="1"/>
  <c r="FIB117" i="1" a="1"/>
  <c r="CPX117" i="1" a="1"/>
  <c r="IB117" i="1" a="1"/>
  <c r="ESJ117" i="1" a="1"/>
  <c r="BCN117" i="1" a="1"/>
  <c r="GAV117" i="1" a="1"/>
  <c r="DEJ117" i="1" a="1"/>
  <c r="AQF117" i="1" a="1"/>
  <c r="FPL117" i="1" a="1"/>
  <c r="BYJ117" i="1" a="1"/>
  <c r="AB117" i="1" a="1"/>
  <c r="EFD117" i="1" a="1"/>
  <c r="BHD117" i="1" a="1"/>
  <c r="KJT117" i="1" a="1"/>
  <c r="CHX117" i="1" a="1"/>
  <c r="MB117" i="1" a="1"/>
  <c r="EKB117" i="1" a="1"/>
  <c r="BOF117" i="1" a="1"/>
  <c r="DQB117" i="1" a="1"/>
  <c r="BEJ117" i="1" a="1"/>
  <c r="JUZ117" i="1" a="1"/>
  <c r="JEJ117" i="1" a="1"/>
  <c r="LD117" i="1" a="1"/>
  <c r="DHD117" i="1" a="1"/>
  <c r="AUN117" i="1" a="1"/>
  <c r="DAZ117" i="1" a="1"/>
  <c r="DYR117" i="1" a="1"/>
  <c r="DQR117" i="1" a="1"/>
  <c r="WEN117" i="1" a="1"/>
  <c r="RJP117" i="1" a="1"/>
  <c r="SEN117" i="1" a="1"/>
  <c r="MWZ117" i="1" a="1"/>
  <c r="PRP117" i="1" a="1"/>
  <c r="QZL117" i="1" a="1"/>
  <c r="UCB117" i="1" a="1"/>
  <c r="ICB117" i="1" a="1"/>
  <c r="OUN117" i="1" a="1"/>
  <c r="PIZ117" i="1" a="1"/>
  <c r="JYB117" i="1" a="1"/>
  <c r="OMV117" i="1" a="1"/>
  <c r="GVL117" i="1" a="1"/>
  <c r="NQR117" i="1" a="1"/>
  <c r="KTP117" i="1" a="1"/>
  <c r="IKR117" i="1" a="1"/>
  <c r="ETX117" i="1" a="1"/>
  <c r="EZD117" i="1" a="1"/>
  <c r="CMF117" i="1" a="1"/>
  <c r="AFL117" i="1" a="1"/>
  <c r="FTT117" i="1" a="1"/>
  <c r="BZX117" i="1" a="1"/>
  <c r="DT117" i="1" a="1"/>
  <c r="DRX117" i="1" a="1"/>
  <c r="BLD117" i="1" a="1"/>
  <c r="FBP117" i="1" a="1"/>
  <c r="EGR117" i="1" a="1"/>
  <c r="AYN117" i="1" a="1"/>
  <c r="LPL117" i="1" a="1"/>
  <c r="DHT117" i="1" a="1"/>
  <c r="AMF117" i="1" a="1"/>
  <c r="FVX117" i="1" a="1"/>
  <c r="CBT117" i="1" a="1"/>
  <c r="PT117" i="1" a="1"/>
  <c r="EDP117" i="1" a="1"/>
  <c r="BKN117" i="1" a="1"/>
  <c r="HEZ117" i="1" a="1"/>
  <c r="CDX117" i="1" a="1"/>
  <c r="KN117" i="1" a="1"/>
  <c r="FCV117" i="1" a="1"/>
  <c r="CNL117" i="1" a="1"/>
  <c r="DD117" i="1" a="1"/>
  <c r="END117" i="1" a="1"/>
  <c r="AXP117" i="1" a="1"/>
  <c r="FXT117" i="1" a="1"/>
  <c r="DBX117" i="1" a="1"/>
  <c r="ALH117" i="1" a="1"/>
  <c r="FKF117" i="1" a="1"/>
  <c r="BVX117" i="1" a="1"/>
  <c r="GGJ117" i="1" a="1"/>
  <c r="DQJ117" i="1" a="1"/>
  <c r="BCF117" i="1" a="1"/>
  <c r="GGR117" i="1" a="1"/>
  <c r="CFL117" i="1" a="1"/>
  <c r="HD117" i="1" a="1"/>
  <c r="EEV117" i="1" a="1"/>
  <c r="BLT117" i="1" a="1"/>
  <c r="CKB117" i="1" a="1"/>
  <c r="BJH117" i="1" a="1"/>
  <c r="ERT117" i="1" a="1"/>
  <c r="JMJ117" i="1" a="1"/>
  <c r="CYF117" i="1" a="1"/>
  <c r="SF117" i="1" a="1"/>
  <c r="AKZ117" i="1" a="1"/>
  <c r="JJH117" i="1" a="1"/>
  <c r="BXD117" i="1" a="1"/>
  <c r="DCF117" i="1" a="1"/>
  <c r="DZX117" i="1" a="1"/>
  <c r="WSZ117" i="1" a="1"/>
  <c r="XEB117" i="1" a="1"/>
  <c r="UXH117" i="1" a="1"/>
  <c r="KCB117" i="1" a="1"/>
  <c r="MWR117" i="1" a="1"/>
  <c r="OJD117" i="1" a="1"/>
  <c r="RBP117" i="1" a="1"/>
  <c r="UGR117" i="1" a="1"/>
  <c r="NYR117" i="1" a="1"/>
  <c r="OAV117" i="1" a="1"/>
  <c r="JVP117" i="1" a="1"/>
  <c r="OHX117" i="1" a="1"/>
  <c r="GEN117" i="1" a="1"/>
  <c r="NOF117" i="1" a="1"/>
  <c r="KRD117" i="1" a="1"/>
  <c r="IBD117" i="1" a="1"/>
  <c r="ERL117" i="1" a="1"/>
  <c r="ERD117" i="1" a="1"/>
  <c r="BQJ117" i="1" a="1"/>
  <c r="ACZ117" i="1" a="1"/>
  <c r="FON117" i="1" a="1"/>
  <c r="BXL117" i="1" a="1"/>
  <c r="DL117" i="1" a="1"/>
  <c r="DPL117" i="1" a="1"/>
  <c r="BIR117" i="1" a="1"/>
  <c r="BXT117" i="1" a="1"/>
  <c r="EBL117" i="1" a="1"/>
  <c r="ATP117" i="1" a="1"/>
  <c r="KMF117" i="1" a="1"/>
  <c r="DFH117" i="1" a="1"/>
  <c r="AHH117" i="1" a="1"/>
  <c r="FQJ117" i="1" a="1"/>
  <c r="BZH117" i="1" a="1"/>
  <c r="KV117" i="1" a="1"/>
  <c r="DRH117" i="1" a="1"/>
  <c r="BDD117" i="1" a="1"/>
  <c r="FQB117" i="1" a="1"/>
  <c r="CBL117" i="1" a="1"/>
  <c r="FP117" i="1" a="1"/>
  <c r="EVD117" i="1" a="1"/>
  <c r="CKZ117" i="1" a="1"/>
  <c r="EZ117" i="1" a="1"/>
  <c r="EIF117" i="1" a="1"/>
  <c r="ASR117" i="1" a="1"/>
  <c r="FSF117" i="1" a="1"/>
  <c r="CZL117" i="1" a="1"/>
  <c r="AGJ117" i="1" a="1"/>
  <c r="FEZ117" i="1" a="1"/>
  <c r="BTL117" i="1" a="1"/>
  <c r="DUR117" i="1" a="1"/>
  <c r="DNX117" i="1" a="1"/>
  <c r="AXH117" i="1" a="1"/>
  <c r="GDP117" i="1" a="1"/>
  <c r="CCZ117" i="1" a="1"/>
  <c r="CAN117" i="1" a="1"/>
  <c r="AIF117" i="1" a="1"/>
  <c r="TBH117" i="1" a="1"/>
  <c r="QQN117" i="1" a="1"/>
  <c r="CCB117" i="1" a="1"/>
  <c r="KCJ117" i="1" a="1"/>
  <c r="MJ117" i="1" a="1"/>
  <c r="GLP117" i="1" a="1"/>
  <c r="BPT117" i="1" a="1"/>
  <c r="CBD117" i="1" a="1"/>
  <c r="CTX117" i="1" a="1"/>
  <c r="WOB117" i="1" a="1"/>
  <c r="WZL117" i="1" a="1"/>
  <c r="USJ117" i="1" a="1"/>
  <c r="JLD117" i="1" a="1"/>
  <c r="MSB117" i="1" a="1"/>
  <c r="OEF117" i="1" a="1"/>
  <c r="QWR117" i="1" a="1"/>
  <c r="UBT117" i="1" a="1"/>
  <c r="MOR117" i="1" a="1"/>
  <c r="MQV117" i="1" a="1"/>
  <c r="IXH117" i="1" a="1"/>
  <c r="NAB117" i="1" a="1"/>
  <c r="FUZ117" i="1" a="1"/>
  <c r="NHD117" i="1" a="1"/>
  <c r="KOR117" i="1" a="1"/>
  <c r="HYR117" i="1" a="1"/>
  <c r="EOZ117" i="1" a="1"/>
  <c r="EJT117" i="1" a="1"/>
  <c r="BNX117" i="1" a="1"/>
  <c r="AAN117" i="1" a="1"/>
  <c r="FGN117" i="1" a="1"/>
  <c r="BUZ117" i="1" a="1"/>
  <c r="EWR117" i="1" a="1"/>
  <c r="DMZ117" i="1" a="1"/>
  <c r="BGF117" i="1" a="1"/>
  <c r="WYN117" i="1" a="1"/>
  <c r="DYZ117" i="1" a="1"/>
  <c r="AOR117" i="1" a="1"/>
  <c r="GSR117" i="1" a="1"/>
  <c r="DCV117" i="1" a="1"/>
  <c r="ACJ117" i="1" a="1"/>
  <c r="FLD117" i="1" a="1"/>
  <c r="BWV117" i="1" a="1"/>
  <c r="FX117" i="1" a="1"/>
  <c r="DOV117" i="1" a="1"/>
  <c r="AYF117" i="1" a="1"/>
  <c r="FKV117" i="1" a="1"/>
  <c r="BYZ117" i="1" a="1"/>
  <c r="AR117" i="1" a="1"/>
  <c r="EPX117" i="1" a="1"/>
  <c r="BPD117" i="1" a="1"/>
  <c r="OMN117" i="1" a="1"/>
  <c r="ECZ117" i="1" a="1"/>
  <c r="ANT117" i="1" a="1"/>
  <c r="FMZ117" i="1" a="1"/>
  <c r="CWZ117" i="1" a="1"/>
  <c r="ABL117" i="1" a="1"/>
  <c r="EXH117" i="1" a="1"/>
  <c r="BON117" i="1" a="1"/>
  <c r="UFT117" i="1" a="1"/>
  <c r="DLL117" i="1" a="1"/>
  <c r="EHH117" i="1" a="1"/>
  <c r="NXD117" i="1" a="1"/>
  <c r="EBT117" i="1" a="1"/>
  <c r="DAB117" i="1" a="1"/>
  <c r="DXT117" i="1" a="1"/>
  <c r="LKV117" i="1" a="1"/>
  <c r="KEV117" i="1" a="1"/>
  <c r="AJ117" i="1" a="1"/>
  <c r="TTD117" i="1" a="1"/>
  <c r="VKF117" i="1" a="1"/>
  <c r="PFX117" i="1" a="1"/>
  <c r="GIV117" i="1" a="1"/>
  <c r="JKV117" i="1" a="1"/>
  <c r="KLH117" i="1" a="1"/>
  <c r="OGJ117" i="1" a="1"/>
  <c r="QWJ117" i="1" a="1"/>
  <c r="LIZ117" i="1" a="1"/>
  <c r="LZX117" i="1" a="1"/>
  <c r="ISJ117" i="1" a="1"/>
  <c r="MXP117" i="1" a="1"/>
  <c r="VXT117" i="1" a="1"/>
  <c r="NER117" i="1" a="1"/>
  <c r="KAF117" i="1" a="1"/>
  <c r="HWF117" i="1" a="1"/>
  <c r="EMN117" i="1" a="1"/>
  <c r="EEN117" i="1" a="1"/>
  <c r="BLL117" i="1" a="1"/>
  <c r="YB117" i="1" a="1"/>
  <c r="FBH117" i="1" a="1"/>
  <c r="BSN117" i="1" a="1"/>
  <c r="BSV117" i="1" a="1"/>
  <c r="DKN117" i="1" a="1"/>
  <c r="BBH117" i="1" a="1"/>
  <c r="UIF117" i="1" a="1"/>
  <c r="DWN117" i="1" a="1"/>
  <c r="AJT117" i="1" a="1"/>
  <c r="GJD117" i="1" a="1"/>
  <c r="DAJ117" i="1" a="1"/>
  <c r="XL117" i="1" a="1"/>
  <c r="FFX117" i="1" a="1"/>
  <c r="BUJ117" i="1" a="1"/>
  <c r="FZX117" i="1" a="1"/>
  <c r="DMJ117" i="1" a="1"/>
  <c r="ATH117" i="1" a="1"/>
  <c r="FFP117" i="1" a="1"/>
  <c r="BWN117" i="1" a="1"/>
  <c r="CN117" i="1" a="1"/>
  <c r="EKZ117" i="1" a="1"/>
  <c r="BMR117" i="1" a="1"/>
  <c r="FUB117" i="1" a="1"/>
  <c r="EAN117" i="1" a="1"/>
  <c r="AIV117" i="1" a="1"/>
  <c r="FHT117" i="1" a="1"/>
  <c r="CUN117" i="1" a="1"/>
  <c r="WN117" i="1" a="1"/>
  <c r="ESB117" i="1" a="1"/>
  <c r="BJP117" i="1" a="1"/>
  <c r="RAJ117" i="1" a="1"/>
  <c r="DIZ117" i="1" a="1"/>
  <c r="ANL117" i="1" a="1"/>
  <c r="FPD117" i="1" a="1"/>
  <c r="BYB117" i="1" a="1"/>
  <c r="CFD117" i="1" a="1"/>
  <c r="DLD117" i="1" a="1"/>
  <c r="BBX117" i="1" a="1"/>
  <c r="PD117" i="1" a="1"/>
  <c r="FRX117" i="1" a="1"/>
  <c r="LKF117" i="1" a="1"/>
  <c r="LT117" i="1" a="1"/>
  <c r="ELP117" i="1" a="1"/>
  <c r="KF117" i="1" a="1"/>
  <c r="ADH117" i="1" a="1"/>
  <c r="XT117" i="1" a="1"/>
  <c r="IJ117" i="1" a="1"/>
  <c r="FCF117" i="1" a="1"/>
  <c r="TOF117" i="1" a="1"/>
  <c r="VFH117" i="1" a="1"/>
  <c r="PAZ117" i="1" a="1"/>
  <c r="URD117" i="1" a="1"/>
  <c r="JFX117" i="1" a="1"/>
  <c r="KGJ117" i="1" a="1"/>
  <c r="OBL117" i="1" a="1"/>
  <c r="QRL117" i="1" a="1"/>
  <c r="LEB117" i="1" a="1"/>
  <c r="KFL117" i="1" a="1"/>
  <c r="HWN117" i="1" a="1"/>
  <c r="MVL117" i="1" a="1"/>
  <c r="TEZ117" i="1" a="1"/>
  <c r="MOB117" i="1" a="1"/>
  <c r="JXT117" i="1" a="1"/>
  <c r="HTT117" i="1" a="1"/>
  <c r="EFT117" i="1" a="1"/>
  <c r="DPT117" i="1" a="1"/>
  <c r="BIZ117" i="1" a="1"/>
  <c r="VP117" i="1" a="1"/>
  <c r="ETP117" i="1" a="1"/>
  <c r="BDT117" i="1" a="1"/>
  <c r="SOR117" i="1" a="1"/>
  <c r="DIB117" i="1" a="1"/>
  <c r="AYV117" i="1" a="1"/>
  <c r="RCV117" i="1" a="1"/>
  <c r="DUB117" i="1" a="1"/>
  <c r="AEV117" i="1" a="1"/>
  <c r="FYR117" i="1" a="1"/>
  <c r="CXX117" i="1" a="1"/>
  <c r="SN117" i="1" a="1"/>
  <c r="FAR117" i="1" a="1"/>
  <c r="BRX117" i="1" a="1"/>
  <c r="CAF117" i="1" a="1"/>
  <c r="DJX117" i="1" a="1"/>
  <c r="AOJ117" i="1" a="1"/>
  <c r="FAJ117" i="1" a="1"/>
  <c r="BUB117" i="1" a="1"/>
  <c r="EOR117" i="1" a="1"/>
  <c r="DQZ117" i="1" a="1"/>
  <c r="BKF117" i="1" a="1"/>
  <c r="DSF117" i="1" a="1"/>
  <c r="DYB117" i="1" a="1"/>
  <c r="ADX117" i="1" a="1"/>
  <c r="FCN117" i="1" a="1"/>
  <c r="CSB117" i="1" a="1"/>
  <c r="RP117" i="1" a="1"/>
  <c r="EMV117" i="1" a="1"/>
  <c r="BER117" i="1" a="1"/>
  <c r="IFT117" i="1" a="1"/>
  <c r="DGN117" i="1" a="1"/>
  <c r="AIN117" i="1" a="1"/>
  <c r="FJX117" i="1" a="1"/>
  <c r="BVP117" i="1" a="1"/>
  <c r="UAV117" i="1" a="1"/>
  <c r="DIR117" i="1" a="1"/>
  <c r="AWZ117" i="1" a="1"/>
  <c r="ASB117" i="1" a="1"/>
  <c r="CKR117" i="1" a="1"/>
  <c r="CZD117" i="1" a="1"/>
  <c r="GKJ117" i="1" a="1"/>
  <c r="AHP117" i="1" a="1"/>
  <c r="BAR117" i="1" a="1"/>
  <c r="EKR117" i="1" a="1"/>
  <c r="GMF117" i="1" a="1"/>
  <c r="FIZ117" i="1" a="1"/>
  <c r="EAV117" i="1" a="1"/>
  <c r="CRT117" i="1" a="1"/>
  <c r="WJD117" i="1" a="1"/>
  <c r="RJH117" i="1" a="1"/>
  <c r="MNT117" i="1" a="1"/>
  <c r="OYF117" i="1" a="1"/>
  <c r="UKB117" i="1" a="1"/>
  <c r="GUF117" i="1" a="1"/>
  <c r="KKZ117" i="1" a="1"/>
  <c r="OBD117" i="1" a="1"/>
  <c r="KMV117" i="1" a="1"/>
  <c r="IDX117" i="1" a="1"/>
  <c r="HUB117" i="1" a="1"/>
  <c r="LUR117" i="1" a="1"/>
  <c r="RSF117" i="1" a="1"/>
  <c r="MLP117" i="1" a="1"/>
  <c r="JVH117" i="1" a="1"/>
  <c r="HRH117" i="1" a="1"/>
  <c r="EDH117" i="1" a="1"/>
  <c r="DNH117" i="1" a="1"/>
  <c r="BGN117" i="1" a="1"/>
  <c r="TD117" i="1" a="1"/>
  <c r="EOJ117" i="1" a="1"/>
  <c r="AWJ117" i="1" a="1"/>
  <c r="PSF117" i="1" a="1"/>
  <c r="DFP117" i="1" a="1"/>
  <c r="ATX117" i="1" a="1"/>
  <c r="OCR117" i="1" a="1"/>
  <c r="CJL117" i="1" a="1"/>
  <c r="ZX117" i="1" a="1"/>
  <c r="FNX117" i="1" a="1"/>
  <c r="CVL117" i="1" a="1"/>
  <c r="NP117" i="1" a="1"/>
  <c r="EYF117" i="1" a="1"/>
  <c r="BMZ117" i="1" a="1"/>
  <c r="PIJ117" i="1" a="1"/>
  <c r="DHL117" i="1" a="1"/>
  <c r="AJL117" i="1" a="1"/>
  <c r="EXX117" i="1" a="1"/>
  <c r="BRP117" i="1" a="1"/>
  <c r="SEF117" i="1" a="1"/>
  <c r="DON117" i="1" a="1"/>
  <c r="BFH117" i="1" a="1"/>
  <c r="UKZ117" i="1" a="1"/>
  <c r="DVP117" i="1" a="1"/>
  <c r="YZ117" i="1" a="1"/>
  <c r="FAB117" i="1" a="1"/>
  <c r="CPP117" i="1" a="1"/>
  <c r="MR117" i="1" a="1"/>
  <c r="EHX117" i="1" a="1"/>
  <c r="AZT117" i="1" a="1"/>
  <c r="GAN117" i="1" a="1"/>
  <c r="DEB117" i="1" a="1"/>
  <c r="ADP117" i="1" a="1"/>
  <c r="FER117" i="1" a="1"/>
  <c r="BTD117" i="1" a="1"/>
  <c r="SYN117" i="1" a="1"/>
  <c r="DGF117" i="1" a="1"/>
  <c r="AND117" i="1" a="1"/>
  <c r="CV117" i="1" a="1"/>
  <c r="RH117" i="1" a="1"/>
  <c r="QAV117" i="1" a="1"/>
  <c r="QGZ117" i="1" a="1"/>
  <c r="AFD117" i="1" a="1"/>
  <c r="EIN117" i="1" a="1"/>
  <c r="FMR117" i="1" a="1"/>
  <c r="IZL117" i="1" a="1"/>
  <c r="EJD117" i="1" a="1"/>
  <c r="GEF117" i="1" a="1"/>
  <c r="QZ117" i="1" a="1"/>
  <c r="WEF117" i="1" a="1"/>
  <c r="REJ117" i="1" a="1"/>
  <c r="MIV117" i="1" a="1"/>
  <c r="OTH117" i="1" a="1"/>
  <c r="ROV117" i="1" a="1"/>
  <c r="GKR117" i="1" a="1"/>
  <c r="KGB117" i="1" a="1"/>
  <c r="NKF117" i="1" a="1"/>
  <c r="JEZ117" i="1" a="1"/>
  <c r="HFP117" i="1" a="1"/>
  <c r="UOR117" i="1" a="1"/>
  <c r="LSF117" i="1" a="1"/>
  <c r="QLX117" i="1" a="1"/>
  <c r="MJD117" i="1" a="1"/>
  <c r="JSV117" i="1" a="1"/>
  <c r="HOV117" i="1" a="1"/>
  <c r="TVX117" i="1" a="1"/>
  <c r="DKV117" i="1" a="1"/>
  <c r="BEB117" i="1" a="1"/>
  <c r="QR117" i="1" a="1"/>
  <c r="ELX117" i="1" a="1"/>
  <c r="ARL117" i="1" a="1"/>
  <c r="LUJ117" i="1" a="1"/>
  <c r="DDD117" i="1" a="1"/>
  <c r="AOZ117" i="1" a="1"/>
  <c r="JGN117" i="1" a="1"/>
  <c r="CGZ117" i="1" a="1"/>
  <c r="UZ117" i="1" a="1"/>
  <c r="FIR117" i="1" a="1"/>
  <c r="CSZ117" i="1" a="1"/>
  <c r="IR117" i="1" a="1"/>
  <c r="ESZ117" i="1" a="1"/>
  <c r="BIB117" i="1" a="1"/>
  <c r="OOZ117" i="1" a="1"/>
  <c r="DEZ117" i="1" a="1"/>
  <c r="AEN117" i="1" a="1"/>
  <c r="ESR117" i="1" a="1"/>
  <c r="BHT117" i="1" a="1"/>
  <c r="RFX117" i="1" a="1"/>
  <c r="DMB117" i="1" a="1"/>
  <c r="BCV117" i="1" a="1"/>
  <c r="SRD117" i="1" a="1"/>
  <c r="DTD117" i="1" a="1"/>
  <c r="UB117" i="1" a="1"/>
  <c r="EUV117" i="1" a="1"/>
  <c r="CND117" i="1" a="1"/>
  <c r="HT117" i="1" a="1"/>
  <c r="ECR117" i="1" a="1"/>
  <c r="AUV117" i="1" a="1"/>
  <c r="FXL117" i="1" a="1"/>
  <c r="DBP117" i="1" a="1"/>
  <c r="YR117" i="1" a="1"/>
  <c r="EWZ117" i="1" a="1"/>
  <c r="BGV117" i="1" a="1"/>
  <c r="QVL117" i="1" a="1"/>
  <c r="DDT117" i="1" a="1"/>
  <c r="EPP117" i="1" a="1"/>
  <c r="APX117" i="1" a="1"/>
  <c r="WUF117" i="1" a="1"/>
  <c r="GQN117" i="1" a="1"/>
  <c r="EVT117" i="1" a="1"/>
  <c r="ASZ117" i="1" a="1"/>
  <c r="EHP117" i="1" a="1"/>
  <c r="GV117" i="1" a="1"/>
  <c r="CVD117" i="1" a="1"/>
  <c r="ABD117" i="1" a="1"/>
  <c r="WLH117" i="1" a="1"/>
  <c r="WZD117" i="1" a="1"/>
  <c r="JZX117" i="1" a="1"/>
  <c r="MGB117" i="1" a="1"/>
  <c r="OQN117" i="1" a="1"/>
  <c r="QFT117" i="1" a="1"/>
  <c r="GTX117" i="1" a="1"/>
  <c r="KFT117" i="1" a="1"/>
  <c r="JAB117" i="1" a="1"/>
  <c r="GJT117" i="1" a="1"/>
  <c r="UIN117" i="1" a="1"/>
  <c r="KMN117" i="1" a="1"/>
  <c r="QJL117" i="1" a="1"/>
  <c r="MGR117" i="1" a="1"/>
  <c r="JQJ117" i="1" a="1"/>
  <c r="HMJ117" i="1" a="1"/>
  <c r="STP117" i="1" a="1"/>
  <c r="DIJ117" i="1" a="1"/>
  <c r="BBP117" i="1" a="1"/>
  <c r="OF117" i="1" a="1"/>
  <c r="EGZ117" i="1" a="1"/>
  <c r="AMN117" i="1" a="1"/>
  <c r="GXP117" i="1" a="1"/>
  <c r="DAR117" i="1" a="1"/>
  <c r="AKB117" i="1" a="1"/>
  <c r="IIF117" i="1" a="1"/>
  <c r="CEN117" i="1" a="1"/>
  <c r="QB117" i="1" a="1"/>
  <c r="FDL117" i="1" a="1"/>
  <c r="CQN117" i="1" a="1"/>
  <c r="BH117" i="1" a="1"/>
  <c r="ENT117" i="1" a="1"/>
  <c r="BFP117" i="1" a="1"/>
  <c r="KHH117" i="1" a="1"/>
  <c r="DCN117" i="1" a="1"/>
  <c r="XD117" i="1" a="1"/>
  <c r="ENL117" i="1" a="1"/>
  <c r="BAJ117" i="1" a="1"/>
  <c r="OKB117" i="1" a="1"/>
  <c r="DJP117" i="1" a="1"/>
  <c r="AXX117" i="1" a="1"/>
  <c r="PUR117" i="1" a="1"/>
  <c r="CIN117" i="1" a="1"/>
  <c r="EAF117" i="1" a="1"/>
  <c r="AZL117" i="1" a="1"/>
  <c r="KCR117" i="1" a="1"/>
  <c r="FWN117" i="1" a="1"/>
  <c r="GEV117" i="1" a="1"/>
  <c r="BOV117" i="1" a="1"/>
  <c r="PEB117" i="1" a="1"/>
  <c r="CTH117" i="1" a="1"/>
  <c r="AOB117" i="1" a="1"/>
  <c r="FWV117" i="1" a="1"/>
  <c r="TLL117" i="1" a="1"/>
  <c r="VEZ117" i="1" a="1"/>
  <c r="HVX117" i="1" a="1"/>
  <c r="JPT117" i="1" a="1"/>
  <c r="LHL117" i="1" a="1"/>
  <c r="NFX117" i="1" a="1"/>
  <c r="QCZ117" i="1" a="1"/>
  <c r="HFX117" i="1" a="1"/>
  <c r="HKN117" i="1" a="1"/>
  <c r="QMF117" i="1" a="1"/>
  <c r="SYV117" i="1" a="1"/>
  <c r="JLT117" i="1" a="1"/>
  <c r="QCB117" i="1" a="1"/>
  <c r="LNH117" i="1" a="1"/>
  <c r="JBX117" i="1" a="1"/>
  <c r="GOB117" i="1" a="1"/>
  <c r="PXD117" i="1" a="1"/>
  <c r="DDL117" i="1" a="1"/>
  <c r="AWR117" i="1" a="1"/>
  <c r="JH117" i="1" a="1"/>
  <c r="DZH117" i="1" a="1"/>
  <c r="ACR117" i="1" a="1"/>
  <c r="FQZ117" i="1" a="1"/>
  <c r="CVT117" i="1" a="1"/>
  <c r="AAF117" i="1" a="1"/>
  <c r="FTL117" i="1" a="1"/>
  <c r="BZP117" i="1" a="1"/>
  <c r="GF117" i="1" a="1"/>
  <c r="EQN117" i="1" a="1"/>
  <c r="CLP117" i="1" a="1"/>
  <c r="CHP117" i="1" a="1"/>
  <c r="EBD117" i="1" a="1"/>
  <c r="AVT117" i="1" a="1"/>
  <c r="FYJ117" i="1" a="1"/>
  <c r="CXP117" i="1" a="1"/>
  <c r="NH117" i="1" a="1"/>
  <c r="EGB117" i="1" a="1"/>
  <c r="AQN117" i="1" a="1"/>
  <c r="JNX117" i="1" a="1"/>
  <c r="DER117" i="1" a="1"/>
  <c r="ALP117" i="1" a="1"/>
  <c r="HAB117" i="1" a="1"/>
  <c r="CDP117" i="1" a="1"/>
  <c r="FH117" i="1" a="1"/>
  <c r="EFL117" i="1" a="1"/>
  <c r="BMJ117" i="1" a="1"/>
  <c r="SMF117" i="1" a="1"/>
  <c r="DVH117" i="1" a="1"/>
  <c r="AGB117" i="1" a="1"/>
  <c r="FHL117" i="1" a="1"/>
  <c r="CUF117" i="1" a="1"/>
  <c r="HL117" i="1" a="1"/>
  <c r="ECJ117" i="1" a="1"/>
  <c r="APP117" i="1" a="1"/>
  <c r="FRP117" i="1" a="1"/>
  <c r="CWJ117" i="1" a="1"/>
  <c r="YJ117" i="1" a="1"/>
  <c r="TGN117" i="1" a="1"/>
  <c r="TRX117" i="1" a="1"/>
  <c r="HQZ117" i="1" a="1"/>
  <c r="JBH117" i="1" a="1"/>
  <c r="LCN117" i="1" a="1"/>
  <c r="NAZ117" i="1" a="1"/>
  <c r="PHD117" i="1" a="1"/>
  <c r="GKB117" i="1" a="1"/>
  <c r="PBH117" i="1" a="1"/>
  <c r="VH117" i="1" a="1"/>
  <c r="GBD117" i="1" a="1"/>
  <c r="AKR117" i="1" a="1"/>
  <c r="D145" i="1"/>
  <c r="UOV117" i="1" l="1"/>
  <c r="UOR117" i="1"/>
  <c r="BON117" i="1"/>
  <c r="BOR117" i="1"/>
  <c r="BNP117" i="1"/>
  <c r="BNT117" i="1"/>
  <c r="ITT117" i="1"/>
  <c r="ITP117" i="1"/>
  <c r="KON117" i="1"/>
  <c r="KOJ117" i="1"/>
  <c r="JZP117" i="1"/>
  <c r="JZT117" i="1"/>
  <c r="NSZ117" i="1"/>
  <c r="NSV117" i="1"/>
  <c r="TDD117" i="1"/>
  <c r="TDH117" i="1"/>
  <c r="TIF117" i="1"/>
  <c r="TIB117" i="1"/>
  <c r="UWF117" i="1"/>
  <c r="UWB117" i="1"/>
  <c r="VZP117" i="1"/>
  <c r="VZT117" i="1"/>
  <c r="LVD117" i="1"/>
  <c r="LUZ117" i="1"/>
  <c r="PCJ117" i="1"/>
  <c r="PCF117" i="1"/>
  <c r="KXP117" i="1"/>
  <c r="KXT117" i="1"/>
  <c r="HMF117" i="1"/>
  <c r="HMB117" i="1"/>
  <c r="SFX117" i="1"/>
  <c r="SFT117" i="1"/>
  <c r="IQB117" i="1"/>
  <c r="IPX117" i="1"/>
  <c r="QPD117" i="1"/>
  <c r="QOZ117" i="1"/>
  <c r="KEB117" i="1"/>
  <c r="KDX117" i="1"/>
  <c r="RRT117" i="1"/>
  <c r="RRP117" i="1"/>
  <c r="TUR117" i="1"/>
  <c r="TUV117" i="1"/>
  <c r="VH117" i="1"/>
  <c r="VL117" i="1"/>
  <c r="CUF117" i="1"/>
  <c r="CUJ117" i="1"/>
  <c r="CXT117" i="1"/>
  <c r="CXP117" i="1"/>
  <c r="AWR117" i="1"/>
  <c r="AWV117" i="1"/>
  <c r="HWB117" i="1"/>
  <c r="HVX117" i="1"/>
  <c r="DJP117" i="1"/>
  <c r="DJT117" i="1"/>
  <c r="DAV117" i="1"/>
  <c r="DAR117" i="1"/>
  <c r="KFX117" i="1"/>
  <c r="KFT117" i="1"/>
  <c r="AQB117" i="1"/>
  <c r="APX117" i="1"/>
  <c r="SRH117" i="1"/>
  <c r="SRD117" i="1"/>
  <c r="JGN117" i="1"/>
  <c r="JGR117" i="1"/>
  <c r="HFT117" i="1"/>
  <c r="HFP117" i="1"/>
  <c r="AFD117" i="1"/>
  <c r="AFH117" i="1"/>
  <c r="CPP117" i="1"/>
  <c r="CPT117" i="1"/>
  <c r="CVL117" i="1"/>
  <c r="CVP117" i="1"/>
  <c r="MLP117" i="1"/>
  <c r="MLT117" i="1"/>
  <c r="FJD117" i="1"/>
  <c r="FIZ117" i="1"/>
  <c r="IFT117" i="1"/>
  <c r="IFX117" i="1"/>
  <c r="CAF117" i="1"/>
  <c r="CAJ117" i="1"/>
  <c r="DPX117" i="1"/>
  <c r="DPT117" i="1"/>
  <c r="VFL117" i="1"/>
  <c r="VFH117" i="1"/>
  <c r="FPH117" i="1"/>
  <c r="FPD117" i="1"/>
  <c r="FFT117" i="1"/>
  <c r="FFP117" i="1"/>
  <c r="FBH117" i="1"/>
  <c r="FBL117" i="1"/>
  <c r="JKZ117" i="1"/>
  <c r="JKV117" i="1"/>
  <c r="EXH117" i="1"/>
  <c r="EXL117" i="1"/>
  <c r="FLD117" i="1"/>
  <c r="FLH117" i="1"/>
  <c r="HYV117" i="1"/>
  <c r="HYR117" i="1"/>
  <c r="CTX117" i="1"/>
  <c r="CUB117" i="1"/>
  <c r="BTP117" i="1"/>
  <c r="BTL117" i="1"/>
  <c r="BZH117" i="1"/>
  <c r="BZL117" i="1"/>
  <c r="ERP117" i="1"/>
  <c r="ERL117" i="1"/>
  <c r="WSZ117" i="1"/>
  <c r="WTD117" i="1"/>
  <c r="GGV117" i="1"/>
  <c r="GGR117" i="1"/>
  <c r="HEZ117" i="1"/>
  <c r="HFD117" i="1"/>
  <c r="FTX117" i="1"/>
  <c r="FTT117" i="1"/>
  <c r="PRP117" i="1"/>
  <c r="PRT117" i="1"/>
  <c r="EKB117" i="1"/>
  <c r="EKF117" i="1"/>
  <c r="FIF117" i="1"/>
  <c r="FIB117" i="1"/>
  <c r="EEF117" i="1"/>
  <c r="EEJ117" i="1"/>
  <c r="IOB117" i="1"/>
  <c r="IOF117" i="1"/>
  <c r="DNT117" i="1"/>
  <c r="DNP117" i="1"/>
  <c r="EXP117" i="1"/>
  <c r="EXT117" i="1"/>
  <c r="ETL117" i="1"/>
  <c r="ETH117" i="1"/>
  <c r="LDT117" i="1"/>
  <c r="LDX117" i="1"/>
  <c r="DXH117" i="1"/>
  <c r="DXD117" i="1"/>
  <c r="GVD117" i="1"/>
  <c r="GVH117" i="1"/>
  <c r="MVH117" i="1"/>
  <c r="MVD117" i="1"/>
  <c r="ISF117" i="1"/>
  <c r="ISB117" i="1"/>
  <c r="PPX117" i="1"/>
  <c r="PPT117" i="1"/>
  <c r="SHL117" i="1"/>
  <c r="SHH117" i="1"/>
  <c r="SWF117" i="1"/>
  <c r="SWB117" i="1"/>
  <c r="CB117" i="1"/>
  <c r="BX117" i="1"/>
  <c r="GPX117" i="1"/>
  <c r="GQB117" i="1"/>
  <c r="CPH117" i="1"/>
  <c r="CPL117" i="1"/>
  <c r="CSR117" i="1"/>
  <c r="CSV117" i="1"/>
  <c r="ART117" i="1"/>
  <c r="ARX117" i="1"/>
  <c r="TYF117" i="1"/>
  <c r="TYB117" i="1"/>
  <c r="PLP117" i="1"/>
  <c r="PLL117" i="1"/>
  <c r="GRP117" i="1"/>
  <c r="GRL117" i="1"/>
  <c r="NZT117" i="1"/>
  <c r="NZP117" i="1"/>
  <c r="JXP117" i="1"/>
  <c r="JXL117" i="1"/>
  <c r="WBX117" i="1"/>
  <c r="WBT117" i="1"/>
  <c r="SWV117" i="1"/>
  <c r="SWR117" i="1"/>
  <c r="LQV117" i="1"/>
  <c r="LQR117" i="1"/>
  <c r="VEJ117" i="1"/>
  <c r="VEN117" i="1"/>
  <c r="NCB117" i="1"/>
  <c r="NBX117" i="1"/>
  <c r="RFL117" i="1"/>
  <c r="RFH117" i="1"/>
  <c r="PSV117" i="1"/>
  <c r="PSZ117" i="1"/>
  <c r="GYZ117" i="1"/>
  <c r="GYV117" i="1"/>
  <c r="OVP117" i="1"/>
  <c r="OVL117" i="1"/>
  <c r="KQZ117" i="1"/>
  <c r="KQV117" i="1"/>
  <c r="WQJ117" i="1"/>
  <c r="WQF117" i="1"/>
  <c r="OUJ117" i="1"/>
  <c r="OUF117" i="1"/>
  <c r="IVL117" i="1"/>
  <c r="IVP117" i="1"/>
  <c r="SNX117" i="1"/>
  <c r="SNT117" i="1"/>
  <c r="OEZ117" i="1"/>
  <c r="OEV117" i="1"/>
  <c r="SFP117" i="1"/>
  <c r="SFL117" i="1"/>
  <c r="SRL117" i="1"/>
  <c r="SRP117" i="1"/>
  <c r="LSV117" i="1"/>
  <c r="LSZ117" i="1"/>
  <c r="RIJ117" i="1"/>
  <c r="RIN117" i="1"/>
  <c r="NBP117" i="1"/>
  <c r="NBT117" i="1"/>
  <c r="UOF117" i="1"/>
  <c r="UOB117" i="1"/>
  <c r="OAN117" i="1"/>
  <c r="OAR117" i="1"/>
  <c r="JYN117" i="1"/>
  <c r="JYJ117" i="1"/>
  <c r="SNP117" i="1"/>
  <c r="SNL117" i="1"/>
  <c r="OER117" i="1"/>
  <c r="OEN117" i="1"/>
  <c r="WHP117" i="1"/>
  <c r="WHT117" i="1"/>
  <c r="XFD117" i="1"/>
  <c r="XEZ117" i="1"/>
  <c r="HZL117" i="1"/>
  <c r="HZH117" i="1"/>
  <c r="POR117" i="1"/>
  <c r="PON117" i="1"/>
  <c r="KLT117" i="1"/>
  <c r="KLP117" i="1"/>
  <c r="QLT117" i="1"/>
  <c r="QLP117" i="1"/>
  <c r="VNP117" i="1"/>
  <c r="VNT117" i="1"/>
  <c r="SSN117" i="1"/>
  <c r="SSJ117" i="1"/>
  <c r="OJP117" i="1"/>
  <c r="OJL117" i="1"/>
  <c r="RGJ117" i="1"/>
  <c r="RGF117" i="1"/>
  <c r="UMV117" i="1"/>
  <c r="UMZ117" i="1"/>
  <c r="HIN117" i="1"/>
  <c r="HIJ117" i="1"/>
  <c r="OVH117" i="1"/>
  <c r="OVD117" i="1"/>
  <c r="KVP117" i="1"/>
  <c r="KVL117" i="1"/>
  <c r="VYJ117" i="1"/>
  <c r="VYN117" i="1"/>
  <c r="TWJ117" i="1"/>
  <c r="TWF117" i="1"/>
  <c r="MRH117" i="1"/>
  <c r="MRD117" i="1"/>
  <c r="UQJ117" i="1"/>
  <c r="UQF117" i="1"/>
  <c r="NSN117" i="1"/>
  <c r="NSR117" i="1"/>
  <c r="VAN117" i="1"/>
  <c r="VAJ117" i="1"/>
  <c r="QTH117" i="1"/>
  <c r="QTL117" i="1"/>
  <c r="IGR117" i="1"/>
  <c r="IGV117" i="1"/>
  <c r="PAF117" i="1"/>
  <c r="PAB117" i="1"/>
  <c r="LAN117" i="1"/>
  <c r="LAJ117" i="1"/>
  <c r="WKJ117" i="1"/>
  <c r="WKN117" i="1"/>
  <c r="PDX117" i="1"/>
  <c r="PDT117" i="1"/>
  <c r="KWV117" i="1"/>
  <c r="KWR117" i="1"/>
  <c r="TCN117" i="1"/>
  <c r="TCR117" i="1"/>
  <c r="PKJ117" i="1"/>
  <c r="PKF117" i="1"/>
  <c r="RXH117" i="1"/>
  <c r="RXD117" i="1"/>
  <c r="UWV117" i="1"/>
  <c r="UWR117" i="1"/>
  <c r="ONH117" i="1"/>
  <c r="OND117" i="1"/>
  <c r="GFP117" i="1"/>
  <c r="GFL117" i="1"/>
  <c r="NSJ117" i="1"/>
  <c r="NSF117" i="1"/>
  <c r="JQF117" i="1"/>
  <c r="JQB117" i="1"/>
  <c r="VUJ117" i="1"/>
  <c r="VUN117" i="1"/>
  <c r="KWJ117" i="1"/>
  <c r="KWN117" i="1"/>
  <c r="TZL117" i="1"/>
  <c r="TZH117" i="1"/>
  <c r="OBX117" i="1"/>
  <c r="OBT117" i="1"/>
  <c r="JIV117" i="1"/>
  <c r="JIR117" i="1"/>
  <c r="WWZ117" i="1"/>
  <c r="WXD117" i="1"/>
  <c r="NP117" i="1"/>
  <c r="NT117" i="1"/>
  <c r="WOF117" i="1"/>
  <c r="WOB117" i="1"/>
  <c r="VZH117" i="1"/>
  <c r="VZL117" i="1"/>
  <c r="CCV117" i="1"/>
  <c r="CCR117" i="1"/>
  <c r="WNT117" i="1"/>
  <c r="WNX117" i="1"/>
  <c r="NWV117" i="1"/>
  <c r="NWZ117" i="1"/>
  <c r="LRL117" i="1"/>
  <c r="LRH117" i="1"/>
  <c r="FOJ117" i="1"/>
  <c r="FOF117" i="1"/>
  <c r="OKF117" i="1"/>
  <c r="OKB117" i="1"/>
  <c r="BER117" i="1"/>
  <c r="BEV117" i="1"/>
  <c r="FFD117" i="1"/>
  <c r="FEZ117" i="1"/>
  <c r="QWF117" i="1"/>
  <c r="QWB117" i="1"/>
  <c r="SRT117" i="1"/>
  <c r="SRX117" i="1"/>
  <c r="LTH117" i="1"/>
  <c r="LTD117" i="1"/>
  <c r="HEF117" i="1"/>
  <c r="HEB117" i="1"/>
  <c r="WKB117" i="1"/>
  <c r="WKF117" i="1"/>
  <c r="JFP117" i="1"/>
  <c r="JFT117" i="1"/>
  <c r="NRH117" i="1"/>
  <c r="NRL117" i="1"/>
  <c r="NOR117" i="1"/>
  <c r="NON117" i="1"/>
  <c r="AVT117" i="1"/>
  <c r="AVX117" i="1"/>
  <c r="TLL117" i="1"/>
  <c r="TLP117" i="1"/>
  <c r="AMN117" i="1"/>
  <c r="AMR117" i="1"/>
  <c r="DDX117" i="1"/>
  <c r="DDT117" i="1"/>
  <c r="DMB117" i="1"/>
  <c r="DMF117" i="1"/>
  <c r="DDH117" i="1"/>
  <c r="DDD117" i="1"/>
  <c r="NKF117" i="1"/>
  <c r="NKJ117" i="1"/>
  <c r="QAV117" i="1"/>
  <c r="QAZ117" i="1"/>
  <c r="YZ117" i="1"/>
  <c r="ZD117" i="1"/>
  <c r="ZX117" i="1"/>
  <c r="AAB117" i="1"/>
  <c r="LUV117" i="1"/>
  <c r="LUR117" i="1"/>
  <c r="EKV117" i="1"/>
  <c r="EKR117" i="1"/>
  <c r="EMV117" i="1"/>
  <c r="EMZ117" i="1"/>
  <c r="FAR117" i="1"/>
  <c r="FAV117" i="1"/>
  <c r="HTT117" i="1"/>
  <c r="HTX117" i="1"/>
  <c r="FCF117" i="1"/>
  <c r="FCJ117" i="1"/>
  <c r="DJD117" i="1"/>
  <c r="DIZ117" i="1"/>
  <c r="DMN117" i="1"/>
  <c r="DMJ117" i="1"/>
  <c r="BLL117" i="1"/>
  <c r="BLP117" i="1"/>
  <c r="PFX117" i="1"/>
  <c r="PGB117" i="1"/>
  <c r="CWZ117" i="1"/>
  <c r="CXD117" i="1"/>
  <c r="DCZ117" i="1"/>
  <c r="DCV117" i="1"/>
  <c r="NHD117" i="1"/>
  <c r="NHH117" i="1"/>
  <c r="BPT117" i="1"/>
  <c r="BPX117" i="1"/>
  <c r="AGJ117" i="1"/>
  <c r="AGN117" i="1"/>
  <c r="AHL117" i="1"/>
  <c r="AHH117" i="1"/>
  <c r="KRH117" i="1"/>
  <c r="KRD117" i="1"/>
  <c r="DCJ117" i="1"/>
  <c r="DCF117" i="1"/>
  <c r="DQJ117" i="1"/>
  <c r="DQN117" i="1"/>
  <c r="EDP117" i="1"/>
  <c r="EDT117" i="1"/>
  <c r="CMJ117" i="1"/>
  <c r="CMF117" i="1"/>
  <c r="SEN117" i="1"/>
  <c r="SER117" i="1"/>
  <c r="CIB117" i="1"/>
  <c r="CHX117" i="1"/>
  <c r="CGJ117" i="1"/>
  <c r="CGN117" i="1"/>
  <c r="CCJ117" i="1"/>
  <c r="CCN117" i="1"/>
  <c r="SGJ117" i="1"/>
  <c r="SGN117" i="1"/>
  <c r="BQR117" i="1"/>
  <c r="BQV117" i="1"/>
  <c r="CSN117" i="1"/>
  <c r="CSJ117" i="1"/>
  <c r="BQB117" i="1"/>
  <c r="BQF117" i="1"/>
  <c r="RSZ117" i="1"/>
  <c r="RSV117" i="1"/>
  <c r="RNP117" i="1"/>
  <c r="RNT117" i="1"/>
  <c r="DJH117" i="1"/>
  <c r="DJL117" i="1"/>
  <c r="DPD117" i="1"/>
  <c r="DPH117" i="1"/>
  <c r="OTX117" i="1"/>
  <c r="OUB117" i="1"/>
  <c r="DWV117" i="1"/>
  <c r="DWZ117" i="1"/>
  <c r="EUN117" i="1"/>
  <c r="EUR117" i="1"/>
  <c r="FIJ117" i="1"/>
  <c r="FIN117" i="1"/>
  <c r="CWF117" i="1"/>
  <c r="CWB117" i="1"/>
  <c r="WFL117" i="1"/>
  <c r="WFP117" i="1"/>
  <c r="WJ117" i="1"/>
  <c r="WF117" i="1"/>
  <c r="ALX117" i="1"/>
  <c r="AMB117" i="1"/>
  <c r="HCN117" i="1"/>
  <c r="HCR117" i="1"/>
  <c r="UYR117" i="1"/>
  <c r="UYN117" i="1"/>
  <c r="GOV117" i="1"/>
  <c r="GOR117" i="1"/>
  <c r="ODX117" i="1"/>
  <c r="OEB117" i="1"/>
  <c r="JIN117" i="1"/>
  <c r="JIJ117" i="1"/>
  <c r="PDL117" i="1"/>
  <c r="PDP117" i="1"/>
  <c r="TQR117" i="1"/>
  <c r="TQV117" i="1"/>
  <c r="JOR117" i="1"/>
  <c r="JON117" i="1"/>
  <c r="REF117" i="1"/>
  <c r="REB117" i="1"/>
  <c r="MZD117" i="1"/>
  <c r="MZH117" i="1"/>
  <c r="UZT117" i="1"/>
  <c r="UZX117" i="1"/>
  <c r="WVL117" i="1"/>
  <c r="WVP117" i="1"/>
  <c r="HPL117" i="1"/>
  <c r="HPP117" i="1"/>
  <c r="OLH117" i="1"/>
  <c r="OLL117" i="1"/>
  <c r="KBX117" i="1"/>
  <c r="KBT117" i="1"/>
  <c r="QBX117" i="1"/>
  <c r="QBT117" i="1"/>
  <c r="VDT117" i="1"/>
  <c r="VDX117" i="1"/>
  <c r="JHD117" i="1"/>
  <c r="JHH117" i="1"/>
  <c r="NRT117" i="1"/>
  <c r="NRP117" i="1"/>
  <c r="JPP117" i="1"/>
  <c r="JPL117" i="1"/>
  <c r="UFP117" i="1"/>
  <c r="UFL117" i="1"/>
  <c r="WGJ117" i="1"/>
  <c r="WGN117" i="1"/>
  <c r="JOJ117" i="1"/>
  <c r="JOF117" i="1"/>
  <c r="SIJ117" i="1"/>
  <c r="SIF117" i="1"/>
  <c r="LYN117" i="1"/>
  <c r="LYJ117" i="1"/>
  <c r="GXL117" i="1"/>
  <c r="GXH117" i="1"/>
  <c r="VTX117" i="1"/>
  <c r="VTT117" i="1"/>
  <c r="IGF117" i="1"/>
  <c r="IGB117" i="1"/>
  <c r="PGV117" i="1"/>
  <c r="PGZ117" i="1"/>
  <c r="JAV117" i="1"/>
  <c r="JAR117" i="1"/>
  <c r="UCV117" i="1"/>
  <c r="UCR117" i="1"/>
  <c r="WWJ117" i="1"/>
  <c r="WWN117" i="1"/>
  <c r="VNX117" i="1"/>
  <c r="VOB117" i="1"/>
  <c r="MMJ117" i="1"/>
  <c r="MMF117" i="1"/>
  <c r="GPH117" i="1"/>
  <c r="GPL117" i="1"/>
  <c r="RCJ117" i="1"/>
  <c r="RCF117" i="1"/>
  <c r="TUB117" i="1"/>
  <c r="TUF117" i="1"/>
  <c r="RZD117" i="1"/>
  <c r="RYZ117" i="1"/>
  <c r="JPD117" i="1"/>
  <c r="JPH117" i="1"/>
  <c r="UHP117" i="1"/>
  <c r="UHT117" i="1"/>
  <c r="XBH117" i="1"/>
  <c r="XBL117" i="1"/>
  <c r="VSV117" i="1"/>
  <c r="VSZ117" i="1"/>
  <c r="POF117" i="1"/>
  <c r="POJ117" i="1"/>
  <c r="IHL117" i="1"/>
  <c r="IHH117" i="1"/>
  <c r="QIZ117" i="1"/>
  <c r="QIV117" i="1"/>
  <c r="TIN117" i="1"/>
  <c r="TIJ117" i="1"/>
  <c r="KAN117" i="1"/>
  <c r="KAR117" i="1"/>
  <c r="SUR117" i="1"/>
  <c r="SUN117" i="1"/>
  <c r="MYV117" i="1"/>
  <c r="MYZ117" i="1"/>
  <c r="HJP117" i="1"/>
  <c r="HJT117" i="1"/>
  <c r="WND117" i="1"/>
  <c r="WNH117" i="1"/>
  <c r="IBL117" i="1"/>
  <c r="IBP117" i="1"/>
  <c r="PTD117" i="1"/>
  <c r="PTH117" i="1"/>
  <c r="JIB117" i="1"/>
  <c r="JIF117" i="1"/>
  <c r="QNT117" i="1"/>
  <c r="QNX117" i="1"/>
  <c r="TNH117" i="1"/>
  <c r="TNL117" i="1"/>
  <c r="KFH117" i="1"/>
  <c r="KFD117" i="1"/>
  <c r="QMN117" i="1"/>
  <c r="QMR117" i="1"/>
  <c r="JYZ117" i="1"/>
  <c r="JZD117" i="1"/>
  <c r="GBP117" i="1"/>
  <c r="GBL117" i="1"/>
  <c r="UXP117" i="1"/>
  <c r="UXT117" i="1"/>
  <c r="WCN117" i="1"/>
  <c r="WCJ117" i="1"/>
  <c r="GAJ117" i="1"/>
  <c r="GAF117" i="1"/>
  <c r="NKR117" i="1"/>
  <c r="NKN117" i="1"/>
  <c r="IFH117" i="1"/>
  <c r="IFD117" i="1"/>
  <c r="OWF117" i="1"/>
  <c r="OWB117" i="1"/>
  <c r="TJL117" i="1"/>
  <c r="TJH117" i="1"/>
  <c r="QJT117" i="1"/>
  <c r="QJX117" i="1"/>
  <c r="KBD117" i="1"/>
  <c r="KBH117" i="1"/>
  <c r="UEV117" i="1"/>
  <c r="UEZ117" i="1"/>
  <c r="PUN117" i="1"/>
  <c r="PUJ117" i="1"/>
  <c r="VFP117" i="1"/>
  <c r="VFT117" i="1"/>
  <c r="DTD117" i="1"/>
  <c r="DTH117" i="1"/>
  <c r="BSN117" i="1"/>
  <c r="BSR117" i="1"/>
  <c r="BOJ117" i="1"/>
  <c r="BOF117" i="1"/>
  <c r="DUZ117" i="1"/>
  <c r="DVD117" i="1"/>
  <c r="GWN117" i="1"/>
  <c r="GWJ117" i="1"/>
  <c r="GYR117" i="1"/>
  <c r="GYN117" i="1"/>
  <c r="PQZ117" i="1"/>
  <c r="PRD117" i="1"/>
  <c r="KYB117" i="1"/>
  <c r="KXX117" i="1"/>
  <c r="FYN117" i="1"/>
  <c r="FYJ117" i="1"/>
  <c r="FOB117" i="1"/>
  <c r="FNX117" i="1"/>
  <c r="KOV117" i="1"/>
  <c r="KOR117" i="1"/>
  <c r="UHD117" i="1"/>
  <c r="UGZ117" i="1"/>
  <c r="TAR117" i="1"/>
  <c r="TAV117" i="1"/>
  <c r="PZL117" i="1"/>
  <c r="PZH117" i="1"/>
  <c r="OLD117" i="1"/>
  <c r="OKZ117" i="1"/>
  <c r="OGZ117" i="1"/>
  <c r="OHD117" i="1"/>
  <c r="PQR117" i="1"/>
  <c r="PQV117" i="1"/>
  <c r="VCV117" i="1"/>
  <c r="VCZ117" i="1"/>
  <c r="QWZ117" i="1"/>
  <c r="QXD117" i="1"/>
  <c r="PXH117" i="1"/>
  <c r="PXD117" i="1"/>
  <c r="BAJ117" i="1"/>
  <c r="BAN117" i="1"/>
  <c r="QFX117" i="1"/>
  <c r="QFT117" i="1"/>
  <c r="PHD117" i="1"/>
  <c r="PHH117" i="1"/>
  <c r="DVL117" i="1"/>
  <c r="DVH117" i="1"/>
  <c r="EBH117" i="1"/>
  <c r="EBD117" i="1"/>
  <c r="GOB117" i="1"/>
  <c r="GOF117" i="1"/>
  <c r="FWZ117" i="1"/>
  <c r="FWV117" i="1"/>
  <c r="ENL117" i="1"/>
  <c r="ENP117" i="1"/>
  <c r="EHD117" i="1"/>
  <c r="EGZ117" i="1"/>
  <c r="OQR117" i="1"/>
  <c r="OQN117" i="1"/>
  <c r="QVL117" i="1"/>
  <c r="QVP117" i="1"/>
  <c r="RGB117" i="1"/>
  <c r="RFX117" i="1"/>
  <c r="LUN117" i="1"/>
  <c r="LUJ117" i="1"/>
  <c r="KGF117" i="1"/>
  <c r="KGB117" i="1"/>
  <c r="RL117" i="1"/>
  <c r="RH117" i="1"/>
  <c r="DVP117" i="1"/>
  <c r="DVT117" i="1"/>
  <c r="CJP117" i="1"/>
  <c r="CJL117" i="1"/>
  <c r="HUF117" i="1"/>
  <c r="HUB117" i="1"/>
  <c r="BAR117" i="1"/>
  <c r="BAV117" i="1"/>
  <c r="RT117" i="1"/>
  <c r="RP117" i="1"/>
  <c r="SR117" i="1"/>
  <c r="SN117" i="1"/>
  <c r="JXX117" i="1"/>
  <c r="JXT117" i="1"/>
  <c r="IJ117" i="1"/>
  <c r="IN117" i="1"/>
  <c r="RAN117" i="1"/>
  <c r="RAJ117" i="1"/>
  <c r="FZX117" i="1"/>
  <c r="GAB117" i="1"/>
  <c r="EEN117" i="1"/>
  <c r="EER117" i="1"/>
  <c r="VKF117" i="1"/>
  <c r="VKJ117" i="1"/>
  <c r="FND117" i="1"/>
  <c r="FMZ117" i="1"/>
  <c r="GSR117" i="1"/>
  <c r="GSV117" i="1"/>
  <c r="FVD117" i="1"/>
  <c r="FUZ117" i="1"/>
  <c r="GLP117" i="1"/>
  <c r="GLT117" i="1"/>
  <c r="CZL117" i="1"/>
  <c r="CZP117" i="1"/>
  <c r="DFH117" i="1"/>
  <c r="DFL117" i="1"/>
  <c r="NOJ117" i="1"/>
  <c r="NOF117" i="1"/>
  <c r="BXH117" i="1"/>
  <c r="BXD117" i="1"/>
  <c r="GGN117" i="1"/>
  <c r="GGJ117" i="1"/>
  <c r="PX117" i="1"/>
  <c r="PT117" i="1"/>
  <c r="EZD117" i="1"/>
  <c r="EZH117" i="1"/>
  <c r="RJT117" i="1"/>
  <c r="RJP117" i="1"/>
  <c r="KJX117" i="1"/>
  <c r="KJT117" i="1"/>
  <c r="MBX117" i="1"/>
  <c r="MBT117" i="1"/>
  <c r="GGF117" i="1"/>
  <c r="GGB117" i="1"/>
  <c r="PWR117" i="1"/>
  <c r="PWN117" i="1"/>
  <c r="EMJ117" i="1"/>
  <c r="EMF117" i="1"/>
  <c r="FNL117" i="1"/>
  <c r="FNH117" i="1"/>
  <c r="EJL117" i="1"/>
  <c r="EJP117" i="1"/>
  <c r="KNH117" i="1"/>
  <c r="KND117" i="1"/>
  <c r="DBL117" i="1"/>
  <c r="DBH117" i="1"/>
  <c r="OFD117" i="1"/>
  <c r="OFH117" i="1"/>
  <c r="PNL117" i="1"/>
  <c r="PNH117" i="1"/>
  <c r="HFL117" i="1"/>
  <c r="HFH117" i="1"/>
  <c r="HHL117" i="1"/>
  <c r="HHP117" i="1"/>
  <c r="TT117" i="1"/>
  <c r="TX117" i="1"/>
  <c r="AGZ117" i="1"/>
  <c r="AHD117" i="1"/>
  <c r="GDD117" i="1"/>
  <c r="GCZ117" i="1"/>
  <c r="XCJ117" i="1"/>
  <c r="XCF117" i="1"/>
  <c r="CIF117" i="1"/>
  <c r="CIJ117" i="1"/>
  <c r="DWF117" i="1"/>
  <c r="DWJ117" i="1"/>
  <c r="GCB117" i="1"/>
  <c r="GCF117" i="1"/>
  <c r="WVT117" i="1"/>
  <c r="WVX117" i="1"/>
  <c r="JCR117" i="1"/>
  <c r="JCN117" i="1"/>
  <c r="QZH117" i="1"/>
  <c r="QZD117" i="1"/>
  <c r="MUR117" i="1"/>
  <c r="MUN117" i="1"/>
  <c r="UUZ117" i="1"/>
  <c r="UUV117" i="1"/>
  <c r="WQN117" i="1"/>
  <c r="WQR117" i="1"/>
  <c r="LLL117" i="1"/>
  <c r="LLP117" i="1"/>
  <c r="UMR117" i="1"/>
  <c r="UMN117" i="1"/>
  <c r="QQB117" i="1"/>
  <c r="QPX117" i="1"/>
  <c r="THX117" i="1"/>
  <c r="THT117" i="1"/>
  <c r="RFP117" i="1"/>
  <c r="RFT117" i="1"/>
  <c r="JQZ117" i="1"/>
  <c r="JRD117" i="1"/>
  <c r="SGB117" i="1"/>
  <c r="SGF117" i="1"/>
  <c r="NIR117" i="1"/>
  <c r="NIV117" i="1"/>
  <c r="VCJ117" i="1"/>
  <c r="VCF117" i="1"/>
  <c r="WYB117" i="1"/>
  <c r="WXX117" i="1"/>
  <c r="MYB117" i="1"/>
  <c r="MXX117" i="1"/>
  <c r="QKN117" i="1"/>
  <c r="QKJ117" i="1"/>
  <c r="LOV117" i="1"/>
  <c r="LOZ117" i="1"/>
  <c r="IKJ117" i="1"/>
  <c r="IKN117" i="1"/>
  <c r="TSZ117" i="1"/>
  <c r="TSV117" i="1"/>
  <c r="LNT117" i="1"/>
  <c r="LNP117" i="1"/>
  <c r="VLX117" i="1"/>
  <c r="VLT117" i="1"/>
  <c r="PMN117" i="1"/>
  <c r="PMJ117" i="1"/>
  <c r="KMB117" i="1"/>
  <c r="KLX117" i="1"/>
  <c r="UQV117" i="1"/>
  <c r="UQZ117" i="1"/>
  <c r="MQN117" i="1"/>
  <c r="MQR117" i="1"/>
  <c r="FCB117" i="1"/>
  <c r="FBX117" i="1"/>
  <c r="LHH117" i="1"/>
  <c r="LHD117" i="1"/>
  <c r="IAN117" i="1"/>
  <c r="IAR117" i="1"/>
  <c r="SAB117" i="1"/>
  <c r="RZX117" i="1"/>
  <c r="UPP117" i="1"/>
  <c r="UPT117" i="1"/>
  <c r="QAF117" i="1"/>
  <c r="QAJ117" i="1"/>
  <c r="JDH117" i="1"/>
  <c r="JDD117" i="1"/>
  <c r="UFD117" i="1"/>
  <c r="UFH117" i="1"/>
  <c r="WYV117" i="1"/>
  <c r="WYZ117" i="1"/>
  <c r="VQJ117" i="1"/>
  <c r="VQN117" i="1"/>
  <c r="LMF117" i="1"/>
  <c r="LMB117" i="1"/>
  <c r="IKF117" i="1"/>
  <c r="IKB117" i="1"/>
  <c r="SEZ117" i="1"/>
  <c r="SEV117" i="1"/>
  <c r="UUR117" i="1"/>
  <c r="UUN117" i="1"/>
  <c r="SSF117" i="1"/>
  <c r="SSB117" i="1"/>
  <c r="MUJ117" i="1"/>
  <c r="MUF117" i="1"/>
  <c r="HHH117" i="1"/>
  <c r="HHD117" i="1"/>
  <c r="WKR117" i="1"/>
  <c r="WKV117" i="1"/>
  <c r="MON117" i="1"/>
  <c r="MOJ117" i="1"/>
  <c r="HPX117" i="1"/>
  <c r="HPT117" i="1"/>
  <c r="PYR117" i="1"/>
  <c r="PYV117" i="1"/>
  <c r="LZD117" i="1"/>
  <c r="LYZ117" i="1"/>
  <c r="WDP117" i="1"/>
  <c r="WDT117" i="1"/>
  <c r="KOZ117" i="1"/>
  <c r="KPD117" i="1"/>
  <c r="SXD117" i="1"/>
  <c r="SWZ117" i="1"/>
  <c r="NIN117" i="1"/>
  <c r="NIJ117" i="1"/>
  <c r="IFL117" i="1"/>
  <c r="IFP117" i="1"/>
  <c r="WPT117" i="1"/>
  <c r="WPP117" i="1"/>
  <c r="NMB117" i="1"/>
  <c r="NMF117" i="1"/>
  <c r="FQR117" i="1"/>
  <c r="FQV117" i="1"/>
  <c r="MKN117" i="1"/>
  <c r="MKJ117" i="1"/>
  <c r="IUB117" i="1"/>
  <c r="ITX117" i="1"/>
  <c r="TKR117" i="1"/>
  <c r="TKN117" i="1"/>
  <c r="WEV117" i="1"/>
  <c r="WEZ117" i="1"/>
  <c r="IVD117" i="1"/>
  <c r="IVH117" i="1"/>
  <c r="QRT117" i="1"/>
  <c r="QRX117" i="1"/>
  <c r="MDT117" i="1"/>
  <c r="MDP117" i="1"/>
  <c r="VOJ117" i="1"/>
  <c r="VOF117" i="1"/>
  <c r="WCF117" i="1"/>
  <c r="WCB117" i="1"/>
  <c r="HDD117" i="1"/>
  <c r="HDH117" i="1"/>
  <c r="MMR117" i="1"/>
  <c r="MMN117" i="1"/>
  <c r="IRH117" i="1"/>
  <c r="IRD117" i="1"/>
  <c r="SYF117" i="1"/>
  <c r="SYJ117" i="1"/>
  <c r="WZX117" i="1"/>
  <c r="WZT117" i="1"/>
  <c r="GBD117" i="1"/>
  <c r="GBH117" i="1"/>
  <c r="JVH117" i="1"/>
  <c r="JVL117" i="1"/>
  <c r="DUV117" i="1"/>
  <c r="DUR117" i="1"/>
  <c r="BRH117" i="1"/>
  <c r="BRL117" i="1"/>
  <c r="EN117" i="1"/>
  <c r="EJ117" i="1"/>
  <c r="QIB117" i="1"/>
  <c r="QHX117" i="1"/>
  <c r="LIN117" i="1"/>
  <c r="LIJ117" i="1"/>
  <c r="VQB117" i="1"/>
  <c r="VQF117" i="1"/>
  <c r="NJT117" i="1"/>
  <c r="NJP117" i="1"/>
  <c r="VEZ117" i="1"/>
  <c r="VFD117" i="1"/>
  <c r="BRX117" i="1"/>
  <c r="BSB117" i="1"/>
  <c r="IBD117" i="1"/>
  <c r="IBH117" i="1"/>
  <c r="BP117" i="1"/>
  <c r="BT117" i="1"/>
  <c r="CYR117" i="1"/>
  <c r="CYN117" i="1"/>
  <c r="RHX117" i="1"/>
  <c r="RHT117" i="1"/>
  <c r="GMZ117" i="1"/>
  <c r="GMV117" i="1"/>
  <c r="MCR117" i="1"/>
  <c r="MCV117" i="1"/>
  <c r="MTP117" i="1"/>
  <c r="MTT117" i="1"/>
  <c r="SKN117" i="1"/>
  <c r="SKJ117" i="1"/>
  <c r="HZP117" i="1"/>
  <c r="HZT117" i="1"/>
  <c r="NAZ117" i="1"/>
  <c r="NBD117" i="1"/>
  <c r="JCB117" i="1"/>
  <c r="JBX117" i="1"/>
  <c r="AOB117" i="1"/>
  <c r="AOF117" i="1"/>
  <c r="XH117" i="1"/>
  <c r="XD117" i="1"/>
  <c r="OJ117" i="1"/>
  <c r="OF117" i="1"/>
  <c r="MGB117" i="1"/>
  <c r="MGF117" i="1"/>
  <c r="BGV117" i="1"/>
  <c r="BGZ117" i="1"/>
  <c r="BHT117" i="1"/>
  <c r="BHX117" i="1"/>
  <c r="ARL117" i="1"/>
  <c r="ARP117" i="1"/>
  <c r="GKR117" i="1"/>
  <c r="GKV117" i="1"/>
  <c r="CV117" i="1"/>
  <c r="CZ117" i="1"/>
  <c r="ULD117" i="1"/>
  <c r="UKZ117" i="1"/>
  <c r="OCV117" i="1"/>
  <c r="OCR117" i="1"/>
  <c r="IDX117" i="1"/>
  <c r="IEB117" i="1"/>
  <c r="AHP117" i="1"/>
  <c r="AHT117" i="1"/>
  <c r="CSF117" i="1"/>
  <c r="CSB117" i="1"/>
  <c r="CXX117" i="1"/>
  <c r="CYB117" i="1"/>
  <c r="MOB117" i="1"/>
  <c r="MOF117" i="1"/>
  <c r="XT117" i="1"/>
  <c r="XX117" i="1"/>
  <c r="BJT117" i="1"/>
  <c r="BJP117" i="1"/>
  <c r="BUJ117" i="1"/>
  <c r="BUN117" i="1"/>
  <c r="EMN117" i="1"/>
  <c r="EMR117" i="1"/>
  <c r="TTD117" i="1"/>
  <c r="TTH117" i="1"/>
  <c r="ANT117" i="1"/>
  <c r="ANX117" i="1"/>
  <c r="AOV117" i="1"/>
  <c r="AOR117" i="1"/>
  <c r="NAF117" i="1"/>
  <c r="NAB117" i="1"/>
  <c r="MJ117" i="1"/>
  <c r="MN117" i="1"/>
  <c r="FSJ117" i="1"/>
  <c r="FSF117" i="1"/>
  <c r="KMF117" i="1"/>
  <c r="KMJ117" i="1"/>
  <c r="GER117" i="1"/>
  <c r="GEN117" i="1"/>
  <c r="JJL117" i="1"/>
  <c r="JJH117" i="1"/>
  <c r="BVX117" i="1"/>
  <c r="BWB117" i="1"/>
  <c r="CBT117" i="1"/>
  <c r="CBX117" i="1"/>
  <c r="ETX117" i="1"/>
  <c r="EUB117" i="1"/>
  <c r="WER117" i="1"/>
  <c r="WEN117" i="1"/>
  <c r="BHH117" i="1"/>
  <c r="BHD117" i="1"/>
  <c r="BPL117" i="1"/>
  <c r="BPP117" i="1"/>
  <c r="AHX117" i="1"/>
  <c r="AIB117" i="1"/>
  <c r="NIZ117" i="1"/>
  <c r="NJD117" i="1"/>
  <c r="TL117" i="1"/>
  <c r="TP117" i="1"/>
  <c r="UJ117" i="1"/>
  <c r="UN117" i="1"/>
  <c r="EB117" i="1"/>
  <c r="EF117" i="1"/>
  <c r="ICJ117" i="1"/>
  <c r="ICN117" i="1"/>
  <c r="FUJ117" i="1"/>
  <c r="FUN117" i="1"/>
  <c r="BTT117" i="1"/>
  <c r="BTX117" i="1"/>
  <c r="BNH117" i="1"/>
  <c r="BNL117" i="1"/>
  <c r="PXL117" i="1"/>
  <c r="PXP117" i="1"/>
  <c r="LWV117" i="1"/>
  <c r="LWZ117" i="1"/>
  <c r="CFT117" i="1"/>
  <c r="CFX117" i="1"/>
  <c r="DTT117" i="1"/>
  <c r="DTX117" i="1"/>
  <c r="FZP117" i="1"/>
  <c r="FZT117" i="1"/>
  <c r="WQV117" i="1"/>
  <c r="WQZ117" i="1"/>
  <c r="NLT117" i="1"/>
  <c r="NLX117" i="1"/>
  <c r="TBD117" i="1"/>
  <c r="TAZ117" i="1"/>
  <c r="IXD117" i="1"/>
  <c r="IWZ117" i="1"/>
  <c r="QER117" i="1"/>
  <c r="QEN117" i="1"/>
  <c r="LGR117" i="1"/>
  <c r="LGN117" i="1"/>
  <c r="UER117" i="1"/>
  <c r="UEN117" i="1"/>
  <c r="PUF117" i="1"/>
  <c r="PUB117" i="1"/>
  <c r="TCZ117" i="1"/>
  <c r="TCV117" i="1"/>
  <c r="WGZ117" i="1"/>
  <c r="WHD117" i="1"/>
  <c r="OXD117" i="1"/>
  <c r="OWZ117" i="1"/>
  <c r="IQV117" i="1"/>
  <c r="IQZ117" i="1"/>
  <c r="TAJ117" i="1"/>
  <c r="TAN117" i="1"/>
  <c r="WMN117" i="1"/>
  <c r="WMR117" i="1"/>
  <c r="VEF117" i="1"/>
  <c r="VEB117" i="1"/>
  <c r="LNX117" i="1"/>
  <c r="LOB117" i="1"/>
  <c r="VQV117" i="1"/>
  <c r="VQR117" i="1"/>
  <c r="QSN117" i="1"/>
  <c r="QSJ117" i="1"/>
  <c r="TKJ117" i="1"/>
  <c r="TKF117" i="1"/>
  <c r="RIF117" i="1"/>
  <c r="RIB117" i="1"/>
  <c r="PVL117" i="1"/>
  <c r="PVH117" i="1"/>
  <c r="HBL117" i="1"/>
  <c r="HBH117" i="1"/>
  <c r="OYB117" i="1"/>
  <c r="OXX117" i="1"/>
  <c r="KTH117" i="1"/>
  <c r="KTL117" i="1"/>
  <c r="WSV117" i="1"/>
  <c r="WSR117" i="1"/>
  <c r="OWV117" i="1"/>
  <c r="OWR117" i="1"/>
  <c r="IYB117" i="1"/>
  <c r="IXX117" i="1"/>
  <c r="SQJ117" i="1"/>
  <c r="SQF117" i="1"/>
  <c r="OHL117" i="1"/>
  <c r="OHH117" i="1"/>
  <c r="TDX117" i="1"/>
  <c r="TDT117" i="1"/>
  <c r="PQF117" i="1"/>
  <c r="PQB117" i="1"/>
  <c r="HAZ117" i="1"/>
  <c r="HBD117" i="1"/>
  <c r="NZL117" i="1"/>
  <c r="NZH117" i="1"/>
  <c r="KOF117" i="1"/>
  <c r="KOB117" i="1"/>
  <c r="VRH117" i="1"/>
  <c r="VRL117" i="1"/>
  <c r="MTD117" i="1"/>
  <c r="MSZ117" i="1"/>
  <c r="FEN117" i="1"/>
  <c r="FEJ117" i="1"/>
  <c r="LJT117" i="1"/>
  <c r="LJP117" i="1"/>
  <c r="ICZ117" i="1"/>
  <c r="IDD117" i="1"/>
  <c r="SCN117" i="1"/>
  <c r="SCJ117" i="1"/>
  <c r="USF117" i="1"/>
  <c r="USB117" i="1"/>
  <c r="OSV117" i="1"/>
  <c r="OSR117" i="1"/>
  <c r="KTD117" i="1"/>
  <c r="KSZ117" i="1"/>
  <c r="VVX117" i="1"/>
  <c r="VWB117" i="1"/>
  <c r="MMB117" i="1"/>
  <c r="MLX117" i="1"/>
  <c r="HNL117" i="1"/>
  <c r="HNH117" i="1"/>
  <c r="PWJ117" i="1"/>
  <c r="PWF117" i="1"/>
  <c r="LWR117" i="1"/>
  <c r="LWN117" i="1"/>
  <c r="VAV117" i="1"/>
  <c r="VAR117" i="1"/>
  <c r="QAB117" i="1"/>
  <c r="PZX117" i="1"/>
  <c r="JRL117" i="1"/>
  <c r="JRH117" i="1"/>
  <c r="THP117" i="1"/>
  <c r="THL117" i="1"/>
  <c r="PKR117" i="1"/>
  <c r="PKN117" i="1"/>
  <c r="TQB117" i="1"/>
  <c r="TQF117" i="1"/>
  <c r="NCN117" i="1"/>
  <c r="NCR117" i="1"/>
  <c r="HSF117" i="1"/>
  <c r="HSJ117" i="1"/>
  <c r="QPP117" i="1"/>
  <c r="QPT117" i="1"/>
  <c r="MBP117" i="1"/>
  <c r="MBL117" i="1"/>
  <c r="WGB117" i="1"/>
  <c r="WGF117" i="1"/>
  <c r="QVX117" i="1"/>
  <c r="QVT117" i="1"/>
  <c r="IJH117" i="1"/>
  <c r="IJD117" i="1"/>
  <c r="PCR117" i="1"/>
  <c r="PCN117" i="1"/>
  <c r="LCZ117" i="1"/>
  <c r="LCV117" i="1"/>
  <c r="WMV117" i="1"/>
  <c r="WMZ117" i="1"/>
  <c r="PGJ117" i="1"/>
  <c r="PGF117" i="1"/>
  <c r="KZH117" i="1"/>
  <c r="KZD117" i="1"/>
  <c r="TXD117" i="1"/>
  <c r="TXH117" i="1"/>
  <c r="PMV117" i="1"/>
  <c r="PMR117" i="1"/>
  <c r="RZT117" i="1"/>
  <c r="RZP117" i="1"/>
  <c r="UZD117" i="1"/>
  <c r="UZH117" i="1"/>
  <c r="LXP117" i="1"/>
  <c r="LXL117" i="1"/>
  <c r="PEV117" i="1"/>
  <c r="PER117" i="1"/>
  <c r="LAF117" i="1"/>
  <c r="LAB117" i="1"/>
  <c r="HOR117" i="1"/>
  <c r="HON117" i="1"/>
  <c r="TEB117" i="1"/>
  <c r="TEF117" i="1"/>
  <c r="AXX117" i="1"/>
  <c r="AYB117" i="1"/>
  <c r="BIZ117" i="1"/>
  <c r="BJD117" i="1"/>
  <c r="CFP117" i="1"/>
  <c r="CFL117" i="1"/>
  <c r="CJD117" i="1"/>
  <c r="CJH117" i="1"/>
  <c r="LFD117" i="1"/>
  <c r="LEZ117" i="1"/>
  <c r="LLH117" i="1"/>
  <c r="LLD117" i="1"/>
  <c r="QJH117" i="1"/>
  <c r="QJD117" i="1"/>
  <c r="OXP117" i="1"/>
  <c r="OXT117" i="1"/>
  <c r="FHL117" i="1"/>
  <c r="FHP117" i="1"/>
  <c r="RSF117" i="1"/>
  <c r="RSJ117" i="1"/>
  <c r="CBD117" i="1"/>
  <c r="CBH117" i="1"/>
  <c r="CF117" i="1"/>
  <c r="CJ117" i="1"/>
  <c r="EZT117" i="1"/>
  <c r="EZX117" i="1"/>
  <c r="SZH117" i="1"/>
  <c r="SZD117" i="1"/>
  <c r="PZD117" i="1"/>
  <c r="PYZ117" i="1"/>
  <c r="HLH117" i="1"/>
  <c r="HLD117" i="1"/>
  <c r="XAZ117" i="1"/>
  <c r="XBD117" i="1"/>
  <c r="JMV117" i="1"/>
  <c r="JMR117" i="1"/>
  <c r="MUZ117" i="1"/>
  <c r="MUV117" i="1"/>
  <c r="SMJ117" i="1"/>
  <c r="SMF117" i="1"/>
  <c r="BMJ117" i="1"/>
  <c r="BMN117" i="1"/>
  <c r="CLP117" i="1"/>
  <c r="CLT117" i="1"/>
  <c r="LNL117" i="1"/>
  <c r="LNH117" i="1"/>
  <c r="CTH117" i="1"/>
  <c r="CTL117" i="1"/>
  <c r="DCN117" i="1"/>
  <c r="DCR117" i="1"/>
  <c r="BBP117" i="1"/>
  <c r="BBT117" i="1"/>
  <c r="KAB117" i="1"/>
  <c r="JZX117" i="1"/>
  <c r="EXD117" i="1"/>
  <c r="EWZ117" i="1"/>
  <c r="ESR117" i="1"/>
  <c r="ESV117" i="1"/>
  <c r="ELX117" i="1"/>
  <c r="EMB117" i="1"/>
  <c r="ROZ117" i="1"/>
  <c r="ROV117" i="1"/>
  <c r="AND117" i="1"/>
  <c r="ANH117" i="1"/>
  <c r="BFH117" i="1"/>
  <c r="BFL117" i="1"/>
  <c r="ATX117" i="1"/>
  <c r="AUB117" i="1"/>
  <c r="KMZ117" i="1"/>
  <c r="KMV117" i="1"/>
  <c r="GKJ117" i="1"/>
  <c r="GKN117" i="1"/>
  <c r="FCN117" i="1"/>
  <c r="FCR117" i="1"/>
  <c r="FYR117" i="1"/>
  <c r="FYV117" i="1"/>
  <c r="TFD117" i="1"/>
  <c r="TEZ117" i="1"/>
  <c r="ADL117" i="1"/>
  <c r="ADH117" i="1"/>
  <c r="ESF117" i="1"/>
  <c r="ESB117" i="1"/>
  <c r="FGB117" i="1"/>
  <c r="FFX117" i="1"/>
  <c r="HWF117" i="1"/>
  <c r="HWJ117" i="1"/>
  <c r="AJ117" i="1"/>
  <c r="AN117" i="1"/>
  <c r="EDD117" i="1"/>
  <c r="ECZ117" i="1"/>
  <c r="DYZ117" i="1"/>
  <c r="DZD117" i="1"/>
  <c r="IXH117" i="1"/>
  <c r="IXL117" i="1"/>
  <c r="KCN117" i="1"/>
  <c r="KCJ117" i="1"/>
  <c r="ASV117" i="1"/>
  <c r="ASR117" i="1"/>
  <c r="ATT117" i="1"/>
  <c r="ATP117" i="1"/>
  <c r="OIB117" i="1"/>
  <c r="OHX117" i="1"/>
  <c r="AKZ117" i="1"/>
  <c r="ALD117" i="1"/>
  <c r="FKF117" i="1"/>
  <c r="FKJ117" i="1"/>
  <c r="FWB117" i="1"/>
  <c r="FVX117" i="1"/>
  <c r="IKR117" i="1"/>
  <c r="IKV117" i="1"/>
  <c r="DQR117" i="1"/>
  <c r="DQV117" i="1"/>
  <c r="EFD117" i="1"/>
  <c r="EFH117" i="1"/>
  <c r="EQJ117" i="1"/>
  <c r="EQF117" i="1"/>
  <c r="COR117" i="1"/>
  <c r="COV117" i="1"/>
  <c r="TFH117" i="1"/>
  <c r="TFL117" i="1"/>
  <c r="CKJ117" i="1"/>
  <c r="CKN117" i="1"/>
  <c r="CIV117" i="1"/>
  <c r="CIZ117" i="1"/>
  <c r="CEV117" i="1"/>
  <c r="CEZ117" i="1"/>
  <c r="UHH117" i="1"/>
  <c r="UHL117" i="1"/>
  <c r="FOV117" i="1"/>
  <c r="FOZ117" i="1"/>
  <c r="FFH117" i="1"/>
  <c r="FFL117" i="1"/>
  <c r="EYR117" i="1"/>
  <c r="EYN117" i="1"/>
  <c r="MJP117" i="1"/>
  <c r="MJL117" i="1"/>
  <c r="COB117" i="1"/>
  <c r="COF117" i="1"/>
  <c r="LSB117" i="1"/>
  <c r="LRX117" i="1"/>
  <c r="QYB117" i="1"/>
  <c r="QXX117" i="1"/>
  <c r="IUN117" i="1"/>
  <c r="IUR117" i="1"/>
  <c r="FMJ117" i="1"/>
  <c r="FMN117" i="1"/>
  <c r="BHL117" i="1"/>
  <c r="BHP117" i="1"/>
  <c r="BKV117" i="1"/>
  <c r="BKZ117" i="1"/>
  <c r="LGB117" i="1"/>
  <c r="LFX117" i="1"/>
  <c r="GYB117" i="1"/>
  <c r="GXX117" i="1"/>
  <c r="OSF117" i="1"/>
  <c r="OSB117" i="1"/>
  <c r="IMB117" i="1"/>
  <c r="ILX117" i="1"/>
  <c r="SVP117" i="1"/>
  <c r="SVL117" i="1"/>
  <c r="WAN117" i="1"/>
  <c r="WAR117" i="1"/>
  <c r="TQZ117" i="1"/>
  <c r="TRD117" i="1"/>
  <c r="WRD117" i="1"/>
  <c r="WRH117" i="1"/>
  <c r="KXL117" i="1"/>
  <c r="KXH117" i="1"/>
  <c r="HQV117" i="1"/>
  <c r="HQR117" i="1"/>
  <c r="RJD117" i="1"/>
  <c r="RIZ117" i="1"/>
  <c r="WYF117" i="1"/>
  <c r="WYJ117" i="1"/>
  <c r="OZP117" i="1"/>
  <c r="OZL117" i="1"/>
  <c r="ITL117" i="1"/>
  <c r="ITH117" i="1"/>
  <c r="TMN117" i="1"/>
  <c r="TMJ117" i="1"/>
  <c r="WOZ117" i="1"/>
  <c r="WPD117" i="1"/>
  <c r="VGR117" i="1"/>
  <c r="VGN117" i="1"/>
  <c r="TBP117" i="1"/>
  <c r="TBT117" i="1"/>
  <c r="LVP117" i="1"/>
  <c r="LVT117" i="1"/>
  <c r="GKZ117" i="1"/>
  <c r="GLD117" i="1"/>
  <c r="NGV117" i="1"/>
  <c r="NGZ117" i="1"/>
  <c r="RKJ117" i="1"/>
  <c r="RKF117" i="1"/>
  <c r="WCR117" i="1"/>
  <c r="WCV117" i="1"/>
  <c r="LCB117" i="1"/>
  <c r="LBX117" i="1"/>
  <c r="HQN117" i="1"/>
  <c r="HQJ117" i="1"/>
  <c r="RCR117" i="1"/>
  <c r="RCN117" i="1"/>
  <c r="VWN117" i="1"/>
  <c r="VWR117" i="1"/>
  <c r="STX117" i="1"/>
  <c r="SUB117" i="1"/>
  <c r="LVL117" i="1"/>
  <c r="LVH117" i="1"/>
  <c r="RMF117" i="1"/>
  <c r="RMB117" i="1"/>
  <c r="NEF117" i="1"/>
  <c r="NEB117" i="1"/>
  <c r="UQN117" i="1"/>
  <c r="UQR117" i="1"/>
  <c r="PSR117" i="1"/>
  <c r="PSN117" i="1"/>
  <c r="HDP117" i="1"/>
  <c r="HDL117" i="1"/>
  <c r="OQJ117" i="1"/>
  <c r="OQF117" i="1"/>
  <c r="KQR117" i="1"/>
  <c r="KQN117" i="1"/>
  <c r="VTP117" i="1"/>
  <c r="VTL117" i="1"/>
  <c r="MAJ117" i="1"/>
  <c r="MAF117" i="1"/>
  <c r="RRD117" i="1"/>
  <c r="RQZ117" i="1"/>
  <c r="NNT117" i="1"/>
  <c r="NNP117" i="1"/>
  <c r="UVP117" i="1"/>
  <c r="UVL117" i="1"/>
  <c r="PGR117" i="1"/>
  <c r="PGN117" i="1"/>
  <c r="JOV117" i="1"/>
  <c r="JOZ117" i="1"/>
  <c r="TAB117" i="1"/>
  <c r="TAF117" i="1"/>
  <c r="PIB117" i="1"/>
  <c r="PIF117" i="1"/>
  <c r="TNP117" i="1"/>
  <c r="TNT117" i="1"/>
  <c r="GTH117" i="1"/>
  <c r="GTL117" i="1"/>
  <c r="LOJ117" i="1"/>
  <c r="LOF117" i="1"/>
  <c r="ICR117" i="1"/>
  <c r="ICV117" i="1"/>
  <c r="SON117" i="1"/>
  <c r="SOJ117" i="1"/>
  <c r="WQB117" i="1"/>
  <c r="WPX117" i="1"/>
  <c r="QCN117" i="1"/>
  <c r="QCJ117" i="1"/>
  <c r="JTX117" i="1"/>
  <c r="JTT117" i="1"/>
  <c r="TXL117" i="1"/>
  <c r="TXP117" i="1"/>
  <c r="PND117" i="1"/>
  <c r="PMZ117" i="1"/>
  <c r="TSR117" i="1"/>
  <c r="TSN117" i="1"/>
  <c r="UBH117" i="1"/>
  <c r="UBD117" i="1"/>
  <c r="MWF117" i="1"/>
  <c r="MWB117" i="1"/>
  <c r="FWJ117" i="1"/>
  <c r="FWF117" i="1"/>
  <c r="NXP117" i="1"/>
  <c r="NXL117" i="1"/>
  <c r="WDH117" i="1"/>
  <c r="WDL117" i="1"/>
  <c r="GJP117" i="1"/>
  <c r="GJL117" i="1"/>
  <c r="NTX117" i="1"/>
  <c r="NTT117" i="1"/>
  <c r="HXP117" i="1"/>
  <c r="HXL117" i="1"/>
  <c r="SOF117" i="1"/>
  <c r="SOB117" i="1"/>
  <c r="VQZ117" i="1"/>
  <c r="VRD117" i="1"/>
  <c r="TJT117" i="1"/>
  <c r="TJP117" i="1"/>
  <c r="OPP117" i="1"/>
  <c r="OPT117" i="1"/>
  <c r="GIB117" i="1"/>
  <c r="GHX117" i="1"/>
  <c r="NUV117" i="1"/>
  <c r="NUR117" i="1"/>
  <c r="JSN117" i="1"/>
  <c r="JSR117" i="1"/>
  <c r="VWZ117" i="1"/>
  <c r="VWV117" i="1"/>
  <c r="JH117" i="1"/>
  <c r="JL117" i="1"/>
  <c r="DGR117" i="1"/>
  <c r="DGN117" i="1"/>
  <c r="KV117" i="1"/>
  <c r="KZ117" i="1"/>
  <c r="PVD117" i="1"/>
  <c r="PUZ117" i="1"/>
  <c r="MCN117" i="1"/>
  <c r="MCJ117" i="1"/>
  <c r="TQJ117" i="1"/>
  <c r="TQN117" i="1"/>
  <c r="KJH117" i="1"/>
  <c r="KJD117" i="1"/>
  <c r="IMR117" i="1"/>
  <c r="IMN117" i="1"/>
  <c r="MBD117" i="1"/>
  <c r="MBH117" i="1"/>
  <c r="QHD117" i="1"/>
  <c r="QGZ117" i="1"/>
  <c r="ABL117" i="1"/>
  <c r="ABP117" i="1"/>
  <c r="PL117" i="1"/>
  <c r="PP117" i="1"/>
  <c r="CQF117" i="1"/>
  <c r="CQJ117" i="1"/>
  <c r="OIZ117" i="1"/>
  <c r="OIV117" i="1"/>
  <c r="RAF117" i="1"/>
  <c r="RAB117" i="1"/>
  <c r="KAV117" i="1"/>
  <c r="KAZ117" i="1"/>
  <c r="UXX117" i="1"/>
  <c r="UYB117" i="1"/>
  <c r="NUZ117" i="1"/>
  <c r="NVD117" i="1"/>
  <c r="MEB117" i="1"/>
  <c r="MDX117" i="1"/>
  <c r="AGF117" i="1"/>
  <c r="AGB117" i="1"/>
  <c r="JBH117" i="1"/>
  <c r="JBL117" i="1"/>
  <c r="EFL117" i="1"/>
  <c r="EFP117" i="1"/>
  <c r="EQN117" i="1"/>
  <c r="EQR117" i="1"/>
  <c r="QCB117" i="1"/>
  <c r="QCF117" i="1"/>
  <c r="PEF117" i="1"/>
  <c r="PEB117" i="1"/>
  <c r="KHL117" i="1"/>
  <c r="KHH117" i="1"/>
  <c r="DIN117" i="1"/>
  <c r="DIJ117" i="1"/>
  <c r="WZD117" i="1"/>
  <c r="WZH117" i="1"/>
  <c r="YV117" i="1"/>
  <c r="YR117" i="1"/>
  <c r="AER117" i="1"/>
  <c r="AEN117" i="1"/>
  <c r="QR117" i="1"/>
  <c r="QV117" i="1"/>
  <c r="OTH117" i="1"/>
  <c r="OTL117" i="1"/>
  <c r="DGJ117" i="1"/>
  <c r="DGF117" i="1"/>
  <c r="DOR117" i="1"/>
  <c r="DON117" i="1"/>
  <c r="DFP117" i="1"/>
  <c r="DFT117" i="1"/>
  <c r="OBD117" i="1"/>
  <c r="OBH117" i="1"/>
  <c r="CZD117" i="1"/>
  <c r="CZH117" i="1"/>
  <c r="ADX117" i="1"/>
  <c r="AEB117" i="1"/>
  <c r="AEZ117" i="1"/>
  <c r="AEV117" i="1"/>
  <c r="MVL117" i="1"/>
  <c r="MVP117" i="1"/>
  <c r="KF117" i="1"/>
  <c r="KJ117" i="1"/>
  <c r="WR117" i="1"/>
  <c r="WN117" i="1"/>
  <c r="XL117" i="1"/>
  <c r="XP117" i="1"/>
  <c r="KAF117" i="1"/>
  <c r="KAJ117" i="1"/>
  <c r="KEZ117" i="1"/>
  <c r="KEV117" i="1"/>
  <c r="OMN117" i="1"/>
  <c r="OMR117" i="1"/>
  <c r="WYR117" i="1"/>
  <c r="WYN117" i="1"/>
  <c r="MQZ117" i="1"/>
  <c r="MQV117" i="1"/>
  <c r="CCB117" i="1"/>
  <c r="CCF117" i="1"/>
  <c r="EIF117" i="1"/>
  <c r="EIJ117" i="1"/>
  <c r="EBL117" i="1"/>
  <c r="EBP117" i="1"/>
  <c r="JVT117" i="1"/>
  <c r="JVP117" i="1"/>
  <c r="SF117" i="1"/>
  <c r="SJ117" i="1"/>
  <c r="ALH117" i="1"/>
  <c r="ALL117" i="1"/>
  <c r="AMF117" i="1"/>
  <c r="AMJ117" i="1"/>
  <c r="KTT117" i="1"/>
  <c r="KTP117" i="1"/>
  <c r="DYR117" i="1"/>
  <c r="DYV117" i="1"/>
  <c r="AB117" i="1"/>
  <c r="AF117" i="1"/>
  <c r="UR117" i="1"/>
  <c r="UV117" i="1"/>
  <c r="FEF117" i="1"/>
  <c r="FEB117" i="1"/>
  <c r="RYB117" i="1"/>
  <c r="RYF117" i="1"/>
  <c r="MXH117" i="1"/>
  <c r="MXL117" i="1"/>
  <c r="MQJ117" i="1"/>
  <c r="MQF117" i="1"/>
  <c r="JLP117" i="1"/>
  <c r="JLL117" i="1"/>
  <c r="STD117" i="1"/>
  <c r="SSZ117" i="1"/>
  <c r="ER117" i="1"/>
  <c r="EV117" i="1"/>
  <c r="RX117" i="1"/>
  <c r="SB117" i="1"/>
  <c r="GN117" i="1"/>
  <c r="GR117" i="1"/>
  <c r="SPL117" i="1"/>
  <c r="SPH117" i="1"/>
  <c r="DFX117" i="1"/>
  <c r="DGB117" i="1"/>
  <c r="BEZ117" i="1"/>
  <c r="BFD117" i="1"/>
  <c r="BFX117" i="1"/>
  <c r="BGB117" i="1"/>
  <c r="LDP117" i="1"/>
  <c r="LDL117" i="1"/>
  <c r="AGR117" i="1"/>
  <c r="AGV117" i="1"/>
  <c r="DOF117" i="1"/>
  <c r="DOJ117" i="1"/>
  <c r="EDX117" i="1"/>
  <c r="EEB117" i="1"/>
  <c r="OYZ117" i="1"/>
  <c r="OYV117" i="1"/>
  <c r="LPT117" i="1"/>
  <c r="LPX117" i="1"/>
  <c r="RWZ117" i="1"/>
  <c r="RWV117" i="1"/>
  <c r="KSN117" i="1"/>
  <c r="KSJ117" i="1"/>
  <c r="HLT117" i="1"/>
  <c r="HLX117" i="1"/>
  <c r="WHX117" i="1"/>
  <c r="WIB117" i="1"/>
  <c r="WTH117" i="1"/>
  <c r="WTL117" i="1"/>
  <c r="GRH117" i="1"/>
  <c r="GRD117" i="1"/>
  <c r="NPP117" i="1"/>
  <c r="NPL117" i="1"/>
  <c r="JSJ117" i="1"/>
  <c r="JSF117" i="1"/>
  <c r="VHL117" i="1"/>
  <c r="VHP117" i="1"/>
  <c r="LXH117" i="1"/>
  <c r="LXD117" i="1"/>
  <c r="EGJ117" i="1"/>
  <c r="EGN117" i="1"/>
  <c r="KZX117" i="1"/>
  <c r="KZT117" i="1"/>
  <c r="HTD117" i="1"/>
  <c r="HTH117" i="1"/>
  <c r="RLL117" i="1"/>
  <c r="RLP117" i="1"/>
  <c r="XAR117" i="1"/>
  <c r="XAV117" i="1"/>
  <c r="HSB117" i="1"/>
  <c r="HRX117" i="1"/>
  <c r="ONX117" i="1"/>
  <c r="ONT117" i="1"/>
  <c r="KEJ117" i="1"/>
  <c r="KEF117" i="1"/>
  <c r="QEF117" i="1"/>
  <c r="QEJ117" i="1"/>
  <c r="VGF117" i="1"/>
  <c r="VGJ117" i="1"/>
  <c r="JJP117" i="1"/>
  <c r="JJT117" i="1"/>
  <c r="NUB117" i="1"/>
  <c r="NUF117" i="1"/>
  <c r="JSB117" i="1"/>
  <c r="JRX117" i="1"/>
  <c r="UIB117" i="1"/>
  <c r="UHX117" i="1"/>
  <c r="WIV117" i="1"/>
  <c r="WIZ117" i="1"/>
  <c r="HPD117" i="1"/>
  <c r="HPH117" i="1"/>
  <c r="ONL117" i="1"/>
  <c r="ONP117" i="1"/>
  <c r="HGR117" i="1"/>
  <c r="HGN117" i="1"/>
  <c r="QBL117" i="1"/>
  <c r="QBP117" i="1"/>
  <c r="SFH117" i="1"/>
  <c r="SFD117" i="1"/>
  <c r="SWJ117" i="1"/>
  <c r="SWN117" i="1"/>
  <c r="LXT117" i="1"/>
  <c r="LXX117" i="1"/>
  <c r="ROR117" i="1"/>
  <c r="RON117" i="1"/>
  <c r="NGN117" i="1"/>
  <c r="NGR117" i="1"/>
  <c r="USZ117" i="1"/>
  <c r="UTD117" i="1"/>
  <c r="PLX117" i="1"/>
  <c r="PLT117" i="1"/>
  <c r="IEZ117" i="1"/>
  <c r="IEV117" i="1"/>
  <c r="QGJ117" i="1"/>
  <c r="QGN117" i="1"/>
  <c r="TGB117" i="1"/>
  <c r="TFX117" i="1"/>
  <c r="GQZ117" i="1"/>
  <c r="GQV117" i="1"/>
  <c r="LLX117" i="1"/>
  <c r="LLT117" i="1"/>
  <c r="IAJ117" i="1"/>
  <c r="IAF117" i="1"/>
  <c r="SLX117" i="1"/>
  <c r="SMB117" i="1"/>
  <c r="WNL117" i="1"/>
  <c r="WNP117" i="1"/>
  <c r="KKN117" i="1"/>
  <c r="KKJ117" i="1"/>
  <c r="OUZ117" i="1"/>
  <c r="OUV117" i="1"/>
  <c r="KQF117" i="1"/>
  <c r="KQJ117" i="1"/>
  <c r="GBT117" i="1"/>
  <c r="GBX117" i="1"/>
  <c r="RYN117" i="1"/>
  <c r="RYJ117" i="1"/>
  <c r="GVX117" i="1"/>
  <c r="GVT117" i="1"/>
  <c r="MFH117" i="1"/>
  <c r="MFD117" i="1"/>
  <c r="IJT117" i="1"/>
  <c r="IJX117" i="1"/>
  <c r="SQV117" i="1"/>
  <c r="SQZ117" i="1"/>
  <c r="WSJ117" i="1"/>
  <c r="WSN117" i="1"/>
  <c r="IKZ117" i="1"/>
  <c r="ILD117" i="1"/>
  <c r="PVP117" i="1"/>
  <c r="PVT117" i="1"/>
  <c r="JKN117" i="1"/>
  <c r="JKR117" i="1"/>
  <c r="RMV117" i="1"/>
  <c r="RMR117" i="1"/>
  <c r="TPT117" i="1"/>
  <c r="TPX117" i="1"/>
  <c r="KHP117" i="1"/>
  <c r="KHT117" i="1"/>
  <c r="RNX117" i="1"/>
  <c r="ROB117" i="1"/>
  <c r="KBL117" i="1"/>
  <c r="KBP117" i="1"/>
  <c r="GDX117" i="1"/>
  <c r="GEB117" i="1"/>
  <c r="VAB117" i="1"/>
  <c r="VAF117" i="1"/>
  <c r="WMB117" i="1"/>
  <c r="WLX117" i="1"/>
  <c r="SMV117" i="1"/>
  <c r="SMZ117" i="1"/>
  <c r="KDP117" i="1"/>
  <c r="KDT117" i="1"/>
  <c r="RMN117" i="1"/>
  <c r="RMJ117" i="1"/>
  <c r="MGJ117" i="1"/>
  <c r="MGN117" i="1"/>
  <c r="VBL117" i="1"/>
  <c r="VBH117" i="1"/>
  <c r="EIN117" i="1"/>
  <c r="EIR117" i="1"/>
  <c r="BWV117" i="1"/>
  <c r="BWZ117" i="1"/>
  <c r="QCV117" i="1"/>
  <c r="QCR117" i="1"/>
  <c r="TYN117" i="1"/>
  <c r="TYJ117" i="1"/>
  <c r="MVX117" i="1"/>
  <c r="MVT117" i="1"/>
  <c r="VOV117" i="1"/>
  <c r="VOZ117" i="1"/>
  <c r="QOB117" i="1"/>
  <c r="QOF117" i="1"/>
  <c r="MHX117" i="1"/>
  <c r="MIB117" i="1"/>
  <c r="EPP117" i="1"/>
  <c r="EPT117" i="1"/>
  <c r="ANL117" i="1"/>
  <c r="ANP117" i="1"/>
  <c r="BCF117" i="1"/>
  <c r="BCJ117" i="1"/>
  <c r="BAB117" i="1"/>
  <c r="BAF117" i="1"/>
  <c r="KIR117" i="1"/>
  <c r="KIN117" i="1"/>
  <c r="NEN117" i="1"/>
  <c r="NEJ117" i="1"/>
  <c r="RPX117" i="1"/>
  <c r="RPT117" i="1"/>
  <c r="UKJ117" i="1"/>
  <c r="UKN117" i="1"/>
  <c r="QLH117" i="1"/>
  <c r="QLL117" i="1"/>
  <c r="SLP117" i="1"/>
  <c r="SLT117" i="1"/>
  <c r="RHH117" i="1"/>
  <c r="RHD117" i="1"/>
  <c r="CHP117" i="1"/>
  <c r="CHT117" i="1"/>
  <c r="FH117" i="1"/>
  <c r="FL117" i="1"/>
  <c r="JLT117" i="1"/>
  <c r="JLX117" i="1"/>
  <c r="BOV117" i="1"/>
  <c r="BOZ117" i="1"/>
  <c r="BFP117" i="1"/>
  <c r="BFT117" i="1"/>
  <c r="STT117" i="1"/>
  <c r="STP117" i="1"/>
  <c r="WLL117" i="1"/>
  <c r="WLH117" i="1"/>
  <c r="DBT117" i="1"/>
  <c r="DBP117" i="1"/>
  <c r="DFD117" i="1"/>
  <c r="DEZ117" i="1"/>
  <c r="BEF117" i="1"/>
  <c r="BEB117" i="1"/>
  <c r="MIV117" i="1"/>
  <c r="MIZ117" i="1"/>
  <c r="SYR117" i="1"/>
  <c r="SYN117" i="1"/>
  <c r="SEJ117" i="1"/>
  <c r="SEF117" i="1"/>
  <c r="PSF117" i="1"/>
  <c r="PSJ117" i="1"/>
  <c r="KLD117" i="1"/>
  <c r="KKZ117" i="1"/>
  <c r="CKR117" i="1"/>
  <c r="CKV117" i="1"/>
  <c r="DYB117" i="1"/>
  <c r="DYF117" i="1"/>
  <c r="DUF117" i="1"/>
  <c r="DUB117" i="1"/>
  <c r="HWR117" i="1"/>
  <c r="HWN117" i="1"/>
  <c r="ELP117" i="1"/>
  <c r="ELT117" i="1"/>
  <c r="CUN117" i="1"/>
  <c r="CUR117" i="1"/>
  <c r="DAJ117" i="1"/>
  <c r="DAN117" i="1"/>
  <c r="NEV117" i="1"/>
  <c r="NER117" i="1"/>
  <c r="LKZ117" i="1"/>
  <c r="LKV117" i="1"/>
  <c r="BPD117" i="1"/>
  <c r="BPH117" i="1"/>
  <c r="BGF117" i="1"/>
  <c r="BGJ117" i="1"/>
  <c r="MOV117" i="1"/>
  <c r="MOR117" i="1"/>
  <c r="QQR117" i="1"/>
  <c r="QQN117" i="1"/>
  <c r="FD117" i="1"/>
  <c r="EZ117" i="1"/>
  <c r="BXT117" i="1"/>
  <c r="BXX117" i="1"/>
  <c r="OAV117" i="1"/>
  <c r="OAZ117" i="1"/>
  <c r="CYJ117" i="1"/>
  <c r="CYF117" i="1"/>
  <c r="DCB117" i="1"/>
  <c r="DBX117" i="1"/>
  <c r="DHX117" i="1"/>
  <c r="DHT117" i="1"/>
  <c r="NQV117" i="1"/>
  <c r="NQR117" i="1"/>
  <c r="DBD117" i="1"/>
  <c r="DAZ117" i="1"/>
  <c r="BYJ117" i="1"/>
  <c r="BYN117" i="1"/>
  <c r="CEF117" i="1"/>
  <c r="CEJ117" i="1"/>
  <c r="EWJ117" i="1"/>
  <c r="EWN117" i="1"/>
  <c r="WJL117" i="1"/>
  <c r="WJP117" i="1"/>
  <c r="BMB117" i="1"/>
  <c r="BMF117" i="1"/>
  <c r="CLL117" i="1"/>
  <c r="CLH117" i="1"/>
  <c r="AKJ117" i="1"/>
  <c r="AKN117" i="1"/>
  <c r="PWV117" i="1"/>
  <c r="PWZ117" i="1"/>
  <c r="CMR117" i="1"/>
  <c r="CMN117" i="1"/>
  <c r="CUV117" i="1"/>
  <c r="CUZ117" i="1"/>
  <c r="CLX117" i="1"/>
  <c r="CMB117" i="1"/>
  <c r="TOZ117" i="1"/>
  <c r="TOV117" i="1"/>
  <c r="IBX117" i="1"/>
  <c r="IBT117" i="1"/>
  <c r="DLT117" i="1"/>
  <c r="DLX117" i="1"/>
  <c r="DRP117" i="1"/>
  <c r="DRT117" i="1"/>
  <c r="OWN117" i="1"/>
  <c r="OWJ117" i="1"/>
  <c r="FLL117" i="1"/>
  <c r="FLP117" i="1"/>
  <c r="FJP117" i="1"/>
  <c r="FJT117" i="1"/>
  <c r="DZP117" i="1"/>
  <c r="DZT117" i="1"/>
  <c r="JGZ117" i="1"/>
  <c r="JGV117" i="1"/>
  <c r="OKN117" i="1"/>
  <c r="OKJ117" i="1"/>
  <c r="GHT117" i="1"/>
  <c r="GHP117" i="1"/>
  <c r="NDL117" i="1"/>
  <c r="NDP117" i="1"/>
  <c r="JDX117" i="1"/>
  <c r="JDT117" i="1"/>
  <c r="TUJ117" i="1"/>
  <c r="TUN117" i="1"/>
  <c r="SKB117" i="1"/>
  <c r="SKF117" i="1"/>
  <c r="KIJ117" i="1"/>
  <c r="KIF117" i="1"/>
  <c r="QIJ117" i="1"/>
  <c r="QIF117" i="1"/>
  <c r="MIN117" i="1"/>
  <c r="MIR117" i="1"/>
  <c r="XBP117" i="1"/>
  <c r="XBT117" i="1"/>
  <c r="PIV117" i="1"/>
  <c r="PIR117" i="1"/>
  <c r="GTT117" i="1"/>
  <c r="GTP117" i="1"/>
  <c r="NSB117" i="1"/>
  <c r="NRX117" i="1"/>
  <c r="JUV117" i="1"/>
  <c r="JUR117" i="1"/>
  <c r="VJX117" i="1"/>
  <c r="VKB117" i="1"/>
  <c r="NVP117" i="1"/>
  <c r="NVT117" i="1"/>
  <c r="JTL117" i="1"/>
  <c r="JTP117" i="1"/>
  <c r="SIN117" i="1"/>
  <c r="SIR117" i="1"/>
  <c r="NLH117" i="1"/>
  <c r="NLD117" i="1"/>
  <c r="VTD117" i="1"/>
  <c r="VTH117" i="1"/>
  <c r="XAJ117" i="1"/>
  <c r="XAN117" i="1"/>
  <c r="NAJ117" i="1"/>
  <c r="NAN117" i="1"/>
  <c r="QMZ117" i="1"/>
  <c r="QMV117" i="1"/>
  <c r="MFX117" i="1"/>
  <c r="MFT117" i="1"/>
  <c r="IMV117" i="1"/>
  <c r="IMZ117" i="1"/>
  <c r="TVL117" i="1"/>
  <c r="TVH117" i="1"/>
  <c r="JQV117" i="1"/>
  <c r="JQR117" i="1"/>
  <c r="SKV117" i="1"/>
  <c r="SKR117" i="1"/>
  <c r="MAZ117" i="1"/>
  <c r="MAV117" i="1"/>
  <c r="GZT117" i="1"/>
  <c r="GZX117" i="1"/>
  <c r="VWF117" i="1"/>
  <c r="VWJ117" i="1"/>
  <c r="HRT117" i="1"/>
  <c r="HRP117" i="1"/>
  <c r="PJL117" i="1"/>
  <c r="PJH117" i="1"/>
  <c r="HJD117" i="1"/>
  <c r="HIZ117" i="1"/>
  <c r="QEB117" i="1"/>
  <c r="QDX117" i="1"/>
  <c r="TDP117" i="1"/>
  <c r="TDL117" i="1"/>
  <c r="SPT117" i="1"/>
  <c r="SPP117" i="1"/>
  <c r="MRT117" i="1"/>
  <c r="MRX117" i="1"/>
  <c r="HER117" i="1"/>
  <c r="HEV117" i="1"/>
  <c r="WBD117" i="1"/>
  <c r="WBH117" i="1"/>
  <c r="KHX117" i="1"/>
  <c r="KIB117" i="1"/>
  <c r="OSJ117" i="1"/>
  <c r="OSN117" i="1"/>
  <c r="KNT117" i="1"/>
  <c r="KNX117" i="1"/>
  <c r="FZH117" i="1"/>
  <c r="FZL117" i="1"/>
  <c r="RWB117" i="1"/>
  <c r="RVX117" i="1"/>
  <c r="OFX117" i="1"/>
  <c r="OFT117" i="1"/>
  <c r="SBX117" i="1"/>
  <c r="SBT117" i="1"/>
  <c r="NDX117" i="1"/>
  <c r="NDT117" i="1"/>
  <c r="IZD117" i="1"/>
  <c r="IZH117" i="1"/>
  <c r="VNH117" i="1"/>
  <c r="VNL117" i="1"/>
  <c r="LQF117" i="1"/>
  <c r="LQB117" i="1"/>
  <c r="OXH117" i="1"/>
  <c r="OXL117" i="1"/>
  <c r="KSR117" i="1"/>
  <c r="KSV117" i="1"/>
  <c r="GNT117" i="1"/>
  <c r="GNX117" i="1"/>
  <c r="SAZ117" i="1"/>
  <c r="SAV117" i="1"/>
  <c r="KRP117" i="1"/>
  <c r="KRL117" i="1"/>
  <c r="SZL117" i="1"/>
  <c r="SZP117" i="1"/>
  <c r="NKZ117" i="1"/>
  <c r="NKV117" i="1"/>
  <c r="IIB117" i="1"/>
  <c r="IHX117" i="1"/>
  <c r="WSB117" i="1"/>
  <c r="WSF117" i="1"/>
  <c r="OCZ117" i="1"/>
  <c r="ODD117" i="1"/>
  <c r="FTH117" i="1"/>
  <c r="FTD117" i="1"/>
  <c r="MMV117" i="1"/>
  <c r="MMZ117" i="1"/>
  <c r="IWN117" i="1"/>
  <c r="IWJ117" i="1"/>
  <c r="TMZ117" i="1"/>
  <c r="TND117" i="1"/>
  <c r="WHL117" i="1"/>
  <c r="WHH117" i="1"/>
  <c r="GCV117" i="1"/>
  <c r="GCR117" i="1"/>
  <c r="NMZ117" i="1"/>
  <c r="NND117" i="1"/>
  <c r="IHT117" i="1"/>
  <c r="IHP117" i="1"/>
  <c r="OYN117" i="1"/>
  <c r="OYR117" i="1"/>
  <c r="TLT117" i="1"/>
  <c r="TLX117" i="1"/>
  <c r="CGZ117" i="1"/>
  <c r="CHD117" i="1"/>
  <c r="KLH117" i="1"/>
  <c r="KLL117" i="1"/>
  <c r="CQB117" i="1"/>
  <c r="CPX117" i="1"/>
  <c r="DWB117" i="1"/>
  <c r="DVX117" i="1"/>
  <c r="TJD117" i="1"/>
  <c r="TIZ117" i="1"/>
  <c r="KJL117" i="1"/>
  <c r="KJP117" i="1"/>
  <c r="MDD117" i="1"/>
  <c r="MCZ117" i="1"/>
  <c r="VCB117" i="1"/>
  <c r="VBX117" i="1"/>
  <c r="JFD117" i="1"/>
  <c r="JEZ117" i="1"/>
  <c r="GIZ117" i="1"/>
  <c r="GIV117" i="1"/>
  <c r="MB117" i="1"/>
  <c r="MF117" i="1"/>
  <c r="CMV117" i="1"/>
  <c r="CMZ117" i="1"/>
  <c r="WGR117" i="1"/>
  <c r="WGV117" i="1"/>
  <c r="HOB117" i="1"/>
  <c r="HNX117" i="1"/>
  <c r="QZX117" i="1"/>
  <c r="QZT117" i="1"/>
  <c r="VEV117" i="1"/>
  <c r="VER117" i="1"/>
  <c r="TYV117" i="1"/>
  <c r="TYR117" i="1"/>
  <c r="UYV117" i="1"/>
  <c r="UYZ117" i="1"/>
  <c r="GKF117" i="1"/>
  <c r="GKB117" i="1"/>
  <c r="LCR117" i="1"/>
  <c r="LCN117" i="1"/>
  <c r="HQZ117" i="1"/>
  <c r="HRD117" i="1"/>
  <c r="GJ117" i="1"/>
  <c r="GF117" i="1"/>
  <c r="TRX117" i="1"/>
  <c r="TSB117" i="1"/>
  <c r="CDP117" i="1"/>
  <c r="CDT117" i="1"/>
  <c r="BZP117" i="1"/>
  <c r="BZT117" i="1"/>
  <c r="SYV117" i="1"/>
  <c r="SYZ117" i="1"/>
  <c r="GEZ117" i="1"/>
  <c r="GEV117" i="1"/>
  <c r="ENT117" i="1"/>
  <c r="ENX117" i="1"/>
  <c r="HMN117" i="1"/>
  <c r="HMJ117" i="1"/>
  <c r="ABD117" i="1"/>
  <c r="ABH117" i="1"/>
  <c r="FXP117" i="1"/>
  <c r="FXL117" i="1"/>
  <c r="OPD117" i="1"/>
  <c r="OOZ117" i="1"/>
  <c r="DKZ117" i="1"/>
  <c r="DKV117" i="1"/>
  <c r="REJ117" i="1"/>
  <c r="REN117" i="1"/>
  <c r="BTD117" i="1"/>
  <c r="BTH117" i="1"/>
  <c r="BRP117" i="1"/>
  <c r="BRT117" i="1"/>
  <c r="AWJ117" i="1"/>
  <c r="AWN117" i="1"/>
  <c r="GUJ117" i="1"/>
  <c r="GUF117" i="1"/>
  <c r="ASB117" i="1"/>
  <c r="ASF117" i="1"/>
  <c r="DSF117" i="1"/>
  <c r="DSJ117" i="1"/>
  <c r="RCZ117" i="1"/>
  <c r="RCV117" i="1"/>
  <c r="KFP117" i="1"/>
  <c r="KFL117" i="1"/>
  <c r="LX117" i="1"/>
  <c r="LT117" i="1"/>
  <c r="FHT117" i="1"/>
  <c r="FHX117" i="1"/>
  <c r="GJD117" i="1"/>
  <c r="GJH117" i="1"/>
  <c r="VXX117" i="1"/>
  <c r="VXT117" i="1"/>
  <c r="DXX117" i="1"/>
  <c r="DXT117" i="1"/>
  <c r="EPX117" i="1"/>
  <c r="EQB117" i="1"/>
  <c r="DMZ117" i="1"/>
  <c r="DND117" i="1"/>
  <c r="UBX117" i="1"/>
  <c r="UBT117" i="1"/>
  <c r="TBL117" i="1"/>
  <c r="TBH117" i="1"/>
  <c r="CLD117" i="1"/>
  <c r="CKZ117" i="1"/>
  <c r="BIR117" i="1"/>
  <c r="BIV117" i="1"/>
  <c r="NYR117" i="1"/>
  <c r="NYV117" i="1"/>
  <c r="JMJ117" i="1"/>
  <c r="JMN117" i="1"/>
  <c r="FXX117" i="1"/>
  <c r="FXT117" i="1"/>
  <c r="LPP117" i="1"/>
  <c r="LPL117" i="1"/>
  <c r="GVP117" i="1"/>
  <c r="GVL117" i="1"/>
  <c r="AUN117" i="1"/>
  <c r="AUR117" i="1"/>
  <c r="FPP117" i="1"/>
  <c r="FPL117" i="1"/>
  <c r="HJX117" i="1"/>
  <c r="HKB117" i="1"/>
  <c r="INH117" i="1"/>
  <c r="IND117" i="1"/>
  <c r="DSV117" i="1"/>
  <c r="DSZ117" i="1"/>
  <c r="EKN117" i="1"/>
  <c r="EKJ117" i="1"/>
  <c r="EVL117" i="1"/>
  <c r="EVP117" i="1"/>
  <c r="CRH117" i="1"/>
  <c r="CRD117" i="1"/>
  <c r="VYF117" i="1"/>
  <c r="VYB117" i="1"/>
  <c r="EUJ117" i="1"/>
  <c r="EUF117" i="1"/>
  <c r="FSN117" i="1"/>
  <c r="FSR117" i="1"/>
  <c r="EQV117" i="1"/>
  <c r="EQZ117" i="1"/>
  <c r="KSF117" i="1"/>
  <c r="KSB117" i="1"/>
  <c r="MSR117" i="1"/>
  <c r="MSV117" i="1"/>
  <c r="BVH117" i="1"/>
  <c r="BVL117" i="1"/>
  <c r="SJX117" i="1"/>
  <c r="SJT117" i="1"/>
  <c r="IIN117" i="1"/>
  <c r="IIR117" i="1"/>
  <c r="SHP117" i="1"/>
  <c r="SHT117" i="1"/>
  <c r="BYR117" i="1"/>
  <c r="BYV117" i="1"/>
  <c r="BUV117" i="1"/>
  <c r="BUR117" i="1"/>
  <c r="RDD117" i="1"/>
  <c r="RDH117" i="1"/>
  <c r="RKZ117" i="1"/>
  <c r="RKV117" i="1"/>
  <c r="KDL117" i="1"/>
  <c r="KDH117" i="1"/>
  <c r="QDH117" i="1"/>
  <c r="QDL117" i="1"/>
  <c r="LMV117" i="1"/>
  <c r="LMR117" i="1"/>
  <c r="WWR117" i="1"/>
  <c r="WWV117" i="1"/>
  <c r="GLX117" i="1"/>
  <c r="GMB117" i="1"/>
  <c r="ODT117" i="1"/>
  <c r="ODP117" i="1"/>
  <c r="GWV117" i="1"/>
  <c r="GWR117" i="1"/>
  <c r="PAR117" i="1"/>
  <c r="PAV117" i="1"/>
  <c r="RVL117" i="1"/>
  <c r="RVH117" i="1"/>
  <c r="SMR117" i="1"/>
  <c r="SMN117" i="1"/>
  <c r="KKR117" i="1"/>
  <c r="KKV117" i="1"/>
  <c r="QKR117" i="1"/>
  <c r="QKV117" i="1"/>
  <c r="MLD117" i="1"/>
  <c r="MKZ117" i="1"/>
  <c r="XDT117" i="1"/>
  <c r="XDX117" i="1"/>
  <c r="QON117" i="1"/>
  <c r="QOJ117" i="1"/>
  <c r="MEZ117" i="1"/>
  <c r="MEV117" i="1"/>
  <c r="VVH117" i="1"/>
  <c r="VVL117" i="1"/>
  <c r="QUV117" i="1"/>
  <c r="QUZ117" i="1"/>
  <c r="TMR117" i="1"/>
  <c r="TMV117" i="1"/>
  <c r="RKR117" i="1"/>
  <c r="RKN117" i="1"/>
  <c r="PXT117" i="1"/>
  <c r="PXX117" i="1"/>
  <c r="HDX117" i="1"/>
  <c r="HDT117" i="1"/>
  <c r="PAN117" i="1"/>
  <c r="PAJ117" i="1"/>
  <c r="KVX117" i="1"/>
  <c r="KVT117" i="1"/>
  <c r="WVD117" i="1"/>
  <c r="WVH117" i="1"/>
  <c r="MER117" i="1"/>
  <c r="MEN117" i="1"/>
  <c r="GMN117" i="1"/>
  <c r="GMR117" i="1"/>
  <c r="POZ117" i="1"/>
  <c r="POV117" i="1"/>
  <c r="LPH117" i="1"/>
  <c r="LPD117" i="1"/>
  <c r="UTL117" i="1"/>
  <c r="UTH117" i="1"/>
  <c r="JTH117" i="1"/>
  <c r="JTD117" i="1"/>
  <c r="SNH117" i="1"/>
  <c r="SND117" i="1"/>
  <c r="MDL117" i="1"/>
  <c r="MDH117" i="1"/>
  <c r="HCJ117" i="1"/>
  <c r="HCF117" i="1"/>
  <c r="VYV117" i="1"/>
  <c r="VYR117" i="1"/>
  <c r="HKV117" i="1"/>
  <c r="HKZ117" i="1"/>
  <c r="PTX117" i="1"/>
  <c r="PTT117" i="1"/>
  <c r="LUF117" i="1"/>
  <c r="LUB117" i="1"/>
  <c r="UYJ117" i="1"/>
  <c r="UYF117" i="1"/>
  <c r="ODH117" i="1"/>
  <c r="ODL117" i="1"/>
  <c r="RTD117" i="1"/>
  <c r="RTH117" i="1"/>
  <c r="NBL117" i="1"/>
  <c r="NBH117" i="1"/>
  <c r="IWR117" i="1"/>
  <c r="IWV117" i="1"/>
  <c r="VKV117" i="1"/>
  <c r="VKZ117" i="1"/>
  <c r="RAZ117" i="1"/>
  <c r="RBD117" i="1"/>
  <c r="IJL117" i="1"/>
  <c r="IJP117" i="1"/>
  <c r="QGF117" i="1"/>
  <c r="QGB117" i="1"/>
  <c r="LIF117" i="1"/>
  <c r="LIB117" i="1"/>
  <c r="URL117" i="1"/>
  <c r="URP117" i="1"/>
  <c r="OIF117" i="1"/>
  <c r="OIJ117" i="1"/>
  <c r="TTX117" i="1"/>
  <c r="TTT117" i="1"/>
  <c r="NGF117" i="1"/>
  <c r="NGJ117" i="1"/>
  <c r="JBT117" i="1"/>
  <c r="JBP117" i="1"/>
  <c r="VPT117" i="1"/>
  <c r="VPX117" i="1"/>
  <c r="NFD117" i="1"/>
  <c r="NEZ117" i="1"/>
  <c r="HUR117" i="1"/>
  <c r="HUV117" i="1"/>
  <c r="QSF117" i="1"/>
  <c r="QSB117" i="1"/>
  <c r="MQB117" i="1"/>
  <c r="MPX117" i="1"/>
  <c r="WIN117" i="1"/>
  <c r="WIR117" i="1"/>
  <c r="QYJ117" i="1"/>
  <c r="QYF117" i="1"/>
  <c r="JHP117" i="1"/>
  <c r="JHL117" i="1"/>
  <c r="PEZ117" i="1"/>
  <c r="PFD117" i="1"/>
  <c r="LFL117" i="1"/>
  <c r="LFH117" i="1"/>
  <c r="WPH117" i="1"/>
  <c r="WPL117" i="1"/>
  <c r="NCJ117" i="1"/>
  <c r="NCF117" i="1"/>
  <c r="IXT117" i="1"/>
  <c r="IXP117" i="1"/>
  <c r="QUF117" i="1"/>
  <c r="QUJ117" i="1"/>
  <c r="MPT117" i="1"/>
  <c r="MPP117" i="1"/>
  <c r="UQB117" i="1"/>
  <c r="UPX117" i="1"/>
  <c r="WLP117" i="1"/>
  <c r="WLT117" i="1"/>
  <c r="NH117" i="1"/>
  <c r="NL117" i="1"/>
  <c r="EAZ117" i="1"/>
  <c r="EAV117" i="1"/>
  <c r="ERH117" i="1"/>
  <c r="ERD117" i="1"/>
  <c r="CGB117" i="1"/>
  <c r="CGF117" i="1"/>
  <c r="QAN117" i="1"/>
  <c r="QAR117" i="1"/>
  <c r="UTT117" i="1"/>
  <c r="UTP117" i="1"/>
  <c r="VLD117" i="1"/>
  <c r="VLH117" i="1"/>
  <c r="IEJ117" i="1"/>
  <c r="IEF117" i="1"/>
  <c r="DDP117" i="1"/>
  <c r="DDL117" i="1"/>
  <c r="GMJ117" i="1"/>
  <c r="GMF117" i="1"/>
  <c r="BKN117" i="1"/>
  <c r="BKR117" i="1"/>
  <c r="LBD117" i="1"/>
  <c r="LAZ117" i="1"/>
  <c r="HND117" i="1"/>
  <c r="HMZ117" i="1"/>
  <c r="VUB117" i="1"/>
  <c r="VUF117" i="1"/>
  <c r="TKV117" i="1"/>
  <c r="TKZ117" i="1"/>
  <c r="JQN117" i="1"/>
  <c r="JQJ117" i="1"/>
  <c r="EYB117" i="1"/>
  <c r="EXX117" i="1"/>
  <c r="AWZ117" i="1"/>
  <c r="AXD117" i="1"/>
  <c r="LEB117" i="1"/>
  <c r="LEF117" i="1"/>
  <c r="LKJ117" i="1"/>
  <c r="LKF117" i="1"/>
  <c r="AIV117" i="1"/>
  <c r="AIZ117" i="1"/>
  <c r="AJT117" i="1"/>
  <c r="AJX117" i="1"/>
  <c r="MXP117" i="1"/>
  <c r="MXT117" i="1"/>
  <c r="DAB117" i="1"/>
  <c r="DAF117" i="1"/>
  <c r="AR117" i="1"/>
  <c r="AV117" i="1"/>
  <c r="EWV117" i="1"/>
  <c r="EWR117" i="1"/>
  <c r="QWV117" i="1"/>
  <c r="QWR117" i="1"/>
  <c r="AIF117" i="1"/>
  <c r="AIJ117" i="1"/>
  <c r="EVH117" i="1"/>
  <c r="EVD117" i="1"/>
  <c r="DPL117" i="1"/>
  <c r="DPP117" i="1"/>
  <c r="UGV117" i="1"/>
  <c r="UGR117" i="1"/>
  <c r="ERX117" i="1"/>
  <c r="ERT117" i="1"/>
  <c r="AXP117" i="1"/>
  <c r="AXT117" i="1"/>
  <c r="AYR117" i="1"/>
  <c r="AYN117" i="1"/>
  <c r="OMV117" i="1"/>
  <c r="OMZ117" i="1"/>
  <c r="DHD117" i="1"/>
  <c r="DHH117" i="1"/>
  <c r="AQF117" i="1"/>
  <c r="AQJ117" i="1"/>
  <c r="ARD117" i="1"/>
  <c r="ARH117" i="1"/>
  <c r="KWF117" i="1"/>
  <c r="KWB117" i="1"/>
  <c r="FSV117" i="1"/>
  <c r="FSZ117" i="1"/>
  <c r="JX117" i="1"/>
  <c r="KB117" i="1"/>
  <c r="ZP117" i="1"/>
  <c r="ZT117" i="1"/>
  <c r="FMB117" i="1"/>
  <c r="FMF117" i="1"/>
  <c r="VIB117" i="1"/>
  <c r="VIF117" i="1"/>
  <c r="VX117" i="1"/>
  <c r="WB117" i="1"/>
  <c r="ZH117" i="1"/>
  <c r="ZL117" i="1"/>
  <c r="IZ117" i="1"/>
  <c r="JD117" i="1"/>
  <c r="ION117" i="1"/>
  <c r="IOJ117" i="1"/>
  <c r="ASJ117" i="1"/>
  <c r="ASN117" i="1"/>
  <c r="BWF117" i="1"/>
  <c r="BWJ117" i="1"/>
  <c r="BSJ117" i="1"/>
  <c r="BSF117" i="1"/>
  <c r="QQZ117" i="1"/>
  <c r="QQV117" i="1"/>
  <c r="ECB117" i="1"/>
  <c r="ECF117" i="1"/>
  <c r="FPT117" i="1"/>
  <c r="FPX117" i="1"/>
  <c r="FGF117" i="1"/>
  <c r="FGJ117" i="1"/>
  <c r="NWB117" i="1"/>
  <c r="NVX117" i="1"/>
  <c r="ULH117" i="1"/>
  <c r="ULL117" i="1"/>
  <c r="NMV117" i="1"/>
  <c r="NMR117" i="1"/>
  <c r="GRX117" i="1"/>
  <c r="GRT117" i="1"/>
  <c r="OVX117" i="1"/>
  <c r="OVT117" i="1"/>
  <c r="RGV117" i="1"/>
  <c r="RGZ117" i="1"/>
  <c r="IZX117" i="1"/>
  <c r="IZT117" i="1"/>
  <c r="QYZ117" i="1"/>
  <c r="QYV117" i="1"/>
  <c r="LRD117" i="1"/>
  <c r="LQZ117" i="1"/>
  <c r="GLH117" i="1"/>
  <c r="GLL117" i="1"/>
  <c r="VMR117" i="1"/>
  <c r="VMV117" i="1"/>
  <c r="GON117" i="1"/>
  <c r="GOJ117" i="1"/>
  <c r="OGB117" i="1"/>
  <c r="OGF117" i="1"/>
  <c r="GZH117" i="1"/>
  <c r="GZD117" i="1"/>
  <c r="PDH117" i="1"/>
  <c r="PDD117" i="1"/>
  <c r="RXX117" i="1"/>
  <c r="RXT117" i="1"/>
  <c r="HHX117" i="1"/>
  <c r="HHT117" i="1"/>
  <c r="PCB117" i="1"/>
  <c r="PBX117" i="1"/>
  <c r="IVX117" i="1"/>
  <c r="IVT117" i="1"/>
  <c r="TXT117" i="1"/>
  <c r="TXX117" i="1"/>
  <c r="WRL117" i="1"/>
  <c r="WRP117" i="1"/>
  <c r="VIZ117" i="1"/>
  <c r="VJD117" i="1"/>
  <c r="TWR117" i="1"/>
  <c r="TWN117" i="1"/>
  <c r="LYB117" i="1"/>
  <c r="LYF117" i="1"/>
  <c r="GSF117" i="1"/>
  <c r="GSB117" i="1"/>
  <c r="NNX117" i="1"/>
  <c r="NOB117" i="1"/>
  <c r="RTX117" i="1"/>
  <c r="RTT117" i="1"/>
  <c r="OZD117" i="1"/>
  <c r="OZH117" i="1"/>
  <c r="JAN117" i="1"/>
  <c r="JAJ117" i="1"/>
  <c r="SSV117" i="1"/>
  <c r="SSR117" i="1"/>
  <c r="OJX117" i="1"/>
  <c r="OJT117" i="1"/>
  <c r="TGJ117" i="1"/>
  <c r="TGF117" i="1"/>
  <c r="MHD117" i="1"/>
  <c r="MGZ117" i="1"/>
  <c r="GPD117" i="1"/>
  <c r="GOZ117" i="1"/>
  <c r="PRH117" i="1"/>
  <c r="PRL117" i="1"/>
  <c r="LRT117" i="1"/>
  <c r="LRP117" i="1"/>
  <c r="UVX117" i="1"/>
  <c r="UVT117" i="1"/>
  <c r="JFL117" i="1"/>
  <c r="JFH117" i="1"/>
  <c r="SXP117" i="1"/>
  <c r="SXT117" i="1"/>
  <c r="OOR117" i="1"/>
  <c r="OOV117" i="1"/>
  <c r="TLD117" i="1"/>
  <c r="TLH117" i="1"/>
  <c r="QYN117" i="1"/>
  <c r="QYR117" i="1"/>
  <c r="IHD117" i="1"/>
  <c r="IGZ117" i="1"/>
  <c r="QDP117" i="1"/>
  <c r="QDT117" i="1"/>
  <c r="LFP117" i="1"/>
  <c r="LFT117" i="1"/>
  <c r="XER117" i="1"/>
  <c r="XEV117" i="1"/>
  <c r="UIV117" i="1"/>
  <c r="UIZ117" i="1"/>
  <c r="MWJ117" i="1"/>
  <c r="MWN117" i="1"/>
  <c r="HEJ117" i="1"/>
  <c r="HEN117" i="1"/>
  <c r="OAF117" i="1"/>
  <c r="OAJ117" i="1"/>
  <c r="TBX117" i="1"/>
  <c r="TCB117" i="1"/>
  <c r="RDP117" i="1"/>
  <c r="RDL117" i="1"/>
  <c r="JHX117" i="1"/>
  <c r="JHT117" i="1"/>
  <c r="QIR117" i="1"/>
  <c r="QIN117" i="1"/>
  <c r="LKR117" i="1"/>
  <c r="LKN117" i="1"/>
  <c r="UUB117" i="1"/>
  <c r="UTX117" i="1"/>
  <c r="QEZ117" i="1"/>
  <c r="QEV117" i="1"/>
  <c r="JWJ117" i="1"/>
  <c r="JWF117" i="1"/>
  <c r="UAB117" i="1"/>
  <c r="TZX117" i="1"/>
  <c r="PPP117" i="1"/>
  <c r="PPL117" i="1"/>
  <c r="TUZ117" i="1"/>
  <c r="TVD117" i="1"/>
  <c r="UDT117" i="1"/>
  <c r="UDP117" i="1"/>
  <c r="MYJ117" i="1"/>
  <c r="MYF117" i="1"/>
  <c r="GFT117" i="1"/>
  <c r="GFX117" i="1"/>
  <c r="NZX117" i="1"/>
  <c r="OAB117" i="1"/>
  <c r="WFT117" i="1"/>
  <c r="WFX117" i="1"/>
  <c r="PZT117" i="1"/>
  <c r="PZP117" i="1"/>
  <c r="LBP117" i="1"/>
  <c r="LBT117" i="1"/>
  <c r="TZT117" i="1"/>
  <c r="TZP117" i="1"/>
  <c r="PPH117" i="1"/>
  <c r="PPD117" i="1"/>
  <c r="SCF117" i="1"/>
  <c r="SCB117" i="1"/>
  <c r="VBT117" i="1"/>
  <c r="VBP117" i="1"/>
  <c r="JAF117" i="1"/>
  <c r="JAB117" i="1"/>
  <c r="BYF117" i="1"/>
  <c r="BYB117" i="1"/>
  <c r="QZL117" i="1"/>
  <c r="QZP117" i="1"/>
  <c r="CJT117" i="1"/>
  <c r="CJX117" i="1"/>
  <c r="OTD117" i="1"/>
  <c r="OSZ117" i="1"/>
  <c r="PNP117" i="1"/>
  <c r="PNT117" i="1"/>
  <c r="GXD117" i="1"/>
  <c r="GWZ117" i="1"/>
  <c r="WAV117" i="1"/>
  <c r="WAZ117" i="1"/>
  <c r="GXP117" i="1"/>
  <c r="GXT117" i="1"/>
  <c r="TOJ117" i="1"/>
  <c r="TOF117" i="1"/>
  <c r="EAB117" i="1"/>
  <c r="DZX117" i="1"/>
  <c r="AZH117" i="1"/>
  <c r="AZD117" i="1"/>
  <c r="RGR117" i="1"/>
  <c r="RGN117" i="1"/>
  <c r="GIN117" i="1"/>
  <c r="GIR117" i="1"/>
  <c r="MJX117" i="1"/>
  <c r="MJT117" i="1"/>
  <c r="SBP117" i="1"/>
  <c r="SBL117" i="1"/>
  <c r="GHD117" i="1"/>
  <c r="GGZ117" i="1"/>
  <c r="HAF117" i="1"/>
  <c r="HAB117" i="1"/>
  <c r="BL117" i="1"/>
  <c r="BH117" i="1"/>
  <c r="WEJ117" i="1"/>
  <c r="WEF117" i="1"/>
  <c r="UKF117" i="1"/>
  <c r="UKB117" i="1"/>
  <c r="AYV117" i="1"/>
  <c r="AYZ117" i="1"/>
  <c r="YJ117" i="1"/>
  <c r="YN117" i="1"/>
  <c r="ALP117" i="1"/>
  <c r="ALT117" i="1"/>
  <c r="AAF117" i="1"/>
  <c r="AAJ117" i="1"/>
  <c r="HKR117" i="1"/>
  <c r="HKN117" i="1"/>
  <c r="KCR117" i="1"/>
  <c r="KCV117" i="1"/>
  <c r="CQN117" i="1"/>
  <c r="CQR117" i="1"/>
  <c r="MGR117" i="1"/>
  <c r="MGV117" i="1"/>
  <c r="GV117" i="1"/>
  <c r="GZ117" i="1"/>
  <c r="ECV117" i="1"/>
  <c r="ECR117" i="1"/>
  <c r="ETD117" i="1"/>
  <c r="ESZ117" i="1"/>
  <c r="HOV117" i="1"/>
  <c r="HOZ117" i="1"/>
  <c r="RD117" i="1"/>
  <c r="QZ117" i="1"/>
  <c r="ADT117" i="1"/>
  <c r="ADP117" i="1"/>
  <c r="AJL117" i="1"/>
  <c r="AJP117" i="1"/>
  <c r="TD117" i="1"/>
  <c r="TH117" i="1"/>
  <c r="OYJ117" i="1"/>
  <c r="OYF117" i="1"/>
  <c r="DIR117" i="1"/>
  <c r="DIV117" i="1"/>
  <c r="DRD117" i="1"/>
  <c r="DQZ117" i="1"/>
  <c r="DIB117" i="1"/>
  <c r="DIF117" i="1"/>
  <c r="QRP117" i="1"/>
  <c r="QRL117" i="1"/>
  <c r="FSB117" i="1"/>
  <c r="FRX117" i="1"/>
  <c r="EAN117" i="1"/>
  <c r="EAR117" i="1"/>
  <c r="DWN117" i="1"/>
  <c r="DWR117" i="1"/>
  <c r="ISN117" i="1"/>
  <c r="ISJ117" i="1"/>
  <c r="EBX117" i="1"/>
  <c r="EBT117" i="1"/>
  <c r="BZD117" i="1"/>
  <c r="BYZ117" i="1"/>
  <c r="BVD117" i="1"/>
  <c r="BUZ117" i="1"/>
  <c r="OEF117" i="1"/>
  <c r="OEJ117" i="1"/>
  <c r="CAR117" i="1"/>
  <c r="CAN117" i="1"/>
  <c r="FP117" i="1"/>
  <c r="FT117" i="1"/>
  <c r="DL117" i="1"/>
  <c r="DP117" i="1"/>
  <c r="RBT117" i="1"/>
  <c r="RBP117" i="1"/>
  <c r="BJH117" i="1"/>
  <c r="BJL117" i="1"/>
  <c r="ENH117" i="1"/>
  <c r="END117" i="1"/>
  <c r="EGR117" i="1"/>
  <c r="EGV117" i="1"/>
  <c r="JYB117" i="1"/>
  <c r="JYF117" i="1"/>
  <c r="LH117" i="1"/>
  <c r="LD117" i="1"/>
  <c r="DEN117" i="1"/>
  <c r="DEJ117" i="1"/>
  <c r="DKJ117" i="1"/>
  <c r="DKF117" i="1"/>
  <c r="NTH117" i="1"/>
  <c r="NTD117" i="1"/>
  <c r="LZL117" i="1"/>
  <c r="LZH117" i="1"/>
  <c r="CAV117" i="1"/>
  <c r="CAZ117" i="1"/>
  <c r="CGR117" i="1"/>
  <c r="CGV117" i="1"/>
  <c r="EYV117" i="1"/>
  <c r="EYZ117" i="1"/>
  <c r="TON117" i="1"/>
  <c r="TOR117" i="1"/>
  <c r="DSR117" i="1"/>
  <c r="DSN117" i="1"/>
  <c r="DTP117" i="1"/>
  <c r="DTL117" i="1"/>
  <c r="CHH117" i="1"/>
  <c r="CHL117" i="1"/>
  <c r="GND117" i="1"/>
  <c r="GNH117" i="1"/>
  <c r="T117" i="1"/>
  <c r="X117" i="1"/>
  <c r="FKR117" i="1"/>
  <c r="FKN117" i="1"/>
  <c r="FBD117" i="1"/>
  <c r="FAZ117" i="1"/>
  <c r="NQZ117" i="1"/>
  <c r="NRD117" i="1"/>
  <c r="ON117" i="1"/>
  <c r="OR117" i="1"/>
  <c r="ABT117" i="1"/>
  <c r="ABX117" i="1"/>
  <c r="QJ117" i="1"/>
  <c r="QN117" i="1"/>
  <c r="UDX117" i="1"/>
  <c r="UEB117" i="1"/>
  <c r="IUZ117" i="1"/>
  <c r="IUV117" i="1"/>
  <c r="QTX117" i="1"/>
  <c r="QUB117" i="1"/>
  <c r="KIZ117" i="1"/>
  <c r="KIV117" i="1"/>
  <c r="VJL117" i="1"/>
  <c r="VJH117" i="1"/>
  <c r="VHT117" i="1"/>
  <c r="VHX117" i="1"/>
  <c r="LGF117" i="1"/>
  <c r="LGJ117" i="1"/>
  <c r="UJD117" i="1"/>
  <c r="UJH117" i="1"/>
  <c r="OLT117" i="1"/>
  <c r="OLP117" i="1"/>
  <c r="KER117" i="1"/>
  <c r="KEN117" i="1"/>
  <c r="UJP117" i="1"/>
  <c r="UJL117" i="1"/>
  <c r="JCJ117" i="1"/>
  <c r="JCF117" i="1"/>
  <c r="RBL117" i="1"/>
  <c r="RBH117" i="1"/>
  <c r="LTP117" i="1"/>
  <c r="LTL117" i="1"/>
  <c r="GSN117" i="1"/>
  <c r="GSJ117" i="1"/>
  <c r="VPD117" i="1"/>
  <c r="VPH117" i="1"/>
  <c r="LZT117" i="1"/>
  <c r="LZP117" i="1"/>
  <c r="EIV117" i="1"/>
  <c r="EIZ117" i="1"/>
  <c r="LCJ117" i="1"/>
  <c r="LCF117" i="1"/>
  <c r="HVP117" i="1"/>
  <c r="HVT117" i="1"/>
  <c r="RVD117" i="1"/>
  <c r="RUZ117" i="1"/>
  <c r="XDD117" i="1"/>
  <c r="XDH117" i="1"/>
  <c r="HUJ117" i="1"/>
  <c r="HUN117" i="1"/>
  <c r="PJT117" i="1"/>
  <c r="PJP117" i="1"/>
  <c r="KGR117" i="1"/>
  <c r="KGV117" i="1"/>
  <c r="QGR117" i="1"/>
  <c r="QGV117" i="1"/>
  <c r="VIV117" i="1"/>
  <c r="VIR117" i="1"/>
  <c r="WMF117" i="1"/>
  <c r="WMJ117" i="1"/>
  <c r="LEJ117" i="1"/>
  <c r="LEN117" i="1"/>
  <c r="HSZ117" i="1"/>
  <c r="HSV117" i="1"/>
  <c r="RZH117" i="1"/>
  <c r="RZL117" i="1"/>
  <c r="VYZ117" i="1"/>
  <c r="VZD117" i="1"/>
  <c r="PBT117" i="1"/>
  <c r="PBP117" i="1"/>
  <c r="JCV117" i="1"/>
  <c r="JCZ117" i="1"/>
  <c r="SVH117" i="1"/>
  <c r="SVD117" i="1"/>
  <c r="OMF117" i="1"/>
  <c r="OMJ117" i="1"/>
  <c r="TIV117" i="1"/>
  <c r="TIR117" i="1"/>
  <c r="LJL117" i="1"/>
  <c r="LJH117" i="1"/>
  <c r="HXX117" i="1"/>
  <c r="HXT117" i="1"/>
  <c r="SJP117" i="1"/>
  <c r="SJL117" i="1"/>
  <c r="WLD117" i="1"/>
  <c r="WKZ117" i="1"/>
  <c r="UGJ117" i="1"/>
  <c r="UGN117" i="1"/>
  <c r="MUB117" i="1"/>
  <c r="MTX117" i="1"/>
  <c r="HCB117" i="1"/>
  <c r="HBX117" i="1"/>
  <c r="NXX117" i="1"/>
  <c r="NXT117" i="1"/>
  <c r="SDT117" i="1"/>
  <c r="SDP117" i="1"/>
  <c r="INX117" i="1"/>
  <c r="INT117" i="1"/>
  <c r="PVX117" i="1"/>
  <c r="PWB117" i="1"/>
  <c r="LWJ117" i="1"/>
  <c r="LWF117" i="1"/>
  <c r="RPP117" i="1"/>
  <c r="RPL117" i="1"/>
  <c r="VUR117" i="1"/>
  <c r="VUV117" i="1"/>
  <c r="UOZ117" i="1"/>
  <c r="UPD117" i="1"/>
  <c r="MYR117" i="1"/>
  <c r="MYN117" i="1"/>
  <c r="HGZ117" i="1"/>
  <c r="HGV117" i="1"/>
  <c r="ORD117" i="1"/>
  <c r="ORH117" i="1"/>
  <c r="TEJ117" i="1"/>
  <c r="TEN117" i="1"/>
  <c r="GYF117" i="1"/>
  <c r="GYJ117" i="1"/>
  <c r="MHP117" i="1"/>
  <c r="MHT117" i="1"/>
  <c r="IMF117" i="1"/>
  <c r="IMJ117" i="1"/>
  <c r="STH117" i="1"/>
  <c r="STL117" i="1"/>
  <c r="WUV117" i="1"/>
  <c r="WUZ117" i="1"/>
  <c r="INL117" i="1"/>
  <c r="INP117" i="1"/>
  <c r="PYB117" i="1"/>
  <c r="PYF117" i="1"/>
  <c r="JND117" i="1"/>
  <c r="JMZ117" i="1"/>
  <c r="RPH117" i="1"/>
  <c r="RPD117" i="1"/>
  <c r="TSJ117" i="1"/>
  <c r="TSF117" i="1"/>
  <c r="GSZ117" i="1"/>
  <c r="GTD117" i="1"/>
  <c r="NWJ117" i="1"/>
  <c r="NWF117" i="1"/>
  <c r="IAB117" i="1"/>
  <c r="HZX117" i="1"/>
  <c r="SQN117" i="1"/>
  <c r="SQR117" i="1"/>
  <c r="VVP117" i="1"/>
  <c r="VVT117" i="1"/>
  <c r="TMB117" i="1"/>
  <c r="TMF117" i="1"/>
  <c r="JPX117" i="1"/>
  <c r="JPT117" i="1"/>
  <c r="DKB117" i="1"/>
  <c r="DJX117" i="1"/>
  <c r="XEB117" i="1"/>
  <c r="XEF117" i="1"/>
  <c r="CDL117" i="1"/>
  <c r="CDH117" i="1"/>
  <c r="IAV117" i="1"/>
  <c r="IAZ117" i="1"/>
  <c r="PMF117" i="1"/>
  <c r="PMB117" i="1"/>
  <c r="LOR117" i="1"/>
  <c r="LON117" i="1"/>
  <c r="QPL117" i="1"/>
  <c r="QPH117" i="1"/>
  <c r="AOZ117" i="1"/>
  <c r="APD117" i="1"/>
  <c r="YF117" i="1"/>
  <c r="YB117" i="1"/>
  <c r="MWZ117" i="1"/>
  <c r="MXD117" i="1"/>
  <c r="AQV117" i="1"/>
  <c r="AQZ117" i="1"/>
  <c r="MLL117" i="1"/>
  <c r="MLH117" i="1"/>
  <c r="KZP117" i="1"/>
  <c r="KZL117" i="1"/>
  <c r="RWR117" i="1"/>
  <c r="RWN117" i="1"/>
  <c r="NQF117" i="1"/>
  <c r="NQB117" i="1"/>
  <c r="VON117" i="1"/>
  <c r="VOR117" i="1"/>
  <c r="FTL117" i="1"/>
  <c r="FTP117" i="1"/>
  <c r="AUV117" i="1"/>
  <c r="AUZ117" i="1"/>
  <c r="FEV117" i="1"/>
  <c r="FER117" i="1"/>
  <c r="BKF117" i="1"/>
  <c r="BKJ117" i="1"/>
  <c r="CWJ117" i="1"/>
  <c r="CWN117" i="1"/>
  <c r="DER117" i="1"/>
  <c r="DEV117" i="1"/>
  <c r="CVX117" i="1"/>
  <c r="CVT117" i="1"/>
  <c r="HGB117" i="1"/>
  <c r="HFX117" i="1"/>
  <c r="AZL117" i="1"/>
  <c r="AZP117" i="1"/>
  <c r="FDP117" i="1"/>
  <c r="FDL117" i="1"/>
  <c r="QJP117" i="1"/>
  <c r="QJL117" i="1"/>
  <c r="EHP117" i="1"/>
  <c r="EHT117" i="1"/>
  <c r="HT117" i="1"/>
  <c r="HX117" i="1"/>
  <c r="IR117" i="1"/>
  <c r="IV117" i="1"/>
  <c r="JSV117" i="1"/>
  <c r="JSZ117" i="1"/>
  <c r="GEJ117" i="1"/>
  <c r="GEF117" i="1"/>
  <c r="DEF117" i="1"/>
  <c r="DEB117" i="1"/>
  <c r="DHP117" i="1"/>
  <c r="DHL117" i="1"/>
  <c r="BGR117" i="1"/>
  <c r="BGN117" i="1"/>
  <c r="MNT117" i="1"/>
  <c r="MNX117" i="1"/>
  <c r="UAZ117" i="1"/>
  <c r="UAV117" i="1"/>
  <c r="EOV117" i="1"/>
  <c r="EOR117" i="1"/>
  <c r="SOR117" i="1"/>
  <c r="SOV117" i="1"/>
  <c r="OBP117" i="1"/>
  <c r="OBL117" i="1"/>
  <c r="PH117" i="1"/>
  <c r="PD117" i="1"/>
  <c r="FUB117" i="1"/>
  <c r="FUF117" i="1"/>
  <c r="UIJ117" i="1"/>
  <c r="UIF117" i="1"/>
  <c r="LZX117" i="1"/>
  <c r="MAB117" i="1"/>
  <c r="NXD117" i="1"/>
  <c r="NXH117" i="1"/>
  <c r="FKZ117" i="1"/>
  <c r="FKV117" i="1"/>
  <c r="FGR117" i="1"/>
  <c r="FGN117" i="1"/>
  <c r="MSB117" i="1"/>
  <c r="MSF117" i="1"/>
  <c r="CCZ117" i="1"/>
  <c r="CDD117" i="1"/>
  <c r="CBL117" i="1"/>
  <c r="CBP117" i="1"/>
  <c r="BXL117" i="1"/>
  <c r="BXP117" i="1"/>
  <c r="OJH117" i="1"/>
  <c r="OJD117" i="1"/>
  <c r="CKB117" i="1"/>
  <c r="CKF117" i="1"/>
  <c r="DH117" i="1"/>
  <c r="DD117" i="1"/>
  <c r="FBT117" i="1"/>
  <c r="FBP117" i="1"/>
  <c r="PJD117" i="1"/>
  <c r="PIZ117" i="1"/>
  <c r="JEJ117" i="1"/>
  <c r="JEN117" i="1"/>
  <c r="GAV117" i="1"/>
  <c r="GAZ117" i="1"/>
  <c r="MZX117" i="1"/>
  <c r="MZT117" i="1"/>
  <c r="HAJ117" i="1"/>
  <c r="HAN117" i="1"/>
  <c r="CWR117" i="1"/>
  <c r="CWV117" i="1"/>
  <c r="FUV117" i="1"/>
  <c r="FUR117" i="1"/>
  <c r="IDH117" i="1"/>
  <c r="IDL117" i="1"/>
  <c r="IPT117" i="1"/>
  <c r="IPP117" i="1"/>
  <c r="BJX117" i="1"/>
  <c r="BKB117" i="1"/>
  <c r="PKV117" i="1"/>
  <c r="PKZ117" i="1"/>
  <c r="QTD117" i="1"/>
  <c r="QSZ117" i="1"/>
  <c r="OHT117" i="1"/>
  <c r="OHP117" i="1"/>
  <c r="SYB117" i="1"/>
  <c r="SXX117" i="1"/>
  <c r="JT117" i="1"/>
  <c r="JP117" i="1"/>
  <c r="WV117" i="1"/>
  <c r="WZ117" i="1"/>
  <c r="LL117" i="1"/>
  <c r="LP117" i="1"/>
  <c r="SUF117" i="1"/>
  <c r="SUJ117" i="1"/>
  <c r="CRP117" i="1"/>
  <c r="CRL117" i="1"/>
  <c r="CZX117" i="1"/>
  <c r="CZT117" i="1"/>
  <c r="CQV117" i="1"/>
  <c r="CQZ117" i="1"/>
  <c r="GFH117" i="1"/>
  <c r="GFD117" i="1"/>
  <c r="LBH117" i="1"/>
  <c r="LBL117" i="1"/>
  <c r="UEJ117" i="1"/>
  <c r="UEF117" i="1"/>
  <c r="OGV117" i="1"/>
  <c r="OGR117" i="1"/>
  <c r="JNT117" i="1"/>
  <c r="JNP117" i="1"/>
  <c r="XCB117" i="1"/>
  <c r="XBX117" i="1"/>
  <c r="NYN117" i="1"/>
  <c r="NYJ117" i="1"/>
  <c r="IQN117" i="1"/>
  <c r="IQR117" i="1"/>
  <c r="SIZ117" i="1"/>
  <c r="SIV117" i="1"/>
  <c r="NLL117" i="1"/>
  <c r="NLP117" i="1"/>
  <c r="SAN117" i="1"/>
  <c r="SAR117" i="1"/>
  <c r="LIV117" i="1"/>
  <c r="LIR117" i="1"/>
  <c r="UMJ117" i="1"/>
  <c r="UMF117" i="1"/>
  <c r="OOB117" i="1"/>
  <c r="OOF117" i="1"/>
  <c r="KHD117" i="1"/>
  <c r="KGZ117" i="1"/>
  <c r="UMB117" i="1"/>
  <c r="ULX117" i="1"/>
  <c r="PLH117" i="1"/>
  <c r="PLD117" i="1"/>
  <c r="GWF117" i="1"/>
  <c r="GWB117" i="1"/>
  <c r="NUN117" i="1"/>
  <c r="NUJ117" i="1"/>
  <c r="JXH117" i="1"/>
  <c r="JXD117" i="1"/>
  <c r="VMJ117" i="1"/>
  <c r="VMN117" i="1"/>
  <c r="NYF117" i="1"/>
  <c r="NYB117" i="1"/>
  <c r="JWB117" i="1"/>
  <c r="JVX117" i="1"/>
  <c r="SLD117" i="1"/>
  <c r="SKZ117" i="1"/>
  <c r="OCB117" i="1"/>
  <c r="OCF117" i="1"/>
  <c r="WFD117" i="1"/>
  <c r="WFH117" i="1"/>
  <c r="XCZ117" i="1"/>
  <c r="XCV117" i="1"/>
  <c r="JMF117" i="1"/>
  <c r="JMB117" i="1"/>
  <c r="NWR117" i="1"/>
  <c r="NWN117" i="1"/>
  <c r="JUN117" i="1"/>
  <c r="JUJ117" i="1"/>
  <c r="UKV117" i="1"/>
  <c r="UKR117" i="1"/>
  <c r="RHP117" i="1"/>
  <c r="RHL117" i="1"/>
  <c r="GHH117" i="1"/>
  <c r="GHL117" i="1"/>
  <c r="LGZ117" i="1"/>
  <c r="LGV117" i="1"/>
  <c r="HVL117" i="1"/>
  <c r="HVH117" i="1"/>
  <c r="SHD117" i="1"/>
  <c r="SGZ117" i="1"/>
  <c r="WBL117" i="1"/>
  <c r="WBP117" i="1"/>
  <c r="OPX117" i="1"/>
  <c r="OQB117" i="1"/>
  <c r="JZL117" i="1"/>
  <c r="JZH117" i="1"/>
  <c r="WTP117" i="1"/>
  <c r="WTT117" i="1"/>
  <c r="RTP117" i="1"/>
  <c r="RTL117" i="1"/>
  <c r="ILL117" i="1"/>
  <c r="ILH117" i="1"/>
  <c r="PTL117" i="1"/>
  <c r="PTP117" i="1"/>
  <c r="LTT117" i="1"/>
  <c r="LTX117" i="1"/>
  <c r="RND117" i="1"/>
  <c r="RMZ117" i="1"/>
  <c r="VSN117" i="1"/>
  <c r="VSR117" i="1"/>
  <c r="KRT117" i="1"/>
  <c r="KRX117" i="1"/>
  <c r="SXL117" i="1"/>
  <c r="SXH117" i="1"/>
  <c r="OOJ117" i="1"/>
  <c r="OON117" i="1"/>
  <c r="RLH117" i="1"/>
  <c r="RLD117" i="1"/>
  <c r="URX117" i="1"/>
  <c r="URT117" i="1"/>
  <c r="IQJ117" i="1"/>
  <c r="IQF117" i="1"/>
  <c r="PYN117" i="1"/>
  <c r="PYJ117" i="1"/>
  <c r="LYV117" i="1"/>
  <c r="LYR117" i="1"/>
  <c r="RSB117" i="1"/>
  <c r="RRX117" i="1"/>
  <c r="VXD117" i="1"/>
  <c r="VXH117" i="1"/>
  <c r="LSN117" i="1"/>
  <c r="LSR117" i="1"/>
  <c r="OZT117" i="1"/>
  <c r="OZX117" i="1"/>
  <c r="KVD117" i="1"/>
  <c r="KVH117" i="1"/>
  <c r="GQF117" i="1"/>
  <c r="GQJ117" i="1"/>
  <c r="SDH117" i="1"/>
  <c r="SDL117" i="1"/>
  <c r="KUB117" i="1"/>
  <c r="KTX117" i="1"/>
  <c r="TWV117" i="1"/>
  <c r="TWZ117" i="1"/>
  <c r="NNL117" i="1"/>
  <c r="NNH117" i="1"/>
  <c r="JGF117" i="1"/>
  <c r="JGJ117" i="1"/>
  <c r="WUN117" i="1"/>
  <c r="WUR117" i="1"/>
  <c r="KKB117" i="1"/>
  <c r="KKF117" i="1"/>
  <c r="RQJ117" i="1"/>
  <c r="RQN117" i="1"/>
  <c r="KNP117" i="1"/>
  <c r="KNL117" i="1"/>
  <c r="GNL117" i="1"/>
  <c r="GNP117" i="1"/>
  <c r="VCN117" i="1"/>
  <c r="VCR117" i="1"/>
  <c r="WOJ117" i="1"/>
  <c r="WON117" i="1"/>
  <c r="HL117" i="1"/>
  <c r="HP117" i="1"/>
  <c r="MV117" i="1"/>
  <c r="MR117" i="1"/>
  <c r="EOZ117" i="1"/>
  <c r="EPD117" i="1"/>
  <c r="BIN117" i="1"/>
  <c r="BIJ117" i="1"/>
  <c r="HOF117" i="1"/>
  <c r="HOJ117" i="1"/>
  <c r="LMN117" i="1"/>
  <c r="LMJ117" i="1"/>
  <c r="HWZ117" i="1"/>
  <c r="HWV117" i="1"/>
  <c r="FJH117" i="1"/>
  <c r="FJL117" i="1"/>
  <c r="ISR117" i="1"/>
  <c r="ISV117" i="1"/>
  <c r="BCV117" i="1"/>
  <c r="BCZ117" i="1"/>
  <c r="ATH117" i="1"/>
  <c r="ATL117" i="1"/>
  <c r="AFP117" i="1"/>
  <c r="AFL117" i="1"/>
  <c r="BBD117" i="1"/>
  <c r="BAZ117" i="1"/>
  <c r="RRL117" i="1"/>
  <c r="RRH117" i="1"/>
  <c r="TKB117" i="1"/>
  <c r="TJX117" i="1"/>
  <c r="TRT117" i="1"/>
  <c r="TRP117" i="1"/>
  <c r="UJT117" i="1"/>
  <c r="UJX117" i="1"/>
  <c r="THH117" i="1"/>
  <c r="THD117" i="1"/>
  <c r="QMF117" i="1"/>
  <c r="QMJ117" i="1"/>
  <c r="BIB117" i="1"/>
  <c r="BIF117" i="1"/>
  <c r="EON117" i="1"/>
  <c r="EOJ117" i="1"/>
  <c r="JNX117" i="1"/>
  <c r="JOB117" i="1"/>
  <c r="FQZ117" i="1"/>
  <c r="FRD117" i="1"/>
  <c r="QDD117" i="1"/>
  <c r="QCZ117" i="1"/>
  <c r="EAF117" i="1"/>
  <c r="EAJ117" i="1"/>
  <c r="QF117" i="1"/>
  <c r="QB117" i="1"/>
  <c r="KMN117" i="1"/>
  <c r="KMR117" i="1"/>
  <c r="ASZ117" i="1"/>
  <c r="ATD117" i="1"/>
  <c r="CNH117" i="1"/>
  <c r="CND117" i="1"/>
  <c r="CSZ117" i="1"/>
  <c r="CTD117" i="1"/>
  <c r="MJH117" i="1"/>
  <c r="MJD117" i="1"/>
  <c r="EJD117" i="1"/>
  <c r="EJH117" i="1"/>
  <c r="GAR117" i="1"/>
  <c r="GAN117" i="1"/>
  <c r="PIN117" i="1"/>
  <c r="PIJ117" i="1"/>
  <c r="DNL117" i="1"/>
  <c r="DNH117" i="1"/>
  <c r="RJH117" i="1"/>
  <c r="RJL117" i="1"/>
  <c r="BVP117" i="1"/>
  <c r="BVT117" i="1"/>
  <c r="BUB117" i="1"/>
  <c r="BUF117" i="1"/>
  <c r="BDT117" i="1"/>
  <c r="BDX117" i="1"/>
  <c r="KGJ117" i="1"/>
  <c r="KGN117" i="1"/>
  <c r="BBX117" i="1"/>
  <c r="BCB117" i="1"/>
  <c r="BMR117" i="1"/>
  <c r="BMV117" i="1"/>
  <c r="BBH117" i="1"/>
  <c r="BBL117" i="1"/>
  <c r="LJD117" i="1"/>
  <c r="LIZ117" i="1"/>
  <c r="EHL117" i="1"/>
  <c r="EHH117" i="1"/>
  <c r="AYF117" i="1"/>
  <c r="AYJ117" i="1"/>
  <c r="AAR117" i="1"/>
  <c r="AAN117" i="1"/>
  <c r="JLH117" i="1"/>
  <c r="JLD117" i="1"/>
  <c r="GDP117" i="1"/>
  <c r="GDT117" i="1"/>
  <c r="FQB117" i="1"/>
  <c r="FQF117" i="1"/>
  <c r="FON117" i="1"/>
  <c r="FOR117" i="1"/>
  <c r="MWV117" i="1"/>
  <c r="MWR117" i="1"/>
  <c r="BLT117" i="1"/>
  <c r="BLX117" i="1"/>
  <c r="CNP117" i="1"/>
  <c r="CNL117" i="1"/>
  <c r="BLD117" i="1"/>
  <c r="BLH117" i="1"/>
  <c r="OUR117" i="1"/>
  <c r="OUN117" i="1"/>
  <c r="JVD117" i="1"/>
  <c r="JUZ117" i="1"/>
  <c r="BCN117" i="1"/>
  <c r="BCR117" i="1"/>
  <c r="BDL117" i="1"/>
  <c r="BDP117" i="1"/>
  <c r="OPL117" i="1"/>
  <c r="OPH117" i="1"/>
  <c r="AVL117" i="1"/>
  <c r="AVP117" i="1"/>
  <c r="AVD117" i="1"/>
  <c r="AVH117" i="1"/>
  <c r="AWB117" i="1"/>
  <c r="AWF117" i="1"/>
  <c r="KYR117" i="1"/>
  <c r="KYN117" i="1"/>
  <c r="UDH117" i="1"/>
  <c r="UDL117" i="1"/>
  <c r="BQZ117" i="1"/>
  <c r="BRD117" i="1"/>
  <c r="CNT117" i="1"/>
  <c r="CNX117" i="1"/>
  <c r="AMV117" i="1"/>
  <c r="AMZ117" i="1"/>
  <c r="QSV117" i="1"/>
  <c r="QSR117" i="1"/>
  <c r="COZ117" i="1"/>
  <c r="CPD117" i="1"/>
  <c r="CXL117" i="1"/>
  <c r="CXH117" i="1"/>
  <c r="COJ117" i="1"/>
  <c r="CON117" i="1"/>
  <c r="FGV117" i="1"/>
  <c r="FGZ117" i="1"/>
  <c r="FHD117" i="1"/>
  <c r="FHH117" i="1"/>
  <c r="FYB117" i="1"/>
  <c r="FYF117" i="1"/>
  <c r="FDT117" i="1"/>
  <c r="FDX117" i="1"/>
  <c r="NDH117" i="1"/>
  <c r="NDD117" i="1"/>
  <c r="NTP117" i="1"/>
  <c r="NTL117" i="1"/>
  <c r="ILP117" i="1"/>
  <c r="ILT117" i="1"/>
  <c r="RCB117" i="1"/>
  <c r="RBX117" i="1"/>
  <c r="MZP117" i="1"/>
  <c r="MZL117" i="1"/>
  <c r="RVT117" i="1"/>
  <c r="RVP117" i="1"/>
  <c r="RQB117" i="1"/>
  <c r="RQF117" i="1"/>
  <c r="KUN117" i="1"/>
  <c r="KUR117" i="1"/>
  <c r="GPP117" i="1"/>
  <c r="GPT117" i="1"/>
  <c r="QVD117" i="1"/>
  <c r="QVH117" i="1"/>
  <c r="VPP117" i="1"/>
  <c r="VPL117" i="1"/>
  <c r="ORX117" i="1"/>
  <c r="ORT117" i="1"/>
  <c r="ISZ117" i="1"/>
  <c r="ITD117" i="1"/>
  <c r="SLH117" i="1"/>
  <c r="SLL117" i="1"/>
  <c r="OCJ117" i="1"/>
  <c r="OCN117" i="1"/>
  <c r="SCZ117" i="1"/>
  <c r="SDD117" i="1"/>
  <c r="SPD117" i="1"/>
  <c r="SOZ117" i="1"/>
  <c r="LQN117" i="1"/>
  <c r="LQJ117" i="1"/>
  <c r="QND117" i="1"/>
  <c r="QNH117" i="1"/>
  <c r="MNL117" i="1"/>
  <c r="MNP117" i="1"/>
  <c r="ULT117" i="1"/>
  <c r="ULP117" i="1"/>
  <c r="RNH117" i="1"/>
  <c r="RNL117" i="1"/>
  <c r="MHL117" i="1"/>
  <c r="MHH117" i="1"/>
  <c r="GDH117" i="1"/>
  <c r="GDL117" i="1"/>
  <c r="QXL117" i="1"/>
  <c r="QXH117" i="1"/>
  <c r="TPH117" i="1"/>
  <c r="TPD117" i="1"/>
  <c r="RUF117" i="1"/>
  <c r="RUB117" i="1"/>
  <c r="NKB117" i="1"/>
  <c r="NJX117" i="1"/>
  <c r="RLX117" i="1"/>
  <c r="RLT117" i="1"/>
  <c r="MIJ117" i="1"/>
  <c r="MIF117" i="1"/>
  <c r="IPL117" i="1"/>
  <c r="IPH117" i="1"/>
  <c r="VDP117" i="1"/>
  <c r="VDL117" i="1"/>
  <c r="KDD117" i="1"/>
  <c r="KCZ117" i="1"/>
  <c r="NYZ117" i="1"/>
  <c r="NZD117" i="1"/>
  <c r="JWV117" i="1"/>
  <c r="JWZ117" i="1"/>
  <c r="UNT117" i="1"/>
  <c r="UNX117" i="1"/>
  <c r="RJX117" i="1"/>
  <c r="RKB117" i="1"/>
  <c r="RQV117" i="1"/>
  <c r="RQR117" i="1"/>
  <c r="MNH117" i="1"/>
  <c r="MND117" i="1"/>
  <c r="IUJ117" i="1"/>
  <c r="IUF117" i="1"/>
  <c r="VIN117" i="1"/>
  <c r="VIJ117" i="1"/>
  <c r="KPL117" i="1"/>
  <c r="KPH117" i="1"/>
  <c r="SUZ117" i="1"/>
  <c r="SUV117" i="1"/>
  <c r="OMB117" i="1"/>
  <c r="OLX117" i="1"/>
  <c r="RIV117" i="1"/>
  <c r="RIR117" i="1"/>
  <c r="UPH117" i="1"/>
  <c r="UPL117" i="1"/>
  <c r="NFH117" i="1"/>
  <c r="NFL117" i="1"/>
  <c r="HQF117" i="1"/>
  <c r="HQB117" i="1"/>
  <c r="SGR117" i="1"/>
  <c r="SGV117" i="1"/>
  <c r="VJT117" i="1"/>
  <c r="VJP117" i="1"/>
  <c r="TCF117" i="1"/>
  <c r="TCJ117" i="1"/>
  <c r="KUJ117" i="1"/>
  <c r="KUF117" i="1"/>
  <c r="SZX117" i="1"/>
  <c r="SZT117" i="1"/>
  <c r="PHT117" i="1"/>
  <c r="PHX117" i="1"/>
  <c r="RUV117" i="1"/>
  <c r="RUR117" i="1"/>
  <c r="UUJ117" i="1"/>
  <c r="UUF117" i="1"/>
  <c r="OKR117" i="1"/>
  <c r="OKV117" i="1"/>
  <c r="WWF117" i="1"/>
  <c r="WWB117" i="1"/>
  <c r="NPX117" i="1"/>
  <c r="NPT117" i="1"/>
  <c r="JEF117" i="1"/>
  <c r="JEB117" i="1"/>
  <c r="VSF117" i="1"/>
  <c r="VSJ117" i="1"/>
  <c r="NHL117" i="1"/>
  <c r="NHP117" i="1"/>
  <c r="HXH117" i="1"/>
  <c r="HXD117" i="1"/>
  <c r="QUN117" i="1"/>
  <c r="QUR117" i="1"/>
  <c r="MSJ117" i="1"/>
  <c r="MSN117" i="1"/>
  <c r="REV117" i="1"/>
  <c r="RER117" i="1"/>
  <c r="OFP117" i="1"/>
  <c r="OFL117" i="1"/>
  <c r="FVT117" i="1"/>
  <c r="FVP117" i="1"/>
  <c r="MPH117" i="1"/>
  <c r="MPL117" i="1"/>
  <c r="IYZ117" i="1"/>
  <c r="IYV117" i="1"/>
  <c r="TPP117" i="1"/>
  <c r="TPL117" i="1"/>
  <c r="WJT117" i="1"/>
  <c r="WJX117" i="1"/>
  <c r="AKB117" i="1"/>
  <c r="AKF117" i="1"/>
  <c r="PAZ117" i="1"/>
  <c r="PBD117" i="1"/>
  <c r="CEB117" i="1"/>
  <c r="CDX117" i="1"/>
  <c r="FXH117" i="1"/>
  <c r="FXD117" i="1"/>
  <c r="HTP117" i="1"/>
  <c r="HTL117" i="1"/>
  <c r="PKB117" i="1"/>
  <c r="PJX117" i="1"/>
  <c r="UBP117" i="1"/>
  <c r="UBL117" i="1"/>
  <c r="UWZ117" i="1"/>
  <c r="UXD117" i="1"/>
  <c r="PBH117" i="1"/>
  <c r="PBL117" i="1"/>
  <c r="FAB117" i="1"/>
  <c r="FAF117" i="1"/>
  <c r="ACJ117" i="1"/>
  <c r="ACN117" i="1"/>
  <c r="D117" i="1"/>
  <c r="F134" i="1"/>
  <c r="APH117" i="1"/>
  <c r="APL117" i="1"/>
  <c r="JNH117" i="1"/>
  <c r="JNL117" i="1"/>
  <c r="HMV117" i="1"/>
  <c r="HMR117" i="1"/>
  <c r="SQB117" i="1"/>
  <c r="SPX117" i="1"/>
  <c r="HYZ117" i="1"/>
  <c r="HZD117" i="1"/>
  <c r="QNP117" i="1"/>
  <c r="QNL117" i="1"/>
  <c r="FWN117" i="1"/>
  <c r="FWR117" i="1"/>
  <c r="TWB117" i="1"/>
  <c r="TVX117" i="1"/>
  <c r="FRP117" i="1"/>
  <c r="FRT117" i="1"/>
  <c r="APP117" i="1"/>
  <c r="APT117" i="1"/>
  <c r="AQN117" i="1"/>
  <c r="AQR117" i="1"/>
  <c r="ACR117" i="1"/>
  <c r="ACV117" i="1"/>
  <c r="NGB117" i="1"/>
  <c r="NFX117" i="1"/>
  <c r="CIN117" i="1"/>
  <c r="CIR117" i="1"/>
  <c r="CER117" i="1"/>
  <c r="CEN117" i="1"/>
  <c r="UIN117" i="1"/>
  <c r="UIR117" i="1"/>
  <c r="EVX117" i="1"/>
  <c r="EVT117" i="1"/>
  <c r="EUV117" i="1"/>
  <c r="EUZ117" i="1"/>
  <c r="FIR117" i="1"/>
  <c r="FIV117" i="1"/>
  <c r="QLX117" i="1"/>
  <c r="QMB117" i="1"/>
  <c r="IZP117" i="1"/>
  <c r="IZL117" i="1"/>
  <c r="AZT117" i="1"/>
  <c r="AZX117" i="1"/>
  <c r="BMZ117" i="1"/>
  <c r="BND117" i="1"/>
  <c r="EDL117" i="1"/>
  <c r="EDH117" i="1"/>
  <c r="WJD117" i="1"/>
  <c r="WJH117" i="1"/>
  <c r="FJX117" i="1"/>
  <c r="FKB117" i="1"/>
  <c r="FAJ117" i="1"/>
  <c r="FAN117" i="1"/>
  <c r="ETT117" i="1"/>
  <c r="ETP117" i="1"/>
  <c r="JFX117" i="1"/>
  <c r="JGB117" i="1"/>
  <c r="DLH117" i="1"/>
  <c r="DLD117" i="1"/>
  <c r="EKZ117" i="1"/>
  <c r="ELD117" i="1"/>
  <c r="DKN117" i="1"/>
  <c r="DKR117" i="1"/>
  <c r="QWN117" i="1"/>
  <c r="QWJ117" i="1"/>
  <c r="DLL117" i="1"/>
  <c r="DLP117" i="1"/>
  <c r="DOV117" i="1"/>
  <c r="DOZ117" i="1"/>
  <c r="BNX117" i="1"/>
  <c r="BOB117" i="1"/>
  <c r="USN117" i="1"/>
  <c r="USJ117" i="1"/>
  <c r="AXL117" i="1"/>
  <c r="AXH117" i="1"/>
  <c r="BDH117" i="1"/>
  <c r="BDD117" i="1"/>
  <c r="ADD117" i="1"/>
  <c r="ACZ117" i="1"/>
  <c r="KCF117" i="1"/>
  <c r="KCB117" i="1"/>
  <c r="EEZ117" i="1"/>
  <c r="EEV117" i="1"/>
  <c r="FCV117" i="1"/>
  <c r="FCZ117" i="1"/>
  <c r="DRX117" i="1"/>
  <c r="DSB117" i="1"/>
  <c r="ICB117" i="1"/>
  <c r="ICF117" i="1"/>
  <c r="BEN117" i="1"/>
  <c r="BEJ117" i="1"/>
  <c r="ESJ117" i="1"/>
  <c r="ESN117" i="1"/>
  <c r="EOB117" i="1"/>
  <c r="EOF117" i="1"/>
  <c r="KYV117" i="1"/>
  <c r="KYZ117" i="1"/>
  <c r="GCJ117" i="1"/>
  <c r="GCN117" i="1"/>
  <c r="DGZ117" i="1"/>
  <c r="DGV117" i="1"/>
  <c r="DMR117" i="1"/>
  <c r="DMV117" i="1"/>
  <c r="ORL117" i="1"/>
  <c r="ORP117" i="1"/>
  <c r="AUF117" i="1"/>
  <c r="AUJ117" i="1"/>
  <c r="EPH117" i="1"/>
  <c r="EPL117" i="1"/>
  <c r="FDH117" i="1"/>
  <c r="FDD117" i="1"/>
  <c r="CTP117" i="1"/>
  <c r="CTT117" i="1"/>
  <c r="WCZ117" i="1"/>
  <c r="WDD117" i="1"/>
  <c r="EZL117" i="1"/>
  <c r="EZP117" i="1"/>
  <c r="FVH117" i="1"/>
  <c r="FVL117" i="1"/>
  <c r="EWF117" i="1"/>
  <c r="EWB117" i="1"/>
  <c r="MOZ117" i="1"/>
  <c r="MPD117" i="1"/>
  <c r="AFT117" i="1"/>
  <c r="AFX117" i="1"/>
  <c r="AJD117" i="1"/>
  <c r="AJH117" i="1"/>
  <c r="SV117" i="1"/>
  <c r="SZ117" i="1"/>
  <c r="KUZ117" i="1"/>
  <c r="KUV117" i="1"/>
  <c r="QOR117" i="1"/>
  <c r="QOV117" i="1"/>
  <c r="KPT117" i="1"/>
  <c r="KPP117" i="1"/>
  <c r="WAF117" i="1"/>
  <c r="WAJ117" i="1"/>
  <c r="QQJ117" i="1"/>
  <c r="QQF117" i="1"/>
  <c r="VKR117" i="1"/>
  <c r="VKN117" i="1"/>
  <c r="IGJ117" i="1"/>
  <c r="IGN117" i="1"/>
  <c r="NFT117" i="1"/>
  <c r="NFP117" i="1"/>
  <c r="JBD117" i="1"/>
  <c r="JAZ117" i="1"/>
  <c r="UAR117" i="1"/>
  <c r="UAN117" i="1"/>
  <c r="VBD117" i="1"/>
  <c r="VAZ117" i="1"/>
  <c r="RSR117" i="1"/>
  <c r="RSN117" i="1"/>
  <c r="KXD117" i="1"/>
  <c r="KWZ117" i="1"/>
  <c r="HLP117" i="1"/>
  <c r="HLL117" i="1"/>
  <c r="QXT117" i="1"/>
  <c r="QXP117" i="1"/>
  <c r="VSB117" i="1"/>
  <c r="VRX117" i="1"/>
  <c r="HKJ117" i="1"/>
  <c r="HKF117" i="1"/>
  <c r="OIN117" i="1"/>
  <c r="OIR117" i="1"/>
  <c r="HBT117" i="1"/>
  <c r="HBP117" i="1"/>
  <c r="PFT117" i="1"/>
  <c r="PFP117" i="1"/>
  <c r="SAJ117" i="1"/>
  <c r="SAF117" i="1"/>
  <c r="IDP117" i="1"/>
  <c r="IDT117" i="1"/>
  <c r="PEJ117" i="1"/>
  <c r="PEN117" i="1"/>
  <c r="IYJ117" i="1"/>
  <c r="IYF117" i="1"/>
  <c r="UAJ117" i="1"/>
  <c r="UAF117" i="1"/>
  <c r="WTX117" i="1"/>
  <c r="WUB117" i="1"/>
  <c r="VLP117" i="1"/>
  <c r="VLL117" i="1"/>
  <c r="QRD117" i="1"/>
  <c r="QRH117" i="1"/>
  <c r="HGJ117" i="1"/>
  <c r="HGF117" i="1"/>
  <c r="PCV117" i="1"/>
  <c r="PCZ117" i="1"/>
  <c r="KYF117" i="1"/>
  <c r="KYJ117" i="1"/>
  <c r="WXT117" i="1"/>
  <c r="WXP117" i="1"/>
  <c r="NMJ117" i="1"/>
  <c r="NMN117" i="1"/>
  <c r="ROF117" i="1"/>
  <c r="ROJ117" i="1"/>
  <c r="MKV117" i="1"/>
  <c r="MKR117" i="1"/>
  <c r="IRT117" i="1"/>
  <c r="IRX117" i="1"/>
  <c r="VFX117" i="1"/>
  <c r="VGB117" i="1"/>
  <c r="IEN117" i="1"/>
  <c r="IER117" i="1"/>
  <c r="QBH117" i="1"/>
  <c r="QBD117" i="1"/>
  <c r="LDH117" i="1"/>
  <c r="LDD117" i="1"/>
  <c r="XCN117" i="1"/>
  <c r="XCR117" i="1"/>
  <c r="NCV117" i="1"/>
  <c r="NCZ117" i="1"/>
  <c r="HNP117" i="1"/>
  <c r="HNT117" i="1"/>
  <c r="RUJ117" i="1"/>
  <c r="RUN117" i="1"/>
  <c r="VHD117" i="1"/>
  <c r="VHH117" i="1"/>
  <c r="SDX117" i="1"/>
  <c r="SEB117" i="1"/>
  <c r="QHP117" i="1"/>
  <c r="QHT117" i="1"/>
  <c r="JUB117" i="1"/>
  <c r="JUF117" i="1"/>
  <c r="WOV117" i="1"/>
  <c r="WOR117" i="1"/>
  <c r="USV117" i="1"/>
  <c r="USR117" i="1"/>
  <c r="VXP117" i="1"/>
  <c r="VXL117" i="1"/>
  <c r="NOZ117" i="1"/>
  <c r="NOV117" i="1"/>
  <c r="HSR117" i="1"/>
  <c r="HSN117" i="1"/>
  <c r="SJD117" i="1"/>
  <c r="SJH117" i="1"/>
  <c r="VMB117" i="1"/>
  <c r="VMF117" i="1"/>
  <c r="TEV117" i="1"/>
  <c r="TER117" i="1"/>
  <c r="SHX117" i="1"/>
  <c r="SIB117" i="1"/>
  <c r="JKJ117" i="1"/>
  <c r="JKF117" i="1"/>
  <c r="QLD117" i="1"/>
  <c r="QKZ117" i="1"/>
  <c r="LMZ117" i="1"/>
  <c r="LND117" i="1"/>
  <c r="UWN117" i="1"/>
  <c r="UWJ117" i="1"/>
  <c r="QHH117" i="1"/>
  <c r="QHL117" i="1"/>
  <c r="JYV117" i="1"/>
  <c r="JYR117" i="1"/>
  <c r="UCN117" i="1"/>
  <c r="UCJ117" i="1"/>
  <c r="PRX117" i="1"/>
  <c r="PSB117" i="1"/>
  <c r="VDH117" i="1"/>
  <c r="VDD117" i="1"/>
  <c r="RAV117" i="1"/>
  <c r="RAR117" i="1"/>
  <c r="JKB117" i="1"/>
  <c r="JJX117" i="1"/>
  <c r="PHL117" i="1"/>
  <c r="PHP117" i="1"/>
  <c r="LHX117" i="1"/>
  <c r="LHT117" i="1"/>
  <c r="WRT117" i="1"/>
  <c r="WRX117" i="1"/>
  <c r="D146" i="1"/>
  <c r="F162" i="1"/>
  <c r="H162" i="1" s="1"/>
  <c r="WUJ117" i="1"/>
  <c r="WUF117" i="1"/>
  <c r="BWN117" i="1"/>
  <c r="BWR117" i="1"/>
  <c r="CAB117" i="1"/>
  <c r="BZX117" i="1"/>
  <c r="TTL117" i="1"/>
  <c r="TTP117" i="1"/>
  <c r="PQN117" i="1"/>
  <c r="PQJ117" i="1"/>
  <c r="UOJ117" i="1"/>
  <c r="UON117" i="1"/>
  <c r="RYV117" i="1"/>
  <c r="RYR117" i="1"/>
  <c r="IRL117" i="1"/>
  <c r="IRP117" i="1"/>
  <c r="GTX117" i="1"/>
  <c r="GUB117" i="1"/>
  <c r="EFX117" i="1"/>
  <c r="EFT117" i="1"/>
  <c r="FQJ117" i="1"/>
  <c r="FQN117" i="1"/>
  <c r="MZ117" i="1"/>
  <c r="ND117" i="1"/>
  <c r="FNP117" i="1"/>
  <c r="FNT117" i="1"/>
  <c r="TVP117" i="1"/>
  <c r="TVT117" i="1"/>
  <c r="SCR117" i="1"/>
  <c r="SCV117" i="1"/>
  <c r="REZ117" i="1"/>
  <c r="RFD117" i="1"/>
  <c r="HVD117" i="1"/>
  <c r="HUZ117" i="1"/>
  <c r="TGR117" i="1"/>
  <c r="TGN117" i="1"/>
  <c r="CVH117" i="1"/>
  <c r="CVD117" i="1"/>
  <c r="AKV117" i="1"/>
  <c r="AKR117" i="1"/>
  <c r="ECJ117" i="1"/>
  <c r="ECN117" i="1"/>
  <c r="EGB117" i="1"/>
  <c r="EGF117" i="1"/>
  <c r="DZH117" i="1"/>
  <c r="DZL117" i="1"/>
  <c r="LHL117" i="1"/>
  <c r="LHP117" i="1"/>
  <c r="PUR117" i="1"/>
  <c r="PUV117" i="1"/>
  <c r="IIJ117" i="1"/>
  <c r="IIF117" i="1"/>
  <c r="GJT117" i="1"/>
  <c r="GJX117" i="1"/>
  <c r="GQN117" i="1"/>
  <c r="GQR117" i="1"/>
  <c r="UF117" i="1"/>
  <c r="UB117" i="1"/>
  <c r="UZ117" i="1"/>
  <c r="VD117" i="1"/>
  <c r="LSJ117" i="1"/>
  <c r="LSF117" i="1"/>
  <c r="FMR117" i="1"/>
  <c r="FMV117" i="1"/>
  <c r="EHX117" i="1"/>
  <c r="EIB117" i="1"/>
  <c r="EYF117" i="1"/>
  <c r="EYJ117" i="1"/>
  <c r="HRH117" i="1"/>
  <c r="HRL117" i="1"/>
  <c r="CRT117" i="1"/>
  <c r="CRX117" i="1"/>
  <c r="AIN117" i="1"/>
  <c r="AIR117" i="1"/>
  <c r="AOJ117" i="1"/>
  <c r="AON117" i="1"/>
  <c r="VT117" i="1"/>
  <c r="VP117" i="1"/>
  <c r="URD117" i="1"/>
  <c r="URH117" i="1"/>
  <c r="CFH117" i="1"/>
  <c r="CFD117" i="1"/>
  <c r="CN117" i="1"/>
  <c r="CR117" i="1"/>
  <c r="BSV117" i="1"/>
  <c r="BSZ117" i="1"/>
  <c r="OGN117" i="1"/>
  <c r="OGJ117" i="1"/>
  <c r="UFT117" i="1"/>
  <c r="UFX117" i="1"/>
  <c r="GB117" i="1"/>
  <c r="FX117" i="1"/>
  <c r="EJX117" i="1"/>
  <c r="EJT117" i="1"/>
  <c r="WZP117" i="1"/>
  <c r="WZL117" i="1"/>
  <c r="DNX117" i="1"/>
  <c r="DOB117" i="1"/>
  <c r="DRH117" i="1"/>
  <c r="DRL117" i="1"/>
  <c r="BQJ117" i="1"/>
  <c r="BQN117" i="1"/>
  <c r="UXL117" i="1"/>
  <c r="UXH117" i="1"/>
  <c r="HD117" i="1"/>
  <c r="HH117" i="1"/>
  <c r="KN117" i="1"/>
  <c r="KR117" i="1"/>
  <c r="DT117" i="1"/>
  <c r="DX117" i="1"/>
  <c r="UCB117" i="1"/>
  <c r="UCF117" i="1"/>
  <c r="DQB117" i="1"/>
  <c r="DQF117" i="1"/>
  <c r="IB117" i="1"/>
  <c r="IF117" i="1"/>
  <c r="AZ117" i="1"/>
  <c r="BD117" i="1"/>
  <c r="POB117" i="1"/>
  <c r="PNX117" i="1"/>
  <c r="MEJ117" i="1"/>
  <c r="MEF117" i="1"/>
  <c r="JJD117" i="1"/>
  <c r="JIZ117" i="1"/>
  <c r="NJL117" i="1"/>
  <c r="NJH117" i="1"/>
  <c r="HCV117" i="1"/>
  <c r="HCZ117" i="1"/>
  <c r="CYZ117" i="1"/>
  <c r="CYV117" i="1"/>
  <c r="OZ117" i="1"/>
  <c r="OV117" i="1"/>
  <c r="ACB117" i="1"/>
  <c r="ACF117" i="1"/>
  <c r="FRH117" i="1"/>
  <c r="FRL117" i="1"/>
  <c r="VND117" i="1"/>
  <c r="VMZ117" i="1"/>
  <c r="AAZ117" i="1"/>
  <c r="AAV117" i="1"/>
  <c r="AEF117" i="1"/>
  <c r="AEJ117" i="1"/>
  <c r="NX117" i="1"/>
  <c r="OB117" i="1"/>
  <c r="KQB117" i="1"/>
  <c r="KPX117" i="1"/>
  <c r="DXL117" i="1"/>
  <c r="DXP117" i="1"/>
  <c r="DYN117" i="1"/>
  <c r="DYJ117" i="1"/>
  <c r="DUN117" i="1"/>
  <c r="DUJ117" i="1"/>
  <c r="IYR117" i="1"/>
  <c r="IYN117" i="1"/>
  <c r="HIF117" i="1"/>
  <c r="HIB117" i="1"/>
  <c r="NAV117" i="1"/>
  <c r="NAR117" i="1"/>
  <c r="IWF117" i="1"/>
  <c r="IWB117" i="1"/>
  <c r="TRL117" i="1"/>
  <c r="TRH117" i="1"/>
  <c r="XEJ117" i="1"/>
  <c r="XEN117" i="1"/>
  <c r="MTL117" i="1"/>
  <c r="MTH117" i="1"/>
  <c r="QFP117" i="1"/>
  <c r="QFL117" i="1"/>
  <c r="LJX117" i="1"/>
  <c r="LKB117" i="1"/>
  <c r="HYN117" i="1"/>
  <c r="HYJ117" i="1"/>
  <c r="TOB117" i="1"/>
  <c r="TNX117" i="1"/>
  <c r="IIZ117" i="1"/>
  <c r="IIV117" i="1"/>
  <c r="NPD117" i="1"/>
  <c r="NPH117" i="1"/>
  <c r="JDP117" i="1"/>
  <c r="JDL117" i="1"/>
  <c r="UDD117" i="1"/>
  <c r="UCZ117" i="1"/>
  <c r="WEB117" i="1"/>
  <c r="WDX117" i="1"/>
  <c r="JEV117" i="1"/>
  <c r="JER117" i="1"/>
  <c r="RDX117" i="1"/>
  <c r="RDT117" i="1"/>
  <c r="LWB117" i="1"/>
  <c r="LVX117" i="1"/>
  <c r="GUV117" i="1"/>
  <c r="GUZ117" i="1"/>
  <c r="VRP117" i="1"/>
  <c r="VRT117" i="1"/>
  <c r="MCF117" i="1"/>
  <c r="MCB117" i="1"/>
  <c r="ELH117" i="1"/>
  <c r="ELL117" i="1"/>
  <c r="LEV117" i="1"/>
  <c r="LER117" i="1"/>
  <c r="HYB117" i="1"/>
  <c r="HYF117" i="1"/>
  <c r="RXP117" i="1"/>
  <c r="RXL117" i="1"/>
  <c r="UNH117" i="1"/>
  <c r="UND117" i="1"/>
  <c r="TZD117" i="1"/>
  <c r="TYZ117" i="1"/>
  <c r="MAR117" i="1"/>
  <c r="MAN117" i="1"/>
  <c r="GUN117" i="1"/>
  <c r="GUR117" i="1"/>
  <c r="NQN117" i="1"/>
  <c r="NQJ117" i="1"/>
  <c r="RWJ117" i="1"/>
  <c r="RWF117" i="1"/>
  <c r="QTP117" i="1"/>
  <c r="QTT117" i="1"/>
  <c r="HIR117" i="1"/>
  <c r="HIV117" i="1"/>
  <c r="PFH117" i="1"/>
  <c r="PFL117" i="1"/>
  <c r="LAR117" i="1"/>
  <c r="LAV117" i="1"/>
  <c r="XAB117" i="1"/>
  <c r="XAF117" i="1"/>
  <c r="MRP117" i="1"/>
  <c r="MRL117" i="1"/>
  <c r="GZP117" i="1"/>
  <c r="GZL117" i="1"/>
  <c r="NVH117" i="1"/>
  <c r="NVL117" i="1"/>
  <c r="SBH117" i="1"/>
  <c r="SBD117" i="1"/>
  <c r="QFH117" i="1"/>
  <c r="QFD117" i="1"/>
  <c r="JRT117" i="1"/>
  <c r="JRP117" i="1"/>
  <c r="UNP117" i="1"/>
  <c r="UNL117" i="1"/>
  <c r="XDL117" i="1"/>
  <c r="XDP117" i="1"/>
  <c r="VUZ117" i="1"/>
  <c r="VVD117" i="1"/>
  <c r="FLX117" i="1"/>
  <c r="FLT117" i="1"/>
  <c r="MFL117" i="1"/>
  <c r="MFP117" i="1"/>
  <c r="IPD117" i="1"/>
  <c r="IOZ117" i="1"/>
  <c r="TFT117" i="1"/>
  <c r="TFP117" i="1"/>
  <c r="UZP117" i="1"/>
  <c r="UZL117" i="1"/>
  <c r="QKF117" i="1"/>
  <c r="QKB117" i="1"/>
  <c r="JWN117" i="1"/>
  <c r="JWR117" i="1"/>
  <c r="FZD117" i="1"/>
  <c r="FYZ117" i="1"/>
  <c r="UVD117" i="1"/>
  <c r="UVH117" i="1"/>
  <c r="WAB117" i="1"/>
  <c r="VZX117" i="1"/>
  <c r="VGV117" i="1"/>
  <c r="VGZ117" i="1"/>
  <c r="NIB117" i="1"/>
  <c r="NIF117" i="1"/>
  <c r="HJL117" i="1"/>
  <c r="HJH117" i="1"/>
  <c r="OTP117" i="1"/>
  <c r="OTT117" i="1"/>
  <c r="TGV117" i="1"/>
  <c r="TGZ117" i="1"/>
  <c r="HAV117" i="1"/>
  <c r="HAR117" i="1"/>
  <c r="MKF117" i="1"/>
  <c r="MKB117" i="1"/>
  <c r="IOV117" i="1"/>
  <c r="IOR117" i="1"/>
  <c r="SVT117" i="1"/>
  <c r="SVX117" i="1"/>
  <c r="WXL117" i="1"/>
  <c r="WXH117" i="1"/>
  <c r="UGF117" i="1"/>
  <c r="UGB117" i="1"/>
  <c r="NHT117" i="1"/>
  <c r="NHX117" i="1"/>
  <c r="GIF117" i="1"/>
  <c r="GIJ117" i="1"/>
  <c r="OQV117" i="1"/>
  <c r="OQZ117" i="1"/>
  <c r="WIJ117" i="1"/>
  <c r="WIF117" i="1"/>
  <c r="D239" i="1"/>
  <c r="F254" i="1"/>
  <c r="F163" i="1" l="1"/>
  <c r="H163" i="1" s="1"/>
  <c r="H134" i="1"/>
  <c r="F135" i="1"/>
  <c r="H135" i="1" s="1"/>
  <c r="H254" i="1"/>
  <c r="F255" i="1"/>
  <c r="H255" i="1" s="1"/>
  <c r="F136" i="1" l="1"/>
  <c r="H136" i="1" s="1"/>
  <c r="F137" i="1" s="1"/>
  <c r="H137" i="1" s="1"/>
  <c r="F138" i="1" s="1"/>
  <c r="H138" i="1" s="1"/>
  <c r="H139" i="1" s="1"/>
  <c r="H113" i="1" s="1"/>
  <c r="F256" i="1"/>
  <c r="H256" i="1" s="1"/>
  <c r="F257" i="1" s="1"/>
  <c r="H257" i="1" s="1"/>
  <c r="F258" i="1" s="1"/>
  <c r="H258" i="1" s="1"/>
  <c r="H259" i="1" s="1"/>
  <c r="H237" i="1" s="1"/>
  <c r="F164" i="1"/>
  <c r="H164" i="1" s="1"/>
  <c r="F165" i="1" l="1"/>
  <c r="H165" i="1" s="1"/>
  <c r="F166" i="1" l="1"/>
  <c r="H166" i="1" l="1"/>
  <c r="H167" i="1" s="1"/>
  <c r="H142" i="1" s="1"/>
  <c r="K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<sst xmlns="http://schemas.openxmlformats.org/spreadsheetml/2006/main" count="9250" uniqueCount="611">
  <si>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</si>
  <si>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</si>
  <si>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</si>
  <si>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</si>
  <si>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</si>
  <si>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</si>
  <si>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</si>
  <si>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</si>
  <si>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</si>
  <si>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</si>
  <si>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</si>
  <si>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</si>
  <si>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</si>
  <si>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</si>
  <si>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</si>
  <si>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</si>
  <si>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</si>
  <si>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</si>
  <si>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</si>
  <si>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</si>
  <si>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</si>
  <si>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</si>
  <si>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</si>
  <si>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</si>
  <si>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</si>
  <si>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</si>
  <si>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</si>
  <si>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</si>
  <si>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</si>
  <si>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</si>
  <si>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</si>
  <si>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</si>
  <si>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</si>
  <si>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</si>
  <si>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</si>
  <si>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</si>
  <si>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</si>
  <si>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</si>
  <si>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</si>
  <si>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</si>
  <si>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</si>
  <si>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</si>
  <si>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</si>
  <si>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</si>
  <si>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</si>
  <si>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</si>
  <si>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</si>
  <si>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</si>
  <si>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</si>
  <si>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</si>
  <si>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</si>
  <si>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</si>
  <si>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PU003</t>
  </si>
  <si>
    <t>PU004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</si>
  <si>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</si>
  <si>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</si>
  <si>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</si>
  <si>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</si>
  <si>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</si>
  <si>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</si>
  <si>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</si>
  <si>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</si>
  <si>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</si>
  <si>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</si>
  <si>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</si>
  <si>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</si>
  <si>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</si>
  <si>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</si>
  <si>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</si>
  <si>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</si>
  <si>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</si>
  <si>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</si>
  <si>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</si>
  <si>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</si>
  <si>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</si>
  <si>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</si>
  <si>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</si>
  <si>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</si>
  <si>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</si>
  <si>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</si>
  <si>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</si>
  <si>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</si>
  <si>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</si>
  <si>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</si>
  <si>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</si>
  <si>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</si>
  <si>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</si>
  <si>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</si>
  <si>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</si>
  <si>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</si>
  <si>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</si>
  <si>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</si>
  <si>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</si>
  <si>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</si>
  <si>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</si>
  <si>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</si>
  <si>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</si>
  <si>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</si>
  <si>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</si>
  <si>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</si>
  <si>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</si>
  <si>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</si>
  <si>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</si>
  <si>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</si>
  <si>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</si>
  <si>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</si>
  <si>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</si>
  <si>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</si>
  <si>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</si>
  <si>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</si>
  <si>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</si>
  <si>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</si>
  <si>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</si>
  <si>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</si>
  <si>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</si>
  <si>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</si>
  <si>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</si>
  <si>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</si>
  <si>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</si>
  <si>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</si>
  <si>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</si>
  <si>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</si>
  <si>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</si>
  <si>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</si>
  <si>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</si>
  <si>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</si>
  <si>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</si>
  <si>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</si>
  <si>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</si>
  <si>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</si>
  <si>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</si>
  <si>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</si>
  <si>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</si>
  <si>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</si>
  <si>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</si>
  <si>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</si>
  <si>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</si>
  <si>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</si>
  <si>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</si>
  <si>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</si>
  <si>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</si>
  <si>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</si>
  <si>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</si>
  <si>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</si>
  <si>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</si>
  <si>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</si>
  <si>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</si>
  <si>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</si>
  <si>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</si>
  <si>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</si>
  <si>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</si>
  <si>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</si>
  <si>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</si>
  <si>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</si>
  <si>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</si>
  <si>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</si>
  <si>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</si>
  <si>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</si>
  <si>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</si>
  <si>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</si>
  <si>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</si>
  <si>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</si>
  <si>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</si>
  <si>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</si>
  <si>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</si>
  <si>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</si>
  <si>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</si>
  <si>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</si>
  <si>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</si>
  <si>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</si>
  <si>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</si>
  <si>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</si>
  <si>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</si>
  <si>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</si>
  <si>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</si>
  <si>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</si>
  <si>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</si>
  <si>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</si>
  <si>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</si>
  <si>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</si>
  <si>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</si>
  <si>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</si>
  <si>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</si>
  <si>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</si>
  <si>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</si>
  <si>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</si>
  <si>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</si>
  <si>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</si>
  <si>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</si>
  <si>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</si>
  <si>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</si>
  <si>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</si>
  <si>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</si>
  <si>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</si>
  <si>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</si>
  <si>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</si>
  <si>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</si>
  <si>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</si>
  <si>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</si>
  <si>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</si>
  <si>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</si>
  <si>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</si>
  <si>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</si>
  <si>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</si>
  <si>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</si>
  <si>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</si>
  <si>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</si>
  <si>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</si>
  <si>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</si>
  <si>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</si>
  <si>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</si>
  <si>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</si>
  <si>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</si>
  <si>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</si>
  <si>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</si>
  <si>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</si>
  <si>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</si>
  <si>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</si>
  <si>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</si>
  <si>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</si>
  <si>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</si>
  <si>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</si>
  <si>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</si>
  <si>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</si>
  <si>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</si>
  <si>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</si>
  <si>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</si>
  <si>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</si>
  <si>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</si>
  <si>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</si>
  <si>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</si>
  <si>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</si>
  <si>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</si>
  <si>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</si>
  <si>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</si>
  <si>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</si>
  <si>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</si>
  <si>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</si>
  <si>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</si>
  <si>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</si>
  <si>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</si>
  <si>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</si>
  <si>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</si>
  <si>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</si>
  <si>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</si>
  <si>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</si>
  <si>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</si>
  <si>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</si>
  <si>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</si>
  <si>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</si>
  <si>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</si>
  <si>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</si>
  <si>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</si>
  <si>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</si>
  <si>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</si>
  <si>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</si>
  <si>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</si>
  <si>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</si>
  <si>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</si>
  <si>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</si>
  <si>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</si>
  <si>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</si>
  <si>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</si>
  <si>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</si>
  <si>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</si>
  <si>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</si>
  <si>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</si>
  <si>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</si>
  <si>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</si>
  <si>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</si>
  <si>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</si>
  <si>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</si>
  <si>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</si>
  <si>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</si>
  <si>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</si>
  <si>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</si>
  <si>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</si>
  <si>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</si>
  <si>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</si>
  <si>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</si>
  <si>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</si>
  <si>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</si>
  <si>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</si>
  <si>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</si>
  <si>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</si>
  <si>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</si>
  <si>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</si>
  <si>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</si>
  <si>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</si>
  <si>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</si>
  <si>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</si>
  <si>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</si>
  <si>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</si>
  <si>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</si>
  <si>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</si>
  <si>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</si>
  <si>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</si>
  <si>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</si>
  <si>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</si>
  <si>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</si>
  <si>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</si>
  <si>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</si>
  <si>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</si>
  <si>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</si>
  <si>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</si>
  <si>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</si>
  <si>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</si>
  <si>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</si>
  <si>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</si>
  <si>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</si>
  <si>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</si>
  <si>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</si>
  <si>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</si>
  <si>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</si>
  <si>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</si>
  <si>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</si>
  <si>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</si>
  <si>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</si>
  <si>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</si>
  <si>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</si>
  <si>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</si>
  <si>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</si>
  <si>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</si>
  <si>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</si>
  <si>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</si>
  <si>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</si>
  <si>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</si>
  <si>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</si>
  <si>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</si>
  <si>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</si>
  <si>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</si>
  <si>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</si>
  <si>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</si>
  <si>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</si>
  <si>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</si>
  <si>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</si>
  <si>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</si>
  <si>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</si>
  <si>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</si>
  <si>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</si>
  <si>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</si>
  <si>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</si>
  <si>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</si>
  <si>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</si>
  <si>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</si>
  <si>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</si>
  <si>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</si>
  <si>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</si>
  <si>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</si>
  <si>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</si>
  <si>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</si>
  <si>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</si>
  <si>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</si>
  <si>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</si>
  <si>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</si>
  <si>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</si>
  <si>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</si>
  <si>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</si>
  <si>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</si>
  <si>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</si>
  <si>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</si>
  <si>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</si>
  <si>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</si>
  <si>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</si>
  <si>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</si>
  <si>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</si>
  <si>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</si>
  <si>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</si>
  <si>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</si>
  <si>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</si>
  <si>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</si>
  <si>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</si>
  <si>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</si>
  <si>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</si>
  <si>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</si>
  <si>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</si>
  <si>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</si>
  <si>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</si>
  <si>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</si>
  <si>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</si>
  <si>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</si>
  <si>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</si>
  <si>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</si>
  <si>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</si>
  <si>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</si>
  <si>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</si>
  <si>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</si>
  <si>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</si>
  <si>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</si>
  <si>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</si>
  <si>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</si>
  <si>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</si>
  <si>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</si>
  <si>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</si>
  <si>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</si>
  <si>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</si>
  <si>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</si>
  <si>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</si>
  <si>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</si>
  <si>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</si>
  <si>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</si>
  <si>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</si>
  <si>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</si>
  <si>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</si>
  <si>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</si>
  <si>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</si>
  <si>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</si>
  <si>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</si>
  <si>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</si>
  <si>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</si>
  <si>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</si>
  <si>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</si>
  <si>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</si>
  <si>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</si>
  <si>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</si>
  <si>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</si>
  <si>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</si>
  <si>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</si>
  <si>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</si>
  <si>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</si>
  <si>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</si>
  <si>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</si>
  <si>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</si>
  <si>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</si>
  <si>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</si>
  <si>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</si>
  <si>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</si>
  <si>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</si>
  <si>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</si>
  <si>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</si>
  <si>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</si>
  <si>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</si>
  <si>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</si>
  <si>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</si>
  <si>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</si>
  <si>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</si>
  <si>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</si>
  <si>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</si>
  <si>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</si>
  <si>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</si>
  <si>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</si>
  <si>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</si>
  <si>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</si>
  <si>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</si>
  <si>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</si>
  <si>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</si>
  <si>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</si>
  <si>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</si>
  <si>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</si>
  <si>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</si>
  <si>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</si>
  <si>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</si>
  <si>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</si>
  <si>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</si>
  <si>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</si>
  <si>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</si>
  <si>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</si>
  <si>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</si>
  <si>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</si>
  <si>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</si>
  <si>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</si>
  <si>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</si>
  <si>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</si>
  <si>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</si>
  <si>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</si>
  <si>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</si>
  <si>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</si>
  <si>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</si>
  <si>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</si>
  <si>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</si>
  <si>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</si>
  <si>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</si>
  <si>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</si>
  <si>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</si>
  <si>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</si>
  <si>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</si>
  <si>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</si>
  <si>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</si>
  <si>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</si>
  <si>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</si>
  <si>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</si>
  <si>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</si>
  <si>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</si>
  <si>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</si>
  <si>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</si>
  <si>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</si>
  <si>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</si>
  <si>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</si>
  <si>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</si>
  <si>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</si>
  <si>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</si>
  <si>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</si>
  <si>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</si>
  <si>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</si>
  <si>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</si>
  <si>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</si>
  <si>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</si>
  <si>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</si>
  <si>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</si>
  <si>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</si>
  <si>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</si>
  <si>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</si>
  <si>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</si>
  <si>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</si>
  <si>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</si>
  <si>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</si>
  <si>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</si>
  <si>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</si>
  <si>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</si>
  <si>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</si>
  <si>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</si>
  <si>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</si>
  <si>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</si>
  <si>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</si>
  <si>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</si>
  <si>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</si>
  <si>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</si>
  <si>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</si>
  <si>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</si>
  <si>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</si>
  <si>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</si>
  <si>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</si>
  <si>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</si>
  <si>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</si>
  <si>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</si>
  <si>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</si>
  <si>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</si>
  <si>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</si>
  <si>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</si>
  <si>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</si>
  <si>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</si>
  <si>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</si>
  <si>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</si>
  <si>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</si>
  <si>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</si>
  <si>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</si>
  <si>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</si>
  <si>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</si>
  <si>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</si>
  <si>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</si>
  <si>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</si>
  <si>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DESM</t>
  </si>
  <si>
    <t>ALAMBRON</t>
  </si>
  <si>
    <t>EMULSION</t>
  </si>
  <si>
    <t>TABIQUE</t>
  </si>
  <si>
    <t>DESMOLDANTE</t>
  </si>
  <si>
    <t>VAPOTITE</t>
  </si>
  <si>
    <t>TABIQUE RR 7-14-28</t>
  </si>
  <si>
    <t>ALAMBRON 1/4"</t>
  </si>
  <si>
    <t>Millar</t>
  </si>
  <si>
    <t>BA004</t>
  </si>
  <si>
    <t>CONCRETO F'c= 150 Kg/cm2 TMA 3/4" HECHO EN OBRA</t>
  </si>
  <si>
    <t>4 varillas por 1 m lineal de cada una por 0.556 que pesa cada varilla en m lineal por 5% de desperdicio</t>
  </si>
  <si>
    <t>PU006</t>
  </si>
  <si>
    <t>PU007</t>
  </si>
  <si>
    <t>MQ002</t>
  </si>
  <si>
    <t>MQ003</t>
  </si>
  <si>
    <t>MQ004</t>
  </si>
  <si>
    <t>MQ005</t>
  </si>
  <si>
    <t>RETROEXCAVADORA</t>
  </si>
  <si>
    <t>CAMION DE VOLTEO 14 M3</t>
  </si>
  <si>
    <t>EXCAVACION DE TERRENO EXISTENTE CON RETROEXCAVADORA (3.10 M X 3.10M X 1.9 M)</t>
  </si>
  <si>
    <t>RETIRO DE ESCOMBRO EN CAMION DE VOLTEO A TIRADERO OFICIAL AUTORIZADO</t>
  </si>
  <si>
    <t>CONCRETO F'c= 100 Kg/cm2 TMA 3/4" HECHO EN OBRA</t>
  </si>
  <si>
    <t>BA005</t>
  </si>
  <si>
    <t>MALLA</t>
  </si>
  <si>
    <t>MALLA ELECTROSOLDADA 6X6 10-10</t>
  </si>
  <si>
    <t>CISTERNA</t>
  </si>
  <si>
    <t>CISTERNA PREFABRICADA 5000 L</t>
  </si>
  <si>
    <t>Pza</t>
  </si>
  <si>
    <t>TABICON</t>
  </si>
  <si>
    <t>TABICON DE CONCRETO 10X14/28</t>
  </si>
  <si>
    <t>BA006</t>
  </si>
  <si>
    <t>CONCRETO F'c= 200 Kg/cm2 TMA 3/4" HECHO EN OBRA</t>
  </si>
  <si>
    <t xml:space="preserve">RELLENO Y COMPACTACIÓN CON MATERIAL DE BANCO (TEPETATE) EN PERÍMETRO DE LA CISTERNA (PARA RELLENAR LA SOBRE EXCAVACIÓN REALIZADA PARA LA CONSTRUCCIÓN DE LOS MUROS </t>
  </si>
  <si>
    <t>TEPE</t>
  </si>
  <si>
    <t>TEPETATE</t>
  </si>
  <si>
    <t>PU008</t>
  </si>
  <si>
    <t>SUMINISTRO Y COLOCACION DE CISTERNA PREFABRICADA 5000 L</t>
  </si>
  <si>
    <t>PU009</t>
  </si>
  <si>
    <t>PU010</t>
  </si>
  <si>
    <t>SILLETA</t>
  </si>
  <si>
    <t>5 a 6 m2/lt</t>
  </si>
  <si>
    <t>1 x m2</t>
  </si>
  <si>
    <t>PU011</t>
  </si>
  <si>
    <t>VIG</t>
  </si>
  <si>
    <t>BOVECON</t>
  </si>
  <si>
    <t>SILLETA PLASTICA</t>
  </si>
  <si>
    <t>VIGUETA</t>
  </si>
  <si>
    <t>BOVEDILLA DE CONCRETO</t>
  </si>
  <si>
    <t>PU012</t>
  </si>
  <si>
    <t>INSTALACIÓN DE MARCO Y CONTRAMARCO CON DOS TAPAS (C/U DE 80 X 40 CM) (ÁNGULO DE 1 1/2" Y LAS TAPAS CON ÁNGULO 1 1/4")</t>
  </si>
  <si>
    <t>BOMBA SUMERGIBLE + KIT DE INSTALACIÓN</t>
  </si>
  <si>
    <t>BOMBA</t>
  </si>
  <si>
    <t>más 30% abuntamientos</t>
  </si>
  <si>
    <t>MARCO</t>
  </si>
  <si>
    <t>MARCO Y CONTRAMARCO 80 X 80</t>
  </si>
  <si>
    <t>TAPA</t>
  </si>
  <si>
    <t>TAPA ANTIDERRAPANTE PARA CISTERNA</t>
  </si>
  <si>
    <t>INSTALACIÓN  DE BOMBA SUMERGIBLE DE 1 HP (INCLUYE LÍNEA ELÉCTRICA E INTERRUPTOR MAGNÉTICO EN TABLERO PARA DAR SUMINISTRO DE ENERGÍA  A LA BOMBA ASÍ COMO LAS INSTALACCIONES DE LAS LÍEAS HIDRÁULICAS A BASE DE TUBERÍA CPVC DE 1/2")</t>
  </si>
  <si>
    <t>DEMOLICION DE FIRME DE CONCRETO EXISTENTE; DIMENSIÓN ESTIMADA 3.10 M X 3.10 M</t>
  </si>
  <si>
    <t>PU013</t>
  </si>
  <si>
    <t>Viaje</t>
  </si>
  <si>
    <t>AFINE DE TERRENO NATURAL EXISTENTE EN FONDO DE CISTERNA  (3.1 M X 3.1 M)</t>
  </si>
  <si>
    <t>PLANTILLA DE CONCRETO, RESISTENCIA DE 100 KG/ CM2 CON UN ESPESOR DE 5 CM ( DIMENSIONES DE 3.1 M X 3.1 X)</t>
  </si>
  <si>
    <t xml:space="preserve">FIRME DE CONCRETO DE 8 CM DE ESPESOR, A BASE DE CONCRETO HECHO EN OBRA DE F'C= 200 KG/CM2, REFORZADO CON MALLA ELECTROSOLDADA 6X6 10-10 INCLUYE  CADENA  DE 15 DE ANCHO Y 20 CM DE ALTO DE DESPLANTE EN PERIMETRO PARA  EMPOTRAR CASTILLOS ARMADOS CON 4 VARILLAS DE 3/8" Y ESTRIBOS DE ALAMBRÓN A CADA 20 CM </t>
  </si>
  <si>
    <t>para un m2 necesito .29  y 0.15 (sumo caras del tabicón más 1 cm de mezcla) por el 3% de desperdicio y dividido entre mil para sacar por pieza</t>
  </si>
  <si>
    <t xml:space="preserve">ELABORACION DE MUROS PERIMETRALES A BASE DE TABICÓN DE CONCRETO 10X14X28 CM ASENTADO CON MORTERO-CEMENTO-ARENA EN PROPORCION 1:5 INCLUYE CASTILLOS 15-15 EN LAS ESQUINAS DE CONCRETO F'C= 150 KG/CM2 ARMADO CON CUATRO VARILLAS DEL NO.3 Y ESTRIBOS DE ALAMBRON A CADA 15 CM </t>
  </si>
  <si>
    <t>CADENA DE CERRAMIENTO PERIMETRAL DE SECCIÓN 15 X 20 CM  ARMADA CON 4 VARILLAS DEL 3/8" CON ESTRIBOS DE ALAMBRÓN A CADA 20 CM (FUNCIÓN DE LA CADENA DE CERRAMIENTO CONCLUIR EL CONFINAMIENTO DE LOS MUROS DE TABICON Y EMPOTRAR LAS VIGUETAS) NO INCLUYE COLADO</t>
  </si>
  <si>
    <t xml:space="preserve"> SISTEMA DE LOSA TAPA DE CISTERNA A BASE DE VIGUETAS DE ALMA ABIERTA 3.10 M Y BOVEDILLAS DE CONCRETO 15x20x56, CON CAPA DE COMPRESIÓN DE 5 CM A BASE DE CONCRETO HECHO EN OBRA F'C= 200 KG/CM2 (SE DEJA CIMBRA PARA POSTERIOR COLOCACIÓN DE TAPA DE 80 X 80 CM PARA PODER REGISTRAR CISTERNA) </t>
  </si>
  <si>
    <t>18.25 m3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</si>
</sst>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9"/>
      <color theme="3" tint="0.249977111117893"/>
      <name val="Aptos Narrow"/>
      <family val="2"/>
      <scheme val="minor"/>
    </font>
    <font>
      <sz val="12"/>
      <color theme="1"/>
      <name val="Aptos"/>
      <family val="2"/>
    </font>
    <font>
      <sz val="10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165" fontId="0" fillId="0" borderId="0" xfId="0" applyNumberFormat="1"/>
    <xf numFmtId="4" fontId="5" fillId="0" borderId="0" xfId="0" applyNumberFormat="1" applyFont="1"/>
    <xf numFmtId="4" fontId="2" fillId="0" borderId="0" xfId="0" applyNumberFormat="1" applyFont="1" applyAlignment="1">
      <alignment horizontal="center"/>
    </xf>
    <xf numFmtId="10" fontId="5" fillId="0" borderId="0" xfId="1" applyNumberFormat="1" applyFont="1" applyFill="1"/>
    <xf numFmtId="4" fontId="8" fillId="0" borderId="0" xfId="0" applyNumberFormat="1" applyFont="1"/>
    <xf numFmtId="4" fontId="8" fillId="0" borderId="0" xfId="0" applyNumberFormat="1" applyFont="1" applyAlignment="1">
      <alignment vertical="top"/>
    </xf>
    <xf numFmtId="4" fontId="8" fillId="0" borderId="0" xfId="0" applyNumberFormat="1" applyFont="1" applyAlignment="1">
      <alignment horizontal="left" vertical="top"/>
    </xf>
    <xf numFmtId="4" fontId="6" fillId="0" borderId="0" xfId="0" applyNumberFormat="1" applyFont="1" applyAlignment="1">
      <alignment horizontal="center" vertical="top"/>
    </xf>
    <xf numFmtId="0" fontId="10" fillId="0" borderId="0" xfId="0" applyFont="1"/>
    <xf numFmtId="3" fontId="0" fillId="0" borderId="0" xfId="0" applyNumberFormat="1"/>
    <xf numFmtId="4" fontId="9" fillId="0" borderId="0" xfId="0" applyNumberFormat="1" applyFont="1" applyAlignment="1">
      <alignment horizontal="left" vertical="top" wrapText="1"/>
    </xf>
    <xf numFmtId="4" fontId="11" fillId="0" borderId="0" xfId="0" applyNumberFormat="1" applyFon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  <xf numFmtId="4" fontId="8" fillId="0" borderId="0" xfId="0" applyNumberFormat="1" applyFont="1" applyAlignment="1">
      <alignment horizontal="left" vertical="top" wrapText="1"/>
    </xf>
    <xf numFmtId="4" fontId="11" fillId="0" borderId="0" xfId="0" applyNumberFormat="1" applyFont="1" applyAlignment="1">
      <alignment vertical="top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01EF7C1-204C-4770-8B20-FA2934958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oni%20Cuevas\Documents\Maestria\1er%20Semestre\Ingenier&#237;a%20de%20costos\Presupuesto.xlsx" TargetMode="External"/><Relationship Id="rId1" Type="http://schemas.openxmlformats.org/officeDocument/2006/relationships/externalLinkPath" Target="Presupuest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oni%20Cuevas\Documents\Maestria\1er%20Semestre\Ingenier&#237;a%20de%20costos\MonicaIvetteCuevasDuronCostoHorario.xlsx" TargetMode="External"/><Relationship Id="rId1" Type="http://schemas.openxmlformats.org/officeDocument/2006/relationships/externalLinkPath" Target="MonicaIvetteCuevasDuronCostoHorar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-PRE"/>
      <sheetName val="PRE"/>
      <sheetName val="PU"/>
      <sheetName val="MA"/>
      <sheetName val="MO"/>
      <sheetName val="MQ"/>
      <sheetName val="BA"/>
      <sheetName val="k"/>
    </sheetNames>
    <sheetDataSet>
      <sheetData sheetId="0"/>
      <sheetData sheetId="1"/>
      <sheetData sheetId="2"/>
      <sheetData sheetId="3">
        <row r="6">
          <cell r="A6" t="str">
            <v>CAL</v>
          </cell>
          <cell r="B6" t="str">
            <v>CAL</v>
          </cell>
          <cell r="C6" t="str">
            <v>Kg</v>
          </cell>
          <cell r="D6">
            <v>2</v>
          </cell>
        </row>
        <row r="7">
          <cell r="A7" t="str">
            <v>MAD</v>
          </cell>
          <cell r="B7" t="str">
            <v>MADERA DE PINO DE TERCERA</v>
          </cell>
          <cell r="C7" t="str">
            <v>Pt</v>
          </cell>
          <cell r="D7">
            <v>10</v>
          </cell>
        </row>
        <row r="8">
          <cell r="A8" t="str">
            <v>CLAVO</v>
          </cell>
          <cell r="B8" t="str">
            <v>CLAVO</v>
          </cell>
          <cell r="C8" t="str">
            <v>Kg</v>
          </cell>
          <cell r="D8">
            <v>36</v>
          </cell>
        </row>
        <row r="9">
          <cell r="A9" t="str">
            <v>PBRAZA</v>
          </cell>
          <cell r="B9" t="str">
            <v>PIEDRA BRAZA L.A.B. EN OBRA</v>
          </cell>
          <cell r="C9" t="str">
            <v>m3</v>
          </cell>
          <cell r="D9">
            <v>450</v>
          </cell>
        </row>
        <row r="10">
          <cell r="A10" t="str">
            <v>CEM</v>
          </cell>
          <cell r="B10" t="str">
            <v>CEMENTO GRIS EN SACO</v>
          </cell>
          <cell r="C10" t="str">
            <v>Ton</v>
          </cell>
          <cell r="D10">
            <v>2500</v>
          </cell>
        </row>
        <row r="11">
          <cell r="A11" t="str">
            <v>ARENA</v>
          </cell>
          <cell r="B11" t="str">
            <v>ARENA DE RIO L.A.B. EN OBRA</v>
          </cell>
          <cell r="C11" t="str">
            <v>m3</v>
          </cell>
          <cell r="D11">
            <v>500</v>
          </cell>
        </row>
        <row r="12">
          <cell r="A12" t="str">
            <v>AGUA</v>
          </cell>
          <cell r="B12" t="str">
            <v>AGUA EN PIPA</v>
          </cell>
          <cell r="C12" t="str">
            <v>m3</v>
          </cell>
          <cell r="D12">
            <v>20</v>
          </cell>
        </row>
        <row r="13">
          <cell r="A13" t="str">
            <v>G3/4</v>
          </cell>
          <cell r="B13" t="str">
            <v>GRAVA DE 3/4</v>
          </cell>
          <cell r="C13" t="str">
            <v>m3</v>
          </cell>
          <cell r="D13">
            <v>600</v>
          </cell>
        </row>
        <row r="14">
          <cell r="A14" t="str">
            <v>VAR</v>
          </cell>
          <cell r="B14" t="str">
            <v>VARILLA CORRUGADA</v>
          </cell>
          <cell r="C14" t="str">
            <v>Kg</v>
          </cell>
          <cell r="D14">
            <v>18</v>
          </cell>
        </row>
        <row r="15">
          <cell r="A15" t="str">
            <v>ALAM</v>
          </cell>
          <cell r="B15" t="str">
            <v>ALAMBRE RECOCIDO</v>
          </cell>
          <cell r="C15" t="str">
            <v>Kg</v>
          </cell>
          <cell r="D15">
            <v>22</v>
          </cell>
        </row>
        <row r="16">
          <cell r="A16" t="str">
            <v>CURA</v>
          </cell>
          <cell r="B16" t="str">
            <v>CURACRETO</v>
          </cell>
          <cell r="C16" t="str">
            <v>Lt</v>
          </cell>
          <cell r="D16">
            <v>45</v>
          </cell>
        </row>
        <row r="17">
          <cell r="A17" t="str">
            <v>DESM</v>
          </cell>
          <cell r="B17" t="str">
            <v>DESMOLDANTE</v>
          </cell>
          <cell r="C17" t="str">
            <v>Lt</v>
          </cell>
          <cell r="D17">
            <v>97.73</v>
          </cell>
        </row>
        <row r="18">
          <cell r="A18" t="str">
            <v>ALAMBRON</v>
          </cell>
          <cell r="B18" t="str">
            <v>ALAMBRON 1/4</v>
          </cell>
          <cell r="C18" t="str">
            <v>Kg</v>
          </cell>
          <cell r="D18">
            <v>16</v>
          </cell>
        </row>
        <row r="19">
          <cell r="A19" t="str">
            <v>EMULSION</v>
          </cell>
          <cell r="B19" t="str">
            <v>VAPOTITE</v>
          </cell>
          <cell r="C19" t="str">
            <v>Lt</v>
          </cell>
          <cell r="D19">
            <v>127.59</v>
          </cell>
        </row>
        <row r="20">
          <cell r="A20" t="str">
            <v>TABIQUE</v>
          </cell>
          <cell r="B20" t="str">
            <v>TABIQUE RR 7-14-28</v>
          </cell>
          <cell r="C20" t="str">
            <v>Millar</v>
          </cell>
          <cell r="D20">
            <v>3000</v>
          </cell>
        </row>
        <row r="21">
          <cell r="A21" t="str">
            <v>CISTERNA</v>
          </cell>
          <cell r="B21" t="str">
            <v>CISTERNA PREFABRICADA 5000 L</v>
          </cell>
          <cell r="C21" t="str">
            <v>Pza</v>
          </cell>
          <cell r="D21">
            <v>17241.38</v>
          </cell>
        </row>
        <row r="22">
          <cell r="A22" t="str">
            <v>MALLA</v>
          </cell>
          <cell r="B22" t="str">
            <v>MALLA ELECTROSOLDADA 6X6 10-10</v>
          </cell>
          <cell r="C22" t="str">
            <v>m2</v>
          </cell>
          <cell r="D22">
            <v>16</v>
          </cell>
        </row>
        <row r="23">
          <cell r="A23" t="str">
            <v>TABICON</v>
          </cell>
          <cell r="B23" t="str">
            <v>TABICON DE CONCRETO 10X14/28</v>
          </cell>
          <cell r="C23" t="str">
            <v>Pza</v>
          </cell>
          <cell r="D23">
            <v>6.01</v>
          </cell>
        </row>
        <row r="24">
          <cell r="A24" t="str">
            <v>TEPE</v>
          </cell>
          <cell r="B24" t="str">
            <v>TEPETATE</v>
          </cell>
          <cell r="C24" t="str">
            <v>m3</v>
          </cell>
          <cell r="D24">
            <v>350</v>
          </cell>
        </row>
        <row r="25">
          <cell r="A25" t="str">
            <v>SILLETA</v>
          </cell>
          <cell r="B25" t="str">
            <v>SILLETA PLASTICA</v>
          </cell>
          <cell r="C25" t="str">
            <v>Pza</v>
          </cell>
          <cell r="D25">
            <v>2.23</v>
          </cell>
        </row>
        <row r="26">
          <cell r="A26" t="str">
            <v>VIG</v>
          </cell>
          <cell r="B26" t="str">
            <v>VIGUETA</v>
          </cell>
          <cell r="C26" t="str">
            <v>Pza</v>
          </cell>
          <cell r="D26">
            <v>678.78</v>
          </cell>
        </row>
        <row r="27">
          <cell r="A27" t="str">
            <v>BOVECON</v>
          </cell>
          <cell r="B27" t="str">
            <v>BOVEDILLA DE CONCRETO</v>
          </cell>
          <cell r="C27" t="str">
            <v>Pza</v>
          </cell>
          <cell r="D27">
            <v>25</v>
          </cell>
        </row>
        <row r="28">
          <cell r="A28" t="str">
            <v>MARCO</v>
          </cell>
          <cell r="B28" t="str">
            <v>MARCO Y CONTRAMARCO 80 X 80</v>
          </cell>
          <cell r="C28" t="str">
            <v>Pza</v>
          </cell>
          <cell r="D28">
            <v>1034.48</v>
          </cell>
        </row>
        <row r="29">
          <cell r="A29" t="str">
            <v>TAPA</v>
          </cell>
          <cell r="B29" t="str">
            <v>TAPA ANTIDERRAPANTE PARA CISTERNA</v>
          </cell>
          <cell r="C29" t="str">
            <v>Pza</v>
          </cell>
          <cell r="D29">
            <v>862.07</v>
          </cell>
        </row>
        <row r="30">
          <cell r="A30" t="str">
            <v>BOMBA</v>
          </cell>
          <cell r="B30" t="str">
            <v>BOMBA SUMERGIBLE + KIT DE INSTALACIÓN</v>
          </cell>
          <cell r="C30" t="str">
            <v>Pza</v>
          </cell>
          <cell r="D30">
            <v>2155.17</v>
          </cell>
        </row>
        <row r="32">
          <cell r="A32" t="str">
            <v xml:space="preserve">INSERTAR FILAS NECESARIAS ARRIBA </v>
          </cell>
          <cell r="B32"/>
          <cell r="C32"/>
          <cell r="D32"/>
        </row>
      </sheetData>
      <sheetData sheetId="4">
        <row r="6">
          <cell r="A6" t="str">
            <v>MO001</v>
          </cell>
          <cell r="B6" t="str">
            <v>ALBAÑIL, OFICIAL</v>
          </cell>
          <cell r="C6" t="str">
            <v>JOR</v>
          </cell>
          <cell r="D6">
            <v>816.79</v>
          </cell>
        </row>
        <row r="7">
          <cell r="A7" t="str">
            <v>MO002</v>
          </cell>
          <cell r="B7" t="str">
            <v xml:space="preserve">AYUDANTE GENERAL </v>
          </cell>
          <cell r="C7" t="str">
            <v>JOR</v>
          </cell>
          <cell r="D7">
            <v>620.70000000000005</v>
          </cell>
        </row>
        <row r="8">
          <cell r="A8" t="str">
            <v>MO003</v>
          </cell>
          <cell r="B8" t="str">
            <v>AZULEJERO, OFICIAL</v>
          </cell>
          <cell r="C8" t="str">
            <v>JOR</v>
          </cell>
          <cell r="D8">
            <v>864.16</v>
          </cell>
        </row>
        <row r="9">
          <cell r="A9" t="str">
            <v>MO004</v>
          </cell>
          <cell r="B9" t="str">
            <v>CARPINTERO DE OBRA NEGRA, OFICIAL</v>
          </cell>
          <cell r="C9" t="str">
            <v>JOR</v>
          </cell>
          <cell r="D9">
            <v>881.24</v>
          </cell>
        </row>
        <row r="10">
          <cell r="A10" t="str">
            <v>MO005</v>
          </cell>
          <cell r="B10" t="str">
            <v>CHOFER DE CAMION</v>
          </cell>
          <cell r="C10" t="str">
            <v>JOR</v>
          </cell>
          <cell r="D10">
            <v>762.57</v>
          </cell>
        </row>
        <row r="11">
          <cell r="A11" t="str">
            <v>MO006</v>
          </cell>
          <cell r="B11" t="str">
            <v>ELECTRICISTA OFICIAL</v>
          </cell>
          <cell r="C11" t="str">
            <v>JOR</v>
          </cell>
          <cell r="D11">
            <v>864.16</v>
          </cell>
        </row>
        <row r="12">
          <cell r="A12" t="str">
            <v>MO007</v>
          </cell>
          <cell r="B12" t="str">
            <v>ENCARGADO DE BODEGA Y/O ALMACEN</v>
          </cell>
          <cell r="C12" t="str">
            <v>JOR</v>
          </cell>
          <cell r="D12">
            <v>623.02</v>
          </cell>
        </row>
        <row r="13">
          <cell r="A13" t="str">
            <v>MO008</v>
          </cell>
          <cell r="B13" t="str">
            <v>FIERRERO OBRA NEGRA  OFICIAL</v>
          </cell>
          <cell r="C13" t="str">
            <v>JOR</v>
          </cell>
          <cell r="D13">
            <v>881.24</v>
          </cell>
        </row>
        <row r="14">
          <cell r="A14" t="str">
            <v>MO009</v>
          </cell>
          <cell r="B14" t="str">
            <v>HERRERO, OFICIAL</v>
          </cell>
          <cell r="C14" t="str">
            <v>JOR</v>
          </cell>
          <cell r="D14">
            <v>915.64</v>
          </cell>
        </row>
        <row r="15">
          <cell r="A15" t="str">
            <v>MO010</v>
          </cell>
          <cell r="B15" t="str">
            <v>OPERADOR DE EQUIPO PESADO</v>
          </cell>
          <cell r="C15" t="str">
            <v>JOR</v>
          </cell>
          <cell r="D15">
            <v>989.49</v>
          </cell>
        </row>
        <row r="16">
          <cell r="A16" t="str">
            <v>MO011</v>
          </cell>
          <cell r="B16" t="str">
            <v>OPERADOR DE MOTOCOMFORMADORA</v>
          </cell>
          <cell r="C16" t="str">
            <v>JOR</v>
          </cell>
          <cell r="D16">
            <v>1235.4100000000001</v>
          </cell>
        </row>
        <row r="17">
          <cell r="A17" t="str">
            <v>MO012</v>
          </cell>
          <cell r="B17" t="str">
            <v>PEON</v>
          </cell>
          <cell r="C17" t="str">
            <v>JOR</v>
          </cell>
          <cell r="D17">
            <v>592.9</v>
          </cell>
        </row>
        <row r="18">
          <cell r="A18" t="str">
            <v>MO013</v>
          </cell>
          <cell r="B18" t="str">
            <v>PINTOR, OFICIAL</v>
          </cell>
          <cell r="C18" t="str">
            <v>JOR</v>
          </cell>
          <cell r="D18">
            <v>816.76</v>
          </cell>
        </row>
        <row r="19">
          <cell r="A19" t="str">
            <v>MO014</v>
          </cell>
          <cell r="B19" t="str">
            <v>PLOMERO, OFICIAL</v>
          </cell>
          <cell r="C19" t="str">
            <v>JOR</v>
          </cell>
          <cell r="D19">
            <v>849.19</v>
          </cell>
        </row>
        <row r="20">
          <cell r="A20" t="str">
            <v>MO015</v>
          </cell>
          <cell r="B20" t="str">
            <v>VELADOR</v>
          </cell>
          <cell r="C20" t="str">
            <v>JOR</v>
          </cell>
          <cell r="D20">
            <v>613.32000000000005</v>
          </cell>
        </row>
        <row r="21">
          <cell r="A21" t="str">
            <v>MO016</v>
          </cell>
          <cell r="B21" t="str">
            <v>YESERO, OFICIAL</v>
          </cell>
          <cell r="C21" t="str">
            <v>JOR</v>
          </cell>
          <cell r="D21">
            <v>884.29</v>
          </cell>
        </row>
        <row r="22">
          <cell r="A22" t="str">
            <v>MO017</v>
          </cell>
          <cell r="B22" t="str">
            <v>TOPOGRAFO</v>
          </cell>
          <cell r="C22" t="str">
            <v>JOR</v>
          </cell>
          <cell r="D22">
            <v>1014.72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5">
        <row r="6">
          <cell r="A6" t="str">
            <v>MQ001</v>
          </cell>
          <cell r="B6" t="str">
            <v>REVOLVEDORA 1 SACO</v>
          </cell>
          <cell r="C6" t="str">
            <v>Hr</v>
          </cell>
          <cell r="D6">
            <v>250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6">
        <row r="6">
          <cell r="A6" t="str">
            <v>BA001</v>
          </cell>
          <cell r="B6" t="str">
            <v>MORTERO CEMENTO-ARENA 1:5</v>
          </cell>
          <cell r="E6" t="str">
            <v>m3</v>
          </cell>
          <cell r="H6">
            <v>2700.91</v>
          </cell>
        </row>
        <row r="7">
          <cell r="C7" t="str">
            <v>CEM</v>
          </cell>
          <cell r="D7" t="str">
            <v>CEMENTO GRIS EN SACO</v>
          </cell>
          <cell r="E7" t="str">
            <v>Ton</v>
          </cell>
          <cell r="F7">
            <v>2500</v>
          </cell>
          <cell r="G7">
            <v>0.5</v>
          </cell>
          <cell r="H7">
            <v>1250</v>
          </cell>
        </row>
        <row r="8">
          <cell r="A8" t="str">
            <v>se acomodan materiales, después mano de obra</v>
          </cell>
          <cell r="C8" t="str">
            <v>ARENA</v>
          </cell>
          <cell r="D8" t="str">
            <v>ARENA DE RIO L.A.B. EN OBRA</v>
          </cell>
          <cell r="E8" t="str">
            <v>m3</v>
          </cell>
          <cell r="F8">
            <v>500</v>
          </cell>
          <cell r="G8">
            <v>1.03</v>
          </cell>
          <cell r="H8">
            <v>515</v>
          </cell>
        </row>
        <row r="9">
          <cell r="C9" t="str">
            <v>AGUA</v>
          </cell>
          <cell r="D9" t="str">
            <v>AGUA EN PIPA</v>
          </cell>
          <cell r="E9" t="str">
            <v>m3</v>
          </cell>
          <cell r="F9">
            <v>20</v>
          </cell>
          <cell r="G9">
            <v>0.5</v>
          </cell>
          <cell r="H9">
            <v>10</v>
          </cell>
        </row>
        <row r="10">
          <cell r="D10"/>
          <cell r="E10"/>
        </row>
        <row r="11">
          <cell r="C11" t="str">
            <v>MO012</v>
          </cell>
          <cell r="D11" t="str">
            <v>PEON</v>
          </cell>
          <cell r="E11" t="str">
            <v>JOR</v>
          </cell>
          <cell r="F11">
            <v>592.9</v>
          </cell>
          <cell r="G11">
            <v>1</v>
          </cell>
          <cell r="H11">
            <v>592.9</v>
          </cell>
        </row>
        <row r="12">
          <cell r="D12"/>
          <cell r="E12"/>
        </row>
        <row r="13">
          <cell r="C13" t="str">
            <v>HE001</v>
          </cell>
          <cell r="D13" t="str">
            <v>HERRAMIENTA MENOR</v>
          </cell>
          <cell r="E13" t="str">
            <v>%MO</v>
          </cell>
          <cell r="F13">
            <v>592.9</v>
          </cell>
          <cell r="G13">
            <v>0.03</v>
          </cell>
          <cell r="H13">
            <v>17.79</v>
          </cell>
        </row>
        <row r="14">
          <cell r="A14" t="str">
            <v xml:space="preserve">se eliminaron dos filas porque vamos a considerar lo de ley federal y ya se incluyen en el calculo del factor de salario real </v>
          </cell>
          <cell r="C14" t="str">
            <v>HE002</v>
          </cell>
          <cell r="D14" t="str">
            <v>MANDO INTERMEDIO</v>
          </cell>
          <cell r="E14" t="str">
            <v>%MO</v>
          </cell>
          <cell r="F14">
            <v>592.9</v>
          </cell>
          <cell r="G14">
            <v>0.1</v>
          </cell>
          <cell r="H14">
            <v>59.29</v>
          </cell>
        </row>
        <row r="15">
          <cell r="C15" t="str">
            <v>HE003</v>
          </cell>
          <cell r="D15" t="str">
            <v>EQUIPO DE SEGURIDAD</v>
          </cell>
          <cell r="E15" t="str">
            <v>%MO</v>
          </cell>
          <cell r="F15">
            <v>592.9</v>
          </cell>
          <cell r="G15">
            <v>0.01</v>
          </cell>
          <cell r="H15">
            <v>5.93</v>
          </cell>
        </row>
        <row r="16">
          <cell r="D16"/>
          <cell r="E16"/>
          <cell r="F16"/>
          <cell r="H16"/>
        </row>
        <row r="17">
          <cell r="C17" t="str">
            <v>MQ001</v>
          </cell>
          <cell r="D17" t="str">
            <v>REVOLVEDORA 1 SACO</v>
          </cell>
          <cell r="E17" t="str">
            <v>Hr</v>
          </cell>
          <cell r="F17">
            <v>250</v>
          </cell>
          <cell r="G17">
            <v>1</v>
          </cell>
          <cell r="H17">
            <v>250</v>
          </cell>
        </row>
        <row r="21">
          <cell r="A21" t="str">
            <v>BA002</v>
          </cell>
          <cell r="B21" t="str">
            <v>CONCRETO F'c= 250 Kg/cm2 TMA 3/4" HECHO EN OBRA</v>
          </cell>
          <cell r="E21" t="str">
            <v>m3</v>
          </cell>
          <cell r="H21">
            <v>2614.91</v>
          </cell>
        </row>
        <row r="22">
          <cell r="C22" t="str">
            <v>CEM</v>
          </cell>
          <cell r="D22" t="str">
            <v>CEMENTO GRIS EN SACO</v>
          </cell>
          <cell r="E22" t="str">
            <v>Ton</v>
          </cell>
          <cell r="F22">
            <v>2500</v>
          </cell>
          <cell r="G22">
            <v>0.41</v>
          </cell>
          <cell r="H22">
            <v>1025</v>
          </cell>
        </row>
        <row r="23">
          <cell r="C23" t="str">
            <v>ARENA</v>
          </cell>
          <cell r="D23" t="str">
            <v>ARENA DE RIO L.A.B. EN OBRA</v>
          </cell>
          <cell r="E23" t="str">
            <v>m3</v>
          </cell>
          <cell r="F23">
            <v>500</v>
          </cell>
          <cell r="G23">
            <v>0.54</v>
          </cell>
          <cell r="H23">
            <v>270</v>
          </cell>
        </row>
        <row r="24">
          <cell r="C24" t="str">
            <v>G3/4</v>
          </cell>
          <cell r="D24" t="str">
            <v>GRAVA DE 3/4</v>
          </cell>
          <cell r="E24" t="str">
            <v>m3</v>
          </cell>
          <cell r="F24">
            <v>600</v>
          </cell>
          <cell r="G24">
            <v>0.64</v>
          </cell>
          <cell r="H24">
            <v>384</v>
          </cell>
        </row>
        <row r="25">
          <cell r="C25" t="str">
            <v>AGUA</v>
          </cell>
          <cell r="D25" t="str">
            <v>AGUA EN PIPA</v>
          </cell>
          <cell r="E25" t="str">
            <v>m3</v>
          </cell>
          <cell r="F25">
            <v>20</v>
          </cell>
          <cell r="G25">
            <v>0.5</v>
          </cell>
          <cell r="H25">
            <v>10</v>
          </cell>
        </row>
        <row r="26">
          <cell r="D26"/>
          <cell r="E26"/>
          <cell r="F26"/>
          <cell r="H26"/>
        </row>
        <row r="27">
          <cell r="C27" t="str">
            <v>MO012</v>
          </cell>
          <cell r="D27" t="str">
            <v>PEON</v>
          </cell>
          <cell r="E27" t="str">
            <v>JOR</v>
          </cell>
          <cell r="F27">
            <v>592.9</v>
          </cell>
          <cell r="G27">
            <v>1</v>
          </cell>
          <cell r="H27">
            <v>592.9</v>
          </cell>
        </row>
        <row r="28">
          <cell r="D28"/>
          <cell r="E28"/>
          <cell r="F28"/>
          <cell r="H28"/>
        </row>
        <row r="29">
          <cell r="C29" t="str">
            <v>HE001</v>
          </cell>
          <cell r="D29" t="str">
            <v>HERRAMIENTA MENOR</v>
          </cell>
          <cell r="E29" t="str">
            <v>%MO</v>
          </cell>
          <cell r="F29">
            <v>592.9</v>
          </cell>
          <cell r="G29">
            <v>0.03</v>
          </cell>
          <cell r="H29">
            <v>17.79</v>
          </cell>
        </row>
        <row r="30">
          <cell r="C30" t="str">
            <v>HE002</v>
          </cell>
          <cell r="D30" t="str">
            <v>MANDO INTERMEDIO</v>
          </cell>
          <cell r="E30" t="str">
            <v>%MO</v>
          </cell>
          <cell r="F30">
            <v>592.9</v>
          </cell>
          <cell r="G30">
            <v>0.1</v>
          </cell>
          <cell r="H30">
            <v>59.29</v>
          </cell>
        </row>
        <row r="31">
          <cell r="C31" t="str">
            <v>HE003</v>
          </cell>
          <cell r="D31" t="str">
            <v>EQUIPO DE SEGURIDAD</v>
          </cell>
          <cell r="E31" t="str">
            <v>%MO</v>
          </cell>
          <cell r="F31">
            <v>592.9</v>
          </cell>
          <cell r="G31">
            <v>0.01</v>
          </cell>
          <cell r="H31">
            <v>5.93</v>
          </cell>
        </row>
        <row r="32">
          <cell r="D32"/>
          <cell r="E32"/>
          <cell r="F32"/>
          <cell r="H32"/>
        </row>
        <row r="33">
          <cell r="C33" t="str">
            <v>MQ001</v>
          </cell>
          <cell r="D33" t="str">
            <v>REVOLVEDORA 1 SACO</v>
          </cell>
          <cell r="E33" t="str">
            <v>Hr</v>
          </cell>
          <cell r="F33">
            <v>250</v>
          </cell>
          <cell r="G33">
            <v>1</v>
          </cell>
          <cell r="H33">
            <v>250</v>
          </cell>
        </row>
        <row r="36">
          <cell r="A36" t="str">
            <v>BA003</v>
          </cell>
          <cell r="B36" t="str">
            <v>CONCRETO F'c= 150 Kg/cm2 TMA 3/4" HECHO EN OBRA</v>
          </cell>
          <cell r="E36" t="str">
            <v>m3</v>
          </cell>
          <cell r="H36">
            <v>2408.91</v>
          </cell>
        </row>
        <row r="37">
          <cell r="C37" t="str">
            <v>CEM</v>
          </cell>
          <cell r="D37" t="str">
            <v>CEMENTO GRIS EN SACO</v>
          </cell>
          <cell r="E37" t="str">
            <v>Ton</v>
          </cell>
          <cell r="F37">
            <v>2500</v>
          </cell>
          <cell r="G37">
            <v>0.32600000000000001</v>
          </cell>
          <cell r="H37">
            <v>815</v>
          </cell>
        </row>
        <row r="38">
          <cell r="C38" t="str">
            <v>ARENA</v>
          </cell>
          <cell r="D38" t="str">
            <v>ARENA DE RIO L.A.B. EN OBRA</v>
          </cell>
          <cell r="E38" t="str">
            <v>m3</v>
          </cell>
          <cell r="F38">
            <v>500</v>
          </cell>
          <cell r="G38">
            <v>0.53600000000000003</v>
          </cell>
          <cell r="H38">
            <v>268</v>
          </cell>
        </row>
        <row r="39">
          <cell r="C39" t="str">
            <v>G3/4</v>
          </cell>
          <cell r="D39" t="str">
            <v>GRAVA DE 3/4</v>
          </cell>
          <cell r="E39" t="str">
            <v>m3</v>
          </cell>
          <cell r="F39">
            <v>600</v>
          </cell>
          <cell r="G39">
            <v>0.65</v>
          </cell>
          <cell r="H39">
            <v>390</v>
          </cell>
        </row>
        <row r="40">
          <cell r="C40" t="str">
            <v>AGUA</v>
          </cell>
          <cell r="D40" t="str">
            <v>AGUA EN PIPA</v>
          </cell>
          <cell r="E40" t="str">
            <v>m3</v>
          </cell>
          <cell r="F40">
            <v>20</v>
          </cell>
          <cell r="G40">
            <v>0.5</v>
          </cell>
          <cell r="H40">
            <v>10</v>
          </cell>
        </row>
        <row r="41">
          <cell r="D41"/>
          <cell r="E41"/>
          <cell r="F41"/>
          <cell r="H41"/>
        </row>
        <row r="42">
          <cell r="C42" t="str">
            <v>MO012</v>
          </cell>
          <cell r="D42" t="str">
            <v>PEON</v>
          </cell>
          <cell r="E42" t="str">
            <v>JOR</v>
          </cell>
          <cell r="F42">
            <v>592.9</v>
          </cell>
          <cell r="G42">
            <v>1</v>
          </cell>
          <cell r="H42">
            <v>592.9</v>
          </cell>
        </row>
        <row r="43">
          <cell r="D43"/>
          <cell r="E43"/>
          <cell r="F43"/>
          <cell r="H43"/>
        </row>
        <row r="44">
          <cell r="C44" t="str">
            <v>HE001</v>
          </cell>
          <cell r="D44" t="str">
            <v>HERRAMIENTA MENOR</v>
          </cell>
          <cell r="E44" t="str">
            <v>%MO</v>
          </cell>
          <cell r="F44">
            <v>592.9</v>
          </cell>
          <cell r="G44">
            <v>0.03</v>
          </cell>
          <cell r="H44">
            <v>17.79</v>
          </cell>
        </row>
        <row r="45">
          <cell r="C45" t="str">
            <v>HE002</v>
          </cell>
          <cell r="D45" t="str">
            <v>MANDO INTERMEDIO</v>
          </cell>
          <cell r="E45" t="str">
            <v>%MO</v>
          </cell>
          <cell r="F45">
            <v>592.9</v>
          </cell>
          <cell r="G45">
            <v>0.1</v>
          </cell>
          <cell r="H45">
            <v>59.29</v>
          </cell>
        </row>
        <row r="46">
          <cell r="C46" t="str">
            <v>HE003</v>
          </cell>
          <cell r="D46" t="str">
            <v>EQUIPO DE SEGURIDAD</v>
          </cell>
          <cell r="E46" t="str">
            <v>%MO</v>
          </cell>
          <cell r="F46">
            <v>592.9</v>
          </cell>
          <cell r="G46">
            <v>0.01</v>
          </cell>
          <cell r="H46">
            <v>5.93</v>
          </cell>
        </row>
        <row r="47">
          <cell r="D47"/>
          <cell r="E47"/>
          <cell r="F47"/>
          <cell r="H47"/>
        </row>
        <row r="48">
          <cell r="C48" t="str">
            <v>MQ001</v>
          </cell>
          <cell r="D48" t="str">
            <v>REVOLVEDORA 1 SACO</v>
          </cell>
          <cell r="E48" t="str">
            <v>Hr</v>
          </cell>
          <cell r="F48">
            <v>250</v>
          </cell>
          <cell r="G48">
            <v>1</v>
          </cell>
          <cell r="H48">
            <v>250</v>
          </cell>
        </row>
        <row r="49">
          <cell r="D49"/>
          <cell r="E49"/>
          <cell r="F49"/>
          <cell r="H49"/>
        </row>
        <row r="50">
          <cell r="D50"/>
          <cell r="E50"/>
          <cell r="F50"/>
          <cell r="H50"/>
        </row>
        <row r="52">
          <cell r="A52" t="str">
            <v>BA004</v>
          </cell>
          <cell r="B52" t="str">
            <v>CIMBRA COMUN</v>
          </cell>
          <cell r="D52" t="str">
            <v>para cadena</v>
          </cell>
          <cell r="E52" t="str">
            <v>m2</v>
          </cell>
          <cell r="H52">
            <v>404.09</v>
          </cell>
        </row>
        <row r="53">
          <cell r="C53" t="str">
            <v>MAD</v>
          </cell>
          <cell r="D53" t="str">
            <v>MADERA DE PINO DE TERCERA</v>
          </cell>
          <cell r="E53" t="str">
            <v>Pt</v>
          </cell>
          <cell r="F53">
            <v>10</v>
          </cell>
          <cell r="G53">
            <v>2.75</v>
          </cell>
          <cell r="H53">
            <v>27.5</v>
          </cell>
        </row>
        <row r="54">
          <cell r="C54" t="str">
            <v>CLAVO</v>
          </cell>
          <cell r="D54" t="str">
            <v>CLAVO</v>
          </cell>
          <cell r="E54" t="str">
            <v>Kg</v>
          </cell>
          <cell r="F54">
            <v>36</v>
          </cell>
          <cell r="G54">
            <v>0.1</v>
          </cell>
          <cell r="H54">
            <v>3.6</v>
          </cell>
        </row>
        <row r="55">
          <cell r="C55" t="str">
            <v>DESM</v>
          </cell>
          <cell r="D55" t="str">
            <v>DESMOLDANTE</v>
          </cell>
          <cell r="E55" t="str">
            <v>Lt</v>
          </cell>
          <cell r="F55">
            <v>97.73</v>
          </cell>
          <cell r="G55">
            <v>0.2</v>
          </cell>
          <cell r="H55">
            <v>19.55</v>
          </cell>
        </row>
        <row r="56">
          <cell r="C56" t="str">
            <v>ALAM</v>
          </cell>
          <cell r="D56" t="str">
            <v>ALAMBRE RECOCIDO</v>
          </cell>
          <cell r="E56" t="str">
            <v>Kg</v>
          </cell>
          <cell r="F56">
            <v>22</v>
          </cell>
          <cell r="G56">
            <v>0.5</v>
          </cell>
          <cell r="H56">
            <v>11</v>
          </cell>
        </row>
        <row r="57">
          <cell r="D57"/>
          <cell r="E57"/>
          <cell r="F57"/>
          <cell r="H57"/>
        </row>
        <row r="58">
          <cell r="C58" t="str">
            <v>MO004</v>
          </cell>
          <cell r="D58" t="str">
            <v>CARPINTERO DE OBRA NEGRA, OFICIAL</v>
          </cell>
          <cell r="E58" t="str">
            <v>JOR</v>
          </cell>
          <cell r="F58">
            <v>881.24</v>
          </cell>
          <cell r="G58">
            <v>0.2</v>
          </cell>
          <cell r="H58">
            <v>176.25</v>
          </cell>
        </row>
        <row r="59">
          <cell r="C59" t="str">
            <v>MO002</v>
          </cell>
          <cell r="D59" t="str">
            <v xml:space="preserve">AYUDANTE GENERAL </v>
          </cell>
          <cell r="E59" t="str">
            <v>JOR</v>
          </cell>
          <cell r="F59">
            <v>620.70000000000005</v>
          </cell>
          <cell r="G59">
            <v>0.2</v>
          </cell>
          <cell r="H59">
            <v>124.14</v>
          </cell>
        </row>
        <row r="60">
          <cell r="D60"/>
          <cell r="E60"/>
        </row>
        <row r="61">
          <cell r="C61" t="str">
            <v>HE001</v>
          </cell>
          <cell r="D61" t="str">
            <v>HERRAMIENTA MENOR</v>
          </cell>
          <cell r="E61" t="str">
            <v>%MO</v>
          </cell>
          <cell r="F61">
            <v>300.39</v>
          </cell>
          <cell r="G61">
            <v>0.03</v>
          </cell>
          <cell r="H61">
            <v>9.01</v>
          </cell>
        </row>
        <row r="62">
          <cell r="C62" t="str">
            <v>HE002</v>
          </cell>
          <cell r="D62" t="str">
            <v>MANDO INTERMEDIO</v>
          </cell>
          <cell r="E62" t="str">
            <v>%MO</v>
          </cell>
          <cell r="F62">
            <v>300.39</v>
          </cell>
          <cell r="G62">
            <v>0.1</v>
          </cell>
          <cell r="H62">
            <v>30.04</v>
          </cell>
        </row>
        <row r="63">
          <cell r="C63" t="str">
            <v>HE003</v>
          </cell>
          <cell r="D63" t="str">
            <v>EQUIPO DE SEGURIDAD</v>
          </cell>
          <cell r="E63" t="str">
            <v>%MO</v>
          </cell>
          <cell r="F63">
            <v>300.39</v>
          </cell>
          <cell r="G63">
            <v>0.01</v>
          </cell>
          <cell r="H63">
            <v>3</v>
          </cell>
        </row>
        <row r="66">
          <cell r="A66" t="str">
            <v>BA005</v>
          </cell>
          <cell r="B66" t="str">
            <v>CONCRETO F'c= 100 Kg/cm2 TMA 3/4" HECHO EN OBRA</v>
          </cell>
          <cell r="E66" t="str">
            <v>m3</v>
          </cell>
          <cell r="H66">
            <v>1799.13</v>
          </cell>
        </row>
        <row r="67">
          <cell r="C67" t="str">
            <v>CEM</v>
          </cell>
          <cell r="D67" t="str">
            <v>CEMENTO GRIS EN SACO</v>
          </cell>
          <cell r="E67" t="str">
            <v>Ton</v>
          </cell>
          <cell r="F67">
            <v>2500</v>
          </cell>
          <cell r="G67">
            <v>0.16300000000000001</v>
          </cell>
          <cell r="H67">
            <v>407.5</v>
          </cell>
        </row>
        <row r="68">
          <cell r="C68" t="str">
            <v>ARENA</v>
          </cell>
          <cell r="D68" t="str">
            <v>ARENA DE RIO L.A.B. EN OBRA</v>
          </cell>
          <cell r="E68" t="str">
            <v>m3</v>
          </cell>
          <cell r="F68">
            <v>500</v>
          </cell>
          <cell r="G68">
            <v>0.313</v>
          </cell>
          <cell r="H68">
            <v>156.5</v>
          </cell>
        </row>
        <row r="69">
          <cell r="C69" t="str">
            <v>G3/4</v>
          </cell>
          <cell r="D69" t="str">
            <v>GRAVA DE 3/4</v>
          </cell>
          <cell r="E69" t="str">
            <v>m3</v>
          </cell>
          <cell r="F69">
            <v>600</v>
          </cell>
          <cell r="G69">
            <v>0.42499999999999999</v>
          </cell>
          <cell r="H69">
            <v>255</v>
          </cell>
        </row>
        <row r="70">
          <cell r="C70" t="str">
            <v>AGUA</v>
          </cell>
          <cell r="D70" t="str">
            <v>AGUA EN PIPA</v>
          </cell>
          <cell r="E70" t="str">
            <v>m3</v>
          </cell>
          <cell r="F70">
            <v>20</v>
          </cell>
          <cell r="G70">
            <v>0.122</v>
          </cell>
          <cell r="H70">
            <v>2.44</v>
          </cell>
        </row>
        <row r="71">
          <cell r="D71"/>
          <cell r="E71"/>
          <cell r="F71"/>
          <cell r="H71"/>
        </row>
        <row r="72">
          <cell r="C72" t="str">
            <v>MO012</v>
          </cell>
          <cell r="D72" t="str">
            <v>PEON</v>
          </cell>
          <cell r="E72" t="str">
            <v>JOR</v>
          </cell>
          <cell r="F72">
            <v>638.33000000000004</v>
          </cell>
          <cell r="G72">
            <v>1</v>
          </cell>
          <cell r="H72">
            <v>638.33000000000004</v>
          </cell>
        </row>
        <row r="73">
          <cell r="D73"/>
          <cell r="E73"/>
          <cell r="F73"/>
          <cell r="H73"/>
        </row>
        <row r="74">
          <cell r="C74" t="str">
            <v>HE001</v>
          </cell>
          <cell r="D74" t="str">
            <v>HERRAMIENTA MENOR</v>
          </cell>
          <cell r="E74" t="str">
            <v>%MO</v>
          </cell>
          <cell r="F74">
            <v>638.33000000000004</v>
          </cell>
          <cell r="G74">
            <v>0.03</v>
          </cell>
          <cell r="H74">
            <v>19.149999999999999</v>
          </cell>
        </row>
        <row r="75">
          <cell r="C75" t="str">
            <v>HE002</v>
          </cell>
          <cell r="D75" t="str">
            <v>MANDO INTERMEDIO</v>
          </cell>
          <cell r="E75" t="str">
            <v>%MO</v>
          </cell>
          <cell r="F75">
            <v>638.33000000000004</v>
          </cell>
          <cell r="G75">
            <v>0.1</v>
          </cell>
          <cell r="H75">
            <v>63.83</v>
          </cell>
        </row>
        <row r="76">
          <cell r="C76" t="str">
            <v>HE003</v>
          </cell>
          <cell r="D76" t="str">
            <v>EQUIPO DE SEGURIDAD</v>
          </cell>
          <cell r="E76" t="str">
            <v>%MO</v>
          </cell>
          <cell r="F76">
            <v>638.33000000000004</v>
          </cell>
          <cell r="G76">
            <v>0.01</v>
          </cell>
          <cell r="H76">
            <v>6.38</v>
          </cell>
        </row>
        <row r="77">
          <cell r="C77" t="str">
            <v>HE004</v>
          </cell>
          <cell r="D77" t="str">
            <v>PRESTACIONES S.S.</v>
          </cell>
          <cell r="E77" t="str">
            <v>%MO</v>
          </cell>
          <cell r="F77">
            <v>638.33000000000004</v>
          </cell>
          <cell r="G77">
            <v>0</v>
          </cell>
          <cell r="H77">
            <v>0</v>
          </cell>
        </row>
        <row r="78">
          <cell r="C78" t="str">
            <v>HE005</v>
          </cell>
          <cell r="D78" t="str">
            <v>IMPUESTO SOBRE NOMINA</v>
          </cell>
          <cell r="E78" t="str">
            <v>%MO</v>
          </cell>
          <cell r="F78">
            <v>638.33000000000004</v>
          </cell>
          <cell r="G78">
            <v>0</v>
          </cell>
          <cell r="H78">
            <v>0</v>
          </cell>
        </row>
        <row r="79">
          <cell r="D79"/>
          <cell r="E79"/>
          <cell r="F79"/>
          <cell r="H79"/>
        </row>
        <row r="80">
          <cell r="C80" t="str">
            <v>MQ001</v>
          </cell>
          <cell r="D80" t="str">
            <v>REVOLVEDORA 1 SACO</v>
          </cell>
          <cell r="E80" t="str">
            <v>Hr</v>
          </cell>
          <cell r="F80">
            <v>250</v>
          </cell>
          <cell r="G80">
            <v>1</v>
          </cell>
          <cell r="H80">
            <v>250</v>
          </cell>
        </row>
        <row r="83">
          <cell r="A83" t="str">
            <v>BA005</v>
          </cell>
          <cell r="B83" t="str">
            <v>CONCRETO F'c= 100 Kg/cm2 TMA 3/4" HECHO EN OBRA</v>
          </cell>
          <cell r="E83" t="str">
            <v>m3</v>
          </cell>
          <cell r="H83">
            <v>1799.13</v>
          </cell>
        </row>
        <row r="84">
          <cell r="C84" t="str">
            <v>CEM</v>
          </cell>
          <cell r="D84" t="str">
            <v>CEMENTO GRIS EN SACO</v>
          </cell>
          <cell r="E84" t="str">
            <v>Ton</v>
          </cell>
          <cell r="F84">
            <v>2500</v>
          </cell>
          <cell r="G84">
            <v>0.16300000000000001</v>
          </cell>
          <cell r="H84">
            <v>407.5</v>
          </cell>
        </row>
        <row r="85">
          <cell r="C85" t="str">
            <v>ARENA</v>
          </cell>
          <cell r="D85" t="str">
            <v>ARENA DE RIO L.A.B. EN OBRA</v>
          </cell>
          <cell r="E85" t="str">
            <v>m3</v>
          </cell>
          <cell r="F85">
            <v>500</v>
          </cell>
          <cell r="G85">
            <v>0.313</v>
          </cell>
          <cell r="H85">
            <v>156.5</v>
          </cell>
        </row>
        <row r="86">
          <cell r="C86" t="str">
            <v>G3/4</v>
          </cell>
          <cell r="D86" t="str">
            <v>GRAVA DE 3/4</v>
          </cell>
          <cell r="E86" t="str">
            <v>m3</v>
          </cell>
          <cell r="F86">
            <v>600</v>
          </cell>
          <cell r="G86">
            <v>0.42499999999999999</v>
          </cell>
          <cell r="H86">
            <v>255</v>
          </cell>
        </row>
        <row r="87">
          <cell r="C87" t="str">
            <v>AGUA</v>
          </cell>
          <cell r="D87" t="str">
            <v>AGUA EN PIPA</v>
          </cell>
          <cell r="E87" t="str">
            <v>m3</v>
          </cell>
          <cell r="F87">
            <v>20</v>
          </cell>
          <cell r="G87">
            <v>0.122</v>
          </cell>
          <cell r="H87">
            <v>2.44</v>
          </cell>
        </row>
        <row r="88">
          <cell r="D88"/>
          <cell r="E88"/>
          <cell r="F88"/>
          <cell r="H88"/>
        </row>
        <row r="89">
          <cell r="C89" t="str">
            <v>MO012</v>
          </cell>
          <cell r="D89" t="str">
            <v>PEON</v>
          </cell>
          <cell r="E89" t="str">
            <v>JOR</v>
          </cell>
          <cell r="F89">
            <v>638.33000000000004</v>
          </cell>
          <cell r="G89">
            <v>1</v>
          </cell>
          <cell r="H89">
            <v>638.33000000000004</v>
          </cell>
        </row>
        <row r="90">
          <cell r="D90"/>
          <cell r="E90"/>
          <cell r="F90"/>
          <cell r="H90"/>
        </row>
        <row r="91">
          <cell r="C91" t="str">
            <v>HE001</v>
          </cell>
          <cell r="D91" t="str">
            <v>HERRAMIENTA MENOR</v>
          </cell>
          <cell r="E91" t="str">
            <v>%MO</v>
          </cell>
          <cell r="F91">
            <v>638.33000000000004</v>
          </cell>
          <cell r="G91">
            <v>0.03</v>
          </cell>
          <cell r="H91">
            <v>19.149999999999999</v>
          </cell>
        </row>
        <row r="92">
          <cell r="C92" t="str">
            <v>HE002</v>
          </cell>
          <cell r="D92" t="str">
            <v>MANDO INTERMEDIO</v>
          </cell>
          <cell r="E92" t="str">
            <v>%MO</v>
          </cell>
          <cell r="F92">
            <v>638.33000000000004</v>
          </cell>
          <cell r="G92">
            <v>0.1</v>
          </cell>
          <cell r="H92">
            <v>63.83</v>
          </cell>
        </row>
        <row r="93">
          <cell r="C93" t="str">
            <v>HE003</v>
          </cell>
          <cell r="D93" t="str">
            <v>EQUIPO DE SEGURIDAD</v>
          </cell>
          <cell r="E93" t="str">
            <v>%MO</v>
          </cell>
          <cell r="F93">
            <v>638.33000000000004</v>
          </cell>
          <cell r="G93">
            <v>0.01</v>
          </cell>
          <cell r="H93">
            <v>6.38</v>
          </cell>
        </row>
        <row r="94">
          <cell r="C94" t="str">
            <v>HE004</v>
          </cell>
          <cell r="D94" t="str">
            <v>PRESTACIONES S.S.</v>
          </cell>
          <cell r="E94" t="str">
            <v>%MO</v>
          </cell>
          <cell r="F94">
            <v>638.33000000000004</v>
          </cell>
          <cell r="G94">
            <v>0</v>
          </cell>
          <cell r="H94">
            <v>0</v>
          </cell>
        </row>
        <row r="95">
          <cell r="C95" t="str">
            <v>HE005</v>
          </cell>
          <cell r="D95" t="str">
            <v>IMPUESTO SOBRE NOMINA</v>
          </cell>
          <cell r="E95" t="str">
            <v>%MO</v>
          </cell>
          <cell r="F95">
            <v>638.33000000000004</v>
          </cell>
          <cell r="G95">
            <v>0</v>
          </cell>
          <cell r="H95">
            <v>0</v>
          </cell>
        </row>
        <row r="96">
          <cell r="D96"/>
          <cell r="E96"/>
          <cell r="F96"/>
          <cell r="H96"/>
        </row>
        <row r="97">
          <cell r="C97" t="str">
            <v>MQ001</v>
          </cell>
          <cell r="D97" t="str">
            <v>REVOLVEDORA 1 SACO</v>
          </cell>
          <cell r="E97" t="str">
            <v>Hr</v>
          </cell>
          <cell r="F97">
            <v>250</v>
          </cell>
          <cell r="G97">
            <v>1</v>
          </cell>
          <cell r="H97">
            <v>250</v>
          </cell>
        </row>
        <row r="100">
          <cell r="A100" t="str">
            <v>BA006</v>
          </cell>
          <cell r="B100" t="str">
            <v>CONCRETO F'c= 200 Kg/cm2 TMA 3/4" HECHO EN OBRA</v>
          </cell>
          <cell r="C100"/>
          <cell r="D100"/>
          <cell r="E100" t="str">
            <v>m3</v>
          </cell>
          <cell r="F100"/>
          <cell r="G100"/>
          <cell r="H100">
            <v>2494.09</v>
          </cell>
        </row>
        <row r="101">
          <cell r="C101" t="str">
            <v>CEM</v>
          </cell>
          <cell r="D101" t="str">
            <v>CEMENTO GRIS EN SACO</v>
          </cell>
          <cell r="E101" t="str">
            <v>Ton</v>
          </cell>
          <cell r="F101">
            <v>2500</v>
          </cell>
          <cell r="G101">
            <v>0.35499999999999998</v>
          </cell>
          <cell r="H101">
            <v>887.5</v>
          </cell>
        </row>
        <row r="102">
          <cell r="C102" t="str">
            <v>ARENA</v>
          </cell>
          <cell r="D102" t="str">
            <v>ARENA DE RIO L.A.B. EN OBRA</v>
          </cell>
          <cell r="E102" t="str">
            <v>m3</v>
          </cell>
          <cell r="F102">
            <v>500</v>
          </cell>
          <cell r="G102">
            <v>0.47</v>
          </cell>
          <cell r="H102">
            <v>235</v>
          </cell>
        </row>
        <row r="103">
          <cell r="C103" t="str">
            <v>G3/4</v>
          </cell>
          <cell r="D103" t="str">
            <v>GRAVA DE 3/4</v>
          </cell>
          <cell r="E103" t="str">
            <v>m3</v>
          </cell>
          <cell r="F103">
            <v>600</v>
          </cell>
          <cell r="G103">
            <v>0.65</v>
          </cell>
          <cell r="H103">
            <v>390</v>
          </cell>
        </row>
        <row r="104">
          <cell r="C104" t="str">
            <v>AGUA</v>
          </cell>
          <cell r="D104" t="str">
            <v>AGUA EN PIPA</v>
          </cell>
          <cell r="E104" t="str">
            <v>m3</v>
          </cell>
          <cell r="F104">
            <v>20</v>
          </cell>
          <cell r="G104">
            <v>0.19500000000000001</v>
          </cell>
          <cell r="H104">
            <v>3.9</v>
          </cell>
        </row>
        <row r="105">
          <cell r="D105"/>
          <cell r="E105"/>
          <cell r="F105"/>
          <cell r="H105"/>
        </row>
        <row r="106">
          <cell r="C106" t="str">
            <v>MO012</v>
          </cell>
          <cell r="D106" t="str">
            <v>PEON</v>
          </cell>
          <cell r="E106" t="str">
            <v>JOR</v>
          </cell>
          <cell r="F106">
            <v>638.33000000000004</v>
          </cell>
          <cell r="G106">
            <v>1</v>
          </cell>
          <cell r="H106">
            <v>638.33000000000004</v>
          </cell>
        </row>
        <row r="107">
          <cell r="D107"/>
          <cell r="E107"/>
          <cell r="F107"/>
          <cell r="H107"/>
        </row>
        <row r="108">
          <cell r="C108" t="str">
            <v>HE001</v>
          </cell>
          <cell r="D108" t="str">
            <v>HERRAMIENTA MENOR</v>
          </cell>
          <cell r="E108" t="str">
            <v>%MO</v>
          </cell>
          <cell r="F108">
            <v>638.33000000000004</v>
          </cell>
          <cell r="G108">
            <v>0.03</v>
          </cell>
          <cell r="H108">
            <v>19.149999999999999</v>
          </cell>
        </row>
        <row r="109">
          <cell r="C109" t="str">
            <v>HE002</v>
          </cell>
          <cell r="D109" t="str">
            <v>MANDO INTERMEDIO</v>
          </cell>
          <cell r="E109" t="str">
            <v>%MO</v>
          </cell>
          <cell r="F109">
            <v>638.33000000000004</v>
          </cell>
          <cell r="G109">
            <v>0.1</v>
          </cell>
          <cell r="H109">
            <v>63.83</v>
          </cell>
        </row>
        <row r="110">
          <cell r="C110" t="str">
            <v>HE003</v>
          </cell>
          <cell r="D110" t="str">
            <v>EQUIPO DE SEGURIDAD</v>
          </cell>
          <cell r="E110" t="str">
            <v>%MO</v>
          </cell>
          <cell r="F110">
            <v>638.33000000000004</v>
          </cell>
          <cell r="G110">
            <v>0.01</v>
          </cell>
          <cell r="H110">
            <v>6.38</v>
          </cell>
        </row>
        <row r="111">
          <cell r="C111" t="str">
            <v>HE004</v>
          </cell>
          <cell r="D111" t="str">
            <v>PRESTACIONES S.S.</v>
          </cell>
          <cell r="E111" t="str">
            <v>%MO</v>
          </cell>
          <cell r="F111">
            <v>638.33000000000004</v>
          </cell>
          <cell r="G111">
            <v>0</v>
          </cell>
          <cell r="H111">
            <v>0</v>
          </cell>
        </row>
        <row r="112">
          <cell r="C112" t="str">
            <v>HE005</v>
          </cell>
          <cell r="D112" t="str">
            <v>IMPUESTO SOBRE NOMINA</v>
          </cell>
          <cell r="E112" t="str">
            <v>%MO</v>
          </cell>
          <cell r="F112">
            <v>638.33000000000004</v>
          </cell>
          <cell r="G112">
            <v>0</v>
          </cell>
          <cell r="H112">
            <v>0</v>
          </cell>
        </row>
        <row r="113">
          <cell r="D113"/>
          <cell r="E113"/>
          <cell r="F113"/>
          <cell r="H113"/>
        </row>
        <row r="114">
          <cell r="C114" t="str">
            <v>MQ001</v>
          </cell>
          <cell r="D114" t="str">
            <v>REVOLVEDORA 1 SACO</v>
          </cell>
          <cell r="E114" t="str">
            <v>Hr</v>
          </cell>
          <cell r="F114">
            <v>250</v>
          </cell>
          <cell r="G114">
            <v>1</v>
          </cell>
          <cell r="H114">
            <v>250</v>
          </cell>
        </row>
        <row r="184">
          <cell r="A184" t="str">
            <v xml:space="preserve">INCERTAR FILAS NECESARIAS ARRIBA </v>
          </cell>
          <cell r="B184"/>
          <cell r="C184"/>
          <cell r="D184"/>
          <cell r="E184"/>
        </row>
      </sheetData>
      <sheetData sheetId="7">
        <row r="2">
          <cell r="A2" t="str">
            <v>CD</v>
          </cell>
          <cell r="B2" t="str">
            <v>COSTO DIRECTO</v>
          </cell>
        </row>
        <row r="3">
          <cell r="A3" t="str">
            <v>IO</v>
          </cell>
          <cell r="B3" t="str">
            <v>INDIRECTOS OFICINA</v>
          </cell>
        </row>
        <row r="4">
          <cell r="A4" t="str">
            <v>IC</v>
          </cell>
          <cell r="B4" t="str">
            <v>INDIRECTOS DE CAMPO</v>
          </cell>
        </row>
        <row r="5">
          <cell r="A5" t="str">
            <v>FI</v>
          </cell>
          <cell r="B5" t="str">
            <v>FINANCIAMIENTO</v>
          </cell>
        </row>
        <row r="6">
          <cell r="A6" t="str">
            <v>UT</v>
          </cell>
          <cell r="B6" t="str">
            <v>UTILIDAD</v>
          </cell>
        </row>
        <row r="7">
          <cell r="A7" t="str">
            <v>CA</v>
          </cell>
          <cell r="B7" t="str">
            <v>CARGOS ADICIONALES</v>
          </cell>
        </row>
        <row r="8">
          <cell r="A8" t="str">
            <v>PU</v>
          </cell>
          <cell r="B8" t="str">
            <v>PRECIO UNITARIO</v>
          </cell>
        </row>
        <row r="10">
          <cell r="A10" t="str">
            <v>HE001</v>
          </cell>
          <cell r="B10" t="str">
            <v>HERRAMIENTA MENOR</v>
          </cell>
          <cell r="D10">
            <v>0.03</v>
          </cell>
        </row>
        <row r="11">
          <cell r="A11" t="str">
            <v>HE002</v>
          </cell>
          <cell r="B11" t="str">
            <v>MANDO INTERMEDIO</v>
          </cell>
          <cell r="D11">
            <v>0.1</v>
          </cell>
        </row>
        <row r="12">
          <cell r="A12" t="str">
            <v>HE003</v>
          </cell>
          <cell r="B12" t="str">
            <v>EQUIPO DE SEGURIDAD</v>
          </cell>
          <cell r="D12">
            <v>0.01</v>
          </cell>
        </row>
        <row r="13">
          <cell r="A13" t="str">
            <v>HE004</v>
          </cell>
          <cell r="B13" t="str">
            <v>PRESTACIONES S.S.</v>
          </cell>
          <cell r="D13">
            <v>0</v>
          </cell>
        </row>
        <row r="14">
          <cell r="A14" t="str">
            <v>HE005</v>
          </cell>
          <cell r="B14" t="str">
            <v>IMPUESTO SOBRE NOMINA</v>
          </cell>
          <cell r="D14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>
        <row r="11">
          <cell r="D11">
            <v>872.99375000000009</v>
          </cell>
        </row>
        <row r="12">
          <cell r="D12">
            <v>991.29375000000005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7" sqref="B7"/>
    </sheetView>
  </sheetViews>
  <sheetFormatPr baseColWidth="10" defaultColWidth="11.5546875" defaultRowHeight="14.4" x14ac:dyDescent="0.3"/>
  <cols>
    <col min="1" max="1" width="15.77734375" style="1" customWidth="1"/>
    <col min="2" max="2" width="72.33203125" style="1" customWidth="1"/>
    <col min="3" max="16384" width="11.5546875" style="1"/>
  </cols>
  <sheetData>
    <row r="1" spans="1:5" x14ac:dyDescent="0.3">
      <c r="C1" s="9"/>
      <c r="D1" s="9"/>
    </row>
    <row r="2" spans="1:5" x14ac:dyDescent="0.3">
      <c r="C2" s="46" t="s">
        <v>494</v>
      </c>
      <c r="D2" s="9"/>
    </row>
    <row r="3" spans="1:5" x14ac:dyDescent="0.3">
      <c r="C3" s="9" t="s">
        <v>500</v>
      </c>
      <c r="D3" s="9">
        <v>208.9</v>
      </c>
      <c r="E3" s="1" t="s">
        <v>50</v>
      </c>
    </row>
    <row r="4" spans="1:5" x14ac:dyDescent="0.3">
      <c r="C4" s="9"/>
      <c r="D4" s="9"/>
    </row>
    <row r="5" spans="1:5" s="8" customFormat="1" ht="28.2" customHeight="1" thickBot="1" x14ac:dyDescent="0.35">
      <c r="A5" s="7" t="s">
        <v>497</v>
      </c>
      <c r="B5" s="7" t="s">
        <v>0</v>
      </c>
      <c r="C5" s="36" t="s">
        <v>18</v>
      </c>
      <c r="D5" s="37" t="s">
        <v>501</v>
      </c>
      <c r="E5" s="36" t="s">
        <v>495</v>
      </c>
    </row>
    <row r="7" spans="1:5" x14ac:dyDescent="0.3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3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3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3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3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3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3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3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3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3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3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3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3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3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3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3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3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3">
      <c r="E24" s="5"/>
    </row>
    <row r="25" spans="1:5" s="6" customFormat="1" x14ac:dyDescent="0.3">
      <c r="B25" s="6" t="s">
        <v>499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workbookViewId="0">
      <selection activeCell="E10" sqref="E10"/>
    </sheetView>
  </sheetViews>
  <sheetFormatPr baseColWidth="10" defaultColWidth="11.5546875" defaultRowHeight="14.4" x14ac:dyDescent="0.3"/>
  <cols>
    <col min="1" max="1" width="11.5546875" style="1"/>
    <col min="2" max="2" width="46.6640625" style="1" customWidth="1"/>
    <col min="3" max="3" width="11.5546875" style="1"/>
    <col min="4" max="4" width="11.5546875" style="40"/>
    <col min="5" max="5" width="15.5546875" style="1" customWidth="1"/>
    <col min="6" max="6" width="16.21875" style="1" customWidth="1"/>
    <col min="7" max="16384" width="11.5546875" style="1"/>
  </cols>
  <sheetData>
    <row r="1" spans="1:6" x14ac:dyDescent="0.3">
      <c r="C1" s="9"/>
    </row>
    <row r="2" spans="1:6" x14ac:dyDescent="0.3">
      <c r="C2" s="9" t="s">
        <v>221</v>
      </c>
    </row>
    <row r="3" spans="1:6" x14ac:dyDescent="0.3">
      <c r="C3" s="9"/>
    </row>
    <row r="4" spans="1:6" x14ac:dyDescent="0.3">
      <c r="C4" s="9"/>
    </row>
    <row r="5" spans="1:6" s="8" customFormat="1" ht="28.2" customHeight="1" thickBot="1" x14ac:dyDescent="0.35">
      <c r="A5" s="7" t="s">
        <v>1</v>
      </c>
      <c r="B5" s="7" t="s">
        <v>0</v>
      </c>
      <c r="C5" s="11" t="s">
        <v>5</v>
      </c>
      <c r="D5" s="41" t="s">
        <v>219</v>
      </c>
      <c r="E5" s="37" t="s">
        <v>90</v>
      </c>
      <c r="F5" s="36" t="s">
        <v>18</v>
      </c>
    </row>
    <row r="7" spans="1:6" x14ac:dyDescent="0.3">
      <c r="B7" s="6" t="s">
        <v>91</v>
      </c>
    </row>
    <row r="8" spans="1:6" ht="43.2" x14ac:dyDescent="0.3">
      <c r="A8" s="38" t="s">
        <v>92</v>
      </c>
      <c r="B8" s="38" t="s">
        <v>531</v>
      </c>
      <c r="C8" s="38" t="s">
        <v>93</v>
      </c>
      <c r="D8" s="42">
        <v>34</v>
      </c>
      <c r="E8" s="10">
        <v>6.89</v>
      </c>
      <c r="F8" s="10">
        <f>D8*E8</f>
        <v>234.26</v>
      </c>
    </row>
    <row r="9" spans="1:6" ht="43.2" x14ac:dyDescent="0.3">
      <c r="A9" s="38" t="s">
        <v>94</v>
      </c>
      <c r="B9" s="38" t="s">
        <v>95</v>
      </c>
      <c r="C9" s="38" t="s">
        <v>96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.6" x14ac:dyDescent="0.3">
      <c r="A10" s="38" t="s">
        <v>97</v>
      </c>
      <c r="B10" s="38" t="s">
        <v>98</v>
      </c>
      <c r="C10" s="38" t="s">
        <v>96</v>
      </c>
      <c r="D10" s="42">
        <v>119</v>
      </c>
      <c r="E10" s="10">
        <v>13.78</v>
      </c>
      <c r="F10" s="10">
        <f t="shared" si="0"/>
        <v>1639.82</v>
      </c>
    </row>
    <row r="11" spans="1:6" ht="86.4" x14ac:dyDescent="0.3">
      <c r="A11" s="38" t="s">
        <v>99</v>
      </c>
      <c r="B11" s="38" t="s">
        <v>100</v>
      </c>
      <c r="C11" s="38" t="s">
        <v>101</v>
      </c>
      <c r="D11" s="42">
        <v>23.8</v>
      </c>
      <c r="E11" s="10">
        <v>91.11</v>
      </c>
      <c r="F11" s="10">
        <f t="shared" si="0"/>
        <v>2168.42</v>
      </c>
    </row>
    <row r="12" spans="1:6" ht="57.6" x14ac:dyDescent="0.3">
      <c r="A12" s="38" t="s">
        <v>102</v>
      </c>
      <c r="B12" s="38" t="s">
        <v>103</v>
      </c>
      <c r="C12" s="38" t="s">
        <v>104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3">
      <c r="B13" s="39" t="s">
        <v>105</v>
      </c>
      <c r="C13" s="38"/>
      <c r="D13" s="42"/>
      <c r="F13" s="43">
        <f>SUM(F8:F12)</f>
        <v>473700.94</v>
      </c>
    </row>
    <row r="14" spans="1:6" x14ac:dyDescent="0.3">
      <c r="B14" s="39" t="s">
        <v>106</v>
      </c>
      <c r="C14" s="38"/>
      <c r="D14" s="42"/>
      <c r="F14" s="10"/>
    </row>
    <row r="15" spans="1:6" ht="72" x14ac:dyDescent="0.3">
      <c r="A15" s="38" t="s">
        <v>107</v>
      </c>
      <c r="B15" s="38" t="s">
        <v>108</v>
      </c>
      <c r="C15" s="38" t="s">
        <v>101</v>
      </c>
      <c r="D15" s="42">
        <v>33.5</v>
      </c>
      <c r="E15" s="10">
        <v>1748.61</v>
      </c>
      <c r="F15" s="10">
        <f t="shared" si="0"/>
        <v>58578.44</v>
      </c>
    </row>
    <row r="16" spans="1:6" ht="57.6" x14ac:dyDescent="0.3">
      <c r="A16" s="38" t="s">
        <v>109</v>
      </c>
      <c r="B16" s="38" t="s">
        <v>110</v>
      </c>
      <c r="C16" s="38" t="s">
        <v>96</v>
      </c>
      <c r="D16" s="42">
        <v>33.5</v>
      </c>
      <c r="E16" s="10">
        <v>48.95</v>
      </c>
      <c r="F16" s="10">
        <f t="shared" si="0"/>
        <v>1639.83</v>
      </c>
    </row>
    <row r="17" spans="1:6" ht="100.8" x14ac:dyDescent="0.3">
      <c r="A17" s="38" t="s">
        <v>111</v>
      </c>
      <c r="B17" s="38" t="s">
        <v>112</v>
      </c>
      <c r="C17" s="38" t="s">
        <v>104</v>
      </c>
      <c r="D17" s="42">
        <v>74.55</v>
      </c>
      <c r="E17" s="10">
        <v>500.49</v>
      </c>
      <c r="F17" s="10">
        <f t="shared" si="0"/>
        <v>37311.53</v>
      </c>
    </row>
    <row r="18" spans="1:6" ht="115.2" x14ac:dyDescent="0.3">
      <c r="A18" s="38" t="s">
        <v>113</v>
      </c>
      <c r="B18" s="38" t="s">
        <v>114</v>
      </c>
      <c r="C18" s="38" t="s">
        <v>115</v>
      </c>
      <c r="D18" s="42">
        <v>1</v>
      </c>
      <c r="E18" s="10">
        <v>12608.68</v>
      </c>
      <c r="F18" s="10">
        <f t="shared" si="0"/>
        <v>12608.68</v>
      </c>
    </row>
    <row r="19" spans="1:6" ht="100.8" x14ac:dyDescent="0.3">
      <c r="A19" s="38" t="s">
        <v>116</v>
      </c>
      <c r="B19" s="38" t="s">
        <v>117</v>
      </c>
      <c r="C19" s="38" t="s">
        <v>115</v>
      </c>
      <c r="D19" s="42">
        <v>1</v>
      </c>
      <c r="E19" s="10">
        <v>7456.14</v>
      </c>
      <c r="F19" s="10">
        <f t="shared" si="0"/>
        <v>7456.14</v>
      </c>
    </row>
    <row r="20" spans="1:6" ht="57.6" x14ac:dyDescent="0.3">
      <c r="A20" s="38" t="s">
        <v>118</v>
      </c>
      <c r="B20" s="38" t="s">
        <v>119</v>
      </c>
      <c r="C20" s="38" t="s">
        <v>96</v>
      </c>
      <c r="D20" s="42">
        <v>49.2</v>
      </c>
      <c r="E20" s="10">
        <v>574.13</v>
      </c>
      <c r="F20" s="10">
        <f t="shared" si="0"/>
        <v>28247.200000000001</v>
      </c>
    </row>
    <row r="21" spans="1:6" ht="100.8" x14ac:dyDescent="0.3">
      <c r="A21" s="38" t="s">
        <v>120</v>
      </c>
      <c r="B21" s="38" t="s">
        <v>121</v>
      </c>
      <c r="C21" s="38" t="s">
        <v>104</v>
      </c>
      <c r="D21" s="42">
        <v>82</v>
      </c>
      <c r="E21" s="10">
        <v>352.16</v>
      </c>
      <c r="F21" s="10">
        <f t="shared" si="0"/>
        <v>28877.119999999999</v>
      </c>
    </row>
    <row r="22" spans="1:6" ht="86.4" x14ac:dyDescent="0.3">
      <c r="A22" s="38" t="s">
        <v>122</v>
      </c>
      <c r="B22" s="38" t="s">
        <v>123</v>
      </c>
      <c r="C22" s="38" t="s">
        <v>115</v>
      </c>
      <c r="D22" s="42">
        <v>19</v>
      </c>
      <c r="E22" s="10">
        <v>266.83</v>
      </c>
      <c r="F22" s="10">
        <f t="shared" si="0"/>
        <v>5069.7700000000004</v>
      </c>
    </row>
    <row r="23" spans="1:6" ht="86.4" x14ac:dyDescent="0.3">
      <c r="A23" s="38" t="s">
        <v>124</v>
      </c>
      <c r="B23" s="38" t="s">
        <v>125</v>
      </c>
      <c r="C23" s="38" t="s">
        <v>115</v>
      </c>
      <c r="D23" s="42">
        <v>3</v>
      </c>
      <c r="E23" s="10">
        <v>524.82000000000005</v>
      </c>
      <c r="F23" s="10">
        <f t="shared" si="0"/>
        <v>1574.46</v>
      </c>
    </row>
    <row r="24" spans="1:6" ht="86.4" x14ac:dyDescent="0.3">
      <c r="A24" s="38" t="s">
        <v>126</v>
      </c>
      <c r="B24" s="38" t="s">
        <v>127</v>
      </c>
      <c r="C24" s="38" t="s">
        <v>115</v>
      </c>
      <c r="D24" s="42">
        <v>5</v>
      </c>
      <c r="E24" s="10">
        <v>473.21</v>
      </c>
      <c r="F24" s="10">
        <f t="shared" si="0"/>
        <v>2366.0500000000002</v>
      </c>
    </row>
    <row r="25" spans="1:6" ht="86.4" x14ac:dyDescent="0.3">
      <c r="A25" s="38" t="s">
        <v>128</v>
      </c>
      <c r="B25" s="38" t="s">
        <v>129</v>
      </c>
      <c r="C25" s="38" t="s">
        <v>115</v>
      </c>
      <c r="D25" s="42">
        <v>1</v>
      </c>
      <c r="E25" s="10">
        <v>490.96</v>
      </c>
      <c r="F25" s="10">
        <f t="shared" si="0"/>
        <v>490.96</v>
      </c>
    </row>
    <row r="26" spans="1:6" ht="86.4" x14ac:dyDescent="0.3">
      <c r="A26" s="38" t="s">
        <v>130</v>
      </c>
      <c r="B26" s="38" t="s">
        <v>131</v>
      </c>
      <c r="C26" s="38" t="s">
        <v>104</v>
      </c>
      <c r="D26" s="42">
        <v>47.66</v>
      </c>
      <c r="E26" s="10">
        <v>178.94</v>
      </c>
      <c r="F26" s="10">
        <f t="shared" si="0"/>
        <v>8528.2800000000007</v>
      </c>
    </row>
    <row r="27" spans="1:6" ht="86.4" x14ac:dyDescent="0.3">
      <c r="A27" s="38" t="s">
        <v>132</v>
      </c>
      <c r="B27" s="38" t="s">
        <v>133</v>
      </c>
      <c r="C27" s="38" t="s">
        <v>101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3">
      <c r="B28" s="39" t="s">
        <v>134</v>
      </c>
      <c r="C28" s="38"/>
      <c r="D28" s="42"/>
      <c r="F28" s="43">
        <f>SUM(F15:F27)</f>
        <v>198852.83</v>
      </c>
    </row>
    <row r="29" spans="1:6" x14ac:dyDescent="0.3">
      <c r="B29" s="39" t="s">
        <v>135</v>
      </c>
      <c r="C29" s="38"/>
      <c r="D29" s="42"/>
      <c r="F29" s="10"/>
    </row>
    <row r="30" spans="1:6" ht="43.2" x14ac:dyDescent="0.3">
      <c r="A30" s="38" t="s">
        <v>136</v>
      </c>
      <c r="B30" s="38" t="s">
        <v>137</v>
      </c>
      <c r="C30" s="38" t="s">
        <v>104</v>
      </c>
      <c r="D30" s="42">
        <v>51</v>
      </c>
      <c r="E30" s="10">
        <v>64.31</v>
      </c>
      <c r="F30" s="10">
        <f t="shared" si="0"/>
        <v>3279.81</v>
      </c>
    </row>
    <row r="31" spans="1:6" ht="57.6" x14ac:dyDescent="0.3">
      <c r="A31" s="38" t="s">
        <v>138</v>
      </c>
      <c r="B31" s="38" t="s">
        <v>139</v>
      </c>
      <c r="C31" s="38" t="s">
        <v>101</v>
      </c>
      <c r="D31" s="42">
        <v>16.5</v>
      </c>
      <c r="E31" s="10">
        <v>1860.56</v>
      </c>
      <c r="F31" s="10">
        <f t="shared" si="0"/>
        <v>30699.24</v>
      </c>
    </row>
    <row r="32" spans="1:6" ht="43.2" x14ac:dyDescent="0.3">
      <c r="A32" s="38" t="s">
        <v>140</v>
      </c>
      <c r="B32" s="38" t="s">
        <v>141</v>
      </c>
      <c r="C32" s="38" t="s">
        <v>96</v>
      </c>
      <c r="D32" s="42">
        <v>16.25</v>
      </c>
      <c r="E32" s="10">
        <v>100.92</v>
      </c>
      <c r="F32" s="10">
        <f t="shared" si="0"/>
        <v>1639.95</v>
      </c>
    </row>
    <row r="33" spans="1:6" ht="72" x14ac:dyDescent="0.3">
      <c r="A33" s="38" t="s">
        <v>142</v>
      </c>
      <c r="B33" s="38" t="s">
        <v>143</v>
      </c>
      <c r="C33" s="38" t="s">
        <v>96</v>
      </c>
      <c r="D33" s="42">
        <v>6.25</v>
      </c>
      <c r="E33" s="10">
        <v>788.68</v>
      </c>
      <c r="F33" s="10">
        <f t="shared" si="0"/>
        <v>4929.25</v>
      </c>
    </row>
    <row r="34" spans="1:6" ht="72" x14ac:dyDescent="0.3">
      <c r="A34" s="38" t="s">
        <v>144</v>
      </c>
      <c r="B34" s="38" t="s">
        <v>145</v>
      </c>
      <c r="C34" s="38" t="s">
        <v>146</v>
      </c>
      <c r="D34" s="42">
        <v>1</v>
      </c>
      <c r="E34" s="10">
        <v>34369.39</v>
      </c>
      <c r="F34" s="10">
        <f t="shared" si="0"/>
        <v>34369.39</v>
      </c>
    </row>
    <row r="35" spans="1:6" ht="72" x14ac:dyDescent="0.3">
      <c r="A35" s="38" t="s">
        <v>147</v>
      </c>
      <c r="B35" s="38" t="s">
        <v>148</v>
      </c>
      <c r="C35" s="38" t="s">
        <v>96</v>
      </c>
      <c r="D35" s="42">
        <v>0</v>
      </c>
      <c r="E35" s="10">
        <v>273.33</v>
      </c>
      <c r="F35" s="10">
        <f t="shared" si="0"/>
        <v>0</v>
      </c>
    </row>
    <row r="36" spans="1:6" ht="72" x14ac:dyDescent="0.3">
      <c r="A36" s="38" t="s">
        <v>149</v>
      </c>
      <c r="B36" s="38" t="s">
        <v>150</v>
      </c>
      <c r="C36" s="38" t="s">
        <v>115</v>
      </c>
      <c r="D36" s="42">
        <v>1</v>
      </c>
      <c r="E36" s="10">
        <v>3412.49</v>
      </c>
      <c r="F36" s="10">
        <f t="shared" si="0"/>
        <v>3412.49</v>
      </c>
    </row>
    <row r="37" spans="1:6" ht="72" x14ac:dyDescent="0.3">
      <c r="A37" s="38" t="s">
        <v>151</v>
      </c>
      <c r="B37" s="38" t="s">
        <v>152</v>
      </c>
      <c r="C37" s="38" t="s">
        <v>115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2" x14ac:dyDescent="0.3">
      <c r="A38" s="38" t="s">
        <v>153</v>
      </c>
      <c r="B38" s="38" t="s">
        <v>154</v>
      </c>
      <c r="C38" s="38" t="s">
        <v>115</v>
      </c>
      <c r="D38" s="42">
        <v>1</v>
      </c>
      <c r="E38" s="10">
        <v>2209.91</v>
      </c>
      <c r="F38" s="10">
        <f t="shared" si="0"/>
        <v>2209.91</v>
      </c>
    </row>
    <row r="39" spans="1:6" ht="72" x14ac:dyDescent="0.3">
      <c r="A39" s="38" t="s">
        <v>155</v>
      </c>
      <c r="B39" s="38" t="s">
        <v>156</v>
      </c>
      <c r="C39" s="38" t="s">
        <v>115</v>
      </c>
      <c r="D39" s="42">
        <v>1</v>
      </c>
      <c r="E39" s="10">
        <v>7358.74</v>
      </c>
      <c r="F39" s="10">
        <f t="shared" si="0"/>
        <v>7358.74</v>
      </c>
    </row>
    <row r="40" spans="1:6" ht="86.4" x14ac:dyDescent="0.3">
      <c r="A40" s="38" t="s">
        <v>157</v>
      </c>
      <c r="B40" s="38" t="s">
        <v>158</v>
      </c>
      <c r="C40" s="38" t="s">
        <v>104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86.4" x14ac:dyDescent="0.3">
      <c r="A41" s="38" t="s">
        <v>159</v>
      </c>
      <c r="B41" s="38" t="s">
        <v>160</v>
      </c>
      <c r="C41" s="38" t="s">
        <v>104</v>
      </c>
      <c r="D41" s="42">
        <v>2.8</v>
      </c>
      <c r="E41" s="10">
        <v>428.71</v>
      </c>
      <c r="F41" s="10">
        <f t="shared" si="0"/>
        <v>1200.3900000000001</v>
      </c>
    </row>
    <row r="42" spans="1:6" ht="86.4" x14ac:dyDescent="0.3">
      <c r="A42" s="38" t="s">
        <v>161</v>
      </c>
      <c r="B42" s="38" t="s">
        <v>162</v>
      </c>
      <c r="C42" s="38" t="s">
        <v>104</v>
      </c>
      <c r="D42" s="42">
        <v>35.35</v>
      </c>
      <c r="E42" s="10">
        <v>207.56</v>
      </c>
      <c r="F42" s="10">
        <f t="shared" si="0"/>
        <v>7337.25</v>
      </c>
    </row>
    <row r="43" spans="1:6" ht="86.4" x14ac:dyDescent="0.3">
      <c r="A43" s="38" t="s">
        <v>163</v>
      </c>
      <c r="B43" s="38" t="s">
        <v>164</v>
      </c>
      <c r="C43" s="38" t="s">
        <v>104</v>
      </c>
      <c r="D43" s="42">
        <v>9.5</v>
      </c>
      <c r="E43" s="10">
        <v>326.64</v>
      </c>
      <c r="F43" s="10">
        <f t="shared" si="0"/>
        <v>3103.08</v>
      </c>
    </row>
    <row r="44" spans="1:6" ht="72" x14ac:dyDescent="0.3">
      <c r="A44" s="38" t="s">
        <v>165</v>
      </c>
      <c r="B44" s="38" t="s">
        <v>166</v>
      </c>
      <c r="C44" s="38" t="s">
        <v>101</v>
      </c>
      <c r="D44" s="42">
        <v>0</v>
      </c>
      <c r="E44" s="10">
        <v>1639.95</v>
      </c>
      <c r="F44" s="10">
        <f t="shared" si="0"/>
        <v>0</v>
      </c>
    </row>
    <row r="45" spans="1:6" ht="72" x14ac:dyDescent="0.3">
      <c r="A45" s="38" t="s">
        <v>167</v>
      </c>
      <c r="B45" s="38" t="s">
        <v>168</v>
      </c>
      <c r="C45" s="38" t="s">
        <v>101</v>
      </c>
      <c r="D45" s="42">
        <v>4</v>
      </c>
      <c r="E45" s="10">
        <v>712.82</v>
      </c>
      <c r="F45" s="10">
        <f t="shared" si="0"/>
        <v>2851.28</v>
      </c>
    </row>
    <row r="46" spans="1:6" x14ac:dyDescent="0.3">
      <c r="B46" s="39" t="s">
        <v>169</v>
      </c>
      <c r="C46" s="39"/>
      <c r="D46" s="44"/>
      <c r="E46" s="6"/>
      <c r="F46" s="43">
        <f>SUM(F30:F45)</f>
        <v>121685.02</v>
      </c>
    </row>
    <row r="47" spans="1:6" ht="28.8" x14ac:dyDescent="0.3">
      <c r="B47" s="39" t="s">
        <v>170</v>
      </c>
      <c r="C47" s="39"/>
      <c r="D47" s="44"/>
      <c r="E47" s="6"/>
      <c r="F47" s="43"/>
    </row>
    <row r="48" spans="1:6" ht="57.6" x14ac:dyDescent="0.3">
      <c r="A48" s="38" t="s">
        <v>171</v>
      </c>
      <c r="B48" s="38" t="s">
        <v>172</v>
      </c>
      <c r="C48" s="38" t="s">
        <v>101</v>
      </c>
      <c r="D48" s="42">
        <v>107.36</v>
      </c>
      <c r="E48" s="10">
        <v>788.27</v>
      </c>
      <c r="F48" s="10">
        <f t="shared" si="0"/>
        <v>84628.67</v>
      </c>
    </row>
    <row r="49" spans="1:6" ht="72" x14ac:dyDescent="0.3">
      <c r="A49" s="38" t="s">
        <v>173</v>
      </c>
      <c r="B49" s="38" t="s">
        <v>174</v>
      </c>
      <c r="C49" s="38" t="s">
        <v>96</v>
      </c>
      <c r="D49" s="42">
        <v>112.7</v>
      </c>
      <c r="E49" s="10">
        <v>257.24</v>
      </c>
      <c r="F49" s="10">
        <f t="shared" si="0"/>
        <v>28990.95</v>
      </c>
    </row>
    <row r="50" spans="1:6" ht="57.6" x14ac:dyDescent="0.3">
      <c r="A50" s="38" t="s">
        <v>175</v>
      </c>
      <c r="B50" s="38" t="s">
        <v>176</v>
      </c>
      <c r="C50" s="38" t="s">
        <v>96</v>
      </c>
      <c r="D50" s="42">
        <v>112.7</v>
      </c>
      <c r="E50" s="10">
        <v>78.989999999999995</v>
      </c>
      <c r="F50" s="10">
        <f t="shared" si="0"/>
        <v>8902.17</v>
      </c>
    </row>
    <row r="51" spans="1:6" ht="72" x14ac:dyDescent="0.3">
      <c r="A51" s="38" t="s">
        <v>177</v>
      </c>
      <c r="B51" s="38" t="s">
        <v>178</v>
      </c>
      <c r="C51" s="38" t="s">
        <v>96</v>
      </c>
      <c r="D51" s="42">
        <v>158.80000000000001</v>
      </c>
      <c r="E51" s="10">
        <v>324.55</v>
      </c>
      <c r="F51" s="10">
        <f t="shared" si="0"/>
        <v>51538.54</v>
      </c>
    </row>
    <row r="52" spans="1:6" ht="86.4" x14ac:dyDescent="0.3">
      <c r="A52" s="38" t="s">
        <v>179</v>
      </c>
      <c r="B52" s="38" t="s">
        <v>180</v>
      </c>
      <c r="C52" s="38" t="s">
        <v>96</v>
      </c>
      <c r="D52" s="42">
        <v>0</v>
      </c>
      <c r="E52" s="10">
        <v>546.65</v>
      </c>
      <c r="F52" s="10">
        <f t="shared" si="0"/>
        <v>0</v>
      </c>
    </row>
    <row r="53" spans="1:6" ht="57.6" x14ac:dyDescent="0.3">
      <c r="A53" s="38" t="s">
        <v>181</v>
      </c>
      <c r="B53" s="38" t="s">
        <v>182</v>
      </c>
      <c r="C53" s="38" t="s">
        <v>104</v>
      </c>
      <c r="D53" s="42">
        <v>23.7</v>
      </c>
      <c r="E53" s="10">
        <v>399.85</v>
      </c>
      <c r="F53" s="10">
        <f t="shared" si="0"/>
        <v>9476.4500000000007</v>
      </c>
    </row>
    <row r="54" spans="1:6" ht="86.4" x14ac:dyDescent="0.3">
      <c r="A54" s="38" t="s">
        <v>183</v>
      </c>
      <c r="B54" s="38" t="s">
        <v>184</v>
      </c>
      <c r="C54" s="38" t="s">
        <v>104</v>
      </c>
      <c r="D54" s="42">
        <v>86.4</v>
      </c>
      <c r="E54" s="10">
        <v>356.63</v>
      </c>
      <c r="F54" s="10">
        <f t="shared" si="0"/>
        <v>30812.83</v>
      </c>
    </row>
    <row r="55" spans="1:6" ht="86.4" x14ac:dyDescent="0.3">
      <c r="A55" s="38" t="s">
        <v>185</v>
      </c>
      <c r="B55" s="38" t="s">
        <v>186</v>
      </c>
      <c r="C55" s="38" t="s">
        <v>104</v>
      </c>
      <c r="D55" s="42">
        <v>14.4</v>
      </c>
      <c r="E55" s="10">
        <v>407.41</v>
      </c>
      <c r="F55" s="10">
        <f t="shared" si="0"/>
        <v>5866.7</v>
      </c>
    </row>
    <row r="56" spans="1:6" ht="86.4" x14ac:dyDescent="0.3">
      <c r="A56" s="38" t="s">
        <v>187</v>
      </c>
      <c r="B56" s="38" t="s">
        <v>188</v>
      </c>
      <c r="C56" s="38" t="s">
        <v>104</v>
      </c>
      <c r="D56" s="42">
        <v>24</v>
      </c>
      <c r="E56" s="10">
        <v>679.54</v>
      </c>
      <c r="F56" s="10">
        <f t="shared" si="0"/>
        <v>16308.96</v>
      </c>
    </row>
    <row r="57" spans="1:6" ht="86.4" x14ac:dyDescent="0.3">
      <c r="A57" s="38" t="s">
        <v>189</v>
      </c>
      <c r="B57" s="38" t="s">
        <v>190</v>
      </c>
      <c r="C57" s="38" t="s">
        <v>104</v>
      </c>
      <c r="D57" s="42">
        <v>4.8</v>
      </c>
      <c r="E57" s="10">
        <v>756.7</v>
      </c>
      <c r="F57" s="10">
        <f t="shared" si="0"/>
        <v>3632.16</v>
      </c>
    </row>
    <row r="58" spans="1:6" ht="57.6" x14ac:dyDescent="0.3">
      <c r="A58" s="38" t="s">
        <v>191</v>
      </c>
      <c r="B58" s="38" t="s">
        <v>192</v>
      </c>
      <c r="C58" s="38" t="s">
        <v>146</v>
      </c>
      <c r="D58" s="42">
        <v>1</v>
      </c>
      <c r="E58" s="10">
        <v>2981.55</v>
      </c>
      <c r="F58" s="10">
        <f t="shared" si="0"/>
        <v>2981.55</v>
      </c>
    </row>
    <row r="59" spans="1:6" ht="100.8" x14ac:dyDescent="0.3">
      <c r="A59" s="38" t="s">
        <v>193</v>
      </c>
      <c r="B59" s="38" t="s">
        <v>194</v>
      </c>
      <c r="C59" s="38" t="s">
        <v>104</v>
      </c>
      <c r="D59" s="42">
        <v>2.65</v>
      </c>
      <c r="E59" s="10">
        <v>568.04</v>
      </c>
      <c r="F59" s="10">
        <f t="shared" si="0"/>
        <v>1505.31</v>
      </c>
    </row>
    <row r="60" spans="1:6" ht="100.8" x14ac:dyDescent="0.3">
      <c r="A60" s="38" t="s">
        <v>195</v>
      </c>
      <c r="B60" s="38" t="s">
        <v>196</v>
      </c>
      <c r="C60" s="38" t="s">
        <v>104</v>
      </c>
      <c r="D60" s="42">
        <v>52.21</v>
      </c>
      <c r="E60" s="10">
        <v>490.89</v>
      </c>
      <c r="F60" s="10">
        <f t="shared" si="0"/>
        <v>25629.37</v>
      </c>
    </row>
    <row r="61" spans="1:6" ht="86.4" x14ac:dyDescent="0.3">
      <c r="A61" s="38" t="s">
        <v>197</v>
      </c>
      <c r="B61" s="38" t="s">
        <v>198</v>
      </c>
      <c r="C61" s="38" t="s">
        <v>104</v>
      </c>
      <c r="D61" s="42">
        <v>18.45</v>
      </c>
      <c r="E61" s="10">
        <v>645.82000000000005</v>
      </c>
      <c r="F61" s="10">
        <f t="shared" si="0"/>
        <v>11915.38</v>
      </c>
    </row>
    <row r="62" spans="1:6" ht="100.8" x14ac:dyDescent="0.3">
      <c r="A62" s="38" t="s">
        <v>199</v>
      </c>
      <c r="B62" s="38" t="s">
        <v>200</v>
      </c>
      <c r="C62" s="38" t="s">
        <v>104</v>
      </c>
      <c r="D62" s="42">
        <v>90.25</v>
      </c>
      <c r="E62" s="10">
        <v>441.61</v>
      </c>
      <c r="F62" s="10">
        <f t="shared" si="0"/>
        <v>39855.300000000003</v>
      </c>
    </row>
    <row r="63" spans="1:6" ht="100.8" x14ac:dyDescent="0.3">
      <c r="A63" s="38" t="s">
        <v>201</v>
      </c>
      <c r="B63" s="38" t="s">
        <v>202</v>
      </c>
      <c r="C63" s="38" t="s">
        <v>104</v>
      </c>
      <c r="D63" s="42">
        <v>25.2</v>
      </c>
      <c r="E63" s="10">
        <v>537.09</v>
      </c>
      <c r="F63" s="10">
        <f t="shared" si="0"/>
        <v>13534.67</v>
      </c>
    </row>
    <row r="64" spans="1:6" ht="100.8" x14ac:dyDescent="0.3">
      <c r="A64" s="38" t="s">
        <v>203</v>
      </c>
      <c r="B64" s="38" t="s">
        <v>204</v>
      </c>
      <c r="C64" s="38" t="s">
        <v>104</v>
      </c>
      <c r="D64" s="42">
        <v>11.85</v>
      </c>
      <c r="E64" s="10">
        <v>1193.82</v>
      </c>
      <c r="F64" s="10">
        <f t="shared" si="0"/>
        <v>14146.77</v>
      </c>
    </row>
    <row r="65" spans="1:6" ht="100.8" x14ac:dyDescent="0.3">
      <c r="A65" s="38" t="s">
        <v>205</v>
      </c>
      <c r="B65" s="38" t="s">
        <v>206</v>
      </c>
      <c r="C65" s="38" t="s">
        <v>104</v>
      </c>
      <c r="D65" s="42">
        <v>12.5</v>
      </c>
      <c r="E65" s="10">
        <v>1798.27</v>
      </c>
      <c r="F65" s="10">
        <f t="shared" si="0"/>
        <v>22478.38</v>
      </c>
    </row>
    <row r="66" spans="1:6" ht="100.8" x14ac:dyDescent="0.3">
      <c r="A66" s="38" t="s">
        <v>207</v>
      </c>
      <c r="B66" s="38" t="s">
        <v>208</v>
      </c>
      <c r="C66" s="38" t="s">
        <v>104</v>
      </c>
      <c r="D66" s="42">
        <v>12.5</v>
      </c>
      <c r="E66" s="10">
        <v>2488.96</v>
      </c>
      <c r="F66" s="10">
        <f t="shared" si="0"/>
        <v>31112</v>
      </c>
    </row>
    <row r="67" spans="1:6" ht="72" x14ac:dyDescent="0.3">
      <c r="A67" s="38" t="s">
        <v>209</v>
      </c>
      <c r="B67" s="38" t="s">
        <v>210</v>
      </c>
      <c r="C67" s="38" t="s">
        <v>146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2" x14ac:dyDescent="0.3">
      <c r="A68" s="38" t="s">
        <v>211</v>
      </c>
      <c r="B68" s="38" t="s">
        <v>212</v>
      </c>
      <c r="C68" s="38" t="s">
        <v>104</v>
      </c>
      <c r="D68" s="42">
        <v>3.6</v>
      </c>
      <c r="E68" s="10">
        <v>1333.36</v>
      </c>
      <c r="F68" s="10">
        <f t="shared" si="0"/>
        <v>4800.1000000000004</v>
      </c>
    </row>
    <row r="69" spans="1:6" ht="57.6" x14ac:dyDescent="0.3">
      <c r="A69" s="38" t="s">
        <v>213</v>
      </c>
      <c r="B69" s="38" t="s">
        <v>214</v>
      </c>
      <c r="C69" s="38" t="s">
        <v>104</v>
      </c>
      <c r="D69" s="42">
        <v>4.5999999999999996</v>
      </c>
      <c r="E69" s="10">
        <v>974.72</v>
      </c>
      <c r="F69" s="10">
        <f t="shared" si="0"/>
        <v>4483.71</v>
      </c>
    </row>
    <row r="70" spans="1:6" ht="57.6" x14ac:dyDescent="0.3">
      <c r="A70" s="38" t="s">
        <v>215</v>
      </c>
      <c r="B70" s="38" t="s">
        <v>216</v>
      </c>
      <c r="C70" s="38" t="s">
        <v>96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.6" x14ac:dyDescent="0.3">
      <c r="A71" s="38" t="s">
        <v>217</v>
      </c>
      <c r="B71" s="38" t="s">
        <v>218</v>
      </c>
      <c r="C71" s="38" t="s">
        <v>104</v>
      </c>
      <c r="D71" s="42">
        <v>139.80000000000001</v>
      </c>
      <c r="E71" s="10">
        <v>49.17</v>
      </c>
      <c r="F71" s="10">
        <f t="shared" si="0"/>
        <v>6873.97</v>
      </c>
    </row>
    <row r="72" spans="1:6" ht="28.8" x14ac:dyDescent="0.3">
      <c r="B72" s="39" t="s">
        <v>220</v>
      </c>
      <c r="F72" s="6">
        <f>SUM(F48:F71)</f>
        <v>678831.77</v>
      </c>
    </row>
    <row r="73" spans="1:6" ht="28.8" x14ac:dyDescent="0.3">
      <c r="B73" s="39" t="s">
        <v>222</v>
      </c>
      <c r="C73" s="38"/>
      <c r="D73" s="42"/>
      <c r="E73" s="38"/>
    </row>
    <row r="74" spans="1:6" ht="72" x14ac:dyDescent="0.3">
      <c r="A74" s="38" t="s">
        <v>223</v>
      </c>
      <c r="B74" s="38" t="s">
        <v>224</v>
      </c>
      <c r="C74" s="38" t="s">
        <v>96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0.8" x14ac:dyDescent="0.3">
      <c r="A75" s="38" t="s">
        <v>225</v>
      </c>
      <c r="B75" s="38" t="s">
        <v>226</v>
      </c>
      <c r="C75" s="38" t="s">
        <v>96</v>
      </c>
      <c r="D75" s="42">
        <v>0</v>
      </c>
      <c r="E75" s="38">
        <v>546.65</v>
      </c>
      <c r="F75" s="10">
        <f t="shared" si="1"/>
        <v>0</v>
      </c>
    </row>
    <row r="76" spans="1:6" ht="57.6" x14ac:dyDescent="0.3">
      <c r="A76" s="38" t="s">
        <v>227</v>
      </c>
      <c r="B76" s="38" t="s">
        <v>228</v>
      </c>
      <c r="C76" s="38" t="s">
        <v>104</v>
      </c>
      <c r="D76" s="42">
        <v>18.600000000000001</v>
      </c>
      <c r="E76" s="38">
        <v>424.41</v>
      </c>
      <c r="F76" s="10">
        <f t="shared" si="1"/>
        <v>7894.03</v>
      </c>
    </row>
    <row r="77" spans="1:6" ht="86.4" x14ac:dyDescent="0.3">
      <c r="A77" s="38" t="s">
        <v>229</v>
      </c>
      <c r="B77" s="38" t="s">
        <v>230</v>
      </c>
      <c r="C77" s="38" t="s">
        <v>115</v>
      </c>
      <c r="D77" s="42">
        <v>37</v>
      </c>
      <c r="E77" s="38">
        <v>298.7</v>
      </c>
      <c r="F77" s="10">
        <f t="shared" si="1"/>
        <v>11051.9</v>
      </c>
    </row>
    <row r="78" spans="1:6" ht="86.4" x14ac:dyDescent="0.3">
      <c r="A78" s="38" t="s">
        <v>231</v>
      </c>
      <c r="B78" s="38" t="s">
        <v>232</v>
      </c>
      <c r="C78" s="38" t="s">
        <v>115</v>
      </c>
      <c r="D78" s="42">
        <v>4</v>
      </c>
      <c r="E78" s="38">
        <v>408.18</v>
      </c>
      <c r="F78" s="10">
        <f t="shared" si="1"/>
        <v>1632.72</v>
      </c>
    </row>
    <row r="79" spans="1:6" ht="86.4" x14ac:dyDescent="0.3">
      <c r="A79" s="38" t="s">
        <v>233</v>
      </c>
      <c r="B79" s="38" t="s">
        <v>184</v>
      </c>
      <c r="C79" s="38" t="s">
        <v>104</v>
      </c>
      <c r="D79" s="42">
        <v>103.6</v>
      </c>
      <c r="E79" s="38">
        <v>441.92</v>
      </c>
      <c r="F79" s="10">
        <f t="shared" si="1"/>
        <v>45782.91</v>
      </c>
    </row>
    <row r="80" spans="1:6" ht="86.4" x14ac:dyDescent="0.3">
      <c r="A80" s="38" t="s">
        <v>234</v>
      </c>
      <c r="B80" s="38" t="s">
        <v>186</v>
      </c>
      <c r="C80" s="38" t="s">
        <v>104</v>
      </c>
      <c r="D80" s="42">
        <v>11.2</v>
      </c>
      <c r="E80" s="38">
        <v>433.38</v>
      </c>
      <c r="F80" s="10">
        <f t="shared" si="1"/>
        <v>4853.8599999999997</v>
      </c>
    </row>
    <row r="81" spans="1:6" ht="100.8" x14ac:dyDescent="0.3">
      <c r="A81" s="38" t="s">
        <v>235</v>
      </c>
      <c r="B81" s="38" t="s">
        <v>236</v>
      </c>
      <c r="C81" s="38" t="s">
        <v>104</v>
      </c>
      <c r="D81" s="42">
        <v>98.3</v>
      </c>
      <c r="E81" s="38">
        <v>581</v>
      </c>
      <c r="F81" s="10">
        <f t="shared" si="1"/>
        <v>57112.3</v>
      </c>
    </row>
    <row r="82" spans="1:6" ht="72" x14ac:dyDescent="0.3">
      <c r="A82" s="38" t="s">
        <v>237</v>
      </c>
      <c r="B82" s="38" t="s">
        <v>238</v>
      </c>
      <c r="C82" s="38" t="s">
        <v>104</v>
      </c>
      <c r="D82" s="42">
        <v>17.75</v>
      </c>
      <c r="E82" s="38">
        <v>698.58</v>
      </c>
      <c r="F82" s="10">
        <f t="shared" si="1"/>
        <v>12399.8</v>
      </c>
    </row>
    <row r="83" spans="1:6" ht="100.8" x14ac:dyDescent="0.3">
      <c r="A83" s="38" t="s">
        <v>239</v>
      </c>
      <c r="B83" s="38" t="s">
        <v>240</v>
      </c>
      <c r="C83" s="38" t="s">
        <v>104</v>
      </c>
      <c r="D83" s="42">
        <v>96.1</v>
      </c>
      <c r="E83" s="38">
        <v>499.26</v>
      </c>
      <c r="F83" s="10">
        <f t="shared" si="1"/>
        <v>47978.89</v>
      </c>
    </row>
    <row r="84" spans="1:6" ht="100.8" x14ac:dyDescent="0.3">
      <c r="A84" s="38" t="s">
        <v>241</v>
      </c>
      <c r="B84" s="38" t="s">
        <v>242</v>
      </c>
      <c r="C84" s="38" t="s">
        <v>104</v>
      </c>
      <c r="D84" s="42">
        <v>13.8</v>
      </c>
      <c r="E84" s="38">
        <v>600.79</v>
      </c>
      <c r="F84" s="10">
        <f t="shared" si="1"/>
        <v>8290.9</v>
      </c>
    </row>
    <row r="85" spans="1:6" ht="100.8" x14ac:dyDescent="0.3">
      <c r="A85" s="38" t="s">
        <v>243</v>
      </c>
      <c r="B85" s="38" t="s">
        <v>244</v>
      </c>
      <c r="C85" s="38" t="s">
        <v>104</v>
      </c>
      <c r="D85" s="42">
        <v>5.2</v>
      </c>
      <c r="E85" s="38">
        <v>1540</v>
      </c>
      <c r="F85" s="10">
        <f t="shared" si="1"/>
        <v>8008</v>
      </c>
    </row>
    <row r="86" spans="1:6" ht="72" x14ac:dyDescent="0.3">
      <c r="A86" s="38" t="s">
        <v>245</v>
      </c>
      <c r="B86" s="38" t="s">
        <v>246</v>
      </c>
      <c r="C86" s="38" t="s">
        <v>146</v>
      </c>
      <c r="D86" s="42">
        <v>1</v>
      </c>
      <c r="E86" s="38">
        <v>4050.64</v>
      </c>
      <c r="F86" s="10">
        <f t="shared" si="1"/>
        <v>4050.64</v>
      </c>
    </row>
    <row r="87" spans="1:6" ht="57.6" x14ac:dyDescent="0.3">
      <c r="A87" s="38" t="s">
        <v>247</v>
      </c>
      <c r="B87" s="38" t="s">
        <v>216</v>
      </c>
      <c r="C87" s="38" t="s">
        <v>96</v>
      </c>
      <c r="D87" s="42">
        <v>98.55</v>
      </c>
      <c r="E87" s="38">
        <v>509.22</v>
      </c>
      <c r="F87" s="10">
        <f t="shared" si="1"/>
        <v>50183.63</v>
      </c>
    </row>
    <row r="88" spans="1:6" ht="72" x14ac:dyDescent="0.3">
      <c r="A88" s="38" t="s">
        <v>248</v>
      </c>
      <c r="B88" s="38" t="s">
        <v>174</v>
      </c>
      <c r="C88" s="38" t="s">
        <v>96</v>
      </c>
      <c r="D88" s="42">
        <v>89.2</v>
      </c>
      <c r="E88" s="38">
        <v>287.14</v>
      </c>
      <c r="F88" s="10">
        <f t="shared" si="1"/>
        <v>25612.89</v>
      </c>
    </row>
    <row r="89" spans="1:6" ht="57.6" x14ac:dyDescent="0.3">
      <c r="A89" s="38" t="s">
        <v>249</v>
      </c>
      <c r="B89" s="38" t="s">
        <v>250</v>
      </c>
      <c r="C89" s="38" t="s">
        <v>96</v>
      </c>
      <c r="D89" s="42">
        <v>89.2</v>
      </c>
      <c r="E89" s="38">
        <v>86.59</v>
      </c>
      <c r="F89" s="10">
        <f t="shared" si="1"/>
        <v>7723.83</v>
      </c>
    </row>
    <row r="90" spans="1:6" ht="57.6" x14ac:dyDescent="0.3">
      <c r="A90" s="38" t="s">
        <v>251</v>
      </c>
      <c r="B90" s="38" t="s">
        <v>218</v>
      </c>
      <c r="C90" s="38" t="s">
        <v>104</v>
      </c>
      <c r="D90" s="42">
        <v>115.1</v>
      </c>
      <c r="E90" s="38">
        <v>47.53</v>
      </c>
      <c r="F90" s="10">
        <f t="shared" si="1"/>
        <v>5470.7</v>
      </c>
    </row>
    <row r="91" spans="1:6" ht="28.8" x14ac:dyDescent="0.3">
      <c r="B91" s="39" t="s">
        <v>498</v>
      </c>
      <c r="C91" s="39"/>
      <c r="D91" s="44"/>
      <c r="E91" s="39"/>
      <c r="F91" s="43">
        <f>SUM(F74:F90)</f>
        <v>393479.11</v>
      </c>
    </row>
    <row r="92" spans="1:6" x14ac:dyDescent="0.3">
      <c r="B92" s="39" t="s">
        <v>252</v>
      </c>
      <c r="C92" s="39"/>
      <c r="D92" s="44"/>
      <c r="E92" s="39"/>
      <c r="F92" s="10"/>
    </row>
    <row r="93" spans="1:6" ht="86.4" x14ac:dyDescent="0.3">
      <c r="A93" s="38" t="s">
        <v>253</v>
      </c>
      <c r="B93" s="38" t="s">
        <v>254</v>
      </c>
      <c r="C93" s="38" t="s">
        <v>115</v>
      </c>
      <c r="D93" s="42">
        <v>32</v>
      </c>
      <c r="E93" s="38">
        <v>393.6</v>
      </c>
      <c r="F93" s="10">
        <f t="shared" si="1"/>
        <v>12595.2</v>
      </c>
    </row>
    <row r="94" spans="1:6" ht="86.4" x14ac:dyDescent="0.3">
      <c r="A94" s="38" t="s">
        <v>255</v>
      </c>
      <c r="B94" s="38" t="s">
        <v>256</v>
      </c>
      <c r="C94" s="38" t="s">
        <v>104</v>
      </c>
      <c r="D94" s="42">
        <v>14.4</v>
      </c>
      <c r="E94" s="38">
        <v>554.07000000000005</v>
      </c>
      <c r="F94" s="10">
        <f t="shared" si="1"/>
        <v>7978.61</v>
      </c>
    </row>
    <row r="95" spans="1:6" ht="72" x14ac:dyDescent="0.3">
      <c r="A95" s="38" t="s">
        <v>257</v>
      </c>
      <c r="B95" s="38" t="s">
        <v>258</v>
      </c>
      <c r="C95" s="38" t="s">
        <v>96</v>
      </c>
      <c r="D95" s="42">
        <v>32</v>
      </c>
      <c r="E95" s="38">
        <v>583.6</v>
      </c>
      <c r="F95" s="10">
        <f t="shared" si="1"/>
        <v>18675.2</v>
      </c>
    </row>
    <row r="96" spans="1:6" ht="57.6" x14ac:dyDescent="0.3">
      <c r="A96" s="38" t="s">
        <v>259</v>
      </c>
      <c r="B96" s="38" t="s">
        <v>260</v>
      </c>
      <c r="C96" s="38" t="s">
        <v>96</v>
      </c>
      <c r="D96" s="42">
        <v>90.55</v>
      </c>
      <c r="E96" s="38">
        <v>239.2</v>
      </c>
      <c r="F96" s="10">
        <f t="shared" si="1"/>
        <v>21659.56</v>
      </c>
    </row>
    <row r="97" spans="1:6" ht="57.6" x14ac:dyDescent="0.3">
      <c r="A97" s="38" t="s">
        <v>261</v>
      </c>
      <c r="B97" s="38" t="s">
        <v>262</v>
      </c>
      <c r="C97" s="38" t="s">
        <v>104</v>
      </c>
      <c r="D97" s="42">
        <v>59.65</v>
      </c>
      <c r="E97" s="38">
        <v>79.66</v>
      </c>
      <c r="F97" s="10">
        <f t="shared" si="1"/>
        <v>4751.72</v>
      </c>
    </row>
    <row r="98" spans="1:6" ht="57.6" x14ac:dyDescent="0.3">
      <c r="A98" s="38" t="s">
        <v>263</v>
      </c>
      <c r="B98" s="38" t="s">
        <v>264</v>
      </c>
      <c r="C98" s="38" t="s">
        <v>96</v>
      </c>
      <c r="D98" s="42">
        <v>90.55</v>
      </c>
      <c r="E98" s="38">
        <v>88.23</v>
      </c>
      <c r="F98" s="10">
        <f t="shared" si="1"/>
        <v>7989.23</v>
      </c>
    </row>
    <row r="99" spans="1:6" ht="72" x14ac:dyDescent="0.3">
      <c r="A99" s="38" t="s">
        <v>265</v>
      </c>
      <c r="B99" s="38" t="s">
        <v>266</v>
      </c>
      <c r="C99" s="38" t="s">
        <v>96</v>
      </c>
      <c r="D99" s="42">
        <v>84.3</v>
      </c>
      <c r="E99" s="38">
        <v>333</v>
      </c>
      <c r="F99" s="10">
        <f t="shared" si="1"/>
        <v>28071.9</v>
      </c>
    </row>
    <row r="100" spans="1:6" ht="57.6" x14ac:dyDescent="0.3">
      <c r="A100" s="38" t="s">
        <v>267</v>
      </c>
      <c r="B100" s="38" t="s">
        <v>250</v>
      </c>
      <c r="C100" s="38" t="s">
        <v>96</v>
      </c>
      <c r="D100" s="42">
        <v>84.3</v>
      </c>
      <c r="E100" s="38">
        <v>89.03</v>
      </c>
      <c r="F100" s="10">
        <f t="shared" si="1"/>
        <v>7505.23</v>
      </c>
    </row>
    <row r="101" spans="1:6" ht="100.8" x14ac:dyDescent="0.3">
      <c r="A101" s="38" t="s">
        <v>268</v>
      </c>
      <c r="B101" s="38" t="s">
        <v>269</v>
      </c>
      <c r="C101" s="38" t="s">
        <v>104</v>
      </c>
      <c r="D101" s="42">
        <v>7.5</v>
      </c>
      <c r="E101" s="38">
        <v>499.54</v>
      </c>
      <c r="F101" s="10">
        <f t="shared" si="1"/>
        <v>3746.55</v>
      </c>
    </row>
    <row r="102" spans="1:6" ht="28.8" x14ac:dyDescent="0.3">
      <c r="B102" s="39" t="s">
        <v>270</v>
      </c>
      <c r="C102" s="39"/>
      <c r="D102" s="44"/>
      <c r="E102" s="39"/>
      <c r="F102" s="43">
        <f>SUM(F93:F101)</f>
        <v>112973.2</v>
      </c>
    </row>
    <row r="103" spans="1:6" x14ac:dyDescent="0.3">
      <c r="B103" s="39" t="s">
        <v>271</v>
      </c>
      <c r="C103" s="39"/>
      <c r="D103" s="44"/>
      <c r="E103" s="39"/>
      <c r="F103" s="10"/>
    </row>
    <row r="104" spans="1:6" ht="43.2" x14ac:dyDescent="0.3">
      <c r="A104" s="38" t="s">
        <v>272</v>
      </c>
      <c r="B104" s="38" t="s">
        <v>273</v>
      </c>
      <c r="C104" s="38" t="s">
        <v>146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43.2" x14ac:dyDescent="0.3">
      <c r="A105" s="38" t="s">
        <v>274</v>
      </c>
      <c r="B105" s="38" t="s">
        <v>275</v>
      </c>
      <c r="C105" s="38" t="s">
        <v>146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72" x14ac:dyDescent="0.3">
      <c r="A106" s="38" t="s">
        <v>276</v>
      </c>
      <c r="B106" s="38" t="s">
        <v>277</v>
      </c>
      <c r="C106" s="38" t="s">
        <v>104</v>
      </c>
      <c r="D106" s="42">
        <v>51.7</v>
      </c>
      <c r="E106" s="38">
        <v>57.74</v>
      </c>
      <c r="F106" s="10">
        <f t="shared" si="1"/>
        <v>2985.16</v>
      </c>
    </row>
    <row r="107" spans="1:6" ht="72" x14ac:dyDescent="0.3">
      <c r="A107" s="38" t="s">
        <v>278</v>
      </c>
      <c r="B107" s="38" t="s">
        <v>279</v>
      </c>
      <c r="C107" s="38" t="s">
        <v>104</v>
      </c>
      <c r="D107" s="42">
        <v>49.1</v>
      </c>
      <c r="E107" s="38">
        <v>76.22</v>
      </c>
      <c r="F107" s="10">
        <f t="shared" si="1"/>
        <v>3742.4</v>
      </c>
    </row>
    <row r="108" spans="1:6" ht="72" x14ac:dyDescent="0.3">
      <c r="A108" s="38" t="s">
        <v>280</v>
      </c>
      <c r="B108" s="38" t="s">
        <v>281</v>
      </c>
      <c r="C108" s="38" t="s">
        <v>104</v>
      </c>
      <c r="D108" s="42">
        <v>28</v>
      </c>
      <c r="E108" s="38">
        <v>117.62</v>
      </c>
      <c r="F108" s="10">
        <f t="shared" si="1"/>
        <v>3293.36</v>
      </c>
    </row>
    <row r="109" spans="1:6" ht="57.6" x14ac:dyDescent="0.3">
      <c r="A109" s="38" t="s">
        <v>282</v>
      </c>
      <c r="B109" s="38" t="s">
        <v>283</v>
      </c>
      <c r="C109" s="38" t="s">
        <v>284</v>
      </c>
      <c r="D109" s="42">
        <v>22</v>
      </c>
      <c r="E109" s="38">
        <v>115.13</v>
      </c>
      <c r="F109" s="10">
        <f t="shared" si="1"/>
        <v>2532.86</v>
      </c>
    </row>
    <row r="110" spans="1:6" ht="57.6" x14ac:dyDescent="0.3">
      <c r="A110" s="38" t="s">
        <v>285</v>
      </c>
      <c r="B110" s="38" t="s">
        <v>286</v>
      </c>
      <c r="C110" s="38" t="s">
        <v>284</v>
      </c>
      <c r="D110" s="42">
        <v>19</v>
      </c>
      <c r="E110" s="38">
        <v>116.68</v>
      </c>
      <c r="F110" s="10">
        <f t="shared" si="1"/>
        <v>2216.92</v>
      </c>
    </row>
    <row r="111" spans="1:6" ht="57.6" x14ac:dyDescent="0.3">
      <c r="A111" s="38" t="s">
        <v>287</v>
      </c>
      <c r="B111" s="38" t="s">
        <v>288</v>
      </c>
      <c r="C111" s="38" t="s">
        <v>146</v>
      </c>
      <c r="D111" s="42">
        <v>1</v>
      </c>
      <c r="E111" s="38">
        <v>5063.76</v>
      </c>
      <c r="F111" s="10">
        <f t="shared" si="1"/>
        <v>5063.76</v>
      </c>
    </row>
    <row r="112" spans="1:6" ht="72" x14ac:dyDescent="0.3">
      <c r="A112" s="38" t="s">
        <v>289</v>
      </c>
      <c r="B112" s="38" t="s">
        <v>290</v>
      </c>
      <c r="C112" s="38" t="s">
        <v>146</v>
      </c>
      <c r="D112" s="42">
        <v>1</v>
      </c>
      <c r="E112" s="38">
        <v>5833.4</v>
      </c>
      <c r="F112" s="10">
        <f t="shared" si="1"/>
        <v>5833.4</v>
      </c>
    </row>
    <row r="113" spans="1:6" ht="72" x14ac:dyDescent="0.3">
      <c r="A113" s="38" t="s">
        <v>291</v>
      </c>
      <c r="B113" s="38" t="s">
        <v>292</v>
      </c>
      <c r="C113" s="38" t="s">
        <v>146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8.8" x14ac:dyDescent="0.3">
      <c r="B114" s="39" t="s">
        <v>293</v>
      </c>
      <c r="C114" s="39"/>
      <c r="D114" s="44"/>
      <c r="E114" s="39"/>
      <c r="F114" s="43">
        <f>SUM(F104:F113)</f>
        <v>37069.01</v>
      </c>
    </row>
    <row r="115" spans="1:6" x14ac:dyDescent="0.3">
      <c r="B115" s="39" t="s">
        <v>294</v>
      </c>
      <c r="C115" s="39"/>
      <c r="D115" s="44"/>
      <c r="E115" s="39"/>
      <c r="F115" s="10"/>
    </row>
    <row r="116" spans="1:6" ht="86.4" x14ac:dyDescent="0.3">
      <c r="A116" s="38" t="s">
        <v>295</v>
      </c>
      <c r="B116" s="38" t="s">
        <v>296</v>
      </c>
      <c r="C116" s="38" t="s">
        <v>115</v>
      </c>
      <c r="D116" s="42">
        <v>0</v>
      </c>
      <c r="E116" s="38">
        <v>888.33</v>
      </c>
      <c r="F116" s="10">
        <f t="shared" si="1"/>
        <v>0</v>
      </c>
    </row>
    <row r="117" spans="1:6" ht="100.8" x14ac:dyDescent="0.3">
      <c r="A117" s="38" t="s">
        <v>297</v>
      </c>
      <c r="B117" s="38" t="s">
        <v>298</v>
      </c>
      <c r="C117" s="38" t="s">
        <v>115</v>
      </c>
      <c r="D117" s="42">
        <v>1</v>
      </c>
      <c r="E117" s="38">
        <v>1376.29</v>
      </c>
      <c r="F117" s="10">
        <f t="shared" si="1"/>
        <v>1376.29</v>
      </c>
    </row>
    <row r="118" spans="1:6" ht="86.4" x14ac:dyDescent="0.3">
      <c r="A118" s="38" t="s">
        <v>299</v>
      </c>
      <c r="B118" s="38" t="s">
        <v>300</v>
      </c>
      <c r="C118" s="38" t="s">
        <v>115</v>
      </c>
      <c r="D118" s="42">
        <v>1</v>
      </c>
      <c r="E118" s="38">
        <v>2698.58</v>
      </c>
      <c r="F118" s="10">
        <f t="shared" si="1"/>
        <v>2698.58</v>
      </c>
    </row>
    <row r="119" spans="1:6" ht="86.4" x14ac:dyDescent="0.3">
      <c r="A119" s="38" t="s">
        <v>301</v>
      </c>
      <c r="B119" s="38" t="s">
        <v>302</v>
      </c>
      <c r="C119" s="38" t="s">
        <v>104</v>
      </c>
      <c r="D119" s="42">
        <v>400</v>
      </c>
      <c r="E119" s="38">
        <v>17.89</v>
      </c>
      <c r="F119" s="10">
        <f t="shared" si="1"/>
        <v>7156</v>
      </c>
    </row>
    <row r="120" spans="1:6" ht="86.4" x14ac:dyDescent="0.3">
      <c r="A120" s="38" t="s">
        <v>303</v>
      </c>
      <c r="B120" s="38" t="s">
        <v>304</v>
      </c>
      <c r="C120" s="38" t="s">
        <v>104</v>
      </c>
      <c r="D120" s="42">
        <v>84.35</v>
      </c>
      <c r="E120" s="38">
        <v>23.03</v>
      </c>
      <c r="F120" s="10">
        <f t="shared" si="1"/>
        <v>1942.58</v>
      </c>
    </row>
    <row r="121" spans="1:6" ht="86.4" x14ac:dyDescent="0.3">
      <c r="A121" s="38" t="s">
        <v>305</v>
      </c>
      <c r="B121" s="38" t="s">
        <v>306</v>
      </c>
      <c r="C121" s="38" t="s">
        <v>104</v>
      </c>
      <c r="D121" s="42">
        <v>912.35</v>
      </c>
      <c r="E121" s="38">
        <v>15.03</v>
      </c>
      <c r="F121" s="10">
        <f t="shared" si="1"/>
        <v>13712.62</v>
      </c>
    </row>
    <row r="122" spans="1:6" ht="72" x14ac:dyDescent="0.3">
      <c r="A122" s="38" t="s">
        <v>307</v>
      </c>
      <c r="B122" s="38" t="s">
        <v>308</v>
      </c>
      <c r="C122" s="38" t="s">
        <v>104</v>
      </c>
      <c r="D122" s="42">
        <v>345.6</v>
      </c>
      <c r="E122" s="38">
        <v>11.9</v>
      </c>
      <c r="F122" s="10">
        <f t="shared" si="1"/>
        <v>4112.6400000000003</v>
      </c>
    </row>
    <row r="123" spans="1:6" ht="86.4" x14ac:dyDescent="0.3">
      <c r="A123" s="38" t="s">
        <v>309</v>
      </c>
      <c r="B123" s="38" t="s">
        <v>310</v>
      </c>
      <c r="C123" s="38" t="s">
        <v>284</v>
      </c>
      <c r="D123" s="42">
        <v>47</v>
      </c>
      <c r="E123" s="38">
        <v>27.47</v>
      </c>
      <c r="F123" s="10">
        <f t="shared" si="1"/>
        <v>1291.0899999999999</v>
      </c>
    </row>
    <row r="124" spans="1:6" ht="72" x14ac:dyDescent="0.3">
      <c r="A124" s="38" t="s">
        <v>311</v>
      </c>
      <c r="B124" s="38" t="s">
        <v>312</v>
      </c>
      <c r="C124" s="38" t="s">
        <v>284</v>
      </c>
      <c r="D124" s="42">
        <v>7</v>
      </c>
      <c r="E124" s="38">
        <v>123.22</v>
      </c>
      <c r="F124" s="10">
        <f t="shared" si="1"/>
        <v>862.54</v>
      </c>
    </row>
    <row r="125" spans="1:6" ht="72" x14ac:dyDescent="0.3">
      <c r="A125" s="38" t="s">
        <v>313</v>
      </c>
      <c r="B125" s="38" t="s">
        <v>314</v>
      </c>
      <c r="C125" s="38" t="s">
        <v>284</v>
      </c>
      <c r="D125" s="42">
        <v>13</v>
      </c>
      <c r="E125" s="38">
        <v>138.25</v>
      </c>
      <c r="F125" s="10">
        <f t="shared" si="1"/>
        <v>1797.25</v>
      </c>
    </row>
    <row r="126" spans="1:6" ht="72" x14ac:dyDescent="0.3">
      <c r="A126" s="38" t="s">
        <v>315</v>
      </c>
      <c r="B126" s="38" t="s">
        <v>316</v>
      </c>
      <c r="C126" s="38" t="s">
        <v>284</v>
      </c>
      <c r="D126" s="42">
        <v>31</v>
      </c>
      <c r="E126" s="38">
        <v>120.76</v>
      </c>
      <c r="F126" s="10">
        <f t="shared" si="1"/>
        <v>3743.56</v>
      </c>
    </row>
    <row r="127" spans="1:6" ht="72" x14ac:dyDescent="0.3">
      <c r="A127" s="38" t="s">
        <v>317</v>
      </c>
      <c r="B127" s="38" t="s">
        <v>318</v>
      </c>
      <c r="C127" s="38" t="s">
        <v>284</v>
      </c>
      <c r="D127" s="42">
        <v>2</v>
      </c>
      <c r="E127" s="38">
        <v>175.64</v>
      </c>
      <c r="F127" s="10">
        <f t="shared" si="1"/>
        <v>351.28</v>
      </c>
    </row>
    <row r="128" spans="1:6" ht="86.4" x14ac:dyDescent="0.3">
      <c r="A128" s="38" t="s">
        <v>319</v>
      </c>
      <c r="B128" s="38" t="s">
        <v>320</v>
      </c>
      <c r="C128" s="38" t="s">
        <v>284</v>
      </c>
      <c r="D128" s="42">
        <v>10</v>
      </c>
      <c r="E128" s="38">
        <v>120.76</v>
      </c>
      <c r="F128" s="10">
        <f t="shared" si="1"/>
        <v>1207.5999999999999</v>
      </c>
    </row>
    <row r="129" spans="1:6" ht="72" x14ac:dyDescent="0.3">
      <c r="A129" s="38" t="s">
        <v>321</v>
      </c>
      <c r="B129" s="38" t="s">
        <v>322</v>
      </c>
      <c r="C129" s="38" t="s">
        <v>284</v>
      </c>
      <c r="D129" s="42">
        <v>3</v>
      </c>
      <c r="E129" s="38">
        <v>120.76</v>
      </c>
      <c r="F129" s="10">
        <f t="shared" si="1"/>
        <v>362.28</v>
      </c>
    </row>
    <row r="130" spans="1:6" ht="72" x14ac:dyDescent="0.3">
      <c r="A130" s="38" t="s">
        <v>323</v>
      </c>
      <c r="B130" s="38" t="s">
        <v>324</v>
      </c>
      <c r="C130" s="38" t="s">
        <v>284</v>
      </c>
      <c r="D130" s="42">
        <v>1</v>
      </c>
      <c r="E130" s="38">
        <v>120.76</v>
      </c>
      <c r="F130" s="10">
        <f t="shared" si="1"/>
        <v>120.76</v>
      </c>
    </row>
    <row r="131" spans="1:6" ht="57.6" x14ac:dyDescent="0.3">
      <c r="A131" s="38" t="s">
        <v>325</v>
      </c>
      <c r="B131" s="38" t="s">
        <v>326</v>
      </c>
      <c r="C131" s="38" t="s">
        <v>284</v>
      </c>
      <c r="D131" s="42">
        <v>0</v>
      </c>
      <c r="E131" s="38">
        <v>888.33</v>
      </c>
      <c r="F131" s="10">
        <f t="shared" si="1"/>
        <v>0</v>
      </c>
    </row>
    <row r="132" spans="1:6" x14ac:dyDescent="0.3">
      <c r="B132" s="39" t="s">
        <v>327</v>
      </c>
      <c r="C132" s="39"/>
      <c r="D132" s="44"/>
      <c r="E132" s="39"/>
      <c r="F132" s="43">
        <f>SUM(F116:F131)</f>
        <v>40735.07</v>
      </c>
    </row>
    <row r="133" spans="1:6" x14ac:dyDescent="0.3">
      <c r="B133" s="39" t="s">
        <v>328</v>
      </c>
      <c r="C133" s="39"/>
      <c r="D133" s="44"/>
      <c r="E133" s="39"/>
      <c r="F133" s="10"/>
    </row>
    <row r="134" spans="1:6" ht="86.4" x14ac:dyDescent="0.3">
      <c r="A134" s="38" t="s">
        <v>329</v>
      </c>
      <c r="B134" s="38" t="s">
        <v>330</v>
      </c>
      <c r="C134" s="38" t="s">
        <v>104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7.6" x14ac:dyDescent="0.3">
      <c r="A135" s="38" t="s">
        <v>331</v>
      </c>
      <c r="B135" s="38" t="s">
        <v>332</v>
      </c>
      <c r="C135" s="38" t="s">
        <v>284</v>
      </c>
      <c r="D135" s="42">
        <v>4</v>
      </c>
      <c r="E135" s="38">
        <v>299.39</v>
      </c>
      <c r="F135" s="10">
        <f t="shared" si="1"/>
        <v>1197.56</v>
      </c>
    </row>
    <row r="136" spans="1:6" ht="72" x14ac:dyDescent="0.3">
      <c r="A136" s="38" t="s">
        <v>333</v>
      </c>
      <c r="B136" s="38" t="s">
        <v>334</v>
      </c>
      <c r="C136" s="38" t="s">
        <v>115</v>
      </c>
      <c r="D136" s="42">
        <v>1</v>
      </c>
      <c r="E136" s="38">
        <v>14640</v>
      </c>
      <c r="F136" s="10">
        <f t="shared" si="1"/>
        <v>14640</v>
      </c>
    </row>
    <row r="137" spans="1:6" ht="72" x14ac:dyDescent="0.3">
      <c r="A137" s="38" t="s">
        <v>335</v>
      </c>
      <c r="B137" s="38" t="s">
        <v>336</v>
      </c>
      <c r="C137" s="38" t="s">
        <v>115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3">
      <c r="B138" s="39" t="s">
        <v>337</v>
      </c>
      <c r="C138" s="39"/>
      <c r="D138" s="44"/>
      <c r="E138" s="39"/>
      <c r="F138" s="43">
        <f>SUM(F134:F137)</f>
        <v>33315.53</v>
      </c>
    </row>
    <row r="139" spans="1:6" x14ac:dyDescent="0.3">
      <c r="B139" s="39" t="s">
        <v>338</v>
      </c>
      <c r="C139" s="39"/>
      <c r="D139" s="44"/>
      <c r="E139" s="39"/>
      <c r="F139" s="10"/>
    </row>
    <row r="140" spans="1:6" ht="72" x14ac:dyDescent="0.3">
      <c r="A140" s="38" t="s">
        <v>339</v>
      </c>
      <c r="B140" s="38" t="s">
        <v>340</v>
      </c>
      <c r="C140" s="38" t="s">
        <v>96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2" x14ac:dyDescent="0.3">
      <c r="A141" s="38" t="s">
        <v>341</v>
      </c>
      <c r="B141" s="38" t="s">
        <v>342</v>
      </c>
      <c r="C141" s="38" t="s">
        <v>96</v>
      </c>
      <c r="D141" s="42">
        <v>102</v>
      </c>
      <c r="E141" s="38">
        <v>240.56</v>
      </c>
      <c r="F141" s="10">
        <f t="shared" si="2"/>
        <v>24537.119999999999</v>
      </c>
    </row>
    <row r="142" spans="1:6" ht="72" x14ac:dyDescent="0.3">
      <c r="A142" s="38" t="s">
        <v>343</v>
      </c>
      <c r="B142" s="38" t="s">
        <v>344</v>
      </c>
      <c r="C142" s="38" t="s">
        <v>96</v>
      </c>
      <c r="D142" s="42">
        <v>45.95</v>
      </c>
      <c r="E142" s="38">
        <v>238</v>
      </c>
      <c r="F142" s="10">
        <f t="shared" si="2"/>
        <v>10936.1</v>
      </c>
    </row>
    <row r="143" spans="1:6" ht="86.4" x14ac:dyDescent="0.3">
      <c r="A143" s="38" t="s">
        <v>345</v>
      </c>
      <c r="B143" s="38" t="s">
        <v>346</v>
      </c>
      <c r="C143" s="38" t="s">
        <v>104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2" x14ac:dyDescent="0.3">
      <c r="A144" s="38" t="s">
        <v>347</v>
      </c>
      <c r="B144" s="38" t="s">
        <v>348</v>
      </c>
      <c r="C144" s="38" t="s">
        <v>104</v>
      </c>
      <c r="D144" s="42">
        <v>65.2</v>
      </c>
      <c r="E144" s="38">
        <v>147.84</v>
      </c>
      <c r="F144" s="10">
        <f t="shared" si="2"/>
        <v>9639.17</v>
      </c>
    </row>
    <row r="145" spans="1:6" ht="57.6" x14ac:dyDescent="0.3">
      <c r="A145" s="38" t="s">
        <v>349</v>
      </c>
      <c r="B145" s="38" t="s">
        <v>350</v>
      </c>
      <c r="C145" s="38" t="s">
        <v>284</v>
      </c>
      <c r="D145" s="42">
        <v>35</v>
      </c>
      <c r="E145" s="38">
        <v>167.91</v>
      </c>
      <c r="F145" s="10">
        <f t="shared" si="2"/>
        <v>5876.85</v>
      </c>
    </row>
    <row r="146" spans="1:6" ht="57.6" x14ac:dyDescent="0.3">
      <c r="A146" s="38" t="s">
        <v>351</v>
      </c>
      <c r="B146" s="38" t="s">
        <v>352</v>
      </c>
      <c r="C146" s="38" t="s">
        <v>104</v>
      </c>
      <c r="D146" s="42">
        <v>20.65</v>
      </c>
      <c r="E146" s="38">
        <v>291.74</v>
      </c>
      <c r="F146" s="10">
        <f t="shared" si="2"/>
        <v>6024.43</v>
      </c>
    </row>
    <row r="147" spans="1:6" ht="57.6" x14ac:dyDescent="0.3">
      <c r="A147" s="38" t="s">
        <v>353</v>
      </c>
      <c r="B147" s="38" t="s">
        <v>354</v>
      </c>
      <c r="C147" s="38" t="s">
        <v>96</v>
      </c>
      <c r="D147" s="42">
        <v>455.42</v>
      </c>
      <c r="E147" s="38">
        <v>161.75</v>
      </c>
      <c r="F147" s="10">
        <f t="shared" si="2"/>
        <v>73664.19</v>
      </c>
    </row>
    <row r="148" spans="1:6" ht="57.6" x14ac:dyDescent="0.3">
      <c r="A148" s="38" t="s">
        <v>355</v>
      </c>
      <c r="B148" s="38" t="s">
        <v>356</v>
      </c>
      <c r="C148" s="38" t="s">
        <v>96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3.2" x14ac:dyDescent="0.3">
      <c r="A149" s="38" t="s">
        <v>357</v>
      </c>
      <c r="B149" s="38" t="s">
        <v>358</v>
      </c>
      <c r="C149" s="38" t="s">
        <v>104</v>
      </c>
      <c r="D149" s="42">
        <v>92.4</v>
      </c>
      <c r="E149" s="38">
        <v>100.8</v>
      </c>
      <c r="F149" s="10">
        <f t="shared" si="2"/>
        <v>9313.92</v>
      </c>
    </row>
    <row r="150" spans="1:6" ht="43.2" x14ac:dyDescent="0.3">
      <c r="A150" s="38" t="s">
        <v>359</v>
      </c>
      <c r="B150" s="38" t="s">
        <v>360</v>
      </c>
      <c r="C150" s="38" t="s">
        <v>104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3.2" x14ac:dyDescent="0.3">
      <c r="A151" s="38" t="s">
        <v>361</v>
      </c>
      <c r="B151" s="38" t="s">
        <v>362</v>
      </c>
      <c r="C151" s="38" t="s">
        <v>284</v>
      </c>
      <c r="D151" s="42">
        <v>148</v>
      </c>
      <c r="E151" s="38">
        <v>40.56</v>
      </c>
      <c r="F151" s="10">
        <f t="shared" si="2"/>
        <v>6002.88</v>
      </c>
    </row>
    <row r="152" spans="1:6" ht="72" x14ac:dyDescent="0.3">
      <c r="A152" s="38" t="s">
        <v>363</v>
      </c>
      <c r="B152" s="38" t="s">
        <v>364</v>
      </c>
      <c r="C152" s="38" t="s">
        <v>96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3">
      <c r="B153" s="39" t="s">
        <v>365</v>
      </c>
      <c r="C153" s="39"/>
      <c r="D153" s="44"/>
      <c r="E153" s="39"/>
      <c r="F153" s="43">
        <f>SUM(F140:F152)</f>
        <v>232732.62</v>
      </c>
    </row>
    <row r="154" spans="1:6" x14ac:dyDescent="0.3">
      <c r="B154" s="6" t="s">
        <v>366</v>
      </c>
    </row>
    <row r="155" spans="1:6" s="38" customFormat="1" ht="57.6" x14ac:dyDescent="0.3">
      <c r="A155" s="38" t="s">
        <v>367</v>
      </c>
      <c r="B155" s="38" t="s">
        <v>368</v>
      </c>
      <c r="C155" s="38" t="s">
        <v>104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.6" x14ac:dyDescent="0.3">
      <c r="A156" s="38" t="s">
        <v>369</v>
      </c>
      <c r="B156" s="38" t="s">
        <v>370</v>
      </c>
      <c r="C156" s="38" t="s">
        <v>104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2" x14ac:dyDescent="0.3">
      <c r="A157" s="38" t="s">
        <v>371</v>
      </c>
      <c r="B157" s="38" t="s">
        <v>372</v>
      </c>
      <c r="C157" s="38" t="s">
        <v>104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2" x14ac:dyDescent="0.3">
      <c r="A158" s="38" t="s">
        <v>373</v>
      </c>
      <c r="B158" s="38" t="s">
        <v>374</v>
      </c>
      <c r="C158" s="38" t="s">
        <v>96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00.8" x14ac:dyDescent="0.3">
      <c r="A159" s="38" t="s">
        <v>375</v>
      </c>
      <c r="B159" s="38" t="s">
        <v>376</v>
      </c>
      <c r="C159" s="38" t="s">
        <v>115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.6" x14ac:dyDescent="0.3">
      <c r="A160" s="38" t="s">
        <v>377</v>
      </c>
      <c r="B160" s="38" t="s">
        <v>378</v>
      </c>
      <c r="C160" s="38" t="s">
        <v>96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72" x14ac:dyDescent="0.3">
      <c r="A161" s="38" t="s">
        <v>379</v>
      </c>
      <c r="B161" s="38" t="s">
        <v>380</v>
      </c>
      <c r="C161" s="38" t="s">
        <v>104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3">
      <c r="B162" s="39" t="s">
        <v>381</v>
      </c>
      <c r="D162" s="42"/>
      <c r="F162" s="39">
        <f>SUM(F155:F161)</f>
        <v>14256.34</v>
      </c>
    </row>
    <row r="163" spans="1:6" s="38" customFormat="1" x14ac:dyDescent="0.3">
      <c r="B163" s="39" t="s">
        <v>382</v>
      </c>
      <c r="D163" s="42"/>
    </row>
    <row r="164" spans="1:6" s="38" customFormat="1" ht="57.6" x14ac:dyDescent="0.3">
      <c r="A164" s="38" t="s">
        <v>383</v>
      </c>
      <c r="B164" s="38" t="s">
        <v>384</v>
      </c>
      <c r="C164" s="38" t="s">
        <v>96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3.2" x14ac:dyDescent="0.3">
      <c r="A165" s="38" t="s">
        <v>385</v>
      </c>
      <c r="B165" s="38" t="s">
        <v>386</v>
      </c>
      <c r="C165" s="38" t="s">
        <v>96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3.2" x14ac:dyDescent="0.3">
      <c r="A166" s="38" t="s">
        <v>387</v>
      </c>
      <c r="B166" s="38" t="s">
        <v>388</v>
      </c>
      <c r="C166" s="38" t="s">
        <v>96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3.2" x14ac:dyDescent="0.3">
      <c r="A167" s="38" t="s">
        <v>389</v>
      </c>
      <c r="B167" s="38" t="s">
        <v>390</v>
      </c>
      <c r="C167" s="38" t="s">
        <v>146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.6" x14ac:dyDescent="0.3">
      <c r="A168" s="38" t="s">
        <v>391</v>
      </c>
      <c r="B168" s="38" t="s">
        <v>392</v>
      </c>
      <c r="C168" s="38" t="s">
        <v>115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3">
      <c r="B169" s="39" t="s">
        <v>393</v>
      </c>
      <c r="D169" s="42"/>
      <c r="F169" s="39">
        <f>SUM(F164:F168)</f>
        <v>62192.77</v>
      </c>
    </row>
    <row r="170" spans="1:6" x14ac:dyDescent="0.3">
      <c r="B170" s="6" t="s">
        <v>394</v>
      </c>
    </row>
    <row r="171" spans="1:6" s="38" customFormat="1" ht="72" x14ac:dyDescent="0.3">
      <c r="A171" s="38" t="s">
        <v>4</v>
      </c>
      <c r="B171" s="38" t="s">
        <v>395</v>
      </c>
      <c r="C171" s="38" t="s">
        <v>115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2" x14ac:dyDescent="0.3">
      <c r="A172" s="38" t="s">
        <v>19</v>
      </c>
      <c r="B172" s="38" t="s">
        <v>396</v>
      </c>
      <c r="C172" s="38" t="s">
        <v>115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00.8" x14ac:dyDescent="0.3">
      <c r="A173" s="38" t="s">
        <v>34</v>
      </c>
      <c r="B173" s="38" t="s">
        <v>397</v>
      </c>
      <c r="C173" s="38" t="s">
        <v>115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0.8" x14ac:dyDescent="0.3">
      <c r="A174" s="38" t="s">
        <v>55</v>
      </c>
      <c r="B174" s="38" t="s">
        <v>398</v>
      </c>
      <c r="C174" s="38" t="s">
        <v>115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.6" x14ac:dyDescent="0.3">
      <c r="A175" s="38" t="s">
        <v>59</v>
      </c>
      <c r="B175" s="38" t="s">
        <v>399</v>
      </c>
      <c r="C175" s="38" t="s">
        <v>115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7.6" x14ac:dyDescent="0.3">
      <c r="A176" s="38" t="s">
        <v>62</v>
      </c>
      <c r="B176" s="38" t="s">
        <v>400</v>
      </c>
      <c r="C176" s="38" t="s">
        <v>115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.6" x14ac:dyDescent="0.3">
      <c r="A177" s="38" t="s">
        <v>64</v>
      </c>
      <c r="B177" s="38" t="s">
        <v>401</v>
      </c>
      <c r="C177" s="38" t="s">
        <v>115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3.2" x14ac:dyDescent="0.3">
      <c r="A178" s="38" t="s">
        <v>75</v>
      </c>
      <c r="B178" s="38" t="s">
        <v>402</v>
      </c>
      <c r="C178" s="38" t="s">
        <v>115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3.2" x14ac:dyDescent="0.3">
      <c r="A179" s="38" t="s">
        <v>79</v>
      </c>
      <c r="B179" s="38" t="s">
        <v>403</v>
      </c>
      <c r="C179" s="38" t="s">
        <v>115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3.2" x14ac:dyDescent="0.3">
      <c r="A180" s="38" t="s">
        <v>81</v>
      </c>
      <c r="B180" s="38" t="s">
        <v>404</v>
      </c>
      <c r="C180" s="38" t="s">
        <v>115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3.2" x14ac:dyDescent="0.3">
      <c r="A181" s="38" t="s">
        <v>83</v>
      </c>
      <c r="B181" s="38" t="s">
        <v>405</v>
      </c>
      <c r="C181" s="38" t="s">
        <v>115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.6" x14ac:dyDescent="0.3">
      <c r="A182" s="38" t="s">
        <v>406</v>
      </c>
      <c r="B182" s="38" t="s">
        <v>407</v>
      </c>
      <c r="C182" s="38" t="s">
        <v>146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.6" x14ac:dyDescent="0.3">
      <c r="A183" s="38" t="s">
        <v>89</v>
      </c>
      <c r="B183" s="38" t="s">
        <v>408</v>
      </c>
      <c r="C183" s="38" t="s">
        <v>115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2" x14ac:dyDescent="0.3">
      <c r="A184" s="38" t="s">
        <v>409</v>
      </c>
      <c r="B184" s="38" t="s">
        <v>410</v>
      </c>
      <c r="C184" s="38" t="s">
        <v>115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.6" x14ac:dyDescent="0.3">
      <c r="A185" s="38" t="s">
        <v>411</v>
      </c>
      <c r="B185" s="38" t="s">
        <v>412</v>
      </c>
      <c r="C185" s="38" t="s">
        <v>115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.6" x14ac:dyDescent="0.3">
      <c r="A186" s="38" t="s">
        <v>413</v>
      </c>
      <c r="B186" s="38" t="s">
        <v>414</v>
      </c>
      <c r="C186" s="38" t="s">
        <v>115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3">
      <c r="B187" s="6" t="s">
        <v>415</v>
      </c>
      <c r="F187" s="39">
        <f>SUM(F171:F186)</f>
        <v>65092.9</v>
      </c>
    </row>
    <row r="188" spans="1:6" x14ac:dyDescent="0.3">
      <c r="B188" s="6" t="s">
        <v>416</v>
      </c>
    </row>
    <row r="189" spans="1:6" s="38" customFormat="1" ht="72" x14ac:dyDescent="0.3">
      <c r="A189" s="38" t="s">
        <v>417</v>
      </c>
      <c r="B189" s="38" t="s">
        <v>418</v>
      </c>
      <c r="C189" s="38" t="s">
        <v>96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2" x14ac:dyDescent="0.3">
      <c r="A190" s="38" t="s">
        <v>419</v>
      </c>
      <c r="B190" s="38" t="s">
        <v>420</v>
      </c>
      <c r="C190" s="38" t="s">
        <v>96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2" x14ac:dyDescent="0.3">
      <c r="A191" s="38" t="s">
        <v>421</v>
      </c>
      <c r="B191" s="38" t="s">
        <v>422</v>
      </c>
      <c r="C191" s="38" t="s">
        <v>96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2" x14ac:dyDescent="0.3">
      <c r="A192" s="38" t="s">
        <v>423</v>
      </c>
      <c r="B192" s="38" t="s">
        <v>424</v>
      </c>
      <c r="C192" s="38" t="s">
        <v>96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2" x14ac:dyDescent="0.3">
      <c r="A193" s="38" t="s">
        <v>425</v>
      </c>
      <c r="B193" s="38" t="s">
        <v>426</v>
      </c>
      <c r="C193" s="38" t="s">
        <v>96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6.4" x14ac:dyDescent="0.3">
      <c r="A194" s="38" t="s">
        <v>427</v>
      </c>
      <c r="B194" s="38" t="s">
        <v>428</v>
      </c>
      <c r="C194" s="38" t="s">
        <v>96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2" x14ac:dyDescent="0.3">
      <c r="A195" s="38" t="s">
        <v>429</v>
      </c>
      <c r="B195" s="38" t="s">
        <v>430</v>
      </c>
      <c r="C195" s="38" t="s">
        <v>96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6.4" x14ac:dyDescent="0.3">
      <c r="A196" s="38" t="s">
        <v>431</v>
      </c>
      <c r="B196" s="38" t="s">
        <v>432</v>
      </c>
      <c r="C196" s="38" t="s">
        <v>96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2" x14ac:dyDescent="0.3">
      <c r="A197" s="38" t="s">
        <v>433</v>
      </c>
      <c r="B197" s="38" t="s">
        <v>434</v>
      </c>
      <c r="C197" s="38" t="s">
        <v>96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2" x14ac:dyDescent="0.3">
      <c r="A198" s="38" t="s">
        <v>435</v>
      </c>
      <c r="B198" s="38" t="s">
        <v>436</v>
      </c>
      <c r="C198" s="38" t="s">
        <v>104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2" x14ac:dyDescent="0.3">
      <c r="A199" s="38" t="s">
        <v>437</v>
      </c>
      <c r="B199" s="38" t="s">
        <v>438</v>
      </c>
      <c r="C199" s="38" t="s">
        <v>115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2" x14ac:dyDescent="0.3">
      <c r="A200" s="38" t="s">
        <v>439</v>
      </c>
      <c r="B200" s="38" t="s">
        <v>440</v>
      </c>
      <c r="C200" s="38" t="s">
        <v>104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3.2" x14ac:dyDescent="0.3">
      <c r="A201" s="38" t="s">
        <v>441</v>
      </c>
      <c r="B201" s="38" t="s">
        <v>442</v>
      </c>
      <c r="C201" s="38" t="s">
        <v>96</v>
      </c>
      <c r="D201" s="42">
        <v>3</v>
      </c>
      <c r="E201" s="38">
        <v>224.33</v>
      </c>
      <c r="F201" s="38">
        <f t="shared" si="4"/>
        <v>672.99</v>
      </c>
    </row>
    <row r="202" spans="1:6" x14ac:dyDescent="0.3">
      <c r="B202" s="6" t="s">
        <v>443</v>
      </c>
      <c r="F202" s="6">
        <f>SUM(F189:F201)</f>
        <v>232807.83</v>
      </c>
    </row>
    <row r="203" spans="1:6" x14ac:dyDescent="0.3">
      <c r="B203" s="6" t="s">
        <v>444</v>
      </c>
    </row>
    <row r="204" spans="1:6" ht="57.6" x14ac:dyDescent="0.3">
      <c r="A204" s="38" t="s">
        <v>445</v>
      </c>
      <c r="B204" s="38" t="s">
        <v>446</v>
      </c>
      <c r="C204" s="38" t="s">
        <v>115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2" x14ac:dyDescent="0.3">
      <c r="A205" s="38" t="s">
        <v>447</v>
      </c>
      <c r="B205" s="38" t="s">
        <v>448</v>
      </c>
      <c r="C205" s="38" t="s">
        <v>115</v>
      </c>
      <c r="D205" s="42">
        <v>1</v>
      </c>
      <c r="E205" s="38">
        <v>4520.67</v>
      </c>
      <c r="F205" s="38">
        <f t="shared" si="5"/>
        <v>4520.67</v>
      </c>
    </row>
    <row r="206" spans="1:6" ht="57.6" x14ac:dyDescent="0.3">
      <c r="A206" s="38" t="s">
        <v>449</v>
      </c>
      <c r="B206" s="38" t="s">
        <v>450</v>
      </c>
      <c r="C206" s="38" t="s">
        <v>115</v>
      </c>
      <c r="D206" s="42">
        <v>1</v>
      </c>
      <c r="E206" s="38">
        <v>31258.34</v>
      </c>
      <c r="F206" s="38">
        <f t="shared" si="5"/>
        <v>31258.34</v>
      </c>
    </row>
    <row r="207" spans="1:6" ht="57.6" x14ac:dyDescent="0.3">
      <c r="A207" s="38" t="s">
        <v>451</v>
      </c>
      <c r="B207" s="38" t="s">
        <v>452</v>
      </c>
      <c r="C207" s="38" t="s">
        <v>115</v>
      </c>
      <c r="D207" s="42">
        <v>1</v>
      </c>
      <c r="E207" s="38">
        <v>14410.86</v>
      </c>
      <c r="F207" s="38">
        <f t="shared" si="5"/>
        <v>14410.86</v>
      </c>
    </row>
    <row r="208" spans="1:6" ht="57.6" x14ac:dyDescent="0.3">
      <c r="A208" s="38" t="s">
        <v>453</v>
      </c>
      <c r="B208" s="38" t="s">
        <v>454</v>
      </c>
      <c r="C208" s="38" t="s">
        <v>115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2" x14ac:dyDescent="0.3">
      <c r="A209" s="38" t="s">
        <v>455</v>
      </c>
      <c r="B209" s="38" t="s">
        <v>456</v>
      </c>
      <c r="C209" s="38" t="s">
        <v>115</v>
      </c>
      <c r="D209" s="42">
        <v>1</v>
      </c>
      <c r="E209" s="38">
        <v>13881.46</v>
      </c>
      <c r="F209" s="38">
        <f t="shared" si="5"/>
        <v>13881.46</v>
      </c>
    </row>
    <row r="210" spans="1:6" ht="57.6" x14ac:dyDescent="0.3">
      <c r="A210" s="38" t="s">
        <v>457</v>
      </c>
      <c r="B210" s="38" t="s">
        <v>458</v>
      </c>
      <c r="C210" s="38" t="s">
        <v>115</v>
      </c>
      <c r="D210" s="42">
        <v>1</v>
      </c>
      <c r="E210" s="38">
        <v>3427.29</v>
      </c>
      <c r="F210" s="38">
        <f t="shared" si="5"/>
        <v>3427.29</v>
      </c>
    </row>
    <row r="211" spans="1:6" ht="57.6" x14ac:dyDescent="0.3">
      <c r="A211" s="38" t="s">
        <v>459</v>
      </c>
      <c r="B211" s="38" t="s">
        <v>460</v>
      </c>
      <c r="C211" s="38" t="s">
        <v>115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.6" x14ac:dyDescent="0.3">
      <c r="A212" s="38" t="s">
        <v>461</v>
      </c>
      <c r="B212" s="38" t="s">
        <v>462</v>
      </c>
      <c r="C212" s="38" t="s">
        <v>115</v>
      </c>
      <c r="D212" s="42">
        <v>1</v>
      </c>
      <c r="E212" s="38">
        <v>6250.96</v>
      </c>
      <c r="F212" s="38">
        <f t="shared" si="5"/>
        <v>6250.96</v>
      </c>
    </row>
    <row r="213" spans="1:6" ht="57.6" x14ac:dyDescent="0.3">
      <c r="A213" s="38" t="s">
        <v>463</v>
      </c>
      <c r="B213" s="38" t="s">
        <v>464</v>
      </c>
      <c r="C213" s="38" t="s">
        <v>115</v>
      </c>
      <c r="D213" s="42">
        <v>1</v>
      </c>
      <c r="E213" s="38">
        <v>14085.37</v>
      </c>
      <c r="F213" s="38">
        <f t="shared" si="5"/>
        <v>14085.37</v>
      </c>
    </row>
    <row r="214" spans="1:6" ht="57.6" x14ac:dyDescent="0.3">
      <c r="A214" s="38" t="s">
        <v>465</v>
      </c>
      <c r="B214" s="38" t="s">
        <v>466</v>
      </c>
      <c r="C214" s="38" t="s">
        <v>115</v>
      </c>
      <c r="D214" s="42">
        <v>1</v>
      </c>
      <c r="E214" s="38">
        <v>7254.51</v>
      </c>
      <c r="F214" s="38">
        <f t="shared" si="5"/>
        <v>7254.51</v>
      </c>
    </row>
    <row r="215" spans="1:6" ht="57.6" x14ac:dyDescent="0.3">
      <c r="A215" s="38" t="s">
        <v>467</v>
      </c>
      <c r="B215" s="38" t="s">
        <v>468</v>
      </c>
      <c r="C215" s="38" t="s">
        <v>115</v>
      </c>
      <c r="D215" s="42">
        <v>1</v>
      </c>
      <c r="E215" s="38">
        <v>3422.74</v>
      </c>
      <c r="F215" s="38">
        <f t="shared" si="5"/>
        <v>3422.74</v>
      </c>
    </row>
    <row r="216" spans="1:6" ht="57.6" x14ac:dyDescent="0.3">
      <c r="A216" s="38" t="s">
        <v>469</v>
      </c>
      <c r="B216" s="38" t="s">
        <v>470</v>
      </c>
      <c r="C216" s="38" t="s">
        <v>115</v>
      </c>
      <c r="D216" s="42">
        <v>1</v>
      </c>
      <c r="E216" s="38">
        <v>15569.45</v>
      </c>
      <c r="F216" s="38">
        <f t="shared" si="5"/>
        <v>15569.45</v>
      </c>
    </row>
    <row r="217" spans="1:6" ht="57.6" x14ac:dyDescent="0.3">
      <c r="A217" s="38" t="s">
        <v>471</v>
      </c>
      <c r="B217" s="38" t="s">
        <v>472</v>
      </c>
      <c r="C217" s="38" t="s">
        <v>115</v>
      </c>
      <c r="D217" s="42">
        <v>1</v>
      </c>
      <c r="E217" s="38">
        <v>10830.67</v>
      </c>
      <c r="F217" s="38">
        <f t="shared" si="5"/>
        <v>10830.67</v>
      </c>
    </row>
    <row r="218" spans="1:6" ht="72" x14ac:dyDescent="0.3">
      <c r="A218" s="38" t="s">
        <v>473</v>
      </c>
      <c r="B218" s="38" t="s">
        <v>474</v>
      </c>
      <c r="C218" s="38" t="s">
        <v>115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57.6" x14ac:dyDescent="0.3">
      <c r="A219" s="38" t="s">
        <v>475</v>
      </c>
      <c r="B219" s="38" t="s">
        <v>476</v>
      </c>
      <c r="C219" s="38" t="s">
        <v>115</v>
      </c>
      <c r="D219" s="42">
        <v>1</v>
      </c>
      <c r="E219" s="38">
        <v>3200.05</v>
      </c>
      <c r="F219" s="38">
        <f t="shared" si="5"/>
        <v>3200.05</v>
      </c>
    </row>
    <row r="220" spans="1:6" ht="57.6" x14ac:dyDescent="0.3">
      <c r="A220" s="38" t="s">
        <v>477</v>
      </c>
      <c r="B220" s="38" t="s">
        <v>478</v>
      </c>
      <c r="C220" s="38" t="s">
        <v>115</v>
      </c>
      <c r="D220" s="42">
        <v>1</v>
      </c>
      <c r="E220" s="38">
        <v>823.35</v>
      </c>
      <c r="F220" s="38">
        <f t="shared" si="5"/>
        <v>823.35</v>
      </c>
    </row>
    <row r="221" spans="1:6" ht="72" x14ac:dyDescent="0.3">
      <c r="A221" s="38" t="s">
        <v>479</v>
      </c>
      <c r="B221" s="38" t="s">
        <v>480</v>
      </c>
      <c r="C221" s="38" t="s">
        <v>115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3">
      <c r="A222" s="38"/>
      <c r="B222" s="39" t="s">
        <v>481</v>
      </c>
      <c r="C222" s="38"/>
      <c r="D222" s="42"/>
      <c r="E222" s="38"/>
      <c r="F222" s="39">
        <f>SUM(F204:F221)</f>
        <v>179961.02</v>
      </c>
    </row>
    <row r="223" spans="1:6" x14ac:dyDescent="0.3">
      <c r="A223" s="38"/>
      <c r="B223" s="39" t="s">
        <v>482</v>
      </c>
      <c r="C223" s="38"/>
      <c r="D223" s="42"/>
      <c r="E223" s="38"/>
      <c r="F223" s="38"/>
    </row>
    <row r="224" spans="1:6" ht="86.4" x14ac:dyDescent="0.3">
      <c r="A224" s="38" t="s">
        <v>483</v>
      </c>
      <c r="B224" s="38" t="s">
        <v>484</v>
      </c>
      <c r="C224" s="38" t="s">
        <v>115</v>
      </c>
      <c r="D224" s="42">
        <v>1</v>
      </c>
      <c r="E224" s="38">
        <v>40501.5</v>
      </c>
      <c r="F224" s="38">
        <f t="shared" si="5"/>
        <v>40501.5</v>
      </c>
    </row>
    <row r="225" spans="1:6" ht="57.6" x14ac:dyDescent="0.3">
      <c r="A225" s="38" t="s">
        <v>485</v>
      </c>
      <c r="B225" s="38" t="s">
        <v>486</v>
      </c>
      <c r="C225" s="38" t="s">
        <v>115</v>
      </c>
      <c r="D225" s="42">
        <v>1</v>
      </c>
      <c r="E225" s="38">
        <v>6760</v>
      </c>
      <c r="F225" s="38">
        <f t="shared" si="5"/>
        <v>6760</v>
      </c>
    </row>
    <row r="226" spans="1:6" x14ac:dyDescent="0.3">
      <c r="A226" s="38"/>
      <c r="B226" s="39" t="s">
        <v>487</v>
      </c>
      <c r="C226" s="38"/>
      <c r="D226" s="42"/>
      <c r="E226" s="38"/>
      <c r="F226" s="39">
        <f>SUM(F224:F225)</f>
        <v>47261.5</v>
      </c>
    </row>
    <row r="227" spans="1:6" x14ac:dyDescent="0.3">
      <c r="A227" s="38"/>
      <c r="B227" s="39" t="s">
        <v>488</v>
      </c>
      <c r="C227" s="38"/>
      <c r="D227" s="42"/>
      <c r="E227" s="38"/>
      <c r="F227" s="38"/>
    </row>
    <row r="228" spans="1:6" ht="43.2" x14ac:dyDescent="0.3">
      <c r="A228" s="38" t="s">
        <v>489</v>
      </c>
      <c r="B228" s="38" t="s">
        <v>490</v>
      </c>
      <c r="C228" s="38" t="s">
        <v>146</v>
      </c>
      <c r="D228" s="42">
        <v>1</v>
      </c>
      <c r="E228" s="38">
        <v>3279.9</v>
      </c>
      <c r="F228" s="38">
        <f t="shared" si="5"/>
        <v>3279.9</v>
      </c>
    </row>
    <row r="229" spans="1:6" ht="43.2" x14ac:dyDescent="0.3">
      <c r="A229" s="38" t="s">
        <v>491</v>
      </c>
      <c r="B229" s="38" t="s">
        <v>492</v>
      </c>
      <c r="C229" s="38" t="s">
        <v>146</v>
      </c>
      <c r="D229" s="42">
        <v>1</v>
      </c>
      <c r="E229" s="38">
        <v>3279.9</v>
      </c>
      <c r="F229" s="38">
        <f t="shared" si="5"/>
        <v>3279.9</v>
      </c>
    </row>
    <row r="230" spans="1:6" x14ac:dyDescent="0.3">
      <c r="A230" s="38"/>
      <c r="B230" s="39" t="s">
        <v>493</v>
      </c>
      <c r="C230" s="38"/>
      <c r="D230" s="42"/>
      <c r="E230" s="38"/>
      <c r="F230" s="39">
        <f>SUM(F228:F229)</f>
        <v>6559.8</v>
      </c>
    </row>
    <row r="232" spans="1:6" x14ac:dyDescent="0.3">
      <c r="B232" s="6" t="s">
        <v>496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XFD303"/>
  <sheetViews>
    <sheetView tabSelected="1" workbookViewId="0">
      <pane xSplit="8" ySplit="5" topLeftCell="I274" activePane="bottomRight" state="frozen"/>
      <selection activeCell="B13" sqref="B13"/>
      <selection pane="topRight" activeCell="B13" sqref="B13"/>
      <selection pane="bottomLeft" activeCell="B13" sqref="B13"/>
      <selection pane="bottomRight" activeCell="B284" sqref="B284:D284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5.5546875" style="1" customWidth="1"/>
    <col min="5" max="5" width="11.5546875" style="9"/>
    <col min="6" max="16384" width="11.5546875" style="1"/>
  </cols>
  <sheetData>
    <row r="2" spans="1:11" x14ac:dyDescent="0.3">
      <c r="E2" s="9" t="s">
        <v>86</v>
      </c>
    </row>
    <row r="5" spans="1:11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  <c r="J5" s="8" t="s">
        <v>499</v>
      </c>
      <c r="K5" s="8">
        <f>+H6+H28+H49+H71+H91+H113+H142+H170+H191+H213+H237+H262+H284</f>
        <v>94447.17</v>
      </c>
    </row>
    <row r="6" spans="1:11" s="10" customFormat="1" ht="54" customHeight="1" x14ac:dyDescent="0.3">
      <c r="A6" s="10" t="s">
        <v>92</v>
      </c>
      <c r="B6" s="61" t="s">
        <v>600</v>
      </c>
      <c r="C6" s="61"/>
      <c r="D6" s="61"/>
      <c r="E6" s="48" t="s">
        <v>146</v>
      </c>
      <c r="H6" s="14">
        <f>H23</f>
        <v>3072.71</v>
      </c>
    </row>
    <row r="7" spans="1:11" x14ac:dyDescent="0.3">
      <c r="C7" s="1" t="s">
        <v>8</v>
      </c>
      <c r="D7" s="4" t="str" cm="1">
        <f t="array" ref="D7:F7">IFERROR(VLOOKUP(C7,[1]MA!$A$6:$D$32,{2,3,4},0),IFERROR(VLOOKUP(C7,[1]MO!$A$6:$D$26,{2,3,4},0),IFERROR(VLOOKUP(C7,[1]MQ!$A$6:$D$26,{2,3,4},0),IFERROR(VLOOKUP(C7,[1]BA!$A$6:$H$184,{2,5,8},0),{"No encontrado","X","X"}))))</f>
        <v>ALBAÑIL, OFICIAL</v>
      </c>
      <c r="E7" s="12" t="str">
        <v>JOR</v>
      </c>
      <c r="F7" s="4">
        <v>816.79</v>
      </c>
      <c r="G7" s="1">
        <v>0.5</v>
      </c>
      <c r="H7" s="4">
        <f>G7*F7</f>
        <v>408.4</v>
      </c>
    </row>
    <row r="8" spans="1:11" x14ac:dyDescent="0.3">
      <c r="D8" s="4"/>
      <c r="E8" s="12"/>
      <c r="F8" s="4"/>
      <c r="H8" s="4"/>
    </row>
    <row r="9" spans="1:11" x14ac:dyDescent="0.3">
      <c r="C9" s="1" t="s">
        <v>556</v>
      </c>
      <c r="D9" s="4" t="str" cm="1">
        <f t="array" ref="D9:F9">IFERROR(VLOOKUP(C9,MA!$A$6:$D$33,{2,3,4},0),IFERROR(VLOOKUP(C9,MO!$A$6:$D$26,{2,3,4},0),IFERROR(VLOOKUP(C9,MQ!$A$6:$D$26,{2,3,4},0),IFERROR(VLOOKUP(C9,BA!$A$6:$H$213,{2,5,8},0),{"No encontrado","X","X"}))))</f>
        <v>RETROEXCAVADORA</v>
      </c>
      <c r="E9" s="12" t="str">
        <v>Hr</v>
      </c>
      <c r="F9" s="4">
        <v>991.29</v>
      </c>
      <c r="G9" s="1">
        <v>1</v>
      </c>
      <c r="H9" s="4">
        <f>G9*F9</f>
        <v>991.29</v>
      </c>
      <c r="J9" s="1">
        <f>3.1*3.1*1.9</f>
        <v>18.260000000000002</v>
      </c>
      <c r="K9" s="1">
        <f>+J9*1.3</f>
        <v>23.74</v>
      </c>
    </row>
    <row r="10" spans="1:11" x14ac:dyDescent="0.3">
      <c r="D10" s="4"/>
      <c r="E10" s="12"/>
      <c r="F10" s="4"/>
      <c r="H10" s="4"/>
    </row>
    <row r="11" spans="1:11" x14ac:dyDescent="0.3">
      <c r="C11" s="15" t="str">
        <f>[1]k!$A$10</f>
        <v>HE001</v>
      </c>
      <c r="D11" s="16" t="str">
        <f>[1]k!$B$10</f>
        <v>HERRAMIENTA MENOR</v>
      </c>
      <c r="E11" s="17" t="s">
        <v>33</v>
      </c>
      <c r="F11" s="18">
        <f>+H7</f>
        <v>408.4</v>
      </c>
      <c r="G11" s="16">
        <f>[1]k!$D$10</f>
        <v>0.03</v>
      </c>
      <c r="H11" s="16">
        <f>G11*F11</f>
        <v>12.25</v>
      </c>
    </row>
    <row r="12" spans="1:11" x14ac:dyDescent="0.3">
      <c r="C12" s="15" t="str">
        <f>[1]k!$A$11</f>
        <v>HE002</v>
      </c>
      <c r="D12" s="16" t="str">
        <f>[1]k!$B$11</f>
        <v>MANDO INTERMEDIO</v>
      </c>
      <c r="E12" s="17" t="s">
        <v>33</v>
      </c>
      <c r="F12" s="16">
        <f>F11</f>
        <v>408.4</v>
      </c>
      <c r="G12" s="16">
        <f>[1]k!$D$11</f>
        <v>0.1</v>
      </c>
      <c r="H12" s="16">
        <f>G12*F12</f>
        <v>40.840000000000003</v>
      </c>
    </row>
    <row r="13" spans="1:11" x14ac:dyDescent="0.3">
      <c r="C13" s="15" t="str">
        <f>[1]k!$A$12</f>
        <v>HE003</v>
      </c>
      <c r="D13" s="16" t="str">
        <f>[1]k!$B$12</f>
        <v>EQUIPO DE SEGURIDAD</v>
      </c>
      <c r="E13" s="17" t="s">
        <v>33</v>
      </c>
      <c r="F13" s="16">
        <f t="shared" ref="F13:F15" si="0">F12</f>
        <v>408.4</v>
      </c>
      <c r="G13" s="16">
        <f>[1]k!$D$12</f>
        <v>0.01</v>
      </c>
      <c r="H13" s="16">
        <f>G13*F13</f>
        <v>4.08</v>
      </c>
    </row>
    <row r="14" spans="1:11" x14ac:dyDescent="0.3">
      <c r="C14" s="15" t="str">
        <f>[1]k!$A$13</f>
        <v>HE004</v>
      </c>
      <c r="D14" s="16" t="str">
        <f>[1]k!$B$13</f>
        <v>PRESTACIONES S.S.</v>
      </c>
      <c r="E14" s="17" t="s">
        <v>33</v>
      </c>
      <c r="F14" s="16">
        <f t="shared" si="0"/>
        <v>408.4</v>
      </c>
      <c r="G14" s="16">
        <f>[1]k!$D$13</f>
        <v>0</v>
      </c>
      <c r="H14" s="16">
        <f>G14*F14</f>
        <v>0</v>
      </c>
    </row>
    <row r="15" spans="1:11" x14ac:dyDescent="0.3">
      <c r="C15" s="15" t="str">
        <f>[1]k!$A$14</f>
        <v>HE005</v>
      </c>
      <c r="D15" s="16" t="str">
        <f>[1]k!$B$14</f>
        <v>IMPUESTO SOBRE NOMINA</v>
      </c>
      <c r="E15" s="17" t="s">
        <v>33</v>
      </c>
      <c r="F15" s="16">
        <f t="shared" si="0"/>
        <v>408.4</v>
      </c>
      <c r="G15" s="16">
        <f>[1]k!$D$14</f>
        <v>0</v>
      </c>
      <c r="H15" s="16">
        <f>G15*F15</f>
        <v>0</v>
      </c>
    </row>
    <row r="17" spans="1:11" x14ac:dyDescent="0.3">
      <c r="C17" s="19" t="str">
        <f>[1]k!$A$2</f>
        <v>CD</v>
      </c>
      <c r="D17" s="19" t="str">
        <f>[1]k!$B$2</f>
        <v>COSTO DIRECTO</v>
      </c>
      <c r="E17" s="20"/>
      <c r="F17" s="21"/>
      <c r="G17" s="21"/>
      <c r="H17" s="21"/>
    </row>
    <row r="18" spans="1:11" x14ac:dyDescent="0.3">
      <c r="C18" s="19" t="str">
        <f>[1]k!$A$3</f>
        <v>IO</v>
      </c>
      <c r="D18" s="19" t="str">
        <f>[1]k!$B$3</f>
        <v>INDIRECTOS OFICINA</v>
      </c>
      <c r="E18" s="20"/>
      <c r="F18" s="22">
        <f>SUM(H7:H15)</f>
        <v>1456.86</v>
      </c>
      <c r="G18" s="23">
        <f>+k!D3</f>
        <v>0.15</v>
      </c>
      <c r="H18" s="19">
        <f>G18*F18</f>
        <v>218.53</v>
      </c>
    </row>
    <row r="19" spans="1:11" x14ac:dyDescent="0.3">
      <c r="C19" s="19" t="str">
        <f>[1]k!$A$4</f>
        <v>IC</v>
      </c>
      <c r="D19" s="19" t="str">
        <f>[1]k!$B$4</f>
        <v>INDIRECTOS DE CAMPO</v>
      </c>
      <c r="E19" s="20"/>
      <c r="F19" s="19">
        <f>F18</f>
        <v>1456.86</v>
      </c>
      <c r="G19" s="23">
        <f>+k!D4</f>
        <v>0.2</v>
      </c>
      <c r="H19" s="19">
        <f>G19*F19</f>
        <v>291.37</v>
      </c>
    </row>
    <row r="20" spans="1:11" x14ac:dyDescent="0.3">
      <c r="C20" s="19" t="str">
        <f>[1]k!$A$5</f>
        <v>FI</v>
      </c>
      <c r="D20" s="19" t="str">
        <f>[1]k!$B$5</f>
        <v>FINANCIAMIENTO</v>
      </c>
      <c r="E20" s="20"/>
      <c r="F20" s="19">
        <f>F19+H18+H19</f>
        <v>1966.76</v>
      </c>
      <c r="G20" s="23">
        <f>+k!D5</f>
        <v>7.9000000000000008E-3</v>
      </c>
      <c r="H20" s="19">
        <f>G20*F20</f>
        <v>15.54</v>
      </c>
    </row>
    <row r="21" spans="1:11" x14ac:dyDescent="0.3">
      <c r="C21" s="19" t="str">
        <f>[1]k!$A$6</f>
        <v>UT</v>
      </c>
      <c r="D21" s="19" t="str">
        <f>[1]k!$B$6</f>
        <v>UTILIDAD</v>
      </c>
      <c r="E21" s="20"/>
      <c r="F21" s="19">
        <f>F20+H20</f>
        <v>1982.3</v>
      </c>
      <c r="G21" s="23">
        <f>+k!D6</f>
        <v>0.05</v>
      </c>
      <c r="H21" s="19">
        <f>G21*F21</f>
        <v>99.12</v>
      </c>
    </row>
    <row r="22" spans="1:11" x14ac:dyDescent="0.3">
      <c r="C22" s="19" t="str">
        <f>[1]k!$A$7</f>
        <v>CA</v>
      </c>
      <c r="D22" s="19" t="str">
        <f>[1]k!$B$7</f>
        <v>CARGOS ADICIONALES</v>
      </c>
      <c r="E22" s="20"/>
      <c r="F22" s="19">
        <f>(F21+H21)/(1-G22)</f>
        <v>2081.42</v>
      </c>
      <c r="G22" s="23">
        <f>+k!D7</f>
        <v>0</v>
      </c>
      <c r="H22" s="19">
        <f>G22*F22</f>
        <v>0</v>
      </c>
    </row>
    <row r="23" spans="1:11" s="6" customFormat="1" x14ac:dyDescent="0.3">
      <c r="C23" s="24" t="str">
        <f>[1]k!$A$8</f>
        <v>PU</v>
      </c>
      <c r="D23" s="24" t="str">
        <f>[1]k!$B$8</f>
        <v>PRECIO UNITARIO</v>
      </c>
      <c r="E23" s="25"/>
      <c r="F23" s="24"/>
      <c r="G23" s="26"/>
      <c r="H23" s="24">
        <f>SUM(H18:H22)+F18+H9</f>
        <v>3072.71</v>
      </c>
    </row>
    <row r="25" spans="1:11" x14ac:dyDescent="0.3">
      <c r="E25" s="1"/>
    </row>
    <row r="26" spans="1:11" x14ac:dyDescent="0.3">
      <c r="D26" s="4"/>
      <c r="E26" s="12"/>
      <c r="F26" s="4"/>
      <c r="H26" s="4"/>
    </row>
    <row r="28" spans="1:11" ht="30.6" customHeight="1" x14ac:dyDescent="0.3">
      <c r="A28" s="10" t="s">
        <v>51</v>
      </c>
      <c r="B28" s="63" t="s">
        <v>561</v>
      </c>
      <c r="C28" s="10"/>
      <c r="D28" s="10"/>
      <c r="E28" s="48" t="s">
        <v>146</v>
      </c>
      <c r="H28" s="56">
        <f>H45</f>
        <v>11330.04</v>
      </c>
      <c r="J28" s="1" t="s">
        <v>610</v>
      </c>
      <c r="K28" s="1">
        <v>23.74</v>
      </c>
    </row>
    <row r="29" spans="1:11" x14ac:dyDescent="0.3">
      <c r="D29" s="4"/>
    </row>
    <row r="30" spans="1:11" x14ac:dyDescent="0.3">
      <c r="D30" s="4"/>
    </row>
    <row r="31" spans="1:11" x14ac:dyDescent="0.3">
      <c r="C31" s="1" t="s">
        <v>556</v>
      </c>
      <c r="D31" s="4" t="str" cm="1">
        <f t="array" ref="D31:F31">IFERROR(VLOOKUP(C31,MA!$A$6:$D$33,{2,3,4},0),IFERROR(VLOOKUP(C31,MO!$A$6:$D$26,{2,3,4},0),IFERROR(VLOOKUP(C31,MQ!$A$6:$D$26,{2,3,4},0),IFERROR(VLOOKUP(C31,BA!$A$6:$H$213,{2,5,8},0),{"No encontrado","X","X"}))))</f>
        <v>RETROEXCAVADORA</v>
      </c>
      <c r="E31" s="12" t="str">
        <v>Hr</v>
      </c>
      <c r="F31" s="4">
        <v>991.29</v>
      </c>
      <c r="G31" s="1">
        <v>8</v>
      </c>
      <c r="H31" s="4">
        <f>G31*F31</f>
        <v>7930.32</v>
      </c>
    </row>
    <row r="32" spans="1:11" x14ac:dyDescent="0.3">
      <c r="D32" s="4"/>
      <c r="E32" s="12"/>
      <c r="F32" s="4"/>
      <c r="H32" s="4"/>
    </row>
    <row r="33" spans="3:8" x14ac:dyDescent="0.3">
      <c r="C33" s="15" t="str">
        <f>[1]k!$A$10</f>
        <v>HE001</v>
      </c>
      <c r="D33" s="16" t="str">
        <f>[1]k!$B$10</f>
        <v>HERRAMIENTA MENOR</v>
      </c>
      <c r="E33" s="17" t="s">
        <v>33</v>
      </c>
      <c r="F33" s="18">
        <f>SUM(H29:H29)</f>
        <v>0</v>
      </c>
      <c r="G33" s="16">
        <f>[1]k!$D$10</f>
        <v>0.03</v>
      </c>
      <c r="H33" s="16">
        <f>G33*F33</f>
        <v>0</v>
      </c>
    </row>
    <row r="34" spans="3:8" x14ac:dyDescent="0.3">
      <c r="C34" s="15" t="str">
        <f>[1]k!$A$11</f>
        <v>HE002</v>
      </c>
      <c r="D34" s="16" t="str">
        <f>[1]k!$B$11</f>
        <v>MANDO INTERMEDIO</v>
      </c>
      <c r="E34" s="17" t="s">
        <v>33</v>
      </c>
      <c r="F34" s="16">
        <f>F33</f>
        <v>0</v>
      </c>
      <c r="G34" s="16">
        <f>[1]k!$D$11</f>
        <v>0.1</v>
      </c>
      <c r="H34" s="16">
        <f>G34*F34</f>
        <v>0</v>
      </c>
    </row>
    <row r="35" spans="3:8" x14ac:dyDescent="0.3">
      <c r="C35" s="15" t="str">
        <f>[1]k!$A$12</f>
        <v>HE003</v>
      </c>
      <c r="D35" s="16" t="str">
        <f>[1]k!$B$12</f>
        <v>EQUIPO DE SEGURIDAD</v>
      </c>
      <c r="E35" s="17" t="s">
        <v>33</v>
      </c>
      <c r="F35" s="16">
        <f>F34</f>
        <v>0</v>
      </c>
      <c r="G35" s="16">
        <f>[1]k!$D$12</f>
        <v>0.01</v>
      </c>
      <c r="H35" s="16">
        <f>G35*F35</f>
        <v>0</v>
      </c>
    </row>
    <row r="36" spans="3:8" x14ac:dyDescent="0.3">
      <c r="C36" s="15" t="str">
        <f>[1]k!$A$13</f>
        <v>HE004</v>
      </c>
      <c r="D36" s="16" t="str">
        <f>[1]k!$B$13</f>
        <v>PRESTACIONES S.S.</v>
      </c>
      <c r="E36" s="17" t="s">
        <v>33</v>
      </c>
      <c r="F36" s="16">
        <f>F35</f>
        <v>0</v>
      </c>
      <c r="G36" s="16">
        <f>[1]k!$D$13</f>
        <v>0</v>
      </c>
      <c r="H36" s="16">
        <f>G36*F36</f>
        <v>0</v>
      </c>
    </row>
    <row r="37" spans="3:8" x14ac:dyDescent="0.3">
      <c r="C37" s="15" t="str">
        <f>[1]k!$A$14</f>
        <v>HE005</v>
      </c>
      <c r="D37" s="16" t="str">
        <f>[1]k!$B$14</f>
        <v>IMPUESTO SOBRE NOMINA</v>
      </c>
      <c r="E37" s="17" t="s">
        <v>33</v>
      </c>
      <c r="F37" s="16">
        <f>F36</f>
        <v>0</v>
      </c>
      <c r="G37" s="16">
        <f>[1]k!$D$14</f>
        <v>0</v>
      </c>
      <c r="H37" s="16">
        <f>G37*F37</f>
        <v>0</v>
      </c>
    </row>
    <row r="39" spans="3:8" x14ac:dyDescent="0.3">
      <c r="C39" s="19" t="str">
        <f>[1]k!$A$2</f>
        <v>CD</v>
      </c>
      <c r="D39" s="19" t="str">
        <f>[1]k!$B$2</f>
        <v>COSTO DIRECTO</v>
      </c>
      <c r="E39" s="20"/>
      <c r="F39" s="21"/>
      <c r="G39" s="21"/>
      <c r="H39" s="21"/>
    </row>
    <row r="40" spans="3:8" x14ac:dyDescent="0.3">
      <c r="C40" s="19" t="str">
        <f>[1]k!$A$3</f>
        <v>IO</v>
      </c>
      <c r="D40" s="19" t="str">
        <f>[1]k!$B$3</f>
        <v>INDIRECTOS OFICINA</v>
      </c>
      <c r="E40" s="20"/>
      <c r="F40" s="22">
        <f>+H31</f>
        <v>7930.32</v>
      </c>
      <c r="G40" s="23">
        <f>+k!D3</f>
        <v>0.15</v>
      </c>
      <c r="H40" s="19">
        <f>G40*F40</f>
        <v>1189.55</v>
      </c>
    </row>
    <row r="41" spans="3:8" x14ac:dyDescent="0.3">
      <c r="C41" s="19" t="str">
        <f>[1]k!$A$4</f>
        <v>IC</v>
      </c>
      <c r="D41" s="19" t="str">
        <f>[1]k!$B$4</f>
        <v>INDIRECTOS DE CAMPO</v>
      </c>
      <c r="E41" s="20"/>
      <c r="F41" s="19">
        <f>F40</f>
        <v>7930.32</v>
      </c>
      <c r="G41" s="23">
        <f>+k!D4</f>
        <v>0.2</v>
      </c>
      <c r="H41" s="19">
        <f>G41*F41</f>
        <v>1586.06</v>
      </c>
    </row>
    <row r="42" spans="3:8" x14ac:dyDescent="0.3">
      <c r="C42" s="19" t="str">
        <f>[1]k!$A$5</f>
        <v>FI</v>
      </c>
      <c r="D42" s="19" t="str">
        <f>[1]k!$B$5</f>
        <v>FINANCIAMIENTO</v>
      </c>
      <c r="E42" s="20"/>
      <c r="F42" s="19">
        <f>F41+H40+H41</f>
        <v>10705.93</v>
      </c>
      <c r="G42" s="23">
        <f>+k!D5</f>
        <v>7.9000000000000008E-3</v>
      </c>
      <c r="H42" s="19">
        <f>G42*F42</f>
        <v>84.58</v>
      </c>
    </row>
    <row r="43" spans="3:8" x14ac:dyDescent="0.3">
      <c r="C43" s="19" t="str">
        <f>[1]k!$A$6</f>
        <v>UT</v>
      </c>
      <c r="D43" s="19" t="str">
        <f>[1]k!$B$6</f>
        <v>UTILIDAD</v>
      </c>
      <c r="E43" s="20"/>
      <c r="F43" s="19">
        <f>F42+H42</f>
        <v>10790.51</v>
      </c>
      <c r="G43" s="23">
        <f>+k!D6</f>
        <v>0.05</v>
      </c>
      <c r="H43" s="19">
        <f>G43*F43</f>
        <v>539.53</v>
      </c>
    </row>
    <row r="44" spans="3:8" x14ac:dyDescent="0.3">
      <c r="C44" s="19" t="str">
        <f>[1]k!$A$7</f>
        <v>CA</v>
      </c>
      <c r="D44" s="19" t="str">
        <f>[1]k!$B$7</f>
        <v>CARGOS ADICIONALES</v>
      </c>
      <c r="E44" s="20"/>
      <c r="F44" s="19">
        <f>(F43+H43)/(1-G44)</f>
        <v>11330.04</v>
      </c>
      <c r="G44" s="23">
        <f>+k!D7</f>
        <v>0</v>
      </c>
      <c r="H44" s="19">
        <f>G44*F44</f>
        <v>0</v>
      </c>
    </row>
    <row r="45" spans="3:8" s="6" customFormat="1" x14ac:dyDescent="0.3">
      <c r="C45" s="24" t="str">
        <f>[1]k!$A$8</f>
        <v>PU</v>
      </c>
      <c r="D45" s="24" t="str">
        <f>[1]k!$B$8</f>
        <v>PRECIO UNITARIO</v>
      </c>
      <c r="E45" s="25"/>
      <c r="F45" s="24"/>
      <c r="G45" s="26"/>
      <c r="H45" s="24">
        <f>SUM(H40:H44)+F40</f>
        <v>11330.04</v>
      </c>
    </row>
    <row r="46" spans="3:8" s="6" customFormat="1" x14ac:dyDescent="0.3">
      <c r="C46" s="50"/>
      <c r="D46" s="50"/>
      <c r="E46" s="51"/>
      <c r="F46" s="50"/>
      <c r="G46" s="52"/>
      <c r="H46" s="50"/>
    </row>
    <row r="47" spans="3:8" x14ac:dyDescent="0.3">
      <c r="D47" s="4"/>
      <c r="E47" s="12"/>
      <c r="F47" s="4"/>
      <c r="H47" s="4"/>
    </row>
    <row r="49" spans="1:11" ht="30.6" customHeight="1" x14ac:dyDescent="0.3">
      <c r="A49" s="10" t="s">
        <v>52</v>
      </c>
      <c r="B49" s="55" t="s">
        <v>562</v>
      </c>
      <c r="E49" s="48" t="s">
        <v>146</v>
      </c>
      <c r="H49" s="56">
        <f>H67</f>
        <v>3060.99</v>
      </c>
      <c r="J49" s="1">
        <f>3.1*3.1*1.9*1.3</f>
        <v>23.74</v>
      </c>
      <c r="K49" s="1" t="s">
        <v>594</v>
      </c>
    </row>
    <row r="50" spans="1:11" x14ac:dyDescent="0.3">
      <c r="D50" s="4"/>
    </row>
    <row r="51" spans="1:11" x14ac:dyDescent="0.3">
      <c r="D51" s="4"/>
      <c r="E51" s="12"/>
      <c r="F51" s="4"/>
      <c r="H51" s="4"/>
    </row>
    <row r="52" spans="1:11" x14ac:dyDescent="0.3">
      <c r="C52" s="1" t="s">
        <v>557</v>
      </c>
      <c r="D52" s="4" t="str" cm="1">
        <f t="array" ref="D52:F52">IFERROR(VLOOKUP(C52,MA!$A$6:$D$33,{2,3,4},0),IFERROR(VLOOKUP(C52,MO!$A$6:$D$26,{2,3,4},0),IFERROR(VLOOKUP(C52,MQ!$A$6:$D$26,{2,3,4},0),IFERROR(VLOOKUP(C52,BA!$A$6:$H$213,{2,5,8},0),{"No encontrado","X","X"}))))</f>
        <v>CAMION DE VOLTEO 14 M3</v>
      </c>
      <c r="E52" s="12" t="str">
        <v>Viaje</v>
      </c>
      <c r="F52" s="4">
        <v>872.99</v>
      </c>
      <c r="G52" s="1">
        <v>2</v>
      </c>
      <c r="H52" s="4">
        <f>F52*G52</f>
        <v>1745.98</v>
      </c>
    </row>
    <row r="53" spans="1:11" x14ac:dyDescent="0.3">
      <c r="C53" s="1" t="s">
        <v>556</v>
      </c>
      <c r="D53" s="4" t="str" cm="1">
        <f t="array" ref="D53:F53">IFERROR(VLOOKUP(C53,MA!$A$6:$D$33,{2,3,4},0),IFERROR(VLOOKUP(C53,MO!$A$6:$D$26,{2,3,4},0),IFERROR(VLOOKUP(C53,MQ!$A$6:$D$26,{2,3,4},0),IFERROR(VLOOKUP(C53,BA!$A$6:$H$213,{2,5,8},0),{"No encontrado","X","X"}))))</f>
        <v>RETROEXCAVADORA</v>
      </c>
      <c r="E53" s="12" t="str">
        <v>Hr</v>
      </c>
      <c r="F53" s="4">
        <v>991.29</v>
      </c>
      <c r="G53" s="1">
        <v>0.4</v>
      </c>
      <c r="H53" s="4">
        <f>G53*F53</f>
        <v>396.52</v>
      </c>
    </row>
    <row r="54" spans="1:11" x14ac:dyDescent="0.3">
      <c r="D54" s="4"/>
      <c r="E54" s="12"/>
      <c r="F54" s="4"/>
      <c r="H54" s="4"/>
    </row>
    <row r="55" spans="1:11" x14ac:dyDescent="0.3">
      <c r="C55" s="15" t="str">
        <f>[1]k!$A$10</f>
        <v>HE001</v>
      </c>
      <c r="D55" s="16" t="str">
        <f>[1]k!$B$10</f>
        <v>HERRAMIENTA MENOR</v>
      </c>
      <c r="E55" s="17" t="s">
        <v>33</v>
      </c>
      <c r="F55" s="18">
        <f>SUM(H50:H50)</f>
        <v>0</v>
      </c>
      <c r="G55" s="16">
        <f>[1]k!$D$10</f>
        <v>0.03</v>
      </c>
      <c r="H55" s="16">
        <f>G55*F55</f>
        <v>0</v>
      </c>
    </row>
    <row r="56" spans="1:11" x14ac:dyDescent="0.3">
      <c r="C56" s="15" t="str">
        <f>[1]k!$A$11</f>
        <v>HE002</v>
      </c>
      <c r="D56" s="16" t="str">
        <f>[1]k!$B$11</f>
        <v>MANDO INTERMEDIO</v>
      </c>
      <c r="E56" s="17" t="s">
        <v>33</v>
      </c>
      <c r="F56" s="16">
        <f>F55</f>
        <v>0</v>
      </c>
      <c r="G56" s="16">
        <f>[1]k!$D$11</f>
        <v>0.1</v>
      </c>
      <c r="H56" s="16">
        <f>G56*F56</f>
        <v>0</v>
      </c>
    </row>
    <row r="57" spans="1:11" x14ac:dyDescent="0.3">
      <c r="C57" s="15" t="str">
        <f>[1]k!$A$12</f>
        <v>HE003</v>
      </c>
      <c r="D57" s="16" t="str">
        <f>[1]k!$B$12</f>
        <v>EQUIPO DE SEGURIDAD</v>
      </c>
      <c r="E57" s="17" t="s">
        <v>33</v>
      </c>
      <c r="F57" s="16">
        <f>F56</f>
        <v>0</v>
      </c>
      <c r="G57" s="16">
        <f>[1]k!$D$12</f>
        <v>0.01</v>
      </c>
      <c r="H57" s="16">
        <f>G57*F57</f>
        <v>0</v>
      </c>
    </row>
    <row r="58" spans="1:11" x14ac:dyDescent="0.3">
      <c r="C58" s="15" t="str">
        <f>[1]k!$A$13</f>
        <v>HE004</v>
      </c>
      <c r="D58" s="16" t="str">
        <f>[1]k!$B$13</f>
        <v>PRESTACIONES S.S.</v>
      </c>
      <c r="E58" s="17" t="s">
        <v>33</v>
      </c>
      <c r="F58" s="16">
        <f>F57</f>
        <v>0</v>
      </c>
      <c r="G58" s="16">
        <f>[1]k!$D$13</f>
        <v>0</v>
      </c>
      <c r="H58" s="16">
        <f>G58*F58</f>
        <v>0</v>
      </c>
    </row>
    <row r="59" spans="1:11" x14ac:dyDescent="0.3">
      <c r="C59" s="15" t="str">
        <f>[1]k!$A$14</f>
        <v>HE005</v>
      </c>
      <c r="D59" s="16" t="str">
        <f>[1]k!$B$14</f>
        <v>IMPUESTO SOBRE NOMINA</v>
      </c>
      <c r="E59" s="17" t="s">
        <v>33</v>
      </c>
      <c r="F59" s="16">
        <f>F58</f>
        <v>0</v>
      </c>
      <c r="G59" s="16">
        <f>[1]k!$D$14</f>
        <v>0</v>
      </c>
      <c r="H59" s="16">
        <f>G59*F59</f>
        <v>0</v>
      </c>
    </row>
    <row r="61" spans="1:11" x14ac:dyDescent="0.3">
      <c r="C61" s="19" t="str">
        <f>[1]k!$A$2</f>
        <v>CD</v>
      </c>
      <c r="D61" s="19" t="str">
        <f>[1]k!$B$2</f>
        <v>COSTO DIRECTO</v>
      </c>
      <c r="E61" s="20"/>
      <c r="F61" s="21"/>
      <c r="G61" s="21"/>
      <c r="H61" s="21"/>
    </row>
    <row r="62" spans="1:11" x14ac:dyDescent="0.3">
      <c r="C62" s="19" t="str">
        <f>[1]k!$A$3</f>
        <v>IO</v>
      </c>
      <c r="D62" s="19" t="str">
        <f>[1]k!$B$3</f>
        <v>INDIRECTOS OFICINA</v>
      </c>
      <c r="E62" s="20"/>
      <c r="F62" s="22">
        <f>SUM(H51:H59)</f>
        <v>2142.5</v>
      </c>
      <c r="G62" s="23">
        <f>+k!D3</f>
        <v>0.15</v>
      </c>
      <c r="H62" s="19">
        <f>G62*F62</f>
        <v>321.38</v>
      </c>
    </row>
    <row r="63" spans="1:11" x14ac:dyDescent="0.3">
      <c r="C63" s="19" t="str">
        <f>[1]k!$A$4</f>
        <v>IC</v>
      </c>
      <c r="D63" s="19" t="str">
        <f>[1]k!$B$4</f>
        <v>INDIRECTOS DE CAMPO</v>
      </c>
      <c r="E63" s="20"/>
      <c r="F63" s="19">
        <f>F62</f>
        <v>2142.5</v>
      </c>
      <c r="G63" s="23">
        <f>+k!D4</f>
        <v>0.2</v>
      </c>
      <c r="H63" s="19">
        <f>G63*F63</f>
        <v>428.5</v>
      </c>
    </row>
    <row r="64" spans="1:11" x14ac:dyDescent="0.3">
      <c r="C64" s="19" t="str">
        <f>[1]k!$A$5</f>
        <v>FI</v>
      </c>
      <c r="D64" s="19" t="str">
        <f>[1]k!$B$5</f>
        <v>FINANCIAMIENTO</v>
      </c>
      <c r="E64" s="20"/>
      <c r="F64" s="19">
        <f>F63+H62+H63</f>
        <v>2892.38</v>
      </c>
      <c r="G64" s="23">
        <f>+k!D5</f>
        <v>7.9000000000000008E-3</v>
      </c>
      <c r="H64" s="19">
        <f>G64*F64</f>
        <v>22.85</v>
      </c>
    </row>
    <row r="65" spans="1:8" x14ac:dyDescent="0.3">
      <c r="C65" s="19" t="str">
        <f>[1]k!$A$6</f>
        <v>UT</v>
      </c>
      <c r="D65" s="19" t="str">
        <f>[1]k!$B$6</f>
        <v>UTILIDAD</v>
      </c>
      <c r="E65" s="20"/>
      <c r="F65" s="19">
        <f>F64+H64</f>
        <v>2915.23</v>
      </c>
      <c r="G65" s="23">
        <f>+k!D6</f>
        <v>0.05</v>
      </c>
      <c r="H65" s="19">
        <f>G65*F65</f>
        <v>145.76</v>
      </c>
    </row>
    <row r="66" spans="1:8" x14ac:dyDescent="0.3">
      <c r="C66" s="19" t="str">
        <f>[1]k!$A$7</f>
        <v>CA</v>
      </c>
      <c r="D66" s="19" t="str">
        <f>[1]k!$B$7</f>
        <v>CARGOS ADICIONALES</v>
      </c>
      <c r="E66" s="20"/>
      <c r="F66" s="19">
        <f>(F65+H65)/(1-G66)</f>
        <v>3060.99</v>
      </c>
      <c r="G66" s="23">
        <f>+k!D7</f>
        <v>0</v>
      </c>
      <c r="H66" s="19">
        <f>G66*F66</f>
        <v>0</v>
      </c>
    </row>
    <row r="67" spans="1:8" s="6" customFormat="1" x14ac:dyDescent="0.3">
      <c r="C67" s="24" t="str">
        <f>[1]k!$A$8</f>
        <v>PU</v>
      </c>
      <c r="D67" s="24" t="str">
        <f>[1]k!$B$8</f>
        <v>PRECIO UNITARIO</v>
      </c>
      <c r="E67" s="25"/>
      <c r="F67" s="24"/>
      <c r="G67" s="26"/>
      <c r="H67" s="24">
        <f>SUM(H62:H66)+F62</f>
        <v>3060.99</v>
      </c>
    </row>
    <row r="68" spans="1:8" s="6" customFormat="1" x14ac:dyDescent="0.3">
      <c r="C68" s="50"/>
      <c r="D68" s="50"/>
      <c r="E68" s="51"/>
      <c r="F68" s="50"/>
      <c r="G68" s="52"/>
      <c r="H68" s="50"/>
    </row>
    <row r="69" spans="1:8" x14ac:dyDescent="0.3">
      <c r="D69" s="4"/>
      <c r="E69" s="12"/>
      <c r="F69" s="4"/>
      <c r="H69" s="4"/>
    </row>
    <row r="71" spans="1:8" ht="29.4" customHeight="1" x14ac:dyDescent="0.3">
      <c r="A71" s="10" t="s">
        <v>53</v>
      </c>
      <c r="B71" s="54" t="s">
        <v>603</v>
      </c>
      <c r="C71" s="53"/>
      <c r="D71" s="53"/>
      <c r="E71" s="48" t="s">
        <v>146</v>
      </c>
      <c r="H71" s="56">
        <f>H88</f>
        <v>1170.6600000000001</v>
      </c>
    </row>
    <row r="72" spans="1:8" x14ac:dyDescent="0.3">
      <c r="D72" s="4"/>
    </row>
    <row r="73" spans="1:8" x14ac:dyDescent="0.3">
      <c r="C73" s="1" t="s">
        <v>8</v>
      </c>
      <c r="D73" s="4" t="str" cm="1">
        <f t="array" ref="D73:F73">IFERROR(VLOOKUP(C73,[1]MA!$A$6:$D$32,{2,3,4},0),IFERROR(VLOOKUP(C73,[1]MO!$A$6:$D$26,{2,3,4},0),IFERROR(VLOOKUP(C73,[1]MQ!$A$6:$D$26,{2,3,4},0),IFERROR(VLOOKUP(C73,[1]BA!$A$6:$H$184,{2,5,8},0),{"No encontrado","X","X"}))))</f>
        <v>ALBAÑIL, OFICIAL</v>
      </c>
      <c r="E73" s="12" t="str">
        <v>JOR</v>
      </c>
      <c r="F73" s="4">
        <v>816.79</v>
      </c>
      <c r="G73" s="1">
        <v>0.5</v>
      </c>
      <c r="H73" s="4">
        <f>G73*F73</f>
        <v>408.4</v>
      </c>
    </row>
    <row r="74" spans="1:8" x14ac:dyDescent="0.3">
      <c r="C74" s="1" t="s">
        <v>11</v>
      </c>
      <c r="D74" s="4" t="str" cm="1">
        <f t="array" ref="D74:F74">IFERROR(VLOOKUP(C74,[1]MA!$A$6:$D$32,{2,3,4},0),IFERROR(VLOOKUP(C74,[1]MO!$A$6:$D$26,{2,3,4},0),IFERROR(VLOOKUP(C74,[1]MQ!$A$6:$D$26,{2,3,4},0),IFERROR(VLOOKUP(C74,[1]BA!$A$6:$H$184,{2,5,8},0),{"No encontrado","X","X"}))))</f>
        <v xml:space="preserve">AYUDANTE GENERAL </v>
      </c>
      <c r="E74" s="12" t="str">
        <v>JOR</v>
      </c>
      <c r="F74" s="4">
        <v>620.70000000000005</v>
      </c>
      <c r="G74" s="1">
        <v>0.5</v>
      </c>
      <c r="H74" s="4">
        <f t="shared" ref="H74" si="1">G74*F74</f>
        <v>310.35000000000002</v>
      </c>
    </row>
    <row r="75" spans="1:8" x14ac:dyDescent="0.3">
      <c r="D75" s="4"/>
      <c r="E75" s="12"/>
      <c r="F75" s="4"/>
      <c r="H75" s="4"/>
    </row>
    <row r="76" spans="1:8" x14ac:dyDescent="0.3">
      <c r="C76" s="15" t="str">
        <f>[1]k!$A$10</f>
        <v>HE001</v>
      </c>
      <c r="D76" s="16" t="str">
        <f>[1]k!$B$10</f>
        <v>HERRAMIENTA MENOR</v>
      </c>
      <c r="E76" s="17" t="s">
        <v>33</v>
      </c>
      <c r="F76" s="18">
        <f>SUM(H72:H74)</f>
        <v>718.75</v>
      </c>
      <c r="G76" s="16">
        <f>[1]k!$D$10</f>
        <v>0.03</v>
      </c>
      <c r="H76" s="16">
        <f>G76*F76</f>
        <v>21.56</v>
      </c>
    </row>
    <row r="77" spans="1:8" x14ac:dyDescent="0.3">
      <c r="C77" s="15" t="str">
        <f>[1]k!$A$11</f>
        <v>HE002</v>
      </c>
      <c r="D77" s="16" t="str">
        <f>[1]k!$B$11</f>
        <v>MANDO INTERMEDIO</v>
      </c>
      <c r="E77" s="17" t="s">
        <v>33</v>
      </c>
      <c r="F77" s="16">
        <f>F76</f>
        <v>718.75</v>
      </c>
      <c r="G77" s="16">
        <f>[1]k!$D$11</f>
        <v>0.1</v>
      </c>
      <c r="H77" s="16">
        <f>G77*F77</f>
        <v>71.88</v>
      </c>
    </row>
    <row r="78" spans="1:8" x14ac:dyDescent="0.3">
      <c r="C78" s="15" t="str">
        <f>[1]k!$A$12</f>
        <v>HE003</v>
      </c>
      <c r="D78" s="16" t="str">
        <f>[1]k!$B$12</f>
        <v>EQUIPO DE SEGURIDAD</v>
      </c>
      <c r="E78" s="17" t="s">
        <v>33</v>
      </c>
      <c r="F78" s="16">
        <f t="shared" ref="F78:F80" si="2">F77</f>
        <v>718.75</v>
      </c>
      <c r="G78" s="16">
        <f>[1]k!$D$12</f>
        <v>0.01</v>
      </c>
      <c r="H78" s="16">
        <f>G78*F78</f>
        <v>7.19</v>
      </c>
    </row>
    <row r="79" spans="1:8" x14ac:dyDescent="0.3">
      <c r="C79" s="15" t="str">
        <f>[1]k!$A$13</f>
        <v>HE004</v>
      </c>
      <c r="D79" s="16" t="str">
        <f>[1]k!$B$13</f>
        <v>PRESTACIONES S.S.</v>
      </c>
      <c r="E79" s="17" t="s">
        <v>33</v>
      </c>
      <c r="F79" s="16">
        <f t="shared" si="2"/>
        <v>718.75</v>
      </c>
      <c r="G79" s="16">
        <f>[1]k!$D$13</f>
        <v>0</v>
      </c>
      <c r="H79" s="16">
        <f>G79*F79</f>
        <v>0</v>
      </c>
    </row>
    <row r="80" spans="1:8" x14ac:dyDescent="0.3">
      <c r="C80" s="15" t="str">
        <f>[1]k!$A$14</f>
        <v>HE005</v>
      </c>
      <c r="D80" s="16" t="str">
        <f>[1]k!$B$14</f>
        <v>IMPUESTO SOBRE NOMINA</v>
      </c>
      <c r="E80" s="17" t="s">
        <v>33</v>
      </c>
      <c r="F80" s="16">
        <f t="shared" si="2"/>
        <v>718.75</v>
      </c>
      <c r="G80" s="16">
        <f>[1]k!$D$14</f>
        <v>0</v>
      </c>
      <c r="H80" s="16">
        <f>G80*F80</f>
        <v>0</v>
      </c>
    </row>
    <row r="82" spans="1:8" x14ac:dyDescent="0.3">
      <c r="C82" s="19" t="str">
        <f>[1]k!$A$2</f>
        <v>CD</v>
      </c>
      <c r="D82" s="19" t="str">
        <f>[1]k!$B$2</f>
        <v>COSTO DIRECTO</v>
      </c>
      <c r="E82" s="20"/>
      <c r="F82" s="21"/>
      <c r="G82" s="21"/>
      <c r="H82" s="21"/>
    </row>
    <row r="83" spans="1:8" x14ac:dyDescent="0.3">
      <c r="C83" s="19" t="str">
        <f>[1]k!$A$3</f>
        <v>IO</v>
      </c>
      <c r="D83" s="19" t="str">
        <f>[1]k!$B$3</f>
        <v>INDIRECTOS OFICINA</v>
      </c>
      <c r="E83" s="20"/>
      <c r="F83" s="22">
        <f>SUM(H73:H80)</f>
        <v>819.38</v>
      </c>
      <c r="G83" s="23">
        <f>+k!D3</f>
        <v>0.15</v>
      </c>
      <c r="H83" s="19">
        <f>G83*F83</f>
        <v>122.91</v>
      </c>
    </row>
    <row r="84" spans="1:8" x14ac:dyDescent="0.3">
      <c r="C84" s="19" t="str">
        <f>[1]k!$A$4</f>
        <v>IC</v>
      </c>
      <c r="D84" s="19" t="str">
        <f>[1]k!$B$4</f>
        <v>INDIRECTOS DE CAMPO</v>
      </c>
      <c r="E84" s="20"/>
      <c r="F84" s="19">
        <f>F83</f>
        <v>819.38</v>
      </c>
      <c r="G84" s="23">
        <f>+k!D4</f>
        <v>0.2</v>
      </c>
      <c r="H84" s="19">
        <f>G84*F84</f>
        <v>163.88</v>
      </c>
    </row>
    <row r="85" spans="1:8" x14ac:dyDescent="0.3">
      <c r="C85" s="19" t="str">
        <f>[1]k!$A$5</f>
        <v>FI</v>
      </c>
      <c r="D85" s="19" t="str">
        <f>[1]k!$B$5</f>
        <v>FINANCIAMIENTO</v>
      </c>
      <c r="E85" s="20"/>
      <c r="F85" s="19">
        <f>F84+H83+H84</f>
        <v>1106.17</v>
      </c>
      <c r="G85" s="23">
        <f>+k!D5</f>
        <v>7.9000000000000008E-3</v>
      </c>
      <c r="H85" s="19">
        <f>G85*F85</f>
        <v>8.74</v>
      </c>
    </row>
    <row r="86" spans="1:8" x14ac:dyDescent="0.3">
      <c r="C86" s="19" t="str">
        <f>[1]k!$A$6</f>
        <v>UT</v>
      </c>
      <c r="D86" s="19" t="str">
        <f>[1]k!$B$6</f>
        <v>UTILIDAD</v>
      </c>
      <c r="E86" s="20"/>
      <c r="F86" s="19">
        <f>F85+H85</f>
        <v>1114.9100000000001</v>
      </c>
      <c r="G86" s="23">
        <f>+k!D6</f>
        <v>0.05</v>
      </c>
      <c r="H86" s="19">
        <f>G86*F86</f>
        <v>55.75</v>
      </c>
    </row>
    <row r="87" spans="1:8" x14ac:dyDescent="0.3">
      <c r="C87" s="19" t="str">
        <f>[1]k!$A$7</f>
        <v>CA</v>
      </c>
      <c r="D87" s="19" t="str">
        <f>[1]k!$B$7</f>
        <v>CARGOS ADICIONALES</v>
      </c>
      <c r="E87" s="20"/>
      <c r="F87" s="19">
        <f>(F86+H86)/(1-G87)</f>
        <v>1170.6600000000001</v>
      </c>
      <c r="G87" s="23">
        <f>+k!D7</f>
        <v>0</v>
      </c>
      <c r="H87" s="19">
        <f>G87*F87</f>
        <v>0</v>
      </c>
    </row>
    <row r="88" spans="1:8" s="6" customFormat="1" x14ac:dyDescent="0.3">
      <c r="C88" s="24" t="str">
        <f>[1]k!$A$8</f>
        <v>PU</v>
      </c>
      <c r="D88" s="24" t="str">
        <f>[1]k!$B$8</f>
        <v>PRECIO UNITARIO</v>
      </c>
      <c r="E88" s="25"/>
      <c r="F88" s="24"/>
      <c r="G88" s="26"/>
      <c r="H88" s="24">
        <f>SUM(H83:H87)+F83</f>
        <v>1170.6600000000001</v>
      </c>
    </row>
    <row r="91" spans="1:8" s="10" customFormat="1" ht="28.2" customHeight="1" x14ac:dyDescent="0.3">
      <c r="A91" s="10" t="s">
        <v>72</v>
      </c>
      <c r="B91" s="60" t="s">
        <v>604</v>
      </c>
      <c r="C91" s="60"/>
      <c r="D91" s="60"/>
      <c r="E91" s="48" t="s">
        <v>146</v>
      </c>
      <c r="F91" s="1"/>
      <c r="G91" s="1"/>
      <c r="H91" s="56">
        <f>H110</f>
        <v>2430.14</v>
      </c>
    </row>
    <row r="92" spans="1:8" x14ac:dyDescent="0.3">
      <c r="E92" s="1"/>
    </row>
    <row r="93" spans="1:8" x14ac:dyDescent="0.3">
      <c r="C93" s="1" t="s">
        <v>564</v>
      </c>
      <c r="D93" s="4" t="str" cm="1">
        <f t="array" ref="D93:F93">IFERROR(VLOOKUP(C93,[1]MA!$A$6:$D$32,{2,3,4},0),IFERROR(VLOOKUP(C93,[1]MO!$A$6:$D$26,{2,3,4},0),IFERROR(VLOOKUP(C93,[1]MQ!$A$6:$D$26,{2,3,4},0),IFERROR(VLOOKUP(C93,[1]BA!$A$6:$H$184,{2,5,8},0),{"No encontrado","X","X"}))))</f>
        <v>CONCRETO F'c= 100 Kg/cm2 TMA 3/4" HECHO EN OBRA</v>
      </c>
      <c r="E93" s="12" t="str">
        <v>m3</v>
      </c>
      <c r="F93" s="4">
        <v>1799.13</v>
      </c>
      <c r="G93" s="1">
        <f>3.1*3.1*0.05*1.03</f>
        <v>0.49</v>
      </c>
      <c r="H93" s="4">
        <f>G93*F93</f>
        <v>881.57</v>
      </c>
    </row>
    <row r="94" spans="1:8" x14ac:dyDescent="0.3">
      <c r="D94" s="4"/>
      <c r="E94" s="12"/>
      <c r="F94" s="4"/>
      <c r="H94" s="4"/>
    </row>
    <row r="95" spans="1:8" x14ac:dyDescent="0.3">
      <c r="C95" s="1" t="s">
        <v>8</v>
      </c>
      <c r="D95" s="4" t="str" cm="1">
        <f t="array" ref="D95:F95">IFERROR(VLOOKUP(C95,[1]MA!$A$6:$D$32,{2,3,4},0),IFERROR(VLOOKUP(C95,[1]MO!$A$6:$D$26,{2,3,4},0),IFERROR(VLOOKUP(C95,[1]MQ!$A$6:$D$26,{2,3,4},0),IFERROR(VLOOKUP(C95,[1]BA!$A$6:$H$184,{2,5,8},0),{"No encontrado","X","X"}))))</f>
        <v>ALBAÑIL, OFICIAL</v>
      </c>
      <c r="E95" s="12" t="str">
        <v>JOR</v>
      </c>
      <c r="F95" s="4">
        <v>816.79</v>
      </c>
      <c r="G95" s="1">
        <v>0.5</v>
      </c>
      <c r="H95" s="4">
        <f t="shared" ref="H95:H96" si="3">G95*F95</f>
        <v>408.4</v>
      </c>
    </row>
    <row r="96" spans="1:8" x14ac:dyDescent="0.3">
      <c r="C96" s="1" t="s">
        <v>11</v>
      </c>
      <c r="D96" s="4" t="str" cm="1">
        <f t="array" ref="D96:F96">IFERROR(VLOOKUP(C96,[1]MA!$A$6:$D$32,{2,3,4},0),IFERROR(VLOOKUP(C96,[1]MO!$A$6:$D$26,{2,3,4},0),IFERROR(VLOOKUP(C96,[1]MQ!$A$6:$D$26,{2,3,4},0),IFERROR(VLOOKUP(C96,[1]BA!$A$6:$H$184,{2,5,8},0),{"No encontrado","X","X"}))))</f>
        <v xml:space="preserve">AYUDANTE GENERAL </v>
      </c>
      <c r="E96" s="12" t="str">
        <v>JOR</v>
      </c>
      <c r="F96" s="4">
        <v>620.70000000000005</v>
      </c>
      <c r="G96" s="1">
        <v>0.5</v>
      </c>
      <c r="H96" s="4">
        <f t="shared" si="3"/>
        <v>310.35000000000002</v>
      </c>
    </row>
    <row r="98" spans="3:8" x14ac:dyDescent="0.3">
      <c r="C98" s="15" t="str">
        <f>[1]k!$A$10</f>
        <v>HE001</v>
      </c>
      <c r="D98" s="16" t="str">
        <f>[1]k!$B$10</f>
        <v>HERRAMIENTA MENOR</v>
      </c>
      <c r="E98" s="17" t="s">
        <v>33</v>
      </c>
      <c r="F98" s="18">
        <f>SUM(H95:H96)</f>
        <v>718.75</v>
      </c>
      <c r="G98" s="16">
        <f>[1]k!$D$10</f>
        <v>0.03</v>
      </c>
      <c r="H98" s="16">
        <f>G98*F98</f>
        <v>21.56</v>
      </c>
    </row>
    <row r="99" spans="3:8" x14ac:dyDescent="0.3">
      <c r="C99" s="15" t="str">
        <f>[1]k!$A$11</f>
        <v>HE002</v>
      </c>
      <c r="D99" s="16" t="str">
        <f>[1]k!$B$11</f>
        <v>MANDO INTERMEDIO</v>
      </c>
      <c r="E99" s="17" t="s">
        <v>33</v>
      </c>
      <c r="F99" s="16">
        <f>F98</f>
        <v>718.75</v>
      </c>
      <c r="G99" s="16">
        <f>[1]k!$D$11</f>
        <v>0.1</v>
      </c>
      <c r="H99" s="16">
        <f>G99*F99</f>
        <v>71.88</v>
      </c>
    </row>
    <row r="100" spans="3:8" x14ac:dyDescent="0.3">
      <c r="C100" s="15" t="str">
        <f>[1]k!$A$12</f>
        <v>HE003</v>
      </c>
      <c r="D100" s="16" t="str">
        <f>[1]k!$B$12</f>
        <v>EQUIPO DE SEGURIDAD</v>
      </c>
      <c r="E100" s="17" t="s">
        <v>33</v>
      </c>
      <c r="F100" s="16">
        <f t="shared" ref="F100:F102" si="4">F99</f>
        <v>718.75</v>
      </c>
      <c r="G100" s="16">
        <f>[1]k!$D$12</f>
        <v>0.01</v>
      </c>
      <c r="H100" s="16">
        <f>G100*F100</f>
        <v>7.19</v>
      </c>
    </row>
    <row r="101" spans="3:8" x14ac:dyDescent="0.3">
      <c r="C101" s="15" t="str">
        <f>[1]k!$A$13</f>
        <v>HE004</v>
      </c>
      <c r="D101" s="16" t="str">
        <f>[1]k!$B$13</f>
        <v>PRESTACIONES S.S.</v>
      </c>
      <c r="E101" s="17" t="s">
        <v>33</v>
      </c>
      <c r="F101" s="16">
        <f t="shared" si="4"/>
        <v>718.75</v>
      </c>
      <c r="G101" s="16">
        <f>[1]k!$D$13</f>
        <v>0</v>
      </c>
      <c r="H101" s="16">
        <f>G101*F101</f>
        <v>0</v>
      </c>
    </row>
    <row r="102" spans="3:8" x14ac:dyDescent="0.3">
      <c r="C102" s="15" t="str">
        <f>[1]k!$A$14</f>
        <v>HE005</v>
      </c>
      <c r="D102" s="16" t="str">
        <f>[1]k!$B$14</f>
        <v>IMPUESTO SOBRE NOMINA</v>
      </c>
      <c r="E102" s="17" t="s">
        <v>33</v>
      </c>
      <c r="F102" s="16">
        <f t="shared" si="4"/>
        <v>718.75</v>
      </c>
      <c r="G102" s="16">
        <f>[1]k!$D$14</f>
        <v>0</v>
      </c>
      <c r="H102" s="16">
        <f>G102*F102</f>
        <v>0</v>
      </c>
    </row>
    <row r="104" spans="3:8" x14ac:dyDescent="0.3">
      <c r="C104" s="19" t="str">
        <f>[1]k!$A$2</f>
        <v>CD</v>
      </c>
      <c r="D104" s="19" t="str">
        <f>[1]k!$B$2</f>
        <v>COSTO DIRECTO</v>
      </c>
      <c r="E104" s="20"/>
      <c r="F104" s="21"/>
      <c r="G104" s="21"/>
      <c r="H104" s="21"/>
    </row>
    <row r="105" spans="3:8" x14ac:dyDescent="0.3">
      <c r="C105" s="19" t="str">
        <f>[1]k!$A$3</f>
        <v>IO</v>
      </c>
      <c r="D105" s="19" t="str">
        <f>[1]k!$B$3</f>
        <v>INDIRECTOS OFICINA</v>
      </c>
      <c r="E105" s="20"/>
      <c r="F105" s="22">
        <f>SUM(H93:H102)</f>
        <v>1700.95</v>
      </c>
      <c r="G105" s="23">
        <f>+k!D3</f>
        <v>0.15</v>
      </c>
      <c r="H105" s="19">
        <f>G105*F105</f>
        <v>255.14</v>
      </c>
    </row>
    <row r="106" spans="3:8" x14ac:dyDescent="0.3">
      <c r="C106" s="19" t="str">
        <f>[1]k!$A$4</f>
        <v>IC</v>
      </c>
      <c r="D106" s="19" t="str">
        <f>[1]k!$B$4</f>
        <v>INDIRECTOS DE CAMPO</v>
      </c>
      <c r="E106" s="20"/>
      <c r="F106" s="19">
        <f>F105</f>
        <v>1700.95</v>
      </c>
      <c r="G106" s="23">
        <f>+k!D4</f>
        <v>0.2</v>
      </c>
      <c r="H106" s="19">
        <f>G106*F106</f>
        <v>340.19</v>
      </c>
    </row>
    <row r="107" spans="3:8" x14ac:dyDescent="0.3">
      <c r="C107" s="19" t="str">
        <f>[1]k!$A$5</f>
        <v>FI</v>
      </c>
      <c r="D107" s="19" t="str">
        <f>[1]k!$B$5</f>
        <v>FINANCIAMIENTO</v>
      </c>
      <c r="E107" s="20"/>
      <c r="F107" s="19">
        <f>F106+H105+H106</f>
        <v>2296.2800000000002</v>
      </c>
      <c r="G107" s="23">
        <f>+k!D5</f>
        <v>7.9000000000000008E-3</v>
      </c>
      <c r="H107" s="19">
        <f>G107*F107</f>
        <v>18.14</v>
      </c>
    </row>
    <row r="108" spans="3:8" x14ac:dyDescent="0.3">
      <c r="C108" s="19" t="str">
        <f>[1]k!$A$6</f>
        <v>UT</v>
      </c>
      <c r="D108" s="19" t="str">
        <f>[1]k!$B$6</f>
        <v>UTILIDAD</v>
      </c>
      <c r="E108" s="20"/>
      <c r="F108" s="19">
        <f>F107+H107</f>
        <v>2314.42</v>
      </c>
      <c r="G108" s="23">
        <f>+k!D6</f>
        <v>0.05</v>
      </c>
      <c r="H108" s="19">
        <f>G108*F108</f>
        <v>115.72</v>
      </c>
    </row>
    <row r="109" spans="3:8" x14ac:dyDescent="0.3">
      <c r="C109" s="19" t="str">
        <f>[1]k!$A$7</f>
        <v>CA</v>
      </c>
      <c r="D109" s="19" t="str">
        <f>[1]k!$B$7</f>
        <v>CARGOS ADICIONALES</v>
      </c>
      <c r="E109" s="20"/>
      <c r="F109" s="19">
        <f>(F108+H108)/(1-G109)</f>
        <v>2430.14</v>
      </c>
      <c r="G109" s="23">
        <f>+k!D7</f>
        <v>0</v>
      </c>
      <c r="H109" s="19">
        <f>G109*F109</f>
        <v>0</v>
      </c>
    </row>
    <row r="110" spans="3:8" s="6" customFormat="1" x14ac:dyDescent="0.3">
      <c r="C110" s="24" t="str">
        <f>[1]k!$A$8</f>
        <v>PU</v>
      </c>
      <c r="D110" s="24" t="str">
        <f>[1]k!$B$8</f>
        <v>PRECIO UNITARIO</v>
      </c>
      <c r="E110" s="25"/>
      <c r="F110" s="24"/>
      <c r="G110" s="26"/>
      <c r="H110" s="24">
        <f>SUM(H105:H109)+F105</f>
        <v>2430.14</v>
      </c>
    </row>
    <row r="111" spans="3:8" s="6" customFormat="1" x14ac:dyDescent="0.3">
      <c r="C111" s="50"/>
      <c r="D111" s="50"/>
      <c r="E111" s="51"/>
      <c r="F111" s="50"/>
      <c r="G111" s="52"/>
      <c r="H111" s="50"/>
    </row>
    <row r="113" spans="1:1024 1027:2048 2051:3072 3075:4096 4099:5120 5123:6144 6147:7168 7171:8192 8195:9216 9219:10240 10243:11264 11267:12288 12291:13312 13315:14336 14339:15360 15363:16384" s="10" customFormat="1" ht="48.6" customHeight="1" x14ac:dyDescent="0.3">
      <c r="A113" s="10" t="s">
        <v>553</v>
      </c>
      <c r="B113" s="59" t="s">
        <v>605</v>
      </c>
      <c r="C113" s="59"/>
      <c r="D113" s="59"/>
      <c r="E113" s="48" t="s">
        <v>146</v>
      </c>
      <c r="F113" s="1"/>
      <c r="G113" s="1"/>
      <c r="H113" s="56">
        <f>H139</f>
        <v>10367.09</v>
      </c>
    </row>
    <row r="114" spans="1:1024 1027:2048 2051:3072 3075:4096 4099:5120 5123:6144 6147:7168 7171:8192 8195:9216 9219:10240 10243:11264 11267:12288 12291:13312 13315:14336 14339:15360 15363:16384" x14ac:dyDescent="0.3">
      <c r="E114" s="1"/>
    </row>
    <row r="115" spans="1:1024 1027:2048 2051:3072 3075:4096 4099:5120 5123:6144 6147:7168 7171:8192 8195:9216 9219:10240 10243:11264 11267:12288 12291:13312 13315:14336 14339:15360 15363:16384" x14ac:dyDescent="0.3">
      <c r="C115" s="1" t="s">
        <v>572</v>
      </c>
      <c r="D115" s="4" t="str" cm="1">
        <f t="array" ref="D115:F115">IFERROR(VLOOKUP(C115,[1]MA!$A$6:$D$32,{2,3,4},0),IFERROR(VLOOKUP(C115,[1]MO!$A$6:$D$26,{2,3,4},0),IFERROR(VLOOKUP(C115,[1]MQ!$A$6:$D$26,{2,3,4},0),IFERROR(VLOOKUP(C115,[1]BA!$A$6:$H$184,{2,5,8},0),{"No encontrado","X","X"}))))</f>
        <v>CONCRETO F'c= 200 Kg/cm2 TMA 3/4" HECHO EN OBRA</v>
      </c>
      <c r="E115" s="12" t="str">
        <v>m3</v>
      </c>
      <c r="F115" s="4">
        <v>2494.09</v>
      </c>
      <c r="G115" s="1">
        <f>((3.1*3.1*0.08)+(2*(0.2*0.15*3.1)+2*(0.2*0.15*2.7)))*1.03</f>
        <v>1.1499999999999999</v>
      </c>
      <c r="H115" s="4">
        <f>G115*F115</f>
        <v>2868.2</v>
      </c>
    </row>
    <row r="116" spans="1:1024 1027:2048 2051:3072 3075:4096 4099:5120 5123:6144 6147:7168 7171:8192 8195:9216 9219:10240 10243:11264 11267:12288 12291:13312 13315:14336 14339:15360 15363:16384" x14ac:dyDescent="0.3">
      <c r="C116" s="1" t="s">
        <v>565</v>
      </c>
      <c r="D116" s="4" t="str" cm="1">
        <f t="array" ref="D116:F116">IFERROR(VLOOKUP(C116,[1]MA!$A$6:$D$32,{2,3,4},0),IFERROR(VLOOKUP(C116,[1]MO!$A$6:$D$26,{2,3,4},0),IFERROR(VLOOKUP(C116,[1]MQ!$A$6:$D$26,{2,3,4},0),IFERROR(VLOOKUP(C116,[1]BA!$A$6:$H$184,{2,5,8},0),{"No encontrado","X","X"}))))</f>
        <v>MALLA ELECTROSOLDADA 6X6 10-10</v>
      </c>
      <c r="E116" s="12" t="str">
        <v>m2</v>
      </c>
      <c r="F116" s="4">
        <v>16</v>
      </c>
      <c r="G116" s="1">
        <f>3.1*3.1*1.01</f>
        <v>9.7100000000000009</v>
      </c>
      <c r="H116" s="4">
        <f>G116*F116</f>
        <v>155.36000000000001</v>
      </c>
    </row>
    <row r="117" spans="1:1024 1027:2048 2051:3072 3075:4096 4099:5120 5123:6144 6147:7168 7171:8192 8195:9216 9219:10240 10243:11264 11267:12288 12291:13312 13315:14336 14339:15360 15363:16384" x14ac:dyDescent="0.3">
      <c r="C117" s="1" t="s">
        <v>550</v>
      </c>
      <c r="D117" s="4" t="str" cm="1">
        <f t="array" ref="D117:F117">IFERROR(VLOOKUP(C117,[1]MA!$A$6:$D$32,{2,3,4},0),IFERROR(VLOOKUP(C117,[1]MO!$A$6:$D$26,{2,3,4},0),IFERROR(VLOOKUP(C117,[1]MQ!$A$6:$D$26,{2,3,4},0),IFERROR(VLOOKUP(C117,[1]BA!$A$6:$H$184,{2,5,8},0),{"No encontrado","X","X"}))))</f>
        <v>CIMBRA COMUN</v>
      </c>
      <c r="E117" s="12" t="str">
        <v>m2</v>
      </c>
      <c r="F117" s="4">
        <v>404.09</v>
      </c>
      <c r="G117" s="1">
        <f>((0.2*3.1)+(0.12*2.7))*4</f>
        <v>3.78</v>
      </c>
      <c r="H117" s="4">
        <f>(G117*F117)/10</f>
        <v>152.75</v>
      </c>
      <c r="L117" s="4"/>
      <c r="M117" s="12"/>
      <c r="N117" s="4"/>
      <c r="P117" s="4"/>
      <c r="S117" s="1" t="s">
        <v>550</v>
      </c>
      <c r="T117" s="4" t="str" cm="1">
        <f t="array" ref="T117:V117">IFERROR(VLOOKUP(S117,[1]MA!$A$6:$D$32,{2,3,4},0),IFERROR(VLOOKUP(S117,[1]MO!$A$6:$D$26,{2,3,4},0),IFERROR(VLOOKUP(S117,[1]MQ!$A$6:$D$26,{2,3,4},0),IFERROR(VLOOKUP(S117,[1]BA!$A$6:$H$184,{2,5,8},0),{"No encontrado","X","X"}))))</f>
        <v>CIMBRA COMUN</v>
      </c>
      <c r="U117" s="12" t="str">
        <v>m2</v>
      </c>
      <c r="V117" s="4">
        <v>404.09</v>
      </c>
      <c r="W117" s="1">
        <f t="shared" ref="W117" si="5">0.2*2</f>
        <v>0.4</v>
      </c>
      <c r="X117" s="4">
        <f t="shared" ref="X117:X120" si="6">W117*V117</f>
        <v>161.63999999999999</v>
      </c>
      <c r="AA117" s="1" t="s">
        <v>550</v>
      </c>
      <c r="AB117" s="4" t="str" cm="1">
        <f t="array" ref="AB117:AD117">IFERROR(VLOOKUP(AA117,[1]MA!$A$6:$D$32,{2,3,4},0),IFERROR(VLOOKUP(AA117,[1]MO!$A$6:$D$26,{2,3,4},0),IFERROR(VLOOKUP(AA117,[1]MQ!$A$6:$D$26,{2,3,4},0),IFERROR(VLOOKUP(AA117,[1]BA!$A$6:$H$184,{2,5,8},0),{"No encontrado","X","X"}))))</f>
        <v>CIMBRA COMUN</v>
      </c>
      <c r="AC117" s="12" t="str">
        <v>m2</v>
      </c>
      <c r="AD117" s="4">
        <v>404.09</v>
      </c>
      <c r="AE117" s="1">
        <f t="shared" ref="AE117" si="7">0.2*2</f>
        <v>0.4</v>
      </c>
      <c r="AF117" s="4">
        <f t="shared" ref="AF117:AF120" si="8">AE117*AD117</f>
        <v>161.63999999999999</v>
      </c>
      <c r="AI117" s="1" t="s">
        <v>550</v>
      </c>
      <c r="AJ117" s="4" t="str" cm="1">
        <f t="array" ref="AJ117:AL117">IFERROR(VLOOKUP(AI117,[1]MA!$A$6:$D$32,{2,3,4},0),IFERROR(VLOOKUP(AI117,[1]MO!$A$6:$D$26,{2,3,4},0),IFERROR(VLOOKUP(AI117,[1]MQ!$A$6:$D$26,{2,3,4},0),IFERROR(VLOOKUP(AI117,[1]BA!$A$6:$H$184,{2,5,8},0),{"No encontrado","X","X"}))))</f>
        <v>CIMBRA COMUN</v>
      </c>
      <c r="AK117" s="12" t="str">
        <v>m2</v>
      </c>
      <c r="AL117" s="4">
        <v>404.09</v>
      </c>
      <c r="AM117" s="1">
        <f t="shared" ref="AM117" si="9">0.2*2</f>
        <v>0.4</v>
      </c>
      <c r="AN117" s="4">
        <f t="shared" ref="AN117:AN120" si="10">AM117*AL117</f>
        <v>161.63999999999999</v>
      </c>
      <c r="AQ117" s="1" t="s">
        <v>550</v>
      </c>
      <c r="AR117" s="4" t="str" cm="1">
        <f t="array" ref="AR117:AT117">IFERROR(VLOOKUP(AQ117,[1]MA!$A$6:$D$32,{2,3,4},0),IFERROR(VLOOKUP(AQ117,[1]MO!$A$6:$D$26,{2,3,4},0),IFERROR(VLOOKUP(AQ117,[1]MQ!$A$6:$D$26,{2,3,4},0),IFERROR(VLOOKUP(AQ117,[1]BA!$A$6:$H$184,{2,5,8},0),{"No encontrado","X","X"}))))</f>
        <v>CIMBRA COMUN</v>
      </c>
      <c r="AS117" s="12" t="str">
        <v>m2</v>
      </c>
      <c r="AT117" s="4">
        <v>404.09</v>
      </c>
      <c r="AU117" s="1">
        <f t="shared" ref="AU117" si="11">0.2*2</f>
        <v>0.4</v>
      </c>
      <c r="AV117" s="4">
        <f t="shared" ref="AV117:AV120" si="12">AU117*AT117</f>
        <v>161.63999999999999</v>
      </c>
      <c r="AY117" s="1" t="s">
        <v>550</v>
      </c>
      <c r="AZ117" s="4" t="str" cm="1">
        <f t="array" ref="AZ117:BB117">IFERROR(VLOOKUP(AY117,[1]MA!$A$6:$D$32,{2,3,4},0),IFERROR(VLOOKUP(AY117,[1]MO!$A$6:$D$26,{2,3,4},0),IFERROR(VLOOKUP(AY117,[1]MQ!$A$6:$D$26,{2,3,4},0),IFERROR(VLOOKUP(AY117,[1]BA!$A$6:$H$184,{2,5,8},0),{"No encontrado","X","X"}))))</f>
        <v>CIMBRA COMUN</v>
      </c>
      <c r="BA117" s="12" t="str">
        <v>m2</v>
      </c>
      <c r="BB117" s="4">
        <v>404.09</v>
      </c>
      <c r="BC117" s="1">
        <f t="shared" ref="BC117" si="13">0.2*2</f>
        <v>0.4</v>
      </c>
      <c r="BD117" s="4">
        <f t="shared" ref="BD117:BD120" si="14">BC117*BB117</f>
        <v>161.63999999999999</v>
      </c>
      <c r="BG117" s="1" t="s">
        <v>550</v>
      </c>
      <c r="BH117" s="4" t="str" cm="1">
        <f t="array" ref="BH117:BJ117">IFERROR(VLOOKUP(BG117,[1]MA!$A$6:$D$32,{2,3,4},0),IFERROR(VLOOKUP(BG117,[1]MO!$A$6:$D$26,{2,3,4},0),IFERROR(VLOOKUP(BG117,[1]MQ!$A$6:$D$26,{2,3,4},0),IFERROR(VLOOKUP(BG117,[1]BA!$A$6:$H$184,{2,5,8},0),{"No encontrado","X","X"}))))</f>
        <v>CIMBRA COMUN</v>
      </c>
      <c r="BI117" s="12" t="str">
        <v>m2</v>
      </c>
      <c r="BJ117" s="4">
        <v>404.09</v>
      </c>
      <c r="BK117" s="1">
        <f t="shared" ref="BK117" si="15">0.2*2</f>
        <v>0.4</v>
      </c>
      <c r="BL117" s="4">
        <f t="shared" ref="BL117:BL120" si="16">BK117*BJ117</f>
        <v>161.63999999999999</v>
      </c>
      <c r="BO117" s="1" t="s">
        <v>550</v>
      </c>
      <c r="BP117" s="4" t="str" cm="1">
        <f t="array" ref="BP117:BR117">IFERROR(VLOOKUP(BO117,[1]MA!$A$6:$D$32,{2,3,4},0),IFERROR(VLOOKUP(BO117,[1]MO!$A$6:$D$26,{2,3,4},0),IFERROR(VLOOKUP(BO117,[1]MQ!$A$6:$D$26,{2,3,4},0),IFERROR(VLOOKUP(BO117,[1]BA!$A$6:$H$184,{2,5,8},0),{"No encontrado","X","X"}))))</f>
        <v>CIMBRA COMUN</v>
      </c>
      <c r="BQ117" s="12" t="str">
        <v>m2</v>
      </c>
      <c r="BR117" s="4">
        <v>404.09</v>
      </c>
      <c r="BS117" s="1">
        <f t="shared" ref="BS117" si="17">0.2*2</f>
        <v>0.4</v>
      </c>
      <c r="BT117" s="4">
        <f t="shared" ref="BT117:BT120" si="18">BS117*BR117</f>
        <v>161.63999999999999</v>
      </c>
      <c r="BW117" s="1" t="s">
        <v>550</v>
      </c>
      <c r="BX117" s="4" t="str" cm="1">
        <f t="array" ref="BX117:BZ117">IFERROR(VLOOKUP(BW117,[1]MA!$A$6:$D$32,{2,3,4},0),IFERROR(VLOOKUP(BW117,[1]MO!$A$6:$D$26,{2,3,4},0),IFERROR(VLOOKUP(BW117,[1]MQ!$A$6:$D$26,{2,3,4},0),IFERROR(VLOOKUP(BW117,[1]BA!$A$6:$H$184,{2,5,8},0),{"No encontrado","X","X"}))))</f>
        <v>CIMBRA COMUN</v>
      </c>
      <c r="BY117" s="12" t="str">
        <v>m2</v>
      </c>
      <c r="BZ117" s="4">
        <v>404.09</v>
      </c>
      <c r="CA117" s="1">
        <f t="shared" ref="CA117" si="19">0.2*2</f>
        <v>0.4</v>
      </c>
      <c r="CB117" s="4">
        <f t="shared" ref="CB117:CB120" si="20">CA117*BZ117</f>
        <v>161.63999999999999</v>
      </c>
      <c r="CE117" s="1" t="s">
        <v>550</v>
      </c>
      <c r="CF117" s="4" t="str" cm="1">
        <f t="array" ref="CF117:CH117">IFERROR(VLOOKUP(CE117,[1]MA!$A$6:$D$32,{2,3,4},0),IFERROR(VLOOKUP(CE117,[1]MO!$A$6:$D$26,{2,3,4},0),IFERROR(VLOOKUP(CE117,[1]MQ!$A$6:$D$26,{2,3,4},0),IFERROR(VLOOKUP(CE117,[1]BA!$A$6:$H$184,{2,5,8},0),{"No encontrado","X","X"}))))</f>
        <v>CIMBRA COMUN</v>
      </c>
      <c r="CG117" s="12" t="str">
        <v>m2</v>
      </c>
      <c r="CH117" s="4">
        <v>404.09</v>
      </c>
      <c r="CI117" s="1">
        <f t="shared" ref="CI117" si="21">0.2*2</f>
        <v>0.4</v>
      </c>
      <c r="CJ117" s="4">
        <f t="shared" ref="CJ117:CJ120" si="22">CI117*CH117</f>
        <v>161.63999999999999</v>
      </c>
      <c r="CM117" s="1" t="s">
        <v>550</v>
      </c>
      <c r="CN117" s="4" t="str" cm="1">
        <f t="array" ref="CN117:CP117">IFERROR(VLOOKUP(CM117,[1]MA!$A$6:$D$32,{2,3,4},0),IFERROR(VLOOKUP(CM117,[1]MO!$A$6:$D$26,{2,3,4},0),IFERROR(VLOOKUP(CM117,[1]MQ!$A$6:$D$26,{2,3,4},0),IFERROR(VLOOKUP(CM117,[1]BA!$A$6:$H$184,{2,5,8},0),{"No encontrado","X","X"}))))</f>
        <v>CIMBRA COMUN</v>
      </c>
      <c r="CO117" s="12" t="str">
        <v>m2</v>
      </c>
      <c r="CP117" s="4">
        <v>404.09</v>
      </c>
      <c r="CQ117" s="1">
        <f t="shared" ref="CQ117" si="23">0.2*2</f>
        <v>0.4</v>
      </c>
      <c r="CR117" s="4">
        <f t="shared" ref="CR117:CR120" si="24">CQ117*CP117</f>
        <v>161.63999999999999</v>
      </c>
      <c r="CU117" s="1" t="s">
        <v>550</v>
      </c>
      <c r="CV117" s="4" t="str" cm="1">
        <f t="array" ref="CV117:CX117">IFERROR(VLOOKUP(CU117,[1]MA!$A$6:$D$32,{2,3,4},0),IFERROR(VLOOKUP(CU117,[1]MO!$A$6:$D$26,{2,3,4},0),IFERROR(VLOOKUP(CU117,[1]MQ!$A$6:$D$26,{2,3,4},0),IFERROR(VLOOKUP(CU117,[1]BA!$A$6:$H$184,{2,5,8},0),{"No encontrado","X","X"}))))</f>
        <v>CIMBRA COMUN</v>
      </c>
      <c r="CW117" s="12" t="str">
        <v>m2</v>
      </c>
      <c r="CX117" s="4">
        <v>404.09</v>
      </c>
      <c r="CY117" s="1">
        <f t="shared" ref="CY117" si="25">0.2*2</f>
        <v>0.4</v>
      </c>
      <c r="CZ117" s="4">
        <f t="shared" ref="CZ117:CZ120" si="26">CY117*CX117</f>
        <v>161.63999999999999</v>
      </c>
      <c r="DC117" s="1" t="s">
        <v>550</v>
      </c>
      <c r="DD117" s="4" t="str" cm="1">
        <f t="array" ref="DD117:DF117">IFERROR(VLOOKUP(DC117,[1]MA!$A$6:$D$32,{2,3,4},0),IFERROR(VLOOKUP(DC117,[1]MO!$A$6:$D$26,{2,3,4},0),IFERROR(VLOOKUP(DC117,[1]MQ!$A$6:$D$26,{2,3,4},0),IFERROR(VLOOKUP(DC117,[1]BA!$A$6:$H$184,{2,5,8},0),{"No encontrado","X","X"}))))</f>
        <v>CIMBRA COMUN</v>
      </c>
      <c r="DE117" s="12" t="str">
        <v>m2</v>
      </c>
      <c r="DF117" s="4">
        <v>404.09</v>
      </c>
      <c r="DG117" s="1">
        <f t="shared" ref="DG117" si="27">0.2*2</f>
        <v>0.4</v>
      </c>
      <c r="DH117" s="4">
        <f t="shared" ref="DH117:DH120" si="28">DG117*DF117</f>
        <v>161.63999999999999</v>
      </c>
      <c r="DK117" s="1" t="s">
        <v>550</v>
      </c>
      <c r="DL117" s="4" t="str" cm="1">
        <f t="array" ref="DL117:DN117">IFERROR(VLOOKUP(DK117,[1]MA!$A$6:$D$32,{2,3,4},0),IFERROR(VLOOKUP(DK117,[1]MO!$A$6:$D$26,{2,3,4},0),IFERROR(VLOOKUP(DK117,[1]MQ!$A$6:$D$26,{2,3,4},0),IFERROR(VLOOKUP(DK117,[1]BA!$A$6:$H$184,{2,5,8},0),{"No encontrado","X","X"}))))</f>
        <v>CIMBRA COMUN</v>
      </c>
      <c r="DM117" s="12" t="str">
        <v>m2</v>
      </c>
      <c r="DN117" s="4">
        <v>404.09</v>
      </c>
      <c r="DO117" s="1">
        <f t="shared" ref="DO117" si="29">0.2*2</f>
        <v>0.4</v>
      </c>
      <c r="DP117" s="4">
        <f t="shared" ref="DP117:DP120" si="30">DO117*DN117</f>
        <v>161.63999999999999</v>
      </c>
      <c r="DS117" s="1" t="s">
        <v>550</v>
      </c>
      <c r="DT117" s="4" t="str" cm="1">
        <f t="array" ref="DT117:DV117">IFERROR(VLOOKUP(DS117,[1]MA!$A$6:$D$32,{2,3,4},0),IFERROR(VLOOKUP(DS117,[1]MO!$A$6:$D$26,{2,3,4},0),IFERROR(VLOOKUP(DS117,[1]MQ!$A$6:$D$26,{2,3,4},0),IFERROR(VLOOKUP(DS117,[1]BA!$A$6:$H$184,{2,5,8},0),{"No encontrado","X","X"}))))</f>
        <v>CIMBRA COMUN</v>
      </c>
      <c r="DU117" s="12" t="str">
        <v>m2</v>
      </c>
      <c r="DV117" s="4">
        <v>404.09</v>
      </c>
      <c r="DW117" s="1">
        <f t="shared" ref="DW117" si="31">0.2*2</f>
        <v>0.4</v>
      </c>
      <c r="DX117" s="4">
        <f t="shared" ref="DX117:DX120" si="32">DW117*DV117</f>
        <v>161.63999999999999</v>
      </c>
      <c r="EA117" s="1" t="s">
        <v>550</v>
      </c>
      <c r="EB117" s="4" t="str" cm="1">
        <f t="array" ref="EB117:ED117">IFERROR(VLOOKUP(EA117,[1]MA!$A$6:$D$32,{2,3,4},0),IFERROR(VLOOKUP(EA117,[1]MO!$A$6:$D$26,{2,3,4},0),IFERROR(VLOOKUP(EA117,[1]MQ!$A$6:$D$26,{2,3,4},0),IFERROR(VLOOKUP(EA117,[1]BA!$A$6:$H$184,{2,5,8},0),{"No encontrado","X","X"}))))</f>
        <v>CIMBRA COMUN</v>
      </c>
      <c r="EC117" s="12" t="str">
        <v>m2</v>
      </c>
      <c r="ED117" s="4">
        <v>404.09</v>
      </c>
      <c r="EE117" s="1">
        <f t="shared" ref="EE117" si="33">0.2*2</f>
        <v>0.4</v>
      </c>
      <c r="EF117" s="4">
        <f t="shared" ref="EF117:EF120" si="34">EE117*ED117</f>
        <v>161.63999999999999</v>
      </c>
      <c r="EI117" s="1" t="s">
        <v>550</v>
      </c>
      <c r="EJ117" s="4" t="str" cm="1">
        <f t="array" ref="EJ117:EL117">IFERROR(VLOOKUP(EI117,[1]MA!$A$6:$D$32,{2,3,4},0),IFERROR(VLOOKUP(EI117,[1]MO!$A$6:$D$26,{2,3,4},0),IFERROR(VLOOKUP(EI117,[1]MQ!$A$6:$D$26,{2,3,4},0),IFERROR(VLOOKUP(EI117,[1]BA!$A$6:$H$184,{2,5,8},0),{"No encontrado","X","X"}))))</f>
        <v>CIMBRA COMUN</v>
      </c>
      <c r="EK117" s="12" t="str">
        <v>m2</v>
      </c>
      <c r="EL117" s="4">
        <v>404.09</v>
      </c>
      <c r="EM117" s="1">
        <f t="shared" ref="EM117" si="35">0.2*2</f>
        <v>0.4</v>
      </c>
      <c r="EN117" s="4">
        <f t="shared" ref="EN117:EN120" si="36">EM117*EL117</f>
        <v>161.63999999999999</v>
      </c>
      <c r="EQ117" s="1" t="s">
        <v>550</v>
      </c>
      <c r="ER117" s="4" t="str" cm="1">
        <f t="array" ref="ER117:ET117">IFERROR(VLOOKUP(EQ117,[1]MA!$A$6:$D$32,{2,3,4},0),IFERROR(VLOOKUP(EQ117,[1]MO!$A$6:$D$26,{2,3,4},0),IFERROR(VLOOKUP(EQ117,[1]MQ!$A$6:$D$26,{2,3,4},0),IFERROR(VLOOKUP(EQ117,[1]BA!$A$6:$H$184,{2,5,8},0),{"No encontrado","X","X"}))))</f>
        <v>CIMBRA COMUN</v>
      </c>
      <c r="ES117" s="12" t="str">
        <v>m2</v>
      </c>
      <c r="ET117" s="4">
        <v>404.09</v>
      </c>
      <c r="EU117" s="1">
        <f t="shared" ref="EU117" si="37">0.2*2</f>
        <v>0.4</v>
      </c>
      <c r="EV117" s="4">
        <f t="shared" ref="EV117:EV120" si="38">EU117*ET117</f>
        <v>161.63999999999999</v>
      </c>
      <c r="EY117" s="1" t="s">
        <v>550</v>
      </c>
      <c r="EZ117" s="4" t="str" cm="1">
        <f t="array" ref="EZ117:FB117">IFERROR(VLOOKUP(EY117,[1]MA!$A$6:$D$32,{2,3,4},0),IFERROR(VLOOKUP(EY117,[1]MO!$A$6:$D$26,{2,3,4},0),IFERROR(VLOOKUP(EY117,[1]MQ!$A$6:$D$26,{2,3,4},0),IFERROR(VLOOKUP(EY117,[1]BA!$A$6:$H$184,{2,5,8},0),{"No encontrado","X","X"}))))</f>
        <v>CIMBRA COMUN</v>
      </c>
      <c r="FA117" s="12" t="str">
        <v>m2</v>
      </c>
      <c r="FB117" s="4">
        <v>404.09</v>
      </c>
      <c r="FC117" s="1">
        <f t="shared" ref="FC117" si="39">0.2*2</f>
        <v>0.4</v>
      </c>
      <c r="FD117" s="4">
        <f t="shared" ref="FD117:FD120" si="40">FC117*FB117</f>
        <v>161.63999999999999</v>
      </c>
      <c r="FG117" s="1" t="s">
        <v>550</v>
      </c>
      <c r="FH117" s="4" t="str" cm="1">
        <f t="array" ref="FH117:FJ117">IFERROR(VLOOKUP(FG117,[1]MA!$A$6:$D$32,{2,3,4},0),IFERROR(VLOOKUP(FG117,[1]MO!$A$6:$D$26,{2,3,4},0),IFERROR(VLOOKUP(FG117,[1]MQ!$A$6:$D$26,{2,3,4},0),IFERROR(VLOOKUP(FG117,[1]BA!$A$6:$H$184,{2,5,8},0),{"No encontrado","X","X"}))))</f>
        <v>CIMBRA COMUN</v>
      </c>
      <c r="FI117" s="12" t="str">
        <v>m2</v>
      </c>
      <c r="FJ117" s="4">
        <v>404.09</v>
      </c>
      <c r="FK117" s="1">
        <f t="shared" ref="FK117" si="41">0.2*2</f>
        <v>0.4</v>
      </c>
      <c r="FL117" s="4">
        <f t="shared" ref="FL117:FL120" si="42">FK117*FJ117</f>
        <v>161.63999999999999</v>
      </c>
      <c r="FO117" s="1" t="s">
        <v>550</v>
      </c>
      <c r="FP117" s="4" t="str" cm="1">
        <f t="array" ref="FP117:FR117">IFERROR(VLOOKUP(FO117,[1]MA!$A$6:$D$32,{2,3,4},0),IFERROR(VLOOKUP(FO117,[1]MO!$A$6:$D$26,{2,3,4},0),IFERROR(VLOOKUP(FO117,[1]MQ!$A$6:$D$26,{2,3,4},0),IFERROR(VLOOKUP(FO117,[1]BA!$A$6:$H$184,{2,5,8},0),{"No encontrado","X","X"}))))</f>
        <v>CIMBRA COMUN</v>
      </c>
      <c r="FQ117" s="12" t="str">
        <v>m2</v>
      </c>
      <c r="FR117" s="4">
        <v>404.09</v>
      </c>
      <c r="FS117" s="1">
        <f t="shared" ref="FS117" si="43">0.2*2</f>
        <v>0.4</v>
      </c>
      <c r="FT117" s="4">
        <f t="shared" ref="FT117:FT120" si="44">FS117*FR117</f>
        <v>161.63999999999999</v>
      </c>
      <c r="FW117" s="1" t="s">
        <v>550</v>
      </c>
      <c r="FX117" s="4" t="str" cm="1">
        <f t="array" ref="FX117:FZ117">IFERROR(VLOOKUP(FW117,[1]MA!$A$6:$D$32,{2,3,4},0),IFERROR(VLOOKUP(FW117,[1]MO!$A$6:$D$26,{2,3,4},0),IFERROR(VLOOKUP(FW117,[1]MQ!$A$6:$D$26,{2,3,4},0),IFERROR(VLOOKUP(FW117,[1]BA!$A$6:$H$184,{2,5,8},0),{"No encontrado","X","X"}))))</f>
        <v>CIMBRA COMUN</v>
      </c>
      <c r="FY117" s="12" t="str">
        <v>m2</v>
      </c>
      <c r="FZ117" s="4">
        <v>404.09</v>
      </c>
      <c r="GA117" s="1">
        <f t="shared" ref="GA117" si="45">0.2*2</f>
        <v>0.4</v>
      </c>
      <c r="GB117" s="4">
        <f t="shared" ref="GB117:GB120" si="46">GA117*FZ117</f>
        <v>161.63999999999999</v>
      </c>
      <c r="GE117" s="1" t="s">
        <v>550</v>
      </c>
      <c r="GF117" s="4" t="str" cm="1">
        <f t="array" ref="GF117:GH117">IFERROR(VLOOKUP(GE117,[1]MA!$A$6:$D$32,{2,3,4},0),IFERROR(VLOOKUP(GE117,[1]MO!$A$6:$D$26,{2,3,4},0),IFERROR(VLOOKUP(GE117,[1]MQ!$A$6:$D$26,{2,3,4},0),IFERROR(VLOOKUP(GE117,[1]BA!$A$6:$H$184,{2,5,8},0),{"No encontrado","X","X"}))))</f>
        <v>CIMBRA COMUN</v>
      </c>
      <c r="GG117" s="12" t="str">
        <v>m2</v>
      </c>
      <c r="GH117" s="4">
        <v>404.09</v>
      </c>
      <c r="GI117" s="1">
        <f t="shared" ref="GI117" si="47">0.2*2</f>
        <v>0.4</v>
      </c>
      <c r="GJ117" s="4">
        <f t="shared" ref="GJ117:GJ120" si="48">GI117*GH117</f>
        <v>161.63999999999999</v>
      </c>
      <c r="GM117" s="1" t="s">
        <v>550</v>
      </c>
      <c r="GN117" s="4" t="str" cm="1">
        <f t="array" ref="GN117:GP117">IFERROR(VLOOKUP(GM117,[1]MA!$A$6:$D$32,{2,3,4},0),IFERROR(VLOOKUP(GM117,[1]MO!$A$6:$D$26,{2,3,4},0),IFERROR(VLOOKUP(GM117,[1]MQ!$A$6:$D$26,{2,3,4},0),IFERROR(VLOOKUP(GM117,[1]BA!$A$6:$H$184,{2,5,8},0),{"No encontrado","X","X"}))))</f>
        <v>CIMBRA COMUN</v>
      </c>
      <c r="GO117" s="12" t="str">
        <v>m2</v>
      </c>
      <c r="GP117" s="4">
        <v>404.09</v>
      </c>
      <c r="GQ117" s="1">
        <f t="shared" ref="GQ117" si="49">0.2*2</f>
        <v>0.4</v>
      </c>
      <c r="GR117" s="4">
        <f t="shared" ref="GR117:GR120" si="50">GQ117*GP117</f>
        <v>161.63999999999999</v>
      </c>
      <c r="GU117" s="1" t="s">
        <v>550</v>
      </c>
      <c r="GV117" s="4" t="str" cm="1">
        <f t="array" ref="GV117:GX117">IFERROR(VLOOKUP(GU117,[1]MA!$A$6:$D$32,{2,3,4},0),IFERROR(VLOOKUP(GU117,[1]MO!$A$6:$D$26,{2,3,4},0),IFERROR(VLOOKUP(GU117,[1]MQ!$A$6:$D$26,{2,3,4},0),IFERROR(VLOOKUP(GU117,[1]BA!$A$6:$H$184,{2,5,8},0),{"No encontrado","X","X"}))))</f>
        <v>CIMBRA COMUN</v>
      </c>
      <c r="GW117" s="12" t="str">
        <v>m2</v>
      </c>
      <c r="GX117" s="4">
        <v>404.09</v>
      </c>
      <c r="GY117" s="1">
        <f t="shared" ref="GY117" si="51">0.2*2</f>
        <v>0.4</v>
      </c>
      <c r="GZ117" s="4">
        <f t="shared" ref="GZ117:GZ120" si="52">GY117*GX117</f>
        <v>161.63999999999999</v>
      </c>
      <c r="HC117" s="1" t="s">
        <v>550</v>
      </c>
      <c r="HD117" s="4" t="str" cm="1">
        <f t="array" ref="HD117:HF117">IFERROR(VLOOKUP(HC117,[1]MA!$A$6:$D$32,{2,3,4},0),IFERROR(VLOOKUP(HC117,[1]MO!$A$6:$D$26,{2,3,4},0),IFERROR(VLOOKUP(HC117,[1]MQ!$A$6:$D$26,{2,3,4},0),IFERROR(VLOOKUP(HC117,[1]BA!$A$6:$H$184,{2,5,8},0),{"No encontrado","X","X"}))))</f>
        <v>CIMBRA COMUN</v>
      </c>
      <c r="HE117" s="12" t="str">
        <v>m2</v>
      </c>
      <c r="HF117" s="4">
        <v>404.09</v>
      </c>
      <c r="HG117" s="1">
        <f t="shared" ref="HG117" si="53">0.2*2</f>
        <v>0.4</v>
      </c>
      <c r="HH117" s="4">
        <f t="shared" ref="HH117:HH120" si="54">HG117*HF117</f>
        <v>161.63999999999999</v>
      </c>
      <c r="HK117" s="1" t="s">
        <v>550</v>
      </c>
      <c r="HL117" s="4" t="str" cm="1">
        <f t="array" ref="HL117:HN117">IFERROR(VLOOKUP(HK117,[1]MA!$A$6:$D$32,{2,3,4},0),IFERROR(VLOOKUP(HK117,[1]MO!$A$6:$D$26,{2,3,4},0),IFERROR(VLOOKUP(HK117,[1]MQ!$A$6:$D$26,{2,3,4},0),IFERROR(VLOOKUP(HK117,[1]BA!$A$6:$H$184,{2,5,8},0),{"No encontrado","X","X"}))))</f>
        <v>CIMBRA COMUN</v>
      </c>
      <c r="HM117" s="12" t="str">
        <v>m2</v>
      </c>
      <c r="HN117" s="4">
        <v>404.09</v>
      </c>
      <c r="HO117" s="1">
        <f t="shared" ref="HO117" si="55">0.2*2</f>
        <v>0.4</v>
      </c>
      <c r="HP117" s="4">
        <f t="shared" ref="HP117:HP120" si="56">HO117*HN117</f>
        <v>161.63999999999999</v>
      </c>
      <c r="HS117" s="1" t="s">
        <v>550</v>
      </c>
      <c r="HT117" s="4" t="str" cm="1">
        <f t="array" ref="HT117:HV117">IFERROR(VLOOKUP(HS117,[1]MA!$A$6:$D$32,{2,3,4},0),IFERROR(VLOOKUP(HS117,[1]MO!$A$6:$D$26,{2,3,4},0),IFERROR(VLOOKUP(HS117,[1]MQ!$A$6:$D$26,{2,3,4},0),IFERROR(VLOOKUP(HS117,[1]BA!$A$6:$H$184,{2,5,8},0),{"No encontrado","X","X"}))))</f>
        <v>CIMBRA COMUN</v>
      </c>
      <c r="HU117" s="12" t="str">
        <v>m2</v>
      </c>
      <c r="HV117" s="4">
        <v>404.09</v>
      </c>
      <c r="HW117" s="1">
        <f t="shared" ref="HW117" si="57">0.2*2</f>
        <v>0.4</v>
      </c>
      <c r="HX117" s="4">
        <f t="shared" ref="HX117:HX120" si="58">HW117*HV117</f>
        <v>161.63999999999999</v>
      </c>
      <c r="IA117" s="1" t="s">
        <v>550</v>
      </c>
      <c r="IB117" s="4" t="str" cm="1">
        <f t="array" ref="IB117:ID117">IFERROR(VLOOKUP(IA117,[1]MA!$A$6:$D$32,{2,3,4},0),IFERROR(VLOOKUP(IA117,[1]MO!$A$6:$D$26,{2,3,4},0),IFERROR(VLOOKUP(IA117,[1]MQ!$A$6:$D$26,{2,3,4},0),IFERROR(VLOOKUP(IA117,[1]BA!$A$6:$H$184,{2,5,8},0),{"No encontrado","X","X"}))))</f>
        <v>CIMBRA COMUN</v>
      </c>
      <c r="IC117" s="12" t="str">
        <v>m2</v>
      </c>
      <c r="ID117" s="4">
        <v>404.09</v>
      </c>
      <c r="IE117" s="1">
        <f t="shared" ref="IE117" si="59">0.2*2</f>
        <v>0.4</v>
      </c>
      <c r="IF117" s="4">
        <f t="shared" ref="IF117:IF120" si="60">IE117*ID117</f>
        <v>161.63999999999999</v>
      </c>
      <c r="II117" s="1" t="s">
        <v>550</v>
      </c>
      <c r="IJ117" s="4" t="str" cm="1">
        <f t="array" ref="IJ117:IL117">IFERROR(VLOOKUP(II117,[1]MA!$A$6:$D$32,{2,3,4},0),IFERROR(VLOOKUP(II117,[1]MO!$A$6:$D$26,{2,3,4},0),IFERROR(VLOOKUP(II117,[1]MQ!$A$6:$D$26,{2,3,4},0),IFERROR(VLOOKUP(II117,[1]BA!$A$6:$H$184,{2,5,8},0),{"No encontrado","X","X"}))))</f>
        <v>CIMBRA COMUN</v>
      </c>
      <c r="IK117" s="12" t="str">
        <v>m2</v>
      </c>
      <c r="IL117" s="4">
        <v>404.09</v>
      </c>
      <c r="IM117" s="1">
        <f t="shared" ref="IM117" si="61">0.2*2</f>
        <v>0.4</v>
      </c>
      <c r="IN117" s="4">
        <f t="shared" ref="IN117:IN120" si="62">IM117*IL117</f>
        <v>161.63999999999999</v>
      </c>
      <c r="IQ117" s="1" t="s">
        <v>550</v>
      </c>
      <c r="IR117" s="4" t="str" cm="1">
        <f t="array" ref="IR117:IT117">IFERROR(VLOOKUP(IQ117,[1]MA!$A$6:$D$32,{2,3,4},0),IFERROR(VLOOKUP(IQ117,[1]MO!$A$6:$D$26,{2,3,4},0),IFERROR(VLOOKUP(IQ117,[1]MQ!$A$6:$D$26,{2,3,4},0),IFERROR(VLOOKUP(IQ117,[1]BA!$A$6:$H$184,{2,5,8},0),{"No encontrado","X","X"}))))</f>
        <v>CIMBRA COMUN</v>
      </c>
      <c r="IS117" s="12" t="str">
        <v>m2</v>
      </c>
      <c r="IT117" s="4">
        <v>404.09</v>
      </c>
      <c r="IU117" s="1">
        <f t="shared" ref="IU117" si="63">0.2*2</f>
        <v>0.4</v>
      </c>
      <c r="IV117" s="4">
        <f t="shared" ref="IV117:IV120" si="64">IU117*IT117</f>
        <v>161.63999999999999</v>
      </c>
      <c r="IY117" s="1" t="s">
        <v>550</v>
      </c>
      <c r="IZ117" s="4" t="str" cm="1">
        <f t="array" ref="IZ117:JB117">IFERROR(VLOOKUP(IY117,[1]MA!$A$6:$D$32,{2,3,4},0),IFERROR(VLOOKUP(IY117,[1]MO!$A$6:$D$26,{2,3,4},0),IFERROR(VLOOKUP(IY117,[1]MQ!$A$6:$D$26,{2,3,4},0),IFERROR(VLOOKUP(IY117,[1]BA!$A$6:$H$184,{2,5,8},0),{"No encontrado","X","X"}))))</f>
        <v>CIMBRA COMUN</v>
      </c>
      <c r="JA117" s="12" t="str">
        <v>m2</v>
      </c>
      <c r="JB117" s="4">
        <v>404.09</v>
      </c>
      <c r="JC117" s="1">
        <f t="shared" ref="JC117" si="65">0.2*2</f>
        <v>0.4</v>
      </c>
      <c r="JD117" s="4">
        <f t="shared" ref="JD117:JD120" si="66">JC117*JB117</f>
        <v>161.63999999999999</v>
      </c>
      <c r="JG117" s="1" t="s">
        <v>550</v>
      </c>
      <c r="JH117" s="4" t="str" cm="1">
        <f t="array" ref="JH117:JJ117">IFERROR(VLOOKUP(JG117,[1]MA!$A$6:$D$32,{2,3,4},0),IFERROR(VLOOKUP(JG117,[1]MO!$A$6:$D$26,{2,3,4},0),IFERROR(VLOOKUP(JG117,[1]MQ!$A$6:$D$26,{2,3,4},0),IFERROR(VLOOKUP(JG117,[1]BA!$A$6:$H$184,{2,5,8},0),{"No encontrado","X","X"}))))</f>
        <v>CIMBRA COMUN</v>
      </c>
      <c r="JI117" s="12" t="str">
        <v>m2</v>
      </c>
      <c r="JJ117" s="4">
        <v>404.09</v>
      </c>
      <c r="JK117" s="1">
        <f t="shared" ref="JK117" si="67">0.2*2</f>
        <v>0.4</v>
      </c>
      <c r="JL117" s="4">
        <f t="shared" ref="JL117:JL120" si="68">JK117*JJ117</f>
        <v>161.63999999999999</v>
      </c>
      <c r="JO117" s="1" t="s">
        <v>550</v>
      </c>
      <c r="JP117" s="4" t="str" cm="1">
        <f t="array" ref="JP117:JR117">IFERROR(VLOOKUP(JO117,[1]MA!$A$6:$D$32,{2,3,4},0),IFERROR(VLOOKUP(JO117,[1]MO!$A$6:$D$26,{2,3,4},0),IFERROR(VLOOKUP(JO117,[1]MQ!$A$6:$D$26,{2,3,4},0),IFERROR(VLOOKUP(JO117,[1]BA!$A$6:$H$184,{2,5,8},0),{"No encontrado","X","X"}))))</f>
        <v>CIMBRA COMUN</v>
      </c>
      <c r="JQ117" s="12" t="str">
        <v>m2</v>
      </c>
      <c r="JR117" s="4">
        <v>404.09</v>
      </c>
      <c r="JS117" s="1">
        <f t="shared" ref="JS117" si="69">0.2*2</f>
        <v>0.4</v>
      </c>
      <c r="JT117" s="4">
        <f t="shared" ref="JT117:JT120" si="70">JS117*JR117</f>
        <v>161.63999999999999</v>
      </c>
      <c r="JW117" s="1" t="s">
        <v>550</v>
      </c>
      <c r="JX117" s="4" t="str" cm="1">
        <f t="array" ref="JX117:JZ117">IFERROR(VLOOKUP(JW117,[1]MA!$A$6:$D$32,{2,3,4},0),IFERROR(VLOOKUP(JW117,[1]MO!$A$6:$D$26,{2,3,4},0),IFERROR(VLOOKUP(JW117,[1]MQ!$A$6:$D$26,{2,3,4},0),IFERROR(VLOOKUP(JW117,[1]BA!$A$6:$H$184,{2,5,8},0),{"No encontrado","X","X"}))))</f>
        <v>CIMBRA COMUN</v>
      </c>
      <c r="JY117" s="12" t="str">
        <v>m2</v>
      </c>
      <c r="JZ117" s="4">
        <v>404.09</v>
      </c>
      <c r="KA117" s="1">
        <f t="shared" ref="KA117" si="71">0.2*2</f>
        <v>0.4</v>
      </c>
      <c r="KB117" s="4">
        <f t="shared" ref="KB117:KB120" si="72">KA117*JZ117</f>
        <v>161.63999999999999</v>
      </c>
      <c r="KE117" s="1" t="s">
        <v>550</v>
      </c>
      <c r="KF117" s="4" t="str" cm="1">
        <f t="array" ref="KF117:KH117">IFERROR(VLOOKUP(KE117,[1]MA!$A$6:$D$32,{2,3,4},0),IFERROR(VLOOKUP(KE117,[1]MO!$A$6:$D$26,{2,3,4},0),IFERROR(VLOOKUP(KE117,[1]MQ!$A$6:$D$26,{2,3,4},0),IFERROR(VLOOKUP(KE117,[1]BA!$A$6:$H$184,{2,5,8},0),{"No encontrado","X","X"}))))</f>
        <v>CIMBRA COMUN</v>
      </c>
      <c r="KG117" s="12" t="str">
        <v>m2</v>
      </c>
      <c r="KH117" s="4">
        <v>404.09</v>
      </c>
      <c r="KI117" s="1">
        <f t="shared" ref="KI117" si="73">0.2*2</f>
        <v>0.4</v>
      </c>
      <c r="KJ117" s="4">
        <f t="shared" ref="KJ117:KJ120" si="74">KI117*KH117</f>
        <v>161.63999999999999</v>
      </c>
      <c r="KM117" s="1" t="s">
        <v>550</v>
      </c>
      <c r="KN117" s="4" t="str" cm="1">
        <f t="array" ref="KN117:KP117">IFERROR(VLOOKUP(KM117,[1]MA!$A$6:$D$32,{2,3,4},0),IFERROR(VLOOKUP(KM117,[1]MO!$A$6:$D$26,{2,3,4},0),IFERROR(VLOOKUP(KM117,[1]MQ!$A$6:$D$26,{2,3,4},0),IFERROR(VLOOKUP(KM117,[1]BA!$A$6:$H$184,{2,5,8},0),{"No encontrado","X","X"}))))</f>
        <v>CIMBRA COMUN</v>
      </c>
      <c r="KO117" s="12" t="str">
        <v>m2</v>
      </c>
      <c r="KP117" s="4">
        <v>404.09</v>
      </c>
      <c r="KQ117" s="1">
        <f t="shared" ref="KQ117" si="75">0.2*2</f>
        <v>0.4</v>
      </c>
      <c r="KR117" s="4">
        <f t="shared" ref="KR117:KR120" si="76">KQ117*KP117</f>
        <v>161.63999999999999</v>
      </c>
      <c r="KU117" s="1" t="s">
        <v>550</v>
      </c>
      <c r="KV117" s="4" t="str" cm="1">
        <f t="array" ref="KV117:KX117">IFERROR(VLOOKUP(KU117,[1]MA!$A$6:$D$32,{2,3,4},0),IFERROR(VLOOKUP(KU117,[1]MO!$A$6:$D$26,{2,3,4},0),IFERROR(VLOOKUP(KU117,[1]MQ!$A$6:$D$26,{2,3,4},0),IFERROR(VLOOKUP(KU117,[1]BA!$A$6:$H$184,{2,5,8},0),{"No encontrado","X","X"}))))</f>
        <v>CIMBRA COMUN</v>
      </c>
      <c r="KW117" s="12" t="str">
        <v>m2</v>
      </c>
      <c r="KX117" s="4">
        <v>404.09</v>
      </c>
      <c r="KY117" s="1">
        <f t="shared" ref="KY117" si="77">0.2*2</f>
        <v>0.4</v>
      </c>
      <c r="KZ117" s="4">
        <f t="shared" ref="KZ117:KZ120" si="78">KY117*KX117</f>
        <v>161.63999999999999</v>
      </c>
      <c r="LC117" s="1" t="s">
        <v>550</v>
      </c>
      <c r="LD117" s="4" t="str" cm="1">
        <f t="array" ref="LD117:LF117">IFERROR(VLOOKUP(LC117,[1]MA!$A$6:$D$32,{2,3,4},0),IFERROR(VLOOKUP(LC117,[1]MO!$A$6:$D$26,{2,3,4},0),IFERROR(VLOOKUP(LC117,[1]MQ!$A$6:$D$26,{2,3,4},0),IFERROR(VLOOKUP(LC117,[1]BA!$A$6:$H$184,{2,5,8},0),{"No encontrado","X","X"}))))</f>
        <v>CIMBRA COMUN</v>
      </c>
      <c r="LE117" s="12" t="str">
        <v>m2</v>
      </c>
      <c r="LF117" s="4">
        <v>404.09</v>
      </c>
      <c r="LG117" s="1">
        <f t="shared" ref="LG117" si="79">0.2*2</f>
        <v>0.4</v>
      </c>
      <c r="LH117" s="4">
        <f t="shared" ref="LH117:LH120" si="80">LG117*LF117</f>
        <v>161.63999999999999</v>
      </c>
      <c r="LK117" s="1" t="s">
        <v>550</v>
      </c>
      <c r="LL117" s="4" t="str" cm="1">
        <f t="array" ref="LL117:LN117">IFERROR(VLOOKUP(LK117,[1]MA!$A$6:$D$32,{2,3,4},0),IFERROR(VLOOKUP(LK117,[1]MO!$A$6:$D$26,{2,3,4},0),IFERROR(VLOOKUP(LK117,[1]MQ!$A$6:$D$26,{2,3,4},0),IFERROR(VLOOKUP(LK117,[1]BA!$A$6:$H$184,{2,5,8},0),{"No encontrado","X","X"}))))</f>
        <v>CIMBRA COMUN</v>
      </c>
      <c r="LM117" s="12" t="str">
        <v>m2</v>
      </c>
      <c r="LN117" s="4">
        <v>404.09</v>
      </c>
      <c r="LO117" s="1">
        <f t="shared" ref="LO117" si="81">0.2*2</f>
        <v>0.4</v>
      </c>
      <c r="LP117" s="4">
        <f t="shared" ref="LP117:LP120" si="82">LO117*LN117</f>
        <v>161.63999999999999</v>
      </c>
      <c r="LS117" s="1" t="s">
        <v>550</v>
      </c>
      <c r="LT117" s="4" t="str" cm="1">
        <f t="array" ref="LT117:LV117">IFERROR(VLOOKUP(LS117,[1]MA!$A$6:$D$32,{2,3,4},0),IFERROR(VLOOKUP(LS117,[1]MO!$A$6:$D$26,{2,3,4},0),IFERROR(VLOOKUP(LS117,[1]MQ!$A$6:$D$26,{2,3,4},0),IFERROR(VLOOKUP(LS117,[1]BA!$A$6:$H$184,{2,5,8},0),{"No encontrado","X","X"}))))</f>
        <v>CIMBRA COMUN</v>
      </c>
      <c r="LU117" s="12" t="str">
        <v>m2</v>
      </c>
      <c r="LV117" s="4">
        <v>404.09</v>
      </c>
      <c r="LW117" s="1">
        <f t="shared" ref="LW117" si="83">0.2*2</f>
        <v>0.4</v>
      </c>
      <c r="LX117" s="4">
        <f t="shared" ref="LX117:LX120" si="84">LW117*LV117</f>
        <v>161.63999999999999</v>
      </c>
      <c r="MA117" s="1" t="s">
        <v>550</v>
      </c>
      <c r="MB117" s="4" t="str" cm="1">
        <f t="array" ref="MB117:MD117">IFERROR(VLOOKUP(MA117,[1]MA!$A$6:$D$32,{2,3,4},0),IFERROR(VLOOKUP(MA117,[1]MO!$A$6:$D$26,{2,3,4},0),IFERROR(VLOOKUP(MA117,[1]MQ!$A$6:$D$26,{2,3,4},0),IFERROR(VLOOKUP(MA117,[1]BA!$A$6:$H$184,{2,5,8},0),{"No encontrado","X","X"}))))</f>
        <v>CIMBRA COMUN</v>
      </c>
      <c r="MC117" s="12" t="str">
        <v>m2</v>
      </c>
      <c r="MD117" s="4">
        <v>404.09</v>
      </c>
      <c r="ME117" s="1">
        <f t="shared" ref="ME117" si="85">0.2*2</f>
        <v>0.4</v>
      </c>
      <c r="MF117" s="4">
        <f t="shared" ref="MF117:MF120" si="86">ME117*MD117</f>
        <v>161.63999999999999</v>
      </c>
      <c r="MI117" s="1" t="s">
        <v>550</v>
      </c>
      <c r="MJ117" s="4" t="str" cm="1">
        <f t="array" ref="MJ117:ML117">IFERROR(VLOOKUP(MI117,[1]MA!$A$6:$D$32,{2,3,4},0),IFERROR(VLOOKUP(MI117,[1]MO!$A$6:$D$26,{2,3,4},0),IFERROR(VLOOKUP(MI117,[1]MQ!$A$6:$D$26,{2,3,4},0),IFERROR(VLOOKUP(MI117,[1]BA!$A$6:$H$184,{2,5,8},0),{"No encontrado","X","X"}))))</f>
        <v>CIMBRA COMUN</v>
      </c>
      <c r="MK117" s="12" t="str">
        <v>m2</v>
      </c>
      <c r="ML117" s="4">
        <v>404.09</v>
      </c>
      <c r="MM117" s="1">
        <f t="shared" ref="MM117" si="87">0.2*2</f>
        <v>0.4</v>
      </c>
      <c r="MN117" s="4">
        <f t="shared" ref="MN117:MN120" si="88">MM117*ML117</f>
        <v>161.63999999999999</v>
      </c>
      <c r="MQ117" s="1" t="s">
        <v>550</v>
      </c>
      <c r="MR117" s="4" t="str" cm="1">
        <f t="array" ref="MR117:MT117">IFERROR(VLOOKUP(MQ117,[1]MA!$A$6:$D$32,{2,3,4},0),IFERROR(VLOOKUP(MQ117,[1]MO!$A$6:$D$26,{2,3,4},0),IFERROR(VLOOKUP(MQ117,[1]MQ!$A$6:$D$26,{2,3,4},0),IFERROR(VLOOKUP(MQ117,[1]BA!$A$6:$H$184,{2,5,8},0),{"No encontrado","X","X"}))))</f>
        <v>CIMBRA COMUN</v>
      </c>
      <c r="MS117" s="12" t="str">
        <v>m2</v>
      </c>
      <c r="MT117" s="4">
        <v>404.09</v>
      </c>
      <c r="MU117" s="1">
        <f t="shared" ref="MU117" si="89">0.2*2</f>
        <v>0.4</v>
      </c>
      <c r="MV117" s="4">
        <f t="shared" ref="MV117:MV120" si="90">MU117*MT117</f>
        <v>161.63999999999999</v>
      </c>
      <c r="MY117" s="1" t="s">
        <v>550</v>
      </c>
      <c r="MZ117" s="4" t="str" cm="1">
        <f t="array" ref="MZ117:NB117">IFERROR(VLOOKUP(MY117,[1]MA!$A$6:$D$32,{2,3,4},0),IFERROR(VLOOKUP(MY117,[1]MO!$A$6:$D$26,{2,3,4},0),IFERROR(VLOOKUP(MY117,[1]MQ!$A$6:$D$26,{2,3,4},0),IFERROR(VLOOKUP(MY117,[1]BA!$A$6:$H$184,{2,5,8},0),{"No encontrado","X","X"}))))</f>
        <v>CIMBRA COMUN</v>
      </c>
      <c r="NA117" s="12" t="str">
        <v>m2</v>
      </c>
      <c r="NB117" s="4">
        <v>404.09</v>
      </c>
      <c r="NC117" s="1">
        <f t="shared" ref="NC117" si="91">0.2*2</f>
        <v>0.4</v>
      </c>
      <c r="ND117" s="4">
        <f t="shared" ref="ND117:ND120" si="92">NC117*NB117</f>
        <v>161.63999999999999</v>
      </c>
      <c r="NG117" s="1" t="s">
        <v>550</v>
      </c>
      <c r="NH117" s="4" t="str" cm="1">
        <f t="array" ref="NH117:NJ117">IFERROR(VLOOKUP(NG117,[1]MA!$A$6:$D$32,{2,3,4},0),IFERROR(VLOOKUP(NG117,[1]MO!$A$6:$D$26,{2,3,4},0),IFERROR(VLOOKUP(NG117,[1]MQ!$A$6:$D$26,{2,3,4},0),IFERROR(VLOOKUP(NG117,[1]BA!$A$6:$H$184,{2,5,8},0),{"No encontrado","X","X"}))))</f>
        <v>CIMBRA COMUN</v>
      </c>
      <c r="NI117" s="12" t="str">
        <v>m2</v>
      </c>
      <c r="NJ117" s="4">
        <v>404.09</v>
      </c>
      <c r="NK117" s="1">
        <f t="shared" ref="NK117" si="93">0.2*2</f>
        <v>0.4</v>
      </c>
      <c r="NL117" s="4">
        <f t="shared" ref="NL117:NL120" si="94">NK117*NJ117</f>
        <v>161.63999999999999</v>
      </c>
      <c r="NO117" s="1" t="s">
        <v>550</v>
      </c>
      <c r="NP117" s="4" t="str" cm="1">
        <f t="array" ref="NP117:NR117">IFERROR(VLOOKUP(NO117,[1]MA!$A$6:$D$32,{2,3,4},0),IFERROR(VLOOKUP(NO117,[1]MO!$A$6:$D$26,{2,3,4},0),IFERROR(VLOOKUP(NO117,[1]MQ!$A$6:$D$26,{2,3,4},0),IFERROR(VLOOKUP(NO117,[1]BA!$A$6:$H$184,{2,5,8},0),{"No encontrado","X","X"}))))</f>
        <v>CIMBRA COMUN</v>
      </c>
      <c r="NQ117" s="12" t="str">
        <v>m2</v>
      </c>
      <c r="NR117" s="4">
        <v>404.09</v>
      </c>
      <c r="NS117" s="1">
        <f t="shared" ref="NS117" si="95">0.2*2</f>
        <v>0.4</v>
      </c>
      <c r="NT117" s="4">
        <f t="shared" ref="NT117:NT120" si="96">NS117*NR117</f>
        <v>161.63999999999999</v>
      </c>
      <c r="NW117" s="1" t="s">
        <v>550</v>
      </c>
      <c r="NX117" s="4" t="str" cm="1">
        <f t="array" ref="NX117:NZ117">IFERROR(VLOOKUP(NW117,[1]MA!$A$6:$D$32,{2,3,4},0),IFERROR(VLOOKUP(NW117,[1]MO!$A$6:$D$26,{2,3,4},0),IFERROR(VLOOKUP(NW117,[1]MQ!$A$6:$D$26,{2,3,4},0),IFERROR(VLOOKUP(NW117,[1]BA!$A$6:$H$184,{2,5,8},0),{"No encontrado","X","X"}))))</f>
        <v>CIMBRA COMUN</v>
      </c>
      <c r="NY117" s="12" t="str">
        <v>m2</v>
      </c>
      <c r="NZ117" s="4">
        <v>404.09</v>
      </c>
      <c r="OA117" s="1">
        <f t="shared" ref="OA117" si="97">0.2*2</f>
        <v>0.4</v>
      </c>
      <c r="OB117" s="4">
        <f t="shared" ref="OB117:OB120" si="98">OA117*NZ117</f>
        <v>161.63999999999999</v>
      </c>
      <c r="OE117" s="1" t="s">
        <v>550</v>
      </c>
      <c r="OF117" s="4" t="str" cm="1">
        <f t="array" ref="OF117:OH117">IFERROR(VLOOKUP(OE117,[1]MA!$A$6:$D$32,{2,3,4},0),IFERROR(VLOOKUP(OE117,[1]MO!$A$6:$D$26,{2,3,4},0),IFERROR(VLOOKUP(OE117,[1]MQ!$A$6:$D$26,{2,3,4},0),IFERROR(VLOOKUP(OE117,[1]BA!$A$6:$H$184,{2,5,8},0),{"No encontrado","X","X"}))))</f>
        <v>CIMBRA COMUN</v>
      </c>
      <c r="OG117" s="12" t="str">
        <v>m2</v>
      </c>
      <c r="OH117" s="4">
        <v>404.09</v>
      </c>
      <c r="OI117" s="1">
        <f t="shared" ref="OI117" si="99">0.2*2</f>
        <v>0.4</v>
      </c>
      <c r="OJ117" s="4">
        <f t="shared" ref="OJ117:OJ120" si="100">OI117*OH117</f>
        <v>161.63999999999999</v>
      </c>
      <c r="OM117" s="1" t="s">
        <v>550</v>
      </c>
      <c r="ON117" s="4" t="str" cm="1">
        <f t="array" ref="ON117:OP117">IFERROR(VLOOKUP(OM117,[1]MA!$A$6:$D$32,{2,3,4},0),IFERROR(VLOOKUP(OM117,[1]MO!$A$6:$D$26,{2,3,4},0),IFERROR(VLOOKUP(OM117,[1]MQ!$A$6:$D$26,{2,3,4},0),IFERROR(VLOOKUP(OM117,[1]BA!$A$6:$H$184,{2,5,8},0),{"No encontrado","X","X"}))))</f>
        <v>CIMBRA COMUN</v>
      </c>
      <c r="OO117" s="12" t="str">
        <v>m2</v>
      </c>
      <c r="OP117" s="4">
        <v>404.09</v>
      </c>
      <c r="OQ117" s="1">
        <f t="shared" ref="OQ117" si="101">0.2*2</f>
        <v>0.4</v>
      </c>
      <c r="OR117" s="4">
        <f t="shared" ref="OR117:OR120" si="102">OQ117*OP117</f>
        <v>161.63999999999999</v>
      </c>
      <c r="OU117" s="1" t="s">
        <v>550</v>
      </c>
      <c r="OV117" s="4" t="str" cm="1">
        <f t="array" ref="OV117:OX117">IFERROR(VLOOKUP(OU117,[1]MA!$A$6:$D$32,{2,3,4},0),IFERROR(VLOOKUP(OU117,[1]MO!$A$6:$D$26,{2,3,4},0),IFERROR(VLOOKUP(OU117,[1]MQ!$A$6:$D$26,{2,3,4},0),IFERROR(VLOOKUP(OU117,[1]BA!$A$6:$H$184,{2,5,8},0),{"No encontrado","X","X"}))))</f>
        <v>CIMBRA COMUN</v>
      </c>
      <c r="OW117" s="12" t="str">
        <v>m2</v>
      </c>
      <c r="OX117" s="4">
        <v>404.09</v>
      </c>
      <c r="OY117" s="1">
        <f t="shared" ref="OY117" si="103">0.2*2</f>
        <v>0.4</v>
      </c>
      <c r="OZ117" s="4">
        <f t="shared" ref="OZ117:OZ120" si="104">OY117*OX117</f>
        <v>161.63999999999999</v>
      </c>
      <c r="PC117" s="1" t="s">
        <v>550</v>
      </c>
      <c r="PD117" s="4" t="str" cm="1">
        <f t="array" ref="PD117:PF117">IFERROR(VLOOKUP(PC117,[1]MA!$A$6:$D$32,{2,3,4},0),IFERROR(VLOOKUP(PC117,[1]MO!$A$6:$D$26,{2,3,4},0),IFERROR(VLOOKUP(PC117,[1]MQ!$A$6:$D$26,{2,3,4},0),IFERROR(VLOOKUP(PC117,[1]BA!$A$6:$H$184,{2,5,8},0),{"No encontrado","X","X"}))))</f>
        <v>CIMBRA COMUN</v>
      </c>
      <c r="PE117" s="12" t="str">
        <v>m2</v>
      </c>
      <c r="PF117" s="4">
        <v>404.09</v>
      </c>
      <c r="PG117" s="1">
        <f t="shared" ref="PG117" si="105">0.2*2</f>
        <v>0.4</v>
      </c>
      <c r="PH117" s="4">
        <f t="shared" ref="PH117:PH120" si="106">PG117*PF117</f>
        <v>161.63999999999999</v>
      </c>
      <c r="PK117" s="1" t="s">
        <v>550</v>
      </c>
      <c r="PL117" s="4" t="str" cm="1">
        <f t="array" ref="PL117:PN117">IFERROR(VLOOKUP(PK117,[1]MA!$A$6:$D$32,{2,3,4},0),IFERROR(VLOOKUP(PK117,[1]MO!$A$6:$D$26,{2,3,4},0),IFERROR(VLOOKUP(PK117,[1]MQ!$A$6:$D$26,{2,3,4},0),IFERROR(VLOOKUP(PK117,[1]BA!$A$6:$H$184,{2,5,8},0),{"No encontrado","X","X"}))))</f>
        <v>CIMBRA COMUN</v>
      </c>
      <c r="PM117" s="12" t="str">
        <v>m2</v>
      </c>
      <c r="PN117" s="4">
        <v>404.09</v>
      </c>
      <c r="PO117" s="1">
        <f t="shared" ref="PO117" si="107">0.2*2</f>
        <v>0.4</v>
      </c>
      <c r="PP117" s="4">
        <f t="shared" ref="PP117:PP120" si="108">PO117*PN117</f>
        <v>161.63999999999999</v>
      </c>
      <c r="PS117" s="1" t="s">
        <v>550</v>
      </c>
      <c r="PT117" s="4" t="str" cm="1">
        <f t="array" ref="PT117:PV117">IFERROR(VLOOKUP(PS117,[1]MA!$A$6:$D$32,{2,3,4},0),IFERROR(VLOOKUP(PS117,[1]MO!$A$6:$D$26,{2,3,4},0),IFERROR(VLOOKUP(PS117,[1]MQ!$A$6:$D$26,{2,3,4},0),IFERROR(VLOOKUP(PS117,[1]BA!$A$6:$H$184,{2,5,8},0),{"No encontrado","X","X"}))))</f>
        <v>CIMBRA COMUN</v>
      </c>
      <c r="PU117" s="12" t="str">
        <v>m2</v>
      </c>
      <c r="PV117" s="4">
        <v>404.09</v>
      </c>
      <c r="PW117" s="1">
        <f t="shared" ref="PW117" si="109">0.2*2</f>
        <v>0.4</v>
      </c>
      <c r="PX117" s="4">
        <f t="shared" ref="PX117:PX120" si="110">PW117*PV117</f>
        <v>161.63999999999999</v>
      </c>
      <c r="QA117" s="1" t="s">
        <v>550</v>
      </c>
      <c r="QB117" s="4" t="str" cm="1">
        <f t="array" ref="QB117:QD117">IFERROR(VLOOKUP(QA117,[1]MA!$A$6:$D$32,{2,3,4},0),IFERROR(VLOOKUP(QA117,[1]MO!$A$6:$D$26,{2,3,4},0),IFERROR(VLOOKUP(QA117,[1]MQ!$A$6:$D$26,{2,3,4},0),IFERROR(VLOOKUP(QA117,[1]BA!$A$6:$H$184,{2,5,8},0),{"No encontrado","X","X"}))))</f>
        <v>CIMBRA COMUN</v>
      </c>
      <c r="QC117" s="12" t="str">
        <v>m2</v>
      </c>
      <c r="QD117" s="4">
        <v>404.09</v>
      </c>
      <c r="QE117" s="1">
        <f t="shared" ref="QE117" si="111">0.2*2</f>
        <v>0.4</v>
      </c>
      <c r="QF117" s="4">
        <f t="shared" ref="QF117:QF120" si="112">QE117*QD117</f>
        <v>161.63999999999999</v>
      </c>
      <c r="QI117" s="1" t="s">
        <v>550</v>
      </c>
      <c r="QJ117" s="4" t="str" cm="1">
        <f t="array" ref="QJ117:QL117">IFERROR(VLOOKUP(QI117,[1]MA!$A$6:$D$32,{2,3,4},0),IFERROR(VLOOKUP(QI117,[1]MO!$A$6:$D$26,{2,3,4},0),IFERROR(VLOOKUP(QI117,[1]MQ!$A$6:$D$26,{2,3,4},0),IFERROR(VLOOKUP(QI117,[1]BA!$A$6:$H$184,{2,5,8},0),{"No encontrado","X","X"}))))</f>
        <v>CIMBRA COMUN</v>
      </c>
      <c r="QK117" s="12" t="str">
        <v>m2</v>
      </c>
      <c r="QL117" s="4">
        <v>404.09</v>
      </c>
      <c r="QM117" s="1">
        <f t="shared" ref="QM117" si="113">0.2*2</f>
        <v>0.4</v>
      </c>
      <c r="QN117" s="4">
        <f t="shared" ref="QN117:QN120" si="114">QM117*QL117</f>
        <v>161.63999999999999</v>
      </c>
      <c r="QQ117" s="1" t="s">
        <v>550</v>
      </c>
      <c r="QR117" s="4" t="str" cm="1">
        <f t="array" ref="QR117:QT117">IFERROR(VLOOKUP(QQ117,[1]MA!$A$6:$D$32,{2,3,4},0),IFERROR(VLOOKUP(QQ117,[1]MO!$A$6:$D$26,{2,3,4},0),IFERROR(VLOOKUP(QQ117,[1]MQ!$A$6:$D$26,{2,3,4},0),IFERROR(VLOOKUP(QQ117,[1]BA!$A$6:$H$184,{2,5,8},0),{"No encontrado","X","X"}))))</f>
        <v>CIMBRA COMUN</v>
      </c>
      <c r="QS117" s="12" t="str">
        <v>m2</v>
      </c>
      <c r="QT117" s="4">
        <v>404.09</v>
      </c>
      <c r="QU117" s="1">
        <f t="shared" ref="QU117" si="115">0.2*2</f>
        <v>0.4</v>
      </c>
      <c r="QV117" s="4">
        <f t="shared" ref="QV117:QV120" si="116">QU117*QT117</f>
        <v>161.63999999999999</v>
      </c>
      <c r="QY117" s="1" t="s">
        <v>550</v>
      </c>
      <c r="QZ117" s="4" t="str" cm="1">
        <f t="array" ref="QZ117:RB117">IFERROR(VLOOKUP(QY117,[1]MA!$A$6:$D$32,{2,3,4},0),IFERROR(VLOOKUP(QY117,[1]MO!$A$6:$D$26,{2,3,4},0),IFERROR(VLOOKUP(QY117,[1]MQ!$A$6:$D$26,{2,3,4},0),IFERROR(VLOOKUP(QY117,[1]BA!$A$6:$H$184,{2,5,8},0),{"No encontrado","X","X"}))))</f>
        <v>CIMBRA COMUN</v>
      </c>
      <c r="RA117" s="12" t="str">
        <v>m2</v>
      </c>
      <c r="RB117" s="4">
        <v>404.09</v>
      </c>
      <c r="RC117" s="1">
        <f t="shared" ref="RC117" si="117">0.2*2</f>
        <v>0.4</v>
      </c>
      <c r="RD117" s="4">
        <f t="shared" ref="RD117:RD120" si="118">RC117*RB117</f>
        <v>161.63999999999999</v>
      </c>
      <c r="RG117" s="1" t="s">
        <v>550</v>
      </c>
      <c r="RH117" s="4" t="str" cm="1">
        <f t="array" ref="RH117:RJ117">IFERROR(VLOOKUP(RG117,[1]MA!$A$6:$D$32,{2,3,4},0),IFERROR(VLOOKUP(RG117,[1]MO!$A$6:$D$26,{2,3,4},0),IFERROR(VLOOKUP(RG117,[1]MQ!$A$6:$D$26,{2,3,4},0),IFERROR(VLOOKUP(RG117,[1]BA!$A$6:$H$184,{2,5,8},0),{"No encontrado","X","X"}))))</f>
        <v>CIMBRA COMUN</v>
      </c>
      <c r="RI117" s="12" t="str">
        <v>m2</v>
      </c>
      <c r="RJ117" s="4">
        <v>404.09</v>
      </c>
      <c r="RK117" s="1">
        <f t="shared" ref="RK117" si="119">0.2*2</f>
        <v>0.4</v>
      </c>
      <c r="RL117" s="4">
        <f t="shared" ref="RL117:RL120" si="120">RK117*RJ117</f>
        <v>161.63999999999999</v>
      </c>
      <c r="RO117" s="1" t="s">
        <v>550</v>
      </c>
      <c r="RP117" s="4" t="str" cm="1">
        <f t="array" ref="RP117:RR117">IFERROR(VLOOKUP(RO117,[1]MA!$A$6:$D$32,{2,3,4},0),IFERROR(VLOOKUP(RO117,[1]MO!$A$6:$D$26,{2,3,4},0),IFERROR(VLOOKUP(RO117,[1]MQ!$A$6:$D$26,{2,3,4},0),IFERROR(VLOOKUP(RO117,[1]BA!$A$6:$H$184,{2,5,8},0),{"No encontrado","X","X"}))))</f>
        <v>CIMBRA COMUN</v>
      </c>
      <c r="RQ117" s="12" t="str">
        <v>m2</v>
      </c>
      <c r="RR117" s="4">
        <v>404.09</v>
      </c>
      <c r="RS117" s="1">
        <f t="shared" ref="RS117" si="121">0.2*2</f>
        <v>0.4</v>
      </c>
      <c r="RT117" s="4">
        <f t="shared" ref="RT117:RT120" si="122">RS117*RR117</f>
        <v>161.63999999999999</v>
      </c>
      <c r="RW117" s="1" t="s">
        <v>550</v>
      </c>
      <c r="RX117" s="4" t="str" cm="1">
        <f t="array" ref="RX117:RZ117">IFERROR(VLOOKUP(RW117,[1]MA!$A$6:$D$32,{2,3,4},0),IFERROR(VLOOKUP(RW117,[1]MO!$A$6:$D$26,{2,3,4},0),IFERROR(VLOOKUP(RW117,[1]MQ!$A$6:$D$26,{2,3,4},0),IFERROR(VLOOKUP(RW117,[1]BA!$A$6:$H$184,{2,5,8},0),{"No encontrado","X","X"}))))</f>
        <v>CIMBRA COMUN</v>
      </c>
      <c r="RY117" s="12" t="str">
        <v>m2</v>
      </c>
      <c r="RZ117" s="4">
        <v>404.09</v>
      </c>
      <c r="SA117" s="1">
        <f t="shared" ref="SA117" si="123">0.2*2</f>
        <v>0.4</v>
      </c>
      <c r="SB117" s="4">
        <f t="shared" ref="SB117:SB120" si="124">SA117*RZ117</f>
        <v>161.63999999999999</v>
      </c>
      <c r="SE117" s="1" t="s">
        <v>550</v>
      </c>
      <c r="SF117" s="4" t="str" cm="1">
        <f t="array" ref="SF117:SH117">IFERROR(VLOOKUP(SE117,[1]MA!$A$6:$D$32,{2,3,4},0),IFERROR(VLOOKUP(SE117,[1]MO!$A$6:$D$26,{2,3,4},0),IFERROR(VLOOKUP(SE117,[1]MQ!$A$6:$D$26,{2,3,4},0),IFERROR(VLOOKUP(SE117,[1]BA!$A$6:$H$184,{2,5,8},0),{"No encontrado","X","X"}))))</f>
        <v>CIMBRA COMUN</v>
      </c>
      <c r="SG117" s="12" t="str">
        <v>m2</v>
      </c>
      <c r="SH117" s="4">
        <v>404.09</v>
      </c>
      <c r="SI117" s="1">
        <f t="shared" ref="SI117" si="125">0.2*2</f>
        <v>0.4</v>
      </c>
      <c r="SJ117" s="4">
        <f t="shared" ref="SJ117:SJ120" si="126">SI117*SH117</f>
        <v>161.63999999999999</v>
      </c>
      <c r="SM117" s="1" t="s">
        <v>550</v>
      </c>
      <c r="SN117" s="4" t="str" cm="1">
        <f t="array" ref="SN117:SP117">IFERROR(VLOOKUP(SM117,[1]MA!$A$6:$D$32,{2,3,4},0),IFERROR(VLOOKUP(SM117,[1]MO!$A$6:$D$26,{2,3,4},0),IFERROR(VLOOKUP(SM117,[1]MQ!$A$6:$D$26,{2,3,4},0),IFERROR(VLOOKUP(SM117,[1]BA!$A$6:$H$184,{2,5,8},0),{"No encontrado","X","X"}))))</f>
        <v>CIMBRA COMUN</v>
      </c>
      <c r="SO117" s="12" t="str">
        <v>m2</v>
      </c>
      <c r="SP117" s="4">
        <v>404.09</v>
      </c>
      <c r="SQ117" s="1">
        <f t="shared" ref="SQ117" si="127">0.2*2</f>
        <v>0.4</v>
      </c>
      <c r="SR117" s="4">
        <f t="shared" ref="SR117:SR120" si="128">SQ117*SP117</f>
        <v>161.63999999999999</v>
      </c>
      <c r="SU117" s="1" t="s">
        <v>550</v>
      </c>
      <c r="SV117" s="4" t="str" cm="1">
        <f t="array" ref="SV117:SX117">IFERROR(VLOOKUP(SU117,[1]MA!$A$6:$D$32,{2,3,4},0),IFERROR(VLOOKUP(SU117,[1]MO!$A$6:$D$26,{2,3,4},0),IFERROR(VLOOKUP(SU117,[1]MQ!$A$6:$D$26,{2,3,4},0),IFERROR(VLOOKUP(SU117,[1]BA!$A$6:$H$184,{2,5,8},0),{"No encontrado","X","X"}))))</f>
        <v>CIMBRA COMUN</v>
      </c>
      <c r="SW117" s="12" t="str">
        <v>m2</v>
      </c>
      <c r="SX117" s="4">
        <v>404.09</v>
      </c>
      <c r="SY117" s="1">
        <f t="shared" ref="SY117" si="129">0.2*2</f>
        <v>0.4</v>
      </c>
      <c r="SZ117" s="4">
        <f t="shared" ref="SZ117:SZ120" si="130">SY117*SX117</f>
        <v>161.63999999999999</v>
      </c>
      <c r="TC117" s="1" t="s">
        <v>550</v>
      </c>
      <c r="TD117" s="4" t="str" cm="1">
        <f t="array" ref="TD117:TF117">IFERROR(VLOOKUP(TC117,[1]MA!$A$6:$D$32,{2,3,4},0),IFERROR(VLOOKUP(TC117,[1]MO!$A$6:$D$26,{2,3,4},0),IFERROR(VLOOKUP(TC117,[1]MQ!$A$6:$D$26,{2,3,4},0),IFERROR(VLOOKUP(TC117,[1]BA!$A$6:$H$184,{2,5,8},0),{"No encontrado","X","X"}))))</f>
        <v>CIMBRA COMUN</v>
      </c>
      <c r="TE117" s="12" t="str">
        <v>m2</v>
      </c>
      <c r="TF117" s="4">
        <v>404.09</v>
      </c>
      <c r="TG117" s="1">
        <f t="shared" ref="TG117" si="131">0.2*2</f>
        <v>0.4</v>
      </c>
      <c r="TH117" s="4">
        <f t="shared" ref="TH117:TH120" si="132">TG117*TF117</f>
        <v>161.63999999999999</v>
      </c>
      <c r="TK117" s="1" t="s">
        <v>550</v>
      </c>
      <c r="TL117" s="4" t="str" cm="1">
        <f t="array" ref="TL117:TN117">IFERROR(VLOOKUP(TK117,[1]MA!$A$6:$D$32,{2,3,4},0),IFERROR(VLOOKUP(TK117,[1]MO!$A$6:$D$26,{2,3,4},0),IFERROR(VLOOKUP(TK117,[1]MQ!$A$6:$D$26,{2,3,4},0),IFERROR(VLOOKUP(TK117,[1]BA!$A$6:$H$184,{2,5,8},0),{"No encontrado","X","X"}))))</f>
        <v>CIMBRA COMUN</v>
      </c>
      <c r="TM117" s="12" t="str">
        <v>m2</v>
      </c>
      <c r="TN117" s="4">
        <v>404.09</v>
      </c>
      <c r="TO117" s="1">
        <f t="shared" ref="TO117" si="133">0.2*2</f>
        <v>0.4</v>
      </c>
      <c r="TP117" s="4">
        <f t="shared" ref="TP117:TP120" si="134">TO117*TN117</f>
        <v>161.63999999999999</v>
      </c>
      <c r="TS117" s="1" t="s">
        <v>550</v>
      </c>
      <c r="TT117" s="4" t="str" cm="1">
        <f t="array" ref="TT117:TV117">IFERROR(VLOOKUP(TS117,[1]MA!$A$6:$D$32,{2,3,4},0),IFERROR(VLOOKUP(TS117,[1]MO!$A$6:$D$26,{2,3,4},0),IFERROR(VLOOKUP(TS117,[1]MQ!$A$6:$D$26,{2,3,4},0),IFERROR(VLOOKUP(TS117,[1]BA!$A$6:$H$184,{2,5,8},0),{"No encontrado","X","X"}))))</f>
        <v>CIMBRA COMUN</v>
      </c>
      <c r="TU117" s="12" t="str">
        <v>m2</v>
      </c>
      <c r="TV117" s="4">
        <v>404.09</v>
      </c>
      <c r="TW117" s="1">
        <f t="shared" ref="TW117" si="135">0.2*2</f>
        <v>0.4</v>
      </c>
      <c r="TX117" s="4">
        <f t="shared" ref="TX117:TX120" si="136">TW117*TV117</f>
        <v>161.63999999999999</v>
      </c>
      <c r="UA117" s="1" t="s">
        <v>550</v>
      </c>
      <c r="UB117" s="4" t="str" cm="1">
        <f t="array" ref="UB117:UD117">IFERROR(VLOOKUP(UA117,[1]MA!$A$6:$D$32,{2,3,4},0),IFERROR(VLOOKUP(UA117,[1]MO!$A$6:$D$26,{2,3,4},0),IFERROR(VLOOKUP(UA117,[1]MQ!$A$6:$D$26,{2,3,4},0),IFERROR(VLOOKUP(UA117,[1]BA!$A$6:$H$184,{2,5,8},0),{"No encontrado","X","X"}))))</f>
        <v>CIMBRA COMUN</v>
      </c>
      <c r="UC117" s="12" t="str">
        <v>m2</v>
      </c>
      <c r="UD117" s="4">
        <v>404.09</v>
      </c>
      <c r="UE117" s="1">
        <f t="shared" ref="UE117" si="137">0.2*2</f>
        <v>0.4</v>
      </c>
      <c r="UF117" s="4">
        <f t="shared" ref="UF117:UF120" si="138">UE117*UD117</f>
        <v>161.63999999999999</v>
      </c>
      <c r="UI117" s="1" t="s">
        <v>550</v>
      </c>
      <c r="UJ117" s="4" t="str" cm="1">
        <f t="array" ref="UJ117:UL117">IFERROR(VLOOKUP(UI117,[1]MA!$A$6:$D$32,{2,3,4},0),IFERROR(VLOOKUP(UI117,[1]MO!$A$6:$D$26,{2,3,4},0),IFERROR(VLOOKUP(UI117,[1]MQ!$A$6:$D$26,{2,3,4},0),IFERROR(VLOOKUP(UI117,[1]BA!$A$6:$H$184,{2,5,8},0),{"No encontrado","X","X"}))))</f>
        <v>CIMBRA COMUN</v>
      </c>
      <c r="UK117" s="12" t="str">
        <v>m2</v>
      </c>
      <c r="UL117" s="4">
        <v>404.09</v>
      </c>
      <c r="UM117" s="1">
        <f t="shared" ref="UM117" si="139">0.2*2</f>
        <v>0.4</v>
      </c>
      <c r="UN117" s="4">
        <f t="shared" ref="UN117:UN120" si="140">UM117*UL117</f>
        <v>161.63999999999999</v>
      </c>
      <c r="UQ117" s="1" t="s">
        <v>550</v>
      </c>
      <c r="UR117" s="4" t="str" cm="1">
        <f t="array" ref="UR117:UT117">IFERROR(VLOOKUP(UQ117,[1]MA!$A$6:$D$32,{2,3,4},0),IFERROR(VLOOKUP(UQ117,[1]MO!$A$6:$D$26,{2,3,4},0),IFERROR(VLOOKUP(UQ117,[1]MQ!$A$6:$D$26,{2,3,4},0),IFERROR(VLOOKUP(UQ117,[1]BA!$A$6:$H$184,{2,5,8},0),{"No encontrado","X","X"}))))</f>
        <v>CIMBRA COMUN</v>
      </c>
      <c r="US117" s="12" t="str">
        <v>m2</v>
      </c>
      <c r="UT117" s="4">
        <v>404.09</v>
      </c>
      <c r="UU117" s="1">
        <f t="shared" ref="UU117" si="141">0.2*2</f>
        <v>0.4</v>
      </c>
      <c r="UV117" s="4">
        <f t="shared" ref="UV117:UV120" si="142">UU117*UT117</f>
        <v>161.63999999999999</v>
      </c>
      <c r="UY117" s="1" t="s">
        <v>550</v>
      </c>
      <c r="UZ117" s="4" t="str" cm="1">
        <f t="array" ref="UZ117:VB117">IFERROR(VLOOKUP(UY117,[1]MA!$A$6:$D$32,{2,3,4},0),IFERROR(VLOOKUP(UY117,[1]MO!$A$6:$D$26,{2,3,4},0),IFERROR(VLOOKUP(UY117,[1]MQ!$A$6:$D$26,{2,3,4},0),IFERROR(VLOOKUP(UY117,[1]BA!$A$6:$H$184,{2,5,8},0),{"No encontrado","X","X"}))))</f>
        <v>CIMBRA COMUN</v>
      </c>
      <c r="VA117" s="12" t="str">
        <v>m2</v>
      </c>
      <c r="VB117" s="4">
        <v>404.09</v>
      </c>
      <c r="VC117" s="1">
        <f t="shared" ref="VC117" si="143">0.2*2</f>
        <v>0.4</v>
      </c>
      <c r="VD117" s="4">
        <f t="shared" ref="VD117:VD120" si="144">VC117*VB117</f>
        <v>161.63999999999999</v>
      </c>
      <c r="VG117" s="1" t="s">
        <v>550</v>
      </c>
      <c r="VH117" s="4" t="str" cm="1">
        <f t="array" ref="VH117:VJ117">IFERROR(VLOOKUP(VG117,[1]MA!$A$6:$D$32,{2,3,4},0),IFERROR(VLOOKUP(VG117,[1]MO!$A$6:$D$26,{2,3,4},0),IFERROR(VLOOKUP(VG117,[1]MQ!$A$6:$D$26,{2,3,4},0),IFERROR(VLOOKUP(VG117,[1]BA!$A$6:$H$184,{2,5,8},0),{"No encontrado","X","X"}))))</f>
        <v>CIMBRA COMUN</v>
      </c>
      <c r="VI117" s="12" t="str">
        <v>m2</v>
      </c>
      <c r="VJ117" s="4">
        <v>404.09</v>
      </c>
      <c r="VK117" s="1">
        <f t="shared" ref="VK117" si="145">0.2*2</f>
        <v>0.4</v>
      </c>
      <c r="VL117" s="4">
        <f t="shared" ref="VL117:VL120" si="146">VK117*VJ117</f>
        <v>161.63999999999999</v>
      </c>
      <c r="VO117" s="1" t="s">
        <v>550</v>
      </c>
      <c r="VP117" s="4" t="str" cm="1">
        <f t="array" ref="VP117:VR117">IFERROR(VLOOKUP(VO117,[1]MA!$A$6:$D$32,{2,3,4},0),IFERROR(VLOOKUP(VO117,[1]MO!$A$6:$D$26,{2,3,4},0),IFERROR(VLOOKUP(VO117,[1]MQ!$A$6:$D$26,{2,3,4},0),IFERROR(VLOOKUP(VO117,[1]BA!$A$6:$H$184,{2,5,8},0),{"No encontrado","X","X"}))))</f>
        <v>CIMBRA COMUN</v>
      </c>
      <c r="VQ117" s="12" t="str">
        <v>m2</v>
      </c>
      <c r="VR117" s="4">
        <v>404.09</v>
      </c>
      <c r="VS117" s="1">
        <f t="shared" ref="VS117" si="147">0.2*2</f>
        <v>0.4</v>
      </c>
      <c r="VT117" s="4">
        <f t="shared" ref="VT117:VT120" si="148">VS117*VR117</f>
        <v>161.63999999999999</v>
      </c>
      <c r="VW117" s="1" t="s">
        <v>550</v>
      </c>
      <c r="VX117" s="4" t="str" cm="1">
        <f t="array" ref="VX117:VZ117">IFERROR(VLOOKUP(VW117,[1]MA!$A$6:$D$32,{2,3,4},0),IFERROR(VLOOKUP(VW117,[1]MO!$A$6:$D$26,{2,3,4},0),IFERROR(VLOOKUP(VW117,[1]MQ!$A$6:$D$26,{2,3,4},0),IFERROR(VLOOKUP(VW117,[1]BA!$A$6:$H$184,{2,5,8},0),{"No encontrado","X","X"}))))</f>
        <v>CIMBRA COMUN</v>
      </c>
      <c r="VY117" s="12" t="str">
        <v>m2</v>
      </c>
      <c r="VZ117" s="4">
        <v>404.09</v>
      </c>
      <c r="WA117" s="1">
        <f t="shared" ref="WA117" si="149">0.2*2</f>
        <v>0.4</v>
      </c>
      <c r="WB117" s="4">
        <f t="shared" ref="WB117:WB120" si="150">WA117*VZ117</f>
        <v>161.63999999999999</v>
      </c>
      <c r="WE117" s="1" t="s">
        <v>550</v>
      </c>
      <c r="WF117" s="4" t="str" cm="1">
        <f t="array" ref="WF117:WH117">IFERROR(VLOOKUP(WE117,[1]MA!$A$6:$D$32,{2,3,4},0),IFERROR(VLOOKUP(WE117,[1]MO!$A$6:$D$26,{2,3,4},0),IFERROR(VLOOKUP(WE117,[1]MQ!$A$6:$D$26,{2,3,4},0),IFERROR(VLOOKUP(WE117,[1]BA!$A$6:$H$184,{2,5,8},0),{"No encontrado","X","X"}))))</f>
        <v>CIMBRA COMUN</v>
      </c>
      <c r="WG117" s="12" t="str">
        <v>m2</v>
      </c>
      <c r="WH117" s="4">
        <v>404.09</v>
      </c>
      <c r="WI117" s="1">
        <f t="shared" ref="WI117" si="151">0.2*2</f>
        <v>0.4</v>
      </c>
      <c r="WJ117" s="4">
        <f t="shared" ref="WJ117:WJ120" si="152">WI117*WH117</f>
        <v>161.63999999999999</v>
      </c>
      <c r="WM117" s="1" t="s">
        <v>550</v>
      </c>
      <c r="WN117" s="4" t="str" cm="1">
        <f t="array" ref="WN117:WP117">IFERROR(VLOOKUP(WM117,[1]MA!$A$6:$D$32,{2,3,4},0),IFERROR(VLOOKUP(WM117,[1]MO!$A$6:$D$26,{2,3,4},0),IFERROR(VLOOKUP(WM117,[1]MQ!$A$6:$D$26,{2,3,4},0),IFERROR(VLOOKUP(WM117,[1]BA!$A$6:$H$184,{2,5,8},0),{"No encontrado","X","X"}))))</f>
        <v>CIMBRA COMUN</v>
      </c>
      <c r="WO117" s="12" t="str">
        <v>m2</v>
      </c>
      <c r="WP117" s="4">
        <v>404.09</v>
      </c>
      <c r="WQ117" s="1">
        <f t="shared" ref="WQ117" si="153">0.2*2</f>
        <v>0.4</v>
      </c>
      <c r="WR117" s="4">
        <f t="shared" ref="WR117:WR120" si="154">WQ117*WP117</f>
        <v>161.63999999999999</v>
      </c>
      <c r="WU117" s="1" t="s">
        <v>550</v>
      </c>
      <c r="WV117" s="4" t="str" cm="1">
        <f t="array" ref="WV117:WX117">IFERROR(VLOOKUP(WU117,[1]MA!$A$6:$D$32,{2,3,4},0),IFERROR(VLOOKUP(WU117,[1]MO!$A$6:$D$26,{2,3,4},0),IFERROR(VLOOKUP(WU117,[1]MQ!$A$6:$D$26,{2,3,4},0),IFERROR(VLOOKUP(WU117,[1]BA!$A$6:$H$184,{2,5,8},0),{"No encontrado","X","X"}))))</f>
        <v>CIMBRA COMUN</v>
      </c>
      <c r="WW117" s="12" t="str">
        <v>m2</v>
      </c>
      <c r="WX117" s="4">
        <v>404.09</v>
      </c>
      <c r="WY117" s="1">
        <f t="shared" ref="WY117" si="155">0.2*2</f>
        <v>0.4</v>
      </c>
      <c r="WZ117" s="4">
        <f t="shared" ref="WZ117:WZ120" si="156">WY117*WX117</f>
        <v>161.63999999999999</v>
      </c>
      <c r="XC117" s="1" t="s">
        <v>550</v>
      </c>
      <c r="XD117" s="4" t="str" cm="1">
        <f t="array" ref="XD117:XF117">IFERROR(VLOOKUP(XC117,[1]MA!$A$6:$D$32,{2,3,4},0),IFERROR(VLOOKUP(XC117,[1]MO!$A$6:$D$26,{2,3,4},0),IFERROR(VLOOKUP(XC117,[1]MQ!$A$6:$D$26,{2,3,4},0),IFERROR(VLOOKUP(XC117,[1]BA!$A$6:$H$184,{2,5,8},0),{"No encontrado","X","X"}))))</f>
        <v>CIMBRA COMUN</v>
      </c>
      <c r="XE117" s="12" t="str">
        <v>m2</v>
      </c>
      <c r="XF117" s="4">
        <v>404.09</v>
      </c>
      <c r="XG117" s="1">
        <f t="shared" ref="XG117" si="157">0.2*2</f>
        <v>0.4</v>
      </c>
      <c r="XH117" s="4">
        <f t="shared" ref="XH117:XH120" si="158">XG117*XF117</f>
        <v>161.63999999999999</v>
      </c>
      <c r="XK117" s="1" t="s">
        <v>550</v>
      </c>
      <c r="XL117" s="4" t="str" cm="1">
        <f t="array" ref="XL117:XN117">IFERROR(VLOOKUP(XK117,[1]MA!$A$6:$D$32,{2,3,4},0),IFERROR(VLOOKUP(XK117,[1]MO!$A$6:$D$26,{2,3,4},0),IFERROR(VLOOKUP(XK117,[1]MQ!$A$6:$D$26,{2,3,4},0),IFERROR(VLOOKUP(XK117,[1]BA!$A$6:$H$184,{2,5,8},0),{"No encontrado","X","X"}))))</f>
        <v>CIMBRA COMUN</v>
      </c>
      <c r="XM117" s="12" t="str">
        <v>m2</v>
      </c>
      <c r="XN117" s="4">
        <v>404.09</v>
      </c>
      <c r="XO117" s="1">
        <f t="shared" ref="XO117" si="159">0.2*2</f>
        <v>0.4</v>
      </c>
      <c r="XP117" s="4">
        <f t="shared" ref="XP117:XP120" si="160">XO117*XN117</f>
        <v>161.63999999999999</v>
      </c>
      <c r="XS117" s="1" t="s">
        <v>550</v>
      </c>
      <c r="XT117" s="4" t="str" cm="1">
        <f t="array" ref="XT117:XV117">IFERROR(VLOOKUP(XS117,[1]MA!$A$6:$D$32,{2,3,4},0),IFERROR(VLOOKUP(XS117,[1]MO!$A$6:$D$26,{2,3,4},0),IFERROR(VLOOKUP(XS117,[1]MQ!$A$6:$D$26,{2,3,4},0),IFERROR(VLOOKUP(XS117,[1]BA!$A$6:$H$184,{2,5,8},0),{"No encontrado","X","X"}))))</f>
        <v>CIMBRA COMUN</v>
      </c>
      <c r="XU117" s="12" t="str">
        <v>m2</v>
      </c>
      <c r="XV117" s="4">
        <v>404.09</v>
      </c>
      <c r="XW117" s="1">
        <f t="shared" ref="XW117" si="161">0.2*2</f>
        <v>0.4</v>
      </c>
      <c r="XX117" s="4">
        <f t="shared" ref="XX117:XX120" si="162">XW117*XV117</f>
        <v>161.63999999999999</v>
      </c>
      <c r="YA117" s="1" t="s">
        <v>550</v>
      </c>
      <c r="YB117" s="4" t="str" cm="1">
        <f t="array" ref="YB117:YD117">IFERROR(VLOOKUP(YA117,[1]MA!$A$6:$D$32,{2,3,4},0),IFERROR(VLOOKUP(YA117,[1]MO!$A$6:$D$26,{2,3,4},0),IFERROR(VLOOKUP(YA117,[1]MQ!$A$6:$D$26,{2,3,4},0),IFERROR(VLOOKUP(YA117,[1]BA!$A$6:$H$184,{2,5,8},0),{"No encontrado","X","X"}))))</f>
        <v>CIMBRA COMUN</v>
      </c>
      <c r="YC117" s="12" t="str">
        <v>m2</v>
      </c>
      <c r="YD117" s="4">
        <v>404.09</v>
      </c>
      <c r="YE117" s="1">
        <f t="shared" ref="YE117" si="163">0.2*2</f>
        <v>0.4</v>
      </c>
      <c r="YF117" s="4">
        <f t="shared" ref="YF117:YF120" si="164">YE117*YD117</f>
        <v>161.63999999999999</v>
      </c>
      <c r="YI117" s="1" t="s">
        <v>550</v>
      </c>
      <c r="YJ117" s="4" t="str" cm="1">
        <f t="array" ref="YJ117:YL117">IFERROR(VLOOKUP(YI117,[1]MA!$A$6:$D$32,{2,3,4},0),IFERROR(VLOOKUP(YI117,[1]MO!$A$6:$D$26,{2,3,4},0),IFERROR(VLOOKUP(YI117,[1]MQ!$A$6:$D$26,{2,3,4},0),IFERROR(VLOOKUP(YI117,[1]BA!$A$6:$H$184,{2,5,8},0),{"No encontrado","X","X"}))))</f>
        <v>CIMBRA COMUN</v>
      </c>
      <c r="YK117" s="12" t="str">
        <v>m2</v>
      </c>
      <c r="YL117" s="4">
        <v>404.09</v>
      </c>
      <c r="YM117" s="1">
        <f t="shared" ref="YM117" si="165">0.2*2</f>
        <v>0.4</v>
      </c>
      <c r="YN117" s="4">
        <f t="shared" ref="YN117:YN120" si="166">YM117*YL117</f>
        <v>161.63999999999999</v>
      </c>
      <c r="YQ117" s="1" t="s">
        <v>550</v>
      </c>
      <c r="YR117" s="4" t="str" cm="1">
        <f t="array" ref="YR117:YT117">IFERROR(VLOOKUP(YQ117,[1]MA!$A$6:$D$32,{2,3,4},0),IFERROR(VLOOKUP(YQ117,[1]MO!$A$6:$D$26,{2,3,4},0),IFERROR(VLOOKUP(YQ117,[1]MQ!$A$6:$D$26,{2,3,4},0),IFERROR(VLOOKUP(YQ117,[1]BA!$A$6:$H$184,{2,5,8},0),{"No encontrado","X","X"}))))</f>
        <v>CIMBRA COMUN</v>
      </c>
      <c r="YS117" s="12" t="str">
        <v>m2</v>
      </c>
      <c r="YT117" s="4">
        <v>404.09</v>
      </c>
      <c r="YU117" s="1">
        <f t="shared" ref="YU117" si="167">0.2*2</f>
        <v>0.4</v>
      </c>
      <c r="YV117" s="4">
        <f t="shared" ref="YV117:YV120" si="168">YU117*YT117</f>
        <v>161.63999999999999</v>
      </c>
      <c r="YY117" s="1" t="s">
        <v>550</v>
      </c>
      <c r="YZ117" s="4" t="str" cm="1">
        <f t="array" ref="YZ117:ZB117">IFERROR(VLOOKUP(YY117,[1]MA!$A$6:$D$32,{2,3,4},0),IFERROR(VLOOKUP(YY117,[1]MO!$A$6:$D$26,{2,3,4},0),IFERROR(VLOOKUP(YY117,[1]MQ!$A$6:$D$26,{2,3,4},0),IFERROR(VLOOKUP(YY117,[1]BA!$A$6:$H$184,{2,5,8},0),{"No encontrado","X","X"}))))</f>
        <v>CIMBRA COMUN</v>
      </c>
      <c r="ZA117" s="12" t="str">
        <v>m2</v>
      </c>
      <c r="ZB117" s="4">
        <v>404.09</v>
      </c>
      <c r="ZC117" s="1">
        <f t="shared" ref="ZC117" si="169">0.2*2</f>
        <v>0.4</v>
      </c>
      <c r="ZD117" s="4">
        <f t="shared" ref="ZD117:ZD120" si="170">ZC117*ZB117</f>
        <v>161.63999999999999</v>
      </c>
      <c r="ZG117" s="1" t="s">
        <v>550</v>
      </c>
      <c r="ZH117" s="4" t="str" cm="1">
        <f t="array" ref="ZH117:ZJ117">IFERROR(VLOOKUP(ZG117,[1]MA!$A$6:$D$32,{2,3,4},0),IFERROR(VLOOKUP(ZG117,[1]MO!$A$6:$D$26,{2,3,4},0),IFERROR(VLOOKUP(ZG117,[1]MQ!$A$6:$D$26,{2,3,4},0),IFERROR(VLOOKUP(ZG117,[1]BA!$A$6:$H$184,{2,5,8},0),{"No encontrado","X","X"}))))</f>
        <v>CIMBRA COMUN</v>
      </c>
      <c r="ZI117" s="12" t="str">
        <v>m2</v>
      </c>
      <c r="ZJ117" s="4">
        <v>404.09</v>
      </c>
      <c r="ZK117" s="1">
        <f t="shared" ref="ZK117" si="171">0.2*2</f>
        <v>0.4</v>
      </c>
      <c r="ZL117" s="4">
        <f t="shared" ref="ZL117:ZL120" si="172">ZK117*ZJ117</f>
        <v>161.63999999999999</v>
      </c>
      <c r="ZO117" s="1" t="s">
        <v>550</v>
      </c>
      <c r="ZP117" s="4" t="str" cm="1">
        <f t="array" ref="ZP117:ZR117">IFERROR(VLOOKUP(ZO117,[1]MA!$A$6:$D$32,{2,3,4},0),IFERROR(VLOOKUP(ZO117,[1]MO!$A$6:$D$26,{2,3,4},0),IFERROR(VLOOKUP(ZO117,[1]MQ!$A$6:$D$26,{2,3,4},0),IFERROR(VLOOKUP(ZO117,[1]BA!$A$6:$H$184,{2,5,8},0),{"No encontrado","X","X"}))))</f>
        <v>CIMBRA COMUN</v>
      </c>
      <c r="ZQ117" s="12" t="str">
        <v>m2</v>
      </c>
      <c r="ZR117" s="4">
        <v>404.09</v>
      </c>
      <c r="ZS117" s="1">
        <f t="shared" ref="ZS117" si="173">0.2*2</f>
        <v>0.4</v>
      </c>
      <c r="ZT117" s="4">
        <f t="shared" ref="ZT117:ZT120" si="174">ZS117*ZR117</f>
        <v>161.63999999999999</v>
      </c>
      <c r="ZW117" s="1" t="s">
        <v>550</v>
      </c>
      <c r="ZX117" s="4" t="str" cm="1">
        <f t="array" ref="ZX117:ZZ117">IFERROR(VLOOKUP(ZW117,[1]MA!$A$6:$D$32,{2,3,4},0),IFERROR(VLOOKUP(ZW117,[1]MO!$A$6:$D$26,{2,3,4},0),IFERROR(VLOOKUP(ZW117,[1]MQ!$A$6:$D$26,{2,3,4},0),IFERROR(VLOOKUP(ZW117,[1]BA!$A$6:$H$184,{2,5,8},0),{"No encontrado","X","X"}))))</f>
        <v>CIMBRA COMUN</v>
      </c>
      <c r="ZY117" s="12" t="str">
        <v>m2</v>
      </c>
      <c r="ZZ117" s="4">
        <v>404.09</v>
      </c>
      <c r="AAA117" s="1">
        <f t="shared" ref="AAA117" si="175">0.2*2</f>
        <v>0.4</v>
      </c>
      <c r="AAB117" s="4">
        <f t="shared" ref="AAB117:AAB120" si="176">AAA117*ZZ117</f>
        <v>161.63999999999999</v>
      </c>
      <c r="AAE117" s="1" t="s">
        <v>550</v>
      </c>
      <c r="AAF117" s="4" t="str" cm="1">
        <f t="array" ref="AAF117:AAH117">IFERROR(VLOOKUP(AAE117,[1]MA!$A$6:$D$32,{2,3,4},0),IFERROR(VLOOKUP(AAE117,[1]MO!$A$6:$D$26,{2,3,4},0),IFERROR(VLOOKUP(AAE117,[1]MQ!$A$6:$D$26,{2,3,4},0),IFERROR(VLOOKUP(AAE117,[1]BA!$A$6:$H$184,{2,5,8},0),{"No encontrado","X","X"}))))</f>
        <v>CIMBRA COMUN</v>
      </c>
      <c r="AAG117" s="12" t="str">
        <v>m2</v>
      </c>
      <c r="AAH117" s="4">
        <v>404.09</v>
      </c>
      <c r="AAI117" s="1">
        <f t="shared" ref="AAI117" si="177">0.2*2</f>
        <v>0.4</v>
      </c>
      <c r="AAJ117" s="4">
        <f t="shared" ref="AAJ117:AAJ120" si="178">AAI117*AAH117</f>
        <v>161.63999999999999</v>
      </c>
      <c r="AAM117" s="1" t="s">
        <v>550</v>
      </c>
      <c r="AAN117" s="4" t="str" cm="1">
        <f t="array" ref="AAN117:AAP117">IFERROR(VLOOKUP(AAM117,[1]MA!$A$6:$D$32,{2,3,4},0),IFERROR(VLOOKUP(AAM117,[1]MO!$A$6:$D$26,{2,3,4},0),IFERROR(VLOOKUP(AAM117,[1]MQ!$A$6:$D$26,{2,3,4},0),IFERROR(VLOOKUP(AAM117,[1]BA!$A$6:$H$184,{2,5,8},0),{"No encontrado","X","X"}))))</f>
        <v>CIMBRA COMUN</v>
      </c>
      <c r="AAO117" s="12" t="str">
        <v>m2</v>
      </c>
      <c r="AAP117" s="4">
        <v>404.09</v>
      </c>
      <c r="AAQ117" s="1">
        <f t="shared" ref="AAQ117" si="179">0.2*2</f>
        <v>0.4</v>
      </c>
      <c r="AAR117" s="4">
        <f t="shared" ref="AAR117:AAR120" si="180">AAQ117*AAP117</f>
        <v>161.63999999999999</v>
      </c>
      <c r="AAU117" s="1" t="s">
        <v>550</v>
      </c>
      <c r="AAV117" s="4" t="str" cm="1">
        <f t="array" ref="AAV117:AAX117">IFERROR(VLOOKUP(AAU117,[1]MA!$A$6:$D$32,{2,3,4},0),IFERROR(VLOOKUP(AAU117,[1]MO!$A$6:$D$26,{2,3,4},0),IFERROR(VLOOKUP(AAU117,[1]MQ!$A$6:$D$26,{2,3,4},0),IFERROR(VLOOKUP(AAU117,[1]BA!$A$6:$H$184,{2,5,8},0),{"No encontrado","X","X"}))))</f>
        <v>CIMBRA COMUN</v>
      </c>
      <c r="AAW117" s="12" t="str">
        <v>m2</v>
      </c>
      <c r="AAX117" s="4">
        <v>404.09</v>
      </c>
      <c r="AAY117" s="1">
        <f t="shared" ref="AAY117" si="181">0.2*2</f>
        <v>0.4</v>
      </c>
      <c r="AAZ117" s="4">
        <f t="shared" ref="AAZ117:AAZ120" si="182">AAY117*AAX117</f>
        <v>161.63999999999999</v>
      </c>
      <c r="ABC117" s="1" t="s">
        <v>550</v>
      </c>
      <c r="ABD117" s="4" t="str" cm="1">
        <f t="array" ref="ABD117:ABF117">IFERROR(VLOOKUP(ABC117,[1]MA!$A$6:$D$32,{2,3,4},0),IFERROR(VLOOKUP(ABC117,[1]MO!$A$6:$D$26,{2,3,4},0),IFERROR(VLOOKUP(ABC117,[1]MQ!$A$6:$D$26,{2,3,4},0),IFERROR(VLOOKUP(ABC117,[1]BA!$A$6:$H$184,{2,5,8},0),{"No encontrado","X","X"}))))</f>
        <v>CIMBRA COMUN</v>
      </c>
      <c r="ABE117" s="12" t="str">
        <v>m2</v>
      </c>
      <c r="ABF117" s="4">
        <v>404.09</v>
      </c>
      <c r="ABG117" s="1">
        <f t="shared" ref="ABG117" si="183">0.2*2</f>
        <v>0.4</v>
      </c>
      <c r="ABH117" s="4">
        <f t="shared" ref="ABH117:ABH120" si="184">ABG117*ABF117</f>
        <v>161.63999999999999</v>
      </c>
      <c r="ABK117" s="1" t="s">
        <v>550</v>
      </c>
      <c r="ABL117" s="4" t="str" cm="1">
        <f t="array" ref="ABL117:ABN117">IFERROR(VLOOKUP(ABK117,[1]MA!$A$6:$D$32,{2,3,4},0),IFERROR(VLOOKUP(ABK117,[1]MO!$A$6:$D$26,{2,3,4},0),IFERROR(VLOOKUP(ABK117,[1]MQ!$A$6:$D$26,{2,3,4},0),IFERROR(VLOOKUP(ABK117,[1]BA!$A$6:$H$184,{2,5,8},0),{"No encontrado","X","X"}))))</f>
        <v>CIMBRA COMUN</v>
      </c>
      <c r="ABM117" s="12" t="str">
        <v>m2</v>
      </c>
      <c r="ABN117" s="4">
        <v>404.09</v>
      </c>
      <c r="ABO117" s="1">
        <f t="shared" ref="ABO117" si="185">0.2*2</f>
        <v>0.4</v>
      </c>
      <c r="ABP117" s="4">
        <f t="shared" ref="ABP117:ABP120" si="186">ABO117*ABN117</f>
        <v>161.63999999999999</v>
      </c>
      <c r="ABS117" s="1" t="s">
        <v>550</v>
      </c>
      <c r="ABT117" s="4" t="str" cm="1">
        <f t="array" ref="ABT117:ABV117">IFERROR(VLOOKUP(ABS117,[1]MA!$A$6:$D$32,{2,3,4},0),IFERROR(VLOOKUP(ABS117,[1]MO!$A$6:$D$26,{2,3,4},0),IFERROR(VLOOKUP(ABS117,[1]MQ!$A$6:$D$26,{2,3,4},0),IFERROR(VLOOKUP(ABS117,[1]BA!$A$6:$H$184,{2,5,8},0),{"No encontrado","X","X"}))))</f>
        <v>CIMBRA COMUN</v>
      </c>
      <c r="ABU117" s="12" t="str">
        <v>m2</v>
      </c>
      <c r="ABV117" s="4">
        <v>404.09</v>
      </c>
      <c r="ABW117" s="1">
        <f t="shared" ref="ABW117" si="187">0.2*2</f>
        <v>0.4</v>
      </c>
      <c r="ABX117" s="4">
        <f t="shared" ref="ABX117:ABX120" si="188">ABW117*ABV117</f>
        <v>161.63999999999999</v>
      </c>
      <c r="ACA117" s="1" t="s">
        <v>550</v>
      </c>
      <c r="ACB117" s="4" t="str" cm="1">
        <f t="array" ref="ACB117:ACD117">IFERROR(VLOOKUP(ACA117,[1]MA!$A$6:$D$32,{2,3,4},0),IFERROR(VLOOKUP(ACA117,[1]MO!$A$6:$D$26,{2,3,4},0),IFERROR(VLOOKUP(ACA117,[1]MQ!$A$6:$D$26,{2,3,4},0),IFERROR(VLOOKUP(ACA117,[1]BA!$A$6:$H$184,{2,5,8},0),{"No encontrado","X","X"}))))</f>
        <v>CIMBRA COMUN</v>
      </c>
      <c r="ACC117" s="12" t="str">
        <v>m2</v>
      </c>
      <c r="ACD117" s="4">
        <v>404.09</v>
      </c>
      <c r="ACE117" s="1">
        <f t="shared" ref="ACE117" si="189">0.2*2</f>
        <v>0.4</v>
      </c>
      <c r="ACF117" s="4">
        <f t="shared" ref="ACF117:ACF120" si="190">ACE117*ACD117</f>
        <v>161.63999999999999</v>
      </c>
      <c r="ACI117" s="1" t="s">
        <v>550</v>
      </c>
      <c r="ACJ117" s="4" t="str" cm="1">
        <f t="array" ref="ACJ117:ACL117">IFERROR(VLOOKUP(ACI117,[1]MA!$A$6:$D$32,{2,3,4},0),IFERROR(VLOOKUP(ACI117,[1]MO!$A$6:$D$26,{2,3,4},0),IFERROR(VLOOKUP(ACI117,[1]MQ!$A$6:$D$26,{2,3,4},0),IFERROR(VLOOKUP(ACI117,[1]BA!$A$6:$H$184,{2,5,8},0),{"No encontrado","X","X"}))))</f>
        <v>CIMBRA COMUN</v>
      </c>
      <c r="ACK117" s="12" t="str">
        <v>m2</v>
      </c>
      <c r="ACL117" s="4">
        <v>404.09</v>
      </c>
      <c r="ACM117" s="1">
        <f t="shared" ref="ACM117" si="191">0.2*2</f>
        <v>0.4</v>
      </c>
      <c r="ACN117" s="4">
        <f t="shared" ref="ACN117:ACN120" si="192">ACM117*ACL117</f>
        <v>161.63999999999999</v>
      </c>
      <c r="ACQ117" s="1" t="s">
        <v>550</v>
      </c>
      <c r="ACR117" s="4" t="str" cm="1">
        <f t="array" ref="ACR117:ACT117">IFERROR(VLOOKUP(ACQ117,[1]MA!$A$6:$D$32,{2,3,4},0),IFERROR(VLOOKUP(ACQ117,[1]MO!$A$6:$D$26,{2,3,4},0),IFERROR(VLOOKUP(ACQ117,[1]MQ!$A$6:$D$26,{2,3,4},0),IFERROR(VLOOKUP(ACQ117,[1]BA!$A$6:$H$184,{2,5,8},0),{"No encontrado","X","X"}))))</f>
        <v>CIMBRA COMUN</v>
      </c>
      <c r="ACS117" s="12" t="str">
        <v>m2</v>
      </c>
      <c r="ACT117" s="4">
        <v>404.09</v>
      </c>
      <c r="ACU117" s="1">
        <f t="shared" ref="ACU117" si="193">0.2*2</f>
        <v>0.4</v>
      </c>
      <c r="ACV117" s="4">
        <f t="shared" ref="ACV117:ACV120" si="194">ACU117*ACT117</f>
        <v>161.63999999999999</v>
      </c>
      <c r="ACY117" s="1" t="s">
        <v>550</v>
      </c>
      <c r="ACZ117" s="4" t="str" cm="1">
        <f t="array" ref="ACZ117:ADB117">IFERROR(VLOOKUP(ACY117,[1]MA!$A$6:$D$32,{2,3,4},0),IFERROR(VLOOKUP(ACY117,[1]MO!$A$6:$D$26,{2,3,4},0),IFERROR(VLOOKUP(ACY117,[1]MQ!$A$6:$D$26,{2,3,4},0),IFERROR(VLOOKUP(ACY117,[1]BA!$A$6:$H$184,{2,5,8},0),{"No encontrado","X","X"}))))</f>
        <v>CIMBRA COMUN</v>
      </c>
      <c r="ADA117" s="12" t="str">
        <v>m2</v>
      </c>
      <c r="ADB117" s="4">
        <v>404.09</v>
      </c>
      <c r="ADC117" s="1">
        <f t="shared" ref="ADC117" si="195">0.2*2</f>
        <v>0.4</v>
      </c>
      <c r="ADD117" s="4">
        <f t="shared" ref="ADD117:ADD120" si="196">ADC117*ADB117</f>
        <v>161.63999999999999</v>
      </c>
      <c r="ADG117" s="1" t="s">
        <v>550</v>
      </c>
      <c r="ADH117" s="4" t="str" cm="1">
        <f t="array" ref="ADH117:ADJ117">IFERROR(VLOOKUP(ADG117,[1]MA!$A$6:$D$32,{2,3,4},0),IFERROR(VLOOKUP(ADG117,[1]MO!$A$6:$D$26,{2,3,4},0),IFERROR(VLOOKUP(ADG117,[1]MQ!$A$6:$D$26,{2,3,4},0),IFERROR(VLOOKUP(ADG117,[1]BA!$A$6:$H$184,{2,5,8},0),{"No encontrado","X","X"}))))</f>
        <v>CIMBRA COMUN</v>
      </c>
      <c r="ADI117" s="12" t="str">
        <v>m2</v>
      </c>
      <c r="ADJ117" s="4">
        <v>404.09</v>
      </c>
      <c r="ADK117" s="1">
        <f t="shared" ref="ADK117" si="197">0.2*2</f>
        <v>0.4</v>
      </c>
      <c r="ADL117" s="4">
        <f t="shared" ref="ADL117:ADL120" si="198">ADK117*ADJ117</f>
        <v>161.63999999999999</v>
      </c>
      <c r="ADO117" s="1" t="s">
        <v>550</v>
      </c>
      <c r="ADP117" s="4" t="str" cm="1">
        <f t="array" ref="ADP117:ADR117">IFERROR(VLOOKUP(ADO117,[1]MA!$A$6:$D$32,{2,3,4},0),IFERROR(VLOOKUP(ADO117,[1]MO!$A$6:$D$26,{2,3,4},0),IFERROR(VLOOKUP(ADO117,[1]MQ!$A$6:$D$26,{2,3,4},0),IFERROR(VLOOKUP(ADO117,[1]BA!$A$6:$H$184,{2,5,8},0),{"No encontrado","X","X"}))))</f>
        <v>CIMBRA COMUN</v>
      </c>
      <c r="ADQ117" s="12" t="str">
        <v>m2</v>
      </c>
      <c r="ADR117" s="4">
        <v>404.09</v>
      </c>
      <c r="ADS117" s="1">
        <f t="shared" ref="ADS117" si="199">0.2*2</f>
        <v>0.4</v>
      </c>
      <c r="ADT117" s="4">
        <f t="shared" ref="ADT117:ADT120" si="200">ADS117*ADR117</f>
        <v>161.63999999999999</v>
      </c>
      <c r="ADW117" s="1" t="s">
        <v>550</v>
      </c>
      <c r="ADX117" s="4" t="str" cm="1">
        <f t="array" ref="ADX117:ADZ117">IFERROR(VLOOKUP(ADW117,[1]MA!$A$6:$D$32,{2,3,4},0),IFERROR(VLOOKUP(ADW117,[1]MO!$A$6:$D$26,{2,3,4},0),IFERROR(VLOOKUP(ADW117,[1]MQ!$A$6:$D$26,{2,3,4},0),IFERROR(VLOOKUP(ADW117,[1]BA!$A$6:$H$184,{2,5,8},0),{"No encontrado","X","X"}))))</f>
        <v>CIMBRA COMUN</v>
      </c>
      <c r="ADY117" s="12" t="str">
        <v>m2</v>
      </c>
      <c r="ADZ117" s="4">
        <v>404.09</v>
      </c>
      <c r="AEA117" s="1">
        <f t="shared" ref="AEA117" si="201">0.2*2</f>
        <v>0.4</v>
      </c>
      <c r="AEB117" s="4">
        <f t="shared" ref="AEB117:AEB120" si="202">AEA117*ADZ117</f>
        <v>161.63999999999999</v>
      </c>
      <c r="AEE117" s="1" t="s">
        <v>550</v>
      </c>
      <c r="AEF117" s="4" t="str" cm="1">
        <f t="array" ref="AEF117:AEH117">IFERROR(VLOOKUP(AEE117,[1]MA!$A$6:$D$32,{2,3,4},0),IFERROR(VLOOKUP(AEE117,[1]MO!$A$6:$D$26,{2,3,4},0),IFERROR(VLOOKUP(AEE117,[1]MQ!$A$6:$D$26,{2,3,4},0),IFERROR(VLOOKUP(AEE117,[1]BA!$A$6:$H$184,{2,5,8},0),{"No encontrado","X","X"}))))</f>
        <v>CIMBRA COMUN</v>
      </c>
      <c r="AEG117" s="12" t="str">
        <v>m2</v>
      </c>
      <c r="AEH117" s="4">
        <v>404.09</v>
      </c>
      <c r="AEI117" s="1">
        <f t="shared" ref="AEI117" si="203">0.2*2</f>
        <v>0.4</v>
      </c>
      <c r="AEJ117" s="4">
        <f t="shared" ref="AEJ117:AEJ120" si="204">AEI117*AEH117</f>
        <v>161.63999999999999</v>
      </c>
      <c r="AEM117" s="1" t="s">
        <v>550</v>
      </c>
      <c r="AEN117" s="4" t="str" cm="1">
        <f t="array" ref="AEN117:AEP117">IFERROR(VLOOKUP(AEM117,[1]MA!$A$6:$D$32,{2,3,4},0),IFERROR(VLOOKUP(AEM117,[1]MO!$A$6:$D$26,{2,3,4},0),IFERROR(VLOOKUP(AEM117,[1]MQ!$A$6:$D$26,{2,3,4},0),IFERROR(VLOOKUP(AEM117,[1]BA!$A$6:$H$184,{2,5,8},0),{"No encontrado","X","X"}))))</f>
        <v>CIMBRA COMUN</v>
      </c>
      <c r="AEO117" s="12" t="str">
        <v>m2</v>
      </c>
      <c r="AEP117" s="4">
        <v>404.09</v>
      </c>
      <c r="AEQ117" s="1">
        <f t="shared" ref="AEQ117" si="205">0.2*2</f>
        <v>0.4</v>
      </c>
      <c r="AER117" s="4">
        <f t="shared" ref="AER117:AER120" si="206">AEQ117*AEP117</f>
        <v>161.63999999999999</v>
      </c>
      <c r="AEU117" s="1" t="s">
        <v>550</v>
      </c>
      <c r="AEV117" s="4" t="str" cm="1">
        <f t="array" ref="AEV117:AEX117">IFERROR(VLOOKUP(AEU117,[1]MA!$A$6:$D$32,{2,3,4},0),IFERROR(VLOOKUP(AEU117,[1]MO!$A$6:$D$26,{2,3,4},0),IFERROR(VLOOKUP(AEU117,[1]MQ!$A$6:$D$26,{2,3,4},0),IFERROR(VLOOKUP(AEU117,[1]BA!$A$6:$H$184,{2,5,8},0),{"No encontrado","X","X"}))))</f>
        <v>CIMBRA COMUN</v>
      </c>
      <c r="AEW117" s="12" t="str">
        <v>m2</v>
      </c>
      <c r="AEX117" s="4">
        <v>404.09</v>
      </c>
      <c r="AEY117" s="1">
        <f t="shared" ref="AEY117" si="207">0.2*2</f>
        <v>0.4</v>
      </c>
      <c r="AEZ117" s="4">
        <f t="shared" ref="AEZ117:AEZ120" si="208">AEY117*AEX117</f>
        <v>161.63999999999999</v>
      </c>
      <c r="AFC117" s="1" t="s">
        <v>550</v>
      </c>
      <c r="AFD117" s="4" t="str" cm="1">
        <f t="array" ref="AFD117:AFF117">IFERROR(VLOOKUP(AFC117,[1]MA!$A$6:$D$32,{2,3,4},0),IFERROR(VLOOKUP(AFC117,[1]MO!$A$6:$D$26,{2,3,4},0),IFERROR(VLOOKUP(AFC117,[1]MQ!$A$6:$D$26,{2,3,4},0),IFERROR(VLOOKUP(AFC117,[1]BA!$A$6:$H$184,{2,5,8},0),{"No encontrado","X","X"}))))</f>
        <v>CIMBRA COMUN</v>
      </c>
      <c r="AFE117" s="12" t="str">
        <v>m2</v>
      </c>
      <c r="AFF117" s="4">
        <v>404.09</v>
      </c>
      <c r="AFG117" s="1">
        <f t="shared" ref="AFG117" si="209">0.2*2</f>
        <v>0.4</v>
      </c>
      <c r="AFH117" s="4">
        <f t="shared" ref="AFH117:AFH120" si="210">AFG117*AFF117</f>
        <v>161.63999999999999</v>
      </c>
      <c r="AFK117" s="1" t="s">
        <v>550</v>
      </c>
      <c r="AFL117" s="4" t="str" cm="1">
        <f t="array" ref="AFL117:AFN117">IFERROR(VLOOKUP(AFK117,[1]MA!$A$6:$D$32,{2,3,4},0),IFERROR(VLOOKUP(AFK117,[1]MO!$A$6:$D$26,{2,3,4},0),IFERROR(VLOOKUP(AFK117,[1]MQ!$A$6:$D$26,{2,3,4},0),IFERROR(VLOOKUP(AFK117,[1]BA!$A$6:$H$184,{2,5,8},0),{"No encontrado","X","X"}))))</f>
        <v>CIMBRA COMUN</v>
      </c>
      <c r="AFM117" s="12" t="str">
        <v>m2</v>
      </c>
      <c r="AFN117" s="4">
        <v>404.09</v>
      </c>
      <c r="AFO117" s="1">
        <f t="shared" ref="AFO117" si="211">0.2*2</f>
        <v>0.4</v>
      </c>
      <c r="AFP117" s="4">
        <f t="shared" ref="AFP117:AFP120" si="212">AFO117*AFN117</f>
        <v>161.63999999999999</v>
      </c>
      <c r="AFS117" s="1" t="s">
        <v>550</v>
      </c>
      <c r="AFT117" s="4" t="str" cm="1">
        <f t="array" ref="AFT117:AFV117">IFERROR(VLOOKUP(AFS117,[1]MA!$A$6:$D$32,{2,3,4},0),IFERROR(VLOOKUP(AFS117,[1]MO!$A$6:$D$26,{2,3,4},0),IFERROR(VLOOKUP(AFS117,[1]MQ!$A$6:$D$26,{2,3,4},0),IFERROR(VLOOKUP(AFS117,[1]BA!$A$6:$H$184,{2,5,8},0),{"No encontrado","X","X"}))))</f>
        <v>CIMBRA COMUN</v>
      </c>
      <c r="AFU117" s="12" t="str">
        <v>m2</v>
      </c>
      <c r="AFV117" s="4">
        <v>404.09</v>
      </c>
      <c r="AFW117" s="1">
        <f t="shared" ref="AFW117" si="213">0.2*2</f>
        <v>0.4</v>
      </c>
      <c r="AFX117" s="4">
        <f t="shared" ref="AFX117:AFX120" si="214">AFW117*AFV117</f>
        <v>161.63999999999999</v>
      </c>
      <c r="AGA117" s="1" t="s">
        <v>550</v>
      </c>
      <c r="AGB117" s="4" t="str" cm="1">
        <f t="array" ref="AGB117:AGD117">IFERROR(VLOOKUP(AGA117,[1]MA!$A$6:$D$32,{2,3,4},0),IFERROR(VLOOKUP(AGA117,[1]MO!$A$6:$D$26,{2,3,4},0),IFERROR(VLOOKUP(AGA117,[1]MQ!$A$6:$D$26,{2,3,4},0),IFERROR(VLOOKUP(AGA117,[1]BA!$A$6:$H$184,{2,5,8},0),{"No encontrado","X","X"}))))</f>
        <v>CIMBRA COMUN</v>
      </c>
      <c r="AGC117" s="12" t="str">
        <v>m2</v>
      </c>
      <c r="AGD117" s="4">
        <v>404.09</v>
      </c>
      <c r="AGE117" s="1">
        <f t="shared" ref="AGE117" si="215">0.2*2</f>
        <v>0.4</v>
      </c>
      <c r="AGF117" s="4">
        <f t="shared" ref="AGF117:AGF120" si="216">AGE117*AGD117</f>
        <v>161.63999999999999</v>
      </c>
      <c r="AGI117" s="1" t="s">
        <v>550</v>
      </c>
      <c r="AGJ117" s="4" t="str" cm="1">
        <f t="array" ref="AGJ117:AGL117">IFERROR(VLOOKUP(AGI117,[1]MA!$A$6:$D$32,{2,3,4},0),IFERROR(VLOOKUP(AGI117,[1]MO!$A$6:$D$26,{2,3,4},0),IFERROR(VLOOKUP(AGI117,[1]MQ!$A$6:$D$26,{2,3,4},0),IFERROR(VLOOKUP(AGI117,[1]BA!$A$6:$H$184,{2,5,8},0),{"No encontrado","X","X"}))))</f>
        <v>CIMBRA COMUN</v>
      </c>
      <c r="AGK117" s="12" t="str">
        <v>m2</v>
      </c>
      <c r="AGL117" s="4">
        <v>404.09</v>
      </c>
      <c r="AGM117" s="1">
        <f t="shared" ref="AGM117" si="217">0.2*2</f>
        <v>0.4</v>
      </c>
      <c r="AGN117" s="4">
        <f t="shared" ref="AGN117:AGN120" si="218">AGM117*AGL117</f>
        <v>161.63999999999999</v>
      </c>
      <c r="AGQ117" s="1" t="s">
        <v>550</v>
      </c>
      <c r="AGR117" s="4" t="str" cm="1">
        <f t="array" ref="AGR117:AGT117">IFERROR(VLOOKUP(AGQ117,[1]MA!$A$6:$D$32,{2,3,4},0),IFERROR(VLOOKUP(AGQ117,[1]MO!$A$6:$D$26,{2,3,4},0),IFERROR(VLOOKUP(AGQ117,[1]MQ!$A$6:$D$26,{2,3,4},0),IFERROR(VLOOKUP(AGQ117,[1]BA!$A$6:$H$184,{2,5,8},0),{"No encontrado","X","X"}))))</f>
        <v>CIMBRA COMUN</v>
      </c>
      <c r="AGS117" s="12" t="str">
        <v>m2</v>
      </c>
      <c r="AGT117" s="4">
        <v>404.09</v>
      </c>
      <c r="AGU117" s="1">
        <f t="shared" ref="AGU117" si="219">0.2*2</f>
        <v>0.4</v>
      </c>
      <c r="AGV117" s="4">
        <f t="shared" ref="AGV117:AGV120" si="220">AGU117*AGT117</f>
        <v>161.63999999999999</v>
      </c>
      <c r="AGY117" s="1" t="s">
        <v>550</v>
      </c>
      <c r="AGZ117" s="4" t="str" cm="1">
        <f t="array" ref="AGZ117:AHB117">IFERROR(VLOOKUP(AGY117,[1]MA!$A$6:$D$32,{2,3,4},0),IFERROR(VLOOKUP(AGY117,[1]MO!$A$6:$D$26,{2,3,4},0),IFERROR(VLOOKUP(AGY117,[1]MQ!$A$6:$D$26,{2,3,4},0),IFERROR(VLOOKUP(AGY117,[1]BA!$A$6:$H$184,{2,5,8},0),{"No encontrado","X","X"}))))</f>
        <v>CIMBRA COMUN</v>
      </c>
      <c r="AHA117" s="12" t="str">
        <v>m2</v>
      </c>
      <c r="AHB117" s="4">
        <v>404.09</v>
      </c>
      <c r="AHC117" s="1">
        <f t="shared" ref="AHC117" si="221">0.2*2</f>
        <v>0.4</v>
      </c>
      <c r="AHD117" s="4">
        <f t="shared" ref="AHD117:AHD120" si="222">AHC117*AHB117</f>
        <v>161.63999999999999</v>
      </c>
      <c r="AHG117" s="1" t="s">
        <v>550</v>
      </c>
      <c r="AHH117" s="4" t="str" cm="1">
        <f t="array" ref="AHH117:AHJ117">IFERROR(VLOOKUP(AHG117,[1]MA!$A$6:$D$32,{2,3,4},0),IFERROR(VLOOKUP(AHG117,[1]MO!$A$6:$D$26,{2,3,4},0),IFERROR(VLOOKUP(AHG117,[1]MQ!$A$6:$D$26,{2,3,4},0),IFERROR(VLOOKUP(AHG117,[1]BA!$A$6:$H$184,{2,5,8},0),{"No encontrado","X","X"}))))</f>
        <v>CIMBRA COMUN</v>
      </c>
      <c r="AHI117" s="12" t="str">
        <v>m2</v>
      </c>
      <c r="AHJ117" s="4">
        <v>404.09</v>
      </c>
      <c r="AHK117" s="1">
        <f t="shared" ref="AHK117" si="223">0.2*2</f>
        <v>0.4</v>
      </c>
      <c r="AHL117" s="4">
        <f t="shared" ref="AHL117:AHL120" si="224">AHK117*AHJ117</f>
        <v>161.63999999999999</v>
      </c>
      <c r="AHO117" s="1" t="s">
        <v>550</v>
      </c>
      <c r="AHP117" s="4" t="str" cm="1">
        <f t="array" ref="AHP117:AHR117">IFERROR(VLOOKUP(AHO117,[1]MA!$A$6:$D$32,{2,3,4},0),IFERROR(VLOOKUP(AHO117,[1]MO!$A$6:$D$26,{2,3,4},0),IFERROR(VLOOKUP(AHO117,[1]MQ!$A$6:$D$26,{2,3,4},0),IFERROR(VLOOKUP(AHO117,[1]BA!$A$6:$H$184,{2,5,8},0),{"No encontrado","X","X"}))))</f>
        <v>CIMBRA COMUN</v>
      </c>
      <c r="AHQ117" s="12" t="str">
        <v>m2</v>
      </c>
      <c r="AHR117" s="4">
        <v>404.09</v>
      </c>
      <c r="AHS117" s="1">
        <f t="shared" ref="AHS117" si="225">0.2*2</f>
        <v>0.4</v>
      </c>
      <c r="AHT117" s="4">
        <f t="shared" ref="AHT117:AHT120" si="226">AHS117*AHR117</f>
        <v>161.63999999999999</v>
      </c>
      <c r="AHW117" s="1" t="s">
        <v>550</v>
      </c>
      <c r="AHX117" s="4" t="str" cm="1">
        <f t="array" ref="AHX117:AHZ117">IFERROR(VLOOKUP(AHW117,[1]MA!$A$6:$D$32,{2,3,4},0),IFERROR(VLOOKUP(AHW117,[1]MO!$A$6:$D$26,{2,3,4},0),IFERROR(VLOOKUP(AHW117,[1]MQ!$A$6:$D$26,{2,3,4},0),IFERROR(VLOOKUP(AHW117,[1]BA!$A$6:$H$184,{2,5,8},0),{"No encontrado","X","X"}))))</f>
        <v>CIMBRA COMUN</v>
      </c>
      <c r="AHY117" s="12" t="str">
        <v>m2</v>
      </c>
      <c r="AHZ117" s="4">
        <v>404.09</v>
      </c>
      <c r="AIA117" s="1">
        <f t="shared" ref="AIA117" si="227">0.2*2</f>
        <v>0.4</v>
      </c>
      <c r="AIB117" s="4">
        <f t="shared" ref="AIB117:AIB120" si="228">AIA117*AHZ117</f>
        <v>161.63999999999999</v>
      </c>
      <c r="AIE117" s="1" t="s">
        <v>550</v>
      </c>
      <c r="AIF117" s="4" t="str" cm="1">
        <f t="array" ref="AIF117:AIH117">IFERROR(VLOOKUP(AIE117,[1]MA!$A$6:$D$32,{2,3,4},0),IFERROR(VLOOKUP(AIE117,[1]MO!$A$6:$D$26,{2,3,4},0),IFERROR(VLOOKUP(AIE117,[1]MQ!$A$6:$D$26,{2,3,4},0),IFERROR(VLOOKUP(AIE117,[1]BA!$A$6:$H$184,{2,5,8},0),{"No encontrado","X","X"}))))</f>
        <v>CIMBRA COMUN</v>
      </c>
      <c r="AIG117" s="12" t="str">
        <v>m2</v>
      </c>
      <c r="AIH117" s="4">
        <v>404.09</v>
      </c>
      <c r="AII117" s="1">
        <f t="shared" ref="AII117" si="229">0.2*2</f>
        <v>0.4</v>
      </c>
      <c r="AIJ117" s="4">
        <f t="shared" ref="AIJ117:AIJ120" si="230">AII117*AIH117</f>
        <v>161.63999999999999</v>
      </c>
      <c r="AIM117" s="1" t="s">
        <v>550</v>
      </c>
      <c r="AIN117" s="4" t="str" cm="1">
        <f t="array" ref="AIN117:AIP117">IFERROR(VLOOKUP(AIM117,[1]MA!$A$6:$D$32,{2,3,4},0),IFERROR(VLOOKUP(AIM117,[1]MO!$A$6:$D$26,{2,3,4},0),IFERROR(VLOOKUP(AIM117,[1]MQ!$A$6:$D$26,{2,3,4},0),IFERROR(VLOOKUP(AIM117,[1]BA!$A$6:$H$184,{2,5,8},0),{"No encontrado","X","X"}))))</f>
        <v>CIMBRA COMUN</v>
      </c>
      <c r="AIO117" s="12" t="str">
        <v>m2</v>
      </c>
      <c r="AIP117" s="4">
        <v>404.09</v>
      </c>
      <c r="AIQ117" s="1">
        <f t="shared" ref="AIQ117" si="231">0.2*2</f>
        <v>0.4</v>
      </c>
      <c r="AIR117" s="4">
        <f t="shared" ref="AIR117:AIR120" si="232">AIQ117*AIP117</f>
        <v>161.63999999999999</v>
      </c>
      <c r="AIU117" s="1" t="s">
        <v>550</v>
      </c>
      <c r="AIV117" s="4" t="str" cm="1">
        <f t="array" ref="AIV117:AIX117">IFERROR(VLOOKUP(AIU117,[1]MA!$A$6:$D$32,{2,3,4},0),IFERROR(VLOOKUP(AIU117,[1]MO!$A$6:$D$26,{2,3,4},0),IFERROR(VLOOKUP(AIU117,[1]MQ!$A$6:$D$26,{2,3,4},0),IFERROR(VLOOKUP(AIU117,[1]BA!$A$6:$H$184,{2,5,8},0),{"No encontrado","X","X"}))))</f>
        <v>CIMBRA COMUN</v>
      </c>
      <c r="AIW117" s="12" t="str">
        <v>m2</v>
      </c>
      <c r="AIX117" s="4">
        <v>404.09</v>
      </c>
      <c r="AIY117" s="1">
        <f t="shared" ref="AIY117" si="233">0.2*2</f>
        <v>0.4</v>
      </c>
      <c r="AIZ117" s="4">
        <f t="shared" ref="AIZ117:AIZ120" si="234">AIY117*AIX117</f>
        <v>161.63999999999999</v>
      </c>
      <c r="AJC117" s="1" t="s">
        <v>550</v>
      </c>
      <c r="AJD117" s="4" t="str" cm="1">
        <f t="array" ref="AJD117:AJF117">IFERROR(VLOOKUP(AJC117,[1]MA!$A$6:$D$32,{2,3,4},0),IFERROR(VLOOKUP(AJC117,[1]MO!$A$6:$D$26,{2,3,4},0),IFERROR(VLOOKUP(AJC117,[1]MQ!$A$6:$D$26,{2,3,4},0),IFERROR(VLOOKUP(AJC117,[1]BA!$A$6:$H$184,{2,5,8},0),{"No encontrado","X","X"}))))</f>
        <v>CIMBRA COMUN</v>
      </c>
      <c r="AJE117" s="12" t="str">
        <v>m2</v>
      </c>
      <c r="AJF117" s="4">
        <v>404.09</v>
      </c>
      <c r="AJG117" s="1">
        <f t="shared" ref="AJG117" si="235">0.2*2</f>
        <v>0.4</v>
      </c>
      <c r="AJH117" s="4">
        <f t="shared" ref="AJH117:AJH120" si="236">AJG117*AJF117</f>
        <v>161.63999999999999</v>
      </c>
      <c r="AJK117" s="1" t="s">
        <v>550</v>
      </c>
      <c r="AJL117" s="4" t="str" cm="1">
        <f t="array" ref="AJL117:AJN117">IFERROR(VLOOKUP(AJK117,[1]MA!$A$6:$D$32,{2,3,4},0),IFERROR(VLOOKUP(AJK117,[1]MO!$A$6:$D$26,{2,3,4},0),IFERROR(VLOOKUP(AJK117,[1]MQ!$A$6:$D$26,{2,3,4},0),IFERROR(VLOOKUP(AJK117,[1]BA!$A$6:$H$184,{2,5,8},0),{"No encontrado","X","X"}))))</f>
        <v>CIMBRA COMUN</v>
      </c>
      <c r="AJM117" s="12" t="str">
        <v>m2</v>
      </c>
      <c r="AJN117" s="4">
        <v>404.09</v>
      </c>
      <c r="AJO117" s="1">
        <f t="shared" ref="AJO117" si="237">0.2*2</f>
        <v>0.4</v>
      </c>
      <c r="AJP117" s="4">
        <f t="shared" ref="AJP117:AJP120" si="238">AJO117*AJN117</f>
        <v>161.63999999999999</v>
      </c>
      <c r="AJS117" s="1" t="s">
        <v>550</v>
      </c>
      <c r="AJT117" s="4" t="str" cm="1">
        <f t="array" ref="AJT117:AJV117">IFERROR(VLOOKUP(AJS117,[1]MA!$A$6:$D$32,{2,3,4},0),IFERROR(VLOOKUP(AJS117,[1]MO!$A$6:$D$26,{2,3,4},0),IFERROR(VLOOKUP(AJS117,[1]MQ!$A$6:$D$26,{2,3,4},0),IFERROR(VLOOKUP(AJS117,[1]BA!$A$6:$H$184,{2,5,8},0),{"No encontrado","X","X"}))))</f>
        <v>CIMBRA COMUN</v>
      </c>
      <c r="AJU117" s="12" t="str">
        <v>m2</v>
      </c>
      <c r="AJV117" s="4">
        <v>404.09</v>
      </c>
      <c r="AJW117" s="1">
        <f t="shared" ref="AJW117" si="239">0.2*2</f>
        <v>0.4</v>
      </c>
      <c r="AJX117" s="4">
        <f t="shared" ref="AJX117:AJX120" si="240">AJW117*AJV117</f>
        <v>161.63999999999999</v>
      </c>
      <c r="AKA117" s="1" t="s">
        <v>550</v>
      </c>
      <c r="AKB117" s="4" t="str" cm="1">
        <f t="array" ref="AKB117:AKD117">IFERROR(VLOOKUP(AKA117,[1]MA!$A$6:$D$32,{2,3,4},0),IFERROR(VLOOKUP(AKA117,[1]MO!$A$6:$D$26,{2,3,4},0),IFERROR(VLOOKUP(AKA117,[1]MQ!$A$6:$D$26,{2,3,4},0),IFERROR(VLOOKUP(AKA117,[1]BA!$A$6:$H$184,{2,5,8},0),{"No encontrado","X","X"}))))</f>
        <v>CIMBRA COMUN</v>
      </c>
      <c r="AKC117" s="12" t="str">
        <v>m2</v>
      </c>
      <c r="AKD117" s="4">
        <v>404.09</v>
      </c>
      <c r="AKE117" s="1">
        <f t="shared" ref="AKE117" si="241">0.2*2</f>
        <v>0.4</v>
      </c>
      <c r="AKF117" s="4">
        <f t="shared" ref="AKF117:AKF120" si="242">AKE117*AKD117</f>
        <v>161.63999999999999</v>
      </c>
      <c r="AKI117" s="1" t="s">
        <v>550</v>
      </c>
      <c r="AKJ117" s="4" t="str" cm="1">
        <f t="array" ref="AKJ117:AKL117">IFERROR(VLOOKUP(AKI117,[1]MA!$A$6:$D$32,{2,3,4},0),IFERROR(VLOOKUP(AKI117,[1]MO!$A$6:$D$26,{2,3,4},0),IFERROR(VLOOKUP(AKI117,[1]MQ!$A$6:$D$26,{2,3,4},0),IFERROR(VLOOKUP(AKI117,[1]BA!$A$6:$H$184,{2,5,8},0),{"No encontrado","X","X"}))))</f>
        <v>CIMBRA COMUN</v>
      </c>
      <c r="AKK117" s="12" t="str">
        <v>m2</v>
      </c>
      <c r="AKL117" s="4">
        <v>404.09</v>
      </c>
      <c r="AKM117" s="1">
        <f t="shared" ref="AKM117" si="243">0.2*2</f>
        <v>0.4</v>
      </c>
      <c r="AKN117" s="4">
        <f t="shared" ref="AKN117:AKN120" si="244">AKM117*AKL117</f>
        <v>161.63999999999999</v>
      </c>
      <c r="AKQ117" s="1" t="s">
        <v>550</v>
      </c>
      <c r="AKR117" s="4" t="str" cm="1">
        <f t="array" ref="AKR117:AKT117">IFERROR(VLOOKUP(AKQ117,[1]MA!$A$6:$D$32,{2,3,4},0),IFERROR(VLOOKUP(AKQ117,[1]MO!$A$6:$D$26,{2,3,4},0),IFERROR(VLOOKUP(AKQ117,[1]MQ!$A$6:$D$26,{2,3,4},0),IFERROR(VLOOKUP(AKQ117,[1]BA!$A$6:$H$184,{2,5,8},0),{"No encontrado","X","X"}))))</f>
        <v>CIMBRA COMUN</v>
      </c>
      <c r="AKS117" s="12" t="str">
        <v>m2</v>
      </c>
      <c r="AKT117" s="4">
        <v>404.09</v>
      </c>
      <c r="AKU117" s="1">
        <f t="shared" ref="AKU117" si="245">0.2*2</f>
        <v>0.4</v>
      </c>
      <c r="AKV117" s="4">
        <f t="shared" ref="AKV117:AKV120" si="246">AKU117*AKT117</f>
        <v>161.63999999999999</v>
      </c>
      <c r="AKY117" s="1" t="s">
        <v>550</v>
      </c>
      <c r="AKZ117" s="4" t="str" cm="1">
        <f t="array" ref="AKZ117:ALB117">IFERROR(VLOOKUP(AKY117,[1]MA!$A$6:$D$32,{2,3,4},0),IFERROR(VLOOKUP(AKY117,[1]MO!$A$6:$D$26,{2,3,4},0),IFERROR(VLOOKUP(AKY117,[1]MQ!$A$6:$D$26,{2,3,4},0),IFERROR(VLOOKUP(AKY117,[1]BA!$A$6:$H$184,{2,5,8},0),{"No encontrado","X","X"}))))</f>
        <v>CIMBRA COMUN</v>
      </c>
      <c r="ALA117" s="12" t="str">
        <v>m2</v>
      </c>
      <c r="ALB117" s="4">
        <v>404.09</v>
      </c>
      <c r="ALC117" s="1">
        <f t="shared" ref="ALC117" si="247">0.2*2</f>
        <v>0.4</v>
      </c>
      <c r="ALD117" s="4">
        <f t="shared" ref="ALD117:ALD120" si="248">ALC117*ALB117</f>
        <v>161.63999999999999</v>
      </c>
      <c r="ALG117" s="1" t="s">
        <v>550</v>
      </c>
      <c r="ALH117" s="4" t="str" cm="1">
        <f t="array" ref="ALH117:ALJ117">IFERROR(VLOOKUP(ALG117,[1]MA!$A$6:$D$32,{2,3,4},0),IFERROR(VLOOKUP(ALG117,[1]MO!$A$6:$D$26,{2,3,4},0),IFERROR(VLOOKUP(ALG117,[1]MQ!$A$6:$D$26,{2,3,4},0),IFERROR(VLOOKUP(ALG117,[1]BA!$A$6:$H$184,{2,5,8},0),{"No encontrado","X","X"}))))</f>
        <v>CIMBRA COMUN</v>
      </c>
      <c r="ALI117" s="12" t="str">
        <v>m2</v>
      </c>
      <c r="ALJ117" s="4">
        <v>404.09</v>
      </c>
      <c r="ALK117" s="1">
        <f t="shared" ref="ALK117" si="249">0.2*2</f>
        <v>0.4</v>
      </c>
      <c r="ALL117" s="4">
        <f t="shared" ref="ALL117:ALL120" si="250">ALK117*ALJ117</f>
        <v>161.63999999999999</v>
      </c>
      <c r="ALO117" s="1" t="s">
        <v>550</v>
      </c>
      <c r="ALP117" s="4" t="str" cm="1">
        <f t="array" ref="ALP117:ALR117">IFERROR(VLOOKUP(ALO117,[1]MA!$A$6:$D$32,{2,3,4},0),IFERROR(VLOOKUP(ALO117,[1]MO!$A$6:$D$26,{2,3,4},0),IFERROR(VLOOKUP(ALO117,[1]MQ!$A$6:$D$26,{2,3,4},0),IFERROR(VLOOKUP(ALO117,[1]BA!$A$6:$H$184,{2,5,8},0),{"No encontrado","X","X"}))))</f>
        <v>CIMBRA COMUN</v>
      </c>
      <c r="ALQ117" s="12" t="str">
        <v>m2</v>
      </c>
      <c r="ALR117" s="4">
        <v>404.09</v>
      </c>
      <c r="ALS117" s="1">
        <f t="shared" ref="ALS117" si="251">0.2*2</f>
        <v>0.4</v>
      </c>
      <c r="ALT117" s="4">
        <f t="shared" ref="ALT117:ALT120" si="252">ALS117*ALR117</f>
        <v>161.63999999999999</v>
      </c>
      <c r="ALW117" s="1" t="s">
        <v>550</v>
      </c>
      <c r="ALX117" s="4" t="str" cm="1">
        <f t="array" ref="ALX117:ALZ117">IFERROR(VLOOKUP(ALW117,[1]MA!$A$6:$D$32,{2,3,4},0),IFERROR(VLOOKUP(ALW117,[1]MO!$A$6:$D$26,{2,3,4},0),IFERROR(VLOOKUP(ALW117,[1]MQ!$A$6:$D$26,{2,3,4},0),IFERROR(VLOOKUP(ALW117,[1]BA!$A$6:$H$184,{2,5,8},0),{"No encontrado","X","X"}))))</f>
        <v>CIMBRA COMUN</v>
      </c>
      <c r="ALY117" s="12" t="str">
        <v>m2</v>
      </c>
      <c r="ALZ117" s="4">
        <v>404.09</v>
      </c>
      <c r="AMA117" s="1">
        <f t="shared" ref="AMA117" si="253">0.2*2</f>
        <v>0.4</v>
      </c>
      <c r="AMB117" s="4">
        <f t="shared" ref="AMB117:AMB120" si="254">AMA117*ALZ117</f>
        <v>161.63999999999999</v>
      </c>
      <c r="AME117" s="1" t="s">
        <v>550</v>
      </c>
      <c r="AMF117" s="4" t="str" cm="1">
        <f t="array" ref="AMF117:AMH117">IFERROR(VLOOKUP(AME117,[1]MA!$A$6:$D$32,{2,3,4},0),IFERROR(VLOOKUP(AME117,[1]MO!$A$6:$D$26,{2,3,4},0),IFERROR(VLOOKUP(AME117,[1]MQ!$A$6:$D$26,{2,3,4},0),IFERROR(VLOOKUP(AME117,[1]BA!$A$6:$H$184,{2,5,8},0),{"No encontrado","X","X"}))))</f>
        <v>CIMBRA COMUN</v>
      </c>
      <c r="AMG117" s="12" t="str">
        <v>m2</v>
      </c>
      <c r="AMH117" s="4">
        <v>404.09</v>
      </c>
      <c r="AMI117" s="1">
        <f t="shared" ref="AMI117" si="255">0.2*2</f>
        <v>0.4</v>
      </c>
      <c r="AMJ117" s="4">
        <f t="shared" ref="AMJ117:AMJ120" si="256">AMI117*AMH117</f>
        <v>161.63999999999999</v>
      </c>
      <c r="AMM117" s="1" t="s">
        <v>550</v>
      </c>
      <c r="AMN117" s="4" t="str" cm="1">
        <f t="array" ref="AMN117:AMP117">IFERROR(VLOOKUP(AMM117,[1]MA!$A$6:$D$32,{2,3,4},0),IFERROR(VLOOKUP(AMM117,[1]MO!$A$6:$D$26,{2,3,4},0),IFERROR(VLOOKUP(AMM117,[1]MQ!$A$6:$D$26,{2,3,4},0),IFERROR(VLOOKUP(AMM117,[1]BA!$A$6:$H$184,{2,5,8},0),{"No encontrado","X","X"}))))</f>
        <v>CIMBRA COMUN</v>
      </c>
      <c r="AMO117" s="12" t="str">
        <v>m2</v>
      </c>
      <c r="AMP117" s="4">
        <v>404.09</v>
      </c>
      <c r="AMQ117" s="1">
        <f t="shared" ref="AMQ117" si="257">0.2*2</f>
        <v>0.4</v>
      </c>
      <c r="AMR117" s="4">
        <f t="shared" ref="AMR117:AMR120" si="258">AMQ117*AMP117</f>
        <v>161.63999999999999</v>
      </c>
      <c r="AMU117" s="1" t="s">
        <v>550</v>
      </c>
      <c r="AMV117" s="4" t="str" cm="1">
        <f t="array" ref="AMV117:AMX117">IFERROR(VLOOKUP(AMU117,[1]MA!$A$6:$D$32,{2,3,4},0),IFERROR(VLOOKUP(AMU117,[1]MO!$A$6:$D$26,{2,3,4},0),IFERROR(VLOOKUP(AMU117,[1]MQ!$A$6:$D$26,{2,3,4},0),IFERROR(VLOOKUP(AMU117,[1]BA!$A$6:$H$184,{2,5,8},0),{"No encontrado","X","X"}))))</f>
        <v>CIMBRA COMUN</v>
      </c>
      <c r="AMW117" s="12" t="str">
        <v>m2</v>
      </c>
      <c r="AMX117" s="4">
        <v>404.09</v>
      </c>
      <c r="AMY117" s="1">
        <f t="shared" ref="AMY117" si="259">0.2*2</f>
        <v>0.4</v>
      </c>
      <c r="AMZ117" s="4">
        <f t="shared" ref="AMZ117:AMZ120" si="260">AMY117*AMX117</f>
        <v>161.63999999999999</v>
      </c>
      <c r="ANC117" s="1" t="s">
        <v>550</v>
      </c>
      <c r="AND117" s="4" t="str" cm="1">
        <f t="array" ref="AND117:ANF117">IFERROR(VLOOKUP(ANC117,[1]MA!$A$6:$D$32,{2,3,4},0),IFERROR(VLOOKUP(ANC117,[1]MO!$A$6:$D$26,{2,3,4},0),IFERROR(VLOOKUP(ANC117,[1]MQ!$A$6:$D$26,{2,3,4},0),IFERROR(VLOOKUP(ANC117,[1]BA!$A$6:$H$184,{2,5,8},0),{"No encontrado","X","X"}))))</f>
        <v>CIMBRA COMUN</v>
      </c>
      <c r="ANE117" s="12" t="str">
        <v>m2</v>
      </c>
      <c r="ANF117" s="4">
        <v>404.09</v>
      </c>
      <c r="ANG117" s="1">
        <f t="shared" ref="ANG117" si="261">0.2*2</f>
        <v>0.4</v>
      </c>
      <c r="ANH117" s="4">
        <f t="shared" ref="ANH117:ANH120" si="262">ANG117*ANF117</f>
        <v>161.63999999999999</v>
      </c>
      <c r="ANK117" s="1" t="s">
        <v>550</v>
      </c>
      <c r="ANL117" s="4" t="str" cm="1">
        <f t="array" ref="ANL117:ANN117">IFERROR(VLOOKUP(ANK117,[1]MA!$A$6:$D$32,{2,3,4},0),IFERROR(VLOOKUP(ANK117,[1]MO!$A$6:$D$26,{2,3,4},0),IFERROR(VLOOKUP(ANK117,[1]MQ!$A$6:$D$26,{2,3,4},0),IFERROR(VLOOKUP(ANK117,[1]BA!$A$6:$H$184,{2,5,8},0),{"No encontrado","X","X"}))))</f>
        <v>CIMBRA COMUN</v>
      </c>
      <c r="ANM117" s="12" t="str">
        <v>m2</v>
      </c>
      <c r="ANN117" s="4">
        <v>404.09</v>
      </c>
      <c r="ANO117" s="1">
        <f t="shared" ref="ANO117" si="263">0.2*2</f>
        <v>0.4</v>
      </c>
      <c r="ANP117" s="4">
        <f t="shared" ref="ANP117:ANP120" si="264">ANO117*ANN117</f>
        <v>161.63999999999999</v>
      </c>
      <c r="ANS117" s="1" t="s">
        <v>550</v>
      </c>
      <c r="ANT117" s="4" t="str" cm="1">
        <f t="array" ref="ANT117:ANV117">IFERROR(VLOOKUP(ANS117,[1]MA!$A$6:$D$32,{2,3,4},0),IFERROR(VLOOKUP(ANS117,[1]MO!$A$6:$D$26,{2,3,4},0),IFERROR(VLOOKUP(ANS117,[1]MQ!$A$6:$D$26,{2,3,4},0),IFERROR(VLOOKUP(ANS117,[1]BA!$A$6:$H$184,{2,5,8},0),{"No encontrado","X","X"}))))</f>
        <v>CIMBRA COMUN</v>
      </c>
      <c r="ANU117" s="12" t="str">
        <v>m2</v>
      </c>
      <c r="ANV117" s="4">
        <v>404.09</v>
      </c>
      <c r="ANW117" s="1">
        <f t="shared" ref="ANW117" si="265">0.2*2</f>
        <v>0.4</v>
      </c>
      <c r="ANX117" s="4">
        <f t="shared" ref="ANX117:ANX120" si="266">ANW117*ANV117</f>
        <v>161.63999999999999</v>
      </c>
      <c r="AOA117" s="1" t="s">
        <v>550</v>
      </c>
      <c r="AOB117" s="4" t="str" cm="1">
        <f t="array" ref="AOB117:AOD117">IFERROR(VLOOKUP(AOA117,[1]MA!$A$6:$D$32,{2,3,4},0),IFERROR(VLOOKUP(AOA117,[1]MO!$A$6:$D$26,{2,3,4},0),IFERROR(VLOOKUP(AOA117,[1]MQ!$A$6:$D$26,{2,3,4},0),IFERROR(VLOOKUP(AOA117,[1]BA!$A$6:$H$184,{2,5,8},0),{"No encontrado","X","X"}))))</f>
        <v>CIMBRA COMUN</v>
      </c>
      <c r="AOC117" s="12" t="str">
        <v>m2</v>
      </c>
      <c r="AOD117" s="4">
        <v>404.09</v>
      </c>
      <c r="AOE117" s="1">
        <f t="shared" ref="AOE117" si="267">0.2*2</f>
        <v>0.4</v>
      </c>
      <c r="AOF117" s="4">
        <f t="shared" ref="AOF117:AOF120" si="268">AOE117*AOD117</f>
        <v>161.63999999999999</v>
      </c>
      <c r="AOI117" s="1" t="s">
        <v>550</v>
      </c>
      <c r="AOJ117" s="4" t="str" cm="1">
        <f t="array" ref="AOJ117:AOL117">IFERROR(VLOOKUP(AOI117,[1]MA!$A$6:$D$32,{2,3,4},0),IFERROR(VLOOKUP(AOI117,[1]MO!$A$6:$D$26,{2,3,4},0),IFERROR(VLOOKUP(AOI117,[1]MQ!$A$6:$D$26,{2,3,4},0),IFERROR(VLOOKUP(AOI117,[1]BA!$A$6:$H$184,{2,5,8},0),{"No encontrado","X","X"}))))</f>
        <v>CIMBRA COMUN</v>
      </c>
      <c r="AOK117" s="12" t="str">
        <v>m2</v>
      </c>
      <c r="AOL117" s="4">
        <v>404.09</v>
      </c>
      <c r="AOM117" s="1">
        <f t="shared" ref="AOM117" si="269">0.2*2</f>
        <v>0.4</v>
      </c>
      <c r="AON117" s="4">
        <f t="shared" ref="AON117:AON120" si="270">AOM117*AOL117</f>
        <v>161.63999999999999</v>
      </c>
      <c r="AOQ117" s="1" t="s">
        <v>550</v>
      </c>
      <c r="AOR117" s="4" t="str" cm="1">
        <f t="array" ref="AOR117:AOT117">IFERROR(VLOOKUP(AOQ117,[1]MA!$A$6:$D$32,{2,3,4},0),IFERROR(VLOOKUP(AOQ117,[1]MO!$A$6:$D$26,{2,3,4},0),IFERROR(VLOOKUP(AOQ117,[1]MQ!$A$6:$D$26,{2,3,4},0),IFERROR(VLOOKUP(AOQ117,[1]BA!$A$6:$H$184,{2,5,8},0),{"No encontrado","X","X"}))))</f>
        <v>CIMBRA COMUN</v>
      </c>
      <c r="AOS117" s="12" t="str">
        <v>m2</v>
      </c>
      <c r="AOT117" s="4">
        <v>404.09</v>
      </c>
      <c r="AOU117" s="1">
        <f t="shared" ref="AOU117" si="271">0.2*2</f>
        <v>0.4</v>
      </c>
      <c r="AOV117" s="4">
        <f t="shared" ref="AOV117:AOV120" si="272">AOU117*AOT117</f>
        <v>161.63999999999999</v>
      </c>
      <c r="AOY117" s="1" t="s">
        <v>550</v>
      </c>
      <c r="AOZ117" s="4" t="str" cm="1">
        <f t="array" ref="AOZ117:APB117">IFERROR(VLOOKUP(AOY117,[1]MA!$A$6:$D$32,{2,3,4},0),IFERROR(VLOOKUP(AOY117,[1]MO!$A$6:$D$26,{2,3,4},0),IFERROR(VLOOKUP(AOY117,[1]MQ!$A$6:$D$26,{2,3,4},0),IFERROR(VLOOKUP(AOY117,[1]BA!$A$6:$H$184,{2,5,8},0),{"No encontrado","X","X"}))))</f>
        <v>CIMBRA COMUN</v>
      </c>
      <c r="APA117" s="12" t="str">
        <v>m2</v>
      </c>
      <c r="APB117" s="4">
        <v>404.09</v>
      </c>
      <c r="APC117" s="1">
        <f t="shared" ref="APC117" si="273">0.2*2</f>
        <v>0.4</v>
      </c>
      <c r="APD117" s="4">
        <f t="shared" ref="APD117:APD120" si="274">APC117*APB117</f>
        <v>161.63999999999999</v>
      </c>
      <c r="APG117" s="1" t="s">
        <v>550</v>
      </c>
      <c r="APH117" s="4" t="str" cm="1">
        <f t="array" ref="APH117:APJ117">IFERROR(VLOOKUP(APG117,[1]MA!$A$6:$D$32,{2,3,4},0),IFERROR(VLOOKUP(APG117,[1]MO!$A$6:$D$26,{2,3,4},0),IFERROR(VLOOKUP(APG117,[1]MQ!$A$6:$D$26,{2,3,4},0),IFERROR(VLOOKUP(APG117,[1]BA!$A$6:$H$184,{2,5,8},0),{"No encontrado","X","X"}))))</f>
        <v>CIMBRA COMUN</v>
      </c>
      <c r="API117" s="12" t="str">
        <v>m2</v>
      </c>
      <c r="APJ117" s="4">
        <v>404.09</v>
      </c>
      <c r="APK117" s="1">
        <f t="shared" ref="APK117" si="275">0.2*2</f>
        <v>0.4</v>
      </c>
      <c r="APL117" s="4">
        <f t="shared" ref="APL117:APL120" si="276">APK117*APJ117</f>
        <v>161.63999999999999</v>
      </c>
      <c r="APO117" s="1" t="s">
        <v>550</v>
      </c>
      <c r="APP117" s="4" t="str" cm="1">
        <f t="array" ref="APP117:APR117">IFERROR(VLOOKUP(APO117,[1]MA!$A$6:$D$32,{2,3,4},0),IFERROR(VLOOKUP(APO117,[1]MO!$A$6:$D$26,{2,3,4},0),IFERROR(VLOOKUP(APO117,[1]MQ!$A$6:$D$26,{2,3,4},0),IFERROR(VLOOKUP(APO117,[1]BA!$A$6:$H$184,{2,5,8},0),{"No encontrado","X","X"}))))</f>
        <v>CIMBRA COMUN</v>
      </c>
      <c r="APQ117" s="12" t="str">
        <v>m2</v>
      </c>
      <c r="APR117" s="4">
        <v>404.09</v>
      </c>
      <c r="APS117" s="1">
        <f t="shared" ref="APS117" si="277">0.2*2</f>
        <v>0.4</v>
      </c>
      <c r="APT117" s="4">
        <f t="shared" ref="APT117:APT120" si="278">APS117*APR117</f>
        <v>161.63999999999999</v>
      </c>
      <c r="APW117" s="1" t="s">
        <v>550</v>
      </c>
      <c r="APX117" s="4" t="str" cm="1">
        <f t="array" ref="APX117:APZ117">IFERROR(VLOOKUP(APW117,[1]MA!$A$6:$D$32,{2,3,4},0),IFERROR(VLOOKUP(APW117,[1]MO!$A$6:$D$26,{2,3,4},0),IFERROR(VLOOKUP(APW117,[1]MQ!$A$6:$D$26,{2,3,4},0),IFERROR(VLOOKUP(APW117,[1]BA!$A$6:$H$184,{2,5,8},0),{"No encontrado","X","X"}))))</f>
        <v>CIMBRA COMUN</v>
      </c>
      <c r="APY117" s="12" t="str">
        <v>m2</v>
      </c>
      <c r="APZ117" s="4">
        <v>404.09</v>
      </c>
      <c r="AQA117" s="1">
        <f t="shared" ref="AQA117" si="279">0.2*2</f>
        <v>0.4</v>
      </c>
      <c r="AQB117" s="4">
        <f t="shared" ref="AQB117:AQB120" si="280">AQA117*APZ117</f>
        <v>161.63999999999999</v>
      </c>
      <c r="AQE117" s="1" t="s">
        <v>550</v>
      </c>
      <c r="AQF117" s="4" t="str" cm="1">
        <f t="array" ref="AQF117:AQH117">IFERROR(VLOOKUP(AQE117,[1]MA!$A$6:$D$32,{2,3,4},0),IFERROR(VLOOKUP(AQE117,[1]MO!$A$6:$D$26,{2,3,4},0),IFERROR(VLOOKUP(AQE117,[1]MQ!$A$6:$D$26,{2,3,4},0),IFERROR(VLOOKUP(AQE117,[1]BA!$A$6:$H$184,{2,5,8},0),{"No encontrado","X","X"}))))</f>
        <v>CIMBRA COMUN</v>
      </c>
      <c r="AQG117" s="12" t="str">
        <v>m2</v>
      </c>
      <c r="AQH117" s="4">
        <v>404.09</v>
      </c>
      <c r="AQI117" s="1">
        <f t="shared" ref="AQI117" si="281">0.2*2</f>
        <v>0.4</v>
      </c>
      <c r="AQJ117" s="4">
        <f t="shared" ref="AQJ117:AQJ120" si="282">AQI117*AQH117</f>
        <v>161.63999999999999</v>
      </c>
      <c r="AQM117" s="1" t="s">
        <v>550</v>
      </c>
      <c r="AQN117" s="4" t="str" cm="1">
        <f t="array" ref="AQN117:AQP117">IFERROR(VLOOKUP(AQM117,[1]MA!$A$6:$D$32,{2,3,4},0),IFERROR(VLOOKUP(AQM117,[1]MO!$A$6:$D$26,{2,3,4},0),IFERROR(VLOOKUP(AQM117,[1]MQ!$A$6:$D$26,{2,3,4},0),IFERROR(VLOOKUP(AQM117,[1]BA!$A$6:$H$184,{2,5,8},0),{"No encontrado","X","X"}))))</f>
        <v>CIMBRA COMUN</v>
      </c>
      <c r="AQO117" s="12" t="str">
        <v>m2</v>
      </c>
      <c r="AQP117" s="4">
        <v>404.09</v>
      </c>
      <c r="AQQ117" s="1">
        <f t="shared" ref="AQQ117" si="283">0.2*2</f>
        <v>0.4</v>
      </c>
      <c r="AQR117" s="4">
        <f t="shared" ref="AQR117:AQR120" si="284">AQQ117*AQP117</f>
        <v>161.63999999999999</v>
      </c>
      <c r="AQU117" s="1" t="s">
        <v>550</v>
      </c>
      <c r="AQV117" s="4" t="str" cm="1">
        <f t="array" ref="AQV117:AQX117">IFERROR(VLOOKUP(AQU117,[1]MA!$A$6:$D$32,{2,3,4},0),IFERROR(VLOOKUP(AQU117,[1]MO!$A$6:$D$26,{2,3,4},0),IFERROR(VLOOKUP(AQU117,[1]MQ!$A$6:$D$26,{2,3,4},0),IFERROR(VLOOKUP(AQU117,[1]BA!$A$6:$H$184,{2,5,8},0),{"No encontrado","X","X"}))))</f>
        <v>CIMBRA COMUN</v>
      </c>
      <c r="AQW117" s="12" t="str">
        <v>m2</v>
      </c>
      <c r="AQX117" s="4">
        <v>404.09</v>
      </c>
      <c r="AQY117" s="1">
        <f t="shared" ref="AQY117" si="285">0.2*2</f>
        <v>0.4</v>
      </c>
      <c r="AQZ117" s="4">
        <f t="shared" ref="AQZ117:AQZ120" si="286">AQY117*AQX117</f>
        <v>161.63999999999999</v>
      </c>
      <c r="ARC117" s="1" t="s">
        <v>550</v>
      </c>
      <c r="ARD117" s="4" t="str" cm="1">
        <f t="array" ref="ARD117:ARF117">IFERROR(VLOOKUP(ARC117,[1]MA!$A$6:$D$32,{2,3,4},0),IFERROR(VLOOKUP(ARC117,[1]MO!$A$6:$D$26,{2,3,4},0),IFERROR(VLOOKUP(ARC117,[1]MQ!$A$6:$D$26,{2,3,4},0),IFERROR(VLOOKUP(ARC117,[1]BA!$A$6:$H$184,{2,5,8},0),{"No encontrado","X","X"}))))</f>
        <v>CIMBRA COMUN</v>
      </c>
      <c r="ARE117" s="12" t="str">
        <v>m2</v>
      </c>
      <c r="ARF117" s="4">
        <v>404.09</v>
      </c>
      <c r="ARG117" s="1">
        <f t="shared" ref="ARG117" si="287">0.2*2</f>
        <v>0.4</v>
      </c>
      <c r="ARH117" s="4">
        <f t="shared" ref="ARH117:ARH120" si="288">ARG117*ARF117</f>
        <v>161.63999999999999</v>
      </c>
      <c r="ARK117" s="1" t="s">
        <v>550</v>
      </c>
      <c r="ARL117" s="4" t="str" cm="1">
        <f t="array" ref="ARL117:ARN117">IFERROR(VLOOKUP(ARK117,[1]MA!$A$6:$D$32,{2,3,4},0),IFERROR(VLOOKUP(ARK117,[1]MO!$A$6:$D$26,{2,3,4},0),IFERROR(VLOOKUP(ARK117,[1]MQ!$A$6:$D$26,{2,3,4},0),IFERROR(VLOOKUP(ARK117,[1]BA!$A$6:$H$184,{2,5,8},0),{"No encontrado","X","X"}))))</f>
        <v>CIMBRA COMUN</v>
      </c>
      <c r="ARM117" s="12" t="str">
        <v>m2</v>
      </c>
      <c r="ARN117" s="4">
        <v>404.09</v>
      </c>
      <c r="ARO117" s="1">
        <f t="shared" ref="ARO117" si="289">0.2*2</f>
        <v>0.4</v>
      </c>
      <c r="ARP117" s="4">
        <f t="shared" ref="ARP117:ARP120" si="290">ARO117*ARN117</f>
        <v>161.63999999999999</v>
      </c>
      <c r="ARS117" s="1" t="s">
        <v>550</v>
      </c>
      <c r="ART117" s="4" t="str" cm="1">
        <f t="array" ref="ART117:ARV117">IFERROR(VLOOKUP(ARS117,[1]MA!$A$6:$D$32,{2,3,4},0),IFERROR(VLOOKUP(ARS117,[1]MO!$A$6:$D$26,{2,3,4},0),IFERROR(VLOOKUP(ARS117,[1]MQ!$A$6:$D$26,{2,3,4},0),IFERROR(VLOOKUP(ARS117,[1]BA!$A$6:$H$184,{2,5,8},0),{"No encontrado","X","X"}))))</f>
        <v>CIMBRA COMUN</v>
      </c>
      <c r="ARU117" s="12" t="str">
        <v>m2</v>
      </c>
      <c r="ARV117" s="4">
        <v>404.09</v>
      </c>
      <c r="ARW117" s="1">
        <f t="shared" ref="ARW117" si="291">0.2*2</f>
        <v>0.4</v>
      </c>
      <c r="ARX117" s="4">
        <f t="shared" ref="ARX117:ARX120" si="292">ARW117*ARV117</f>
        <v>161.63999999999999</v>
      </c>
      <c r="ASA117" s="1" t="s">
        <v>550</v>
      </c>
      <c r="ASB117" s="4" t="str" cm="1">
        <f t="array" ref="ASB117:ASD117">IFERROR(VLOOKUP(ASA117,[1]MA!$A$6:$D$32,{2,3,4},0),IFERROR(VLOOKUP(ASA117,[1]MO!$A$6:$D$26,{2,3,4},0),IFERROR(VLOOKUP(ASA117,[1]MQ!$A$6:$D$26,{2,3,4},0),IFERROR(VLOOKUP(ASA117,[1]BA!$A$6:$H$184,{2,5,8},0),{"No encontrado","X","X"}))))</f>
        <v>CIMBRA COMUN</v>
      </c>
      <c r="ASC117" s="12" t="str">
        <v>m2</v>
      </c>
      <c r="ASD117" s="4">
        <v>404.09</v>
      </c>
      <c r="ASE117" s="1">
        <f t="shared" ref="ASE117" si="293">0.2*2</f>
        <v>0.4</v>
      </c>
      <c r="ASF117" s="4">
        <f t="shared" ref="ASF117:ASF120" si="294">ASE117*ASD117</f>
        <v>161.63999999999999</v>
      </c>
      <c r="ASI117" s="1" t="s">
        <v>550</v>
      </c>
      <c r="ASJ117" s="4" t="str" cm="1">
        <f t="array" ref="ASJ117:ASL117">IFERROR(VLOOKUP(ASI117,[1]MA!$A$6:$D$32,{2,3,4},0),IFERROR(VLOOKUP(ASI117,[1]MO!$A$6:$D$26,{2,3,4},0),IFERROR(VLOOKUP(ASI117,[1]MQ!$A$6:$D$26,{2,3,4},0),IFERROR(VLOOKUP(ASI117,[1]BA!$A$6:$H$184,{2,5,8},0),{"No encontrado","X","X"}))))</f>
        <v>CIMBRA COMUN</v>
      </c>
      <c r="ASK117" s="12" t="str">
        <v>m2</v>
      </c>
      <c r="ASL117" s="4">
        <v>404.09</v>
      </c>
      <c r="ASM117" s="1">
        <f t="shared" ref="ASM117" si="295">0.2*2</f>
        <v>0.4</v>
      </c>
      <c r="ASN117" s="4">
        <f t="shared" ref="ASN117:ASN120" si="296">ASM117*ASL117</f>
        <v>161.63999999999999</v>
      </c>
      <c r="ASQ117" s="1" t="s">
        <v>550</v>
      </c>
      <c r="ASR117" s="4" t="str" cm="1">
        <f t="array" ref="ASR117:AST117">IFERROR(VLOOKUP(ASQ117,[1]MA!$A$6:$D$32,{2,3,4},0),IFERROR(VLOOKUP(ASQ117,[1]MO!$A$6:$D$26,{2,3,4},0),IFERROR(VLOOKUP(ASQ117,[1]MQ!$A$6:$D$26,{2,3,4},0),IFERROR(VLOOKUP(ASQ117,[1]BA!$A$6:$H$184,{2,5,8},0),{"No encontrado","X","X"}))))</f>
        <v>CIMBRA COMUN</v>
      </c>
      <c r="ASS117" s="12" t="str">
        <v>m2</v>
      </c>
      <c r="AST117" s="4">
        <v>404.09</v>
      </c>
      <c r="ASU117" s="1">
        <f t="shared" ref="ASU117" si="297">0.2*2</f>
        <v>0.4</v>
      </c>
      <c r="ASV117" s="4">
        <f t="shared" ref="ASV117:ASV120" si="298">ASU117*AST117</f>
        <v>161.63999999999999</v>
      </c>
      <c r="ASY117" s="1" t="s">
        <v>550</v>
      </c>
      <c r="ASZ117" s="4" t="str" cm="1">
        <f t="array" ref="ASZ117:ATB117">IFERROR(VLOOKUP(ASY117,[1]MA!$A$6:$D$32,{2,3,4},0),IFERROR(VLOOKUP(ASY117,[1]MO!$A$6:$D$26,{2,3,4},0),IFERROR(VLOOKUP(ASY117,[1]MQ!$A$6:$D$26,{2,3,4},0),IFERROR(VLOOKUP(ASY117,[1]BA!$A$6:$H$184,{2,5,8},0),{"No encontrado","X","X"}))))</f>
        <v>CIMBRA COMUN</v>
      </c>
      <c r="ATA117" s="12" t="str">
        <v>m2</v>
      </c>
      <c r="ATB117" s="4">
        <v>404.09</v>
      </c>
      <c r="ATC117" s="1">
        <f t="shared" ref="ATC117" si="299">0.2*2</f>
        <v>0.4</v>
      </c>
      <c r="ATD117" s="4">
        <f t="shared" ref="ATD117:ATD120" si="300">ATC117*ATB117</f>
        <v>161.63999999999999</v>
      </c>
      <c r="ATG117" s="1" t="s">
        <v>550</v>
      </c>
      <c r="ATH117" s="4" t="str" cm="1">
        <f t="array" ref="ATH117:ATJ117">IFERROR(VLOOKUP(ATG117,[1]MA!$A$6:$D$32,{2,3,4},0),IFERROR(VLOOKUP(ATG117,[1]MO!$A$6:$D$26,{2,3,4},0),IFERROR(VLOOKUP(ATG117,[1]MQ!$A$6:$D$26,{2,3,4},0),IFERROR(VLOOKUP(ATG117,[1]BA!$A$6:$H$184,{2,5,8},0),{"No encontrado","X","X"}))))</f>
        <v>CIMBRA COMUN</v>
      </c>
      <c r="ATI117" s="12" t="str">
        <v>m2</v>
      </c>
      <c r="ATJ117" s="4">
        <v>404.09</v>
      </c>
      <c r="ATK117" s="1">
        <f t="shared" ref="ATK117" si="301">0.2*2</f>
        <v>0.4</v>
      </c>
      <c r="ATL117" s="4">
        <f t="shared" ref="ATL117:ATL120" si="302">ATK117*ATJ117</f>
        <v>161.63999999999999</v>
      </c>
      <c r="ATO117" s="1" t="s">
        <v>550</v>
      </c>
      <c r="ATP117" s="4" t="str" cm="1">
        <f t="array" ref="ATP117:ATR117">IFERROR(VLOOKUP(ATO117,[1]MA!$A$6:$D$32,{2,3,4},0),IFERROR(VLOOKUP(ATO117,[1]MO!$A$6:$D$26,{2,3,4},0),IFERROR(VLOOKUP(ATO117,[1]MQ!$A$6:$D$26,{2,3,4},0),IFERROR(VLOOKUP(ATO117,[1]BA!$A$6:$H$184,{2,5,8},0),{"No encontrado","X","X"}))))</f>
        <v>CIMBRA COMUN</v>
      </c>
      <c r="ATQ117" s="12" t="str">
        <v>m2</v>
      </c>
      <c r="ATR117" s="4">
        <v>404.09</v>
      </c>
      <c r="ATS117" s="1">
        <f t="shared" ref="ATS117" si="303">0.2*2</f>
        <v>0.4</v>
      </c>
      <c r="ATT117" s="4">
        <f t="shared" ref="ATT117:ATT120" si="304">ATS117*ATR117</f>
        <v>161.63999999999999</v>
      </c>
      <c r="ATW117" s="1" t="s">
        <v>550</v>
      </c>
      <c r="ATX117" s="4" t="str" cm="1">
        <f t="array" ref="ATX117:ATZ117">IFERROR(VLOOKUP(ATW117,[1]MA!$A$6:$D$32,{2,3,4},0),IFERROR(VLOOKUP(ATW117,[1]MO!$A$6:$D$26,{2,3,4},0),IFERROR(VLOOKUP(ATW117,[1]MQ!$A$6:$D$26,{2,3,4},0),IFERROR(VLOOKUP(ATW117,[1]BA!$A$6:$H$184,{2,5,8},0),{"No encontrado","X","X"}))))</f>
        <v>CIMBRA COMUN</v>
      </c>
      <c r="ATY117" s="12" t="str">
        <v>m2</v>
      </c>
      <c r="ATZ117" s="4">
        <v>404.09</v>
      </c>
      <c r="AUA117" s="1">
        <f t="shared" ref="AUA117" si="305">0.2*2</f>
        <v>0.4</v>
      </c>
      <c r="AUB117" s="4">
        <f t="shared" ref="AUB117:AUB120" si="306">AUA117*ATZ117</f>
        <v>161.63999999999999</v>
      </c>
      <c r="AUE117" s="1" t="s">
        <v>550</v>
      </c>
      <c r="AUF117" s="4" t="str" cm="1">
        <f t="array" ref="AUF117:AUH117">IFERROR(VLOOKUP(AUE117,[1]MA!$A$6:$D$32,{2,3,4},0),IFERROR(VLOOKUP(AUE117,[1]MO!$A$6:$D$26,{2,3,4},0),IFERROR(VLOOKUP(AUE117,[1]MQ!$A$6:$D$26,{2,3,4},0),IFERROR(VLOOKUP(AUE117,[1]BA!$A$6:$H$184,{2,5,8},0),{"No encontrado","X","X"}))))</f>
        <v>CIMBRA COMUN</v>
      </c>
      <c r="AUG117" s="12" t="str">
        <v>m2</v>
      </c>
      <c r="AUH117" s="4">
        <v>404.09</v>
      </c>
      <c r="AUI117" s="1">
        <f t="shared" ref="AUI117" si="307">0.2*2</f>
        <v>0.4</v>
      </c>
      <c r="AUJ117" s="4">
        <f t="shared" ref="AUJ117:AUJ120" si="308">AUI117*AUH117</f>
        <v>161.63999999999999</v>
      </c>
      <c r="AUM117" s="1" t="s">
        <v>550</v>
      </c>
      <c r="AUN117" s="4" t="str" cm="1">
        <f t="array" ref="AUN117:AUP117">IFERROR(VLOOKUP(AUM117,[1]MA!$A$6:$D$32,{2,3,4},0),IFERROR(VLOOKUP(AUM117,[1]MO!$A$6:$D$26,{2,3,4},0),IFERROR(VLOOKUP(AUM117,[1]MQ!$A$6:$D$26,{2,3,4},0),IFERROR(VLOOKUP(AUM117,[1]BA!$A$6:$H$184,{2,5,8},0),{"No encontrado","X","X"}))))</f>
        <v>CIMBRA COMUN</v>
      </c>
      <c r="AUO117" s="12" t="str">
        <v>m2</v>
      </c>
      <c r="AUP117" s="4">
        <v>404.09</v>
      </c>
      <c r="AUQ117" s="1">
        <f t="shared" ref="AUQ117" si="309">0.2*2</f>
        <v>0.4</v>
      </c>
      <c r="AUR117" s="4">
        <f t="shared" ref="AUR117:AUR120" si="310">AUQ117*AUP117</f>
        <v>161.63999999999999</v>
      </c>
      <c r="AUU117" s="1" t="s">
        <v>550</v>
      </c>
      <c r="AUV117" s="4" t="str" cm="1">
        <f t="array" ref="AUV117:AUX117">IFERROR(VLOOKUP(AUU117,[1]MA!$A$6:$D$32,{2,3,4},0),IFERROR(VLOOKUP(AUU117,[1]MO!$A$6:$D$26,{2,3,4},0),IFERROR(VLOOKUP(AUU117,[1]MQ!$A$6:$D$26,{2,3,4},0),IFERROR(VLOOKUP(AUU117,[1]BA!$A$6:$H$184,{2,5,8},0),{"No encontrado","X","X"}))))</f>
        <v>CIMBRA COMUN</v>
      </c>
      <c r="AUW117" s="12" t="str">
        <v>m2</v>
      </c>
      <c r="AUX117" s="4">
        <v>404.09</v>
      </c>
      <c r="AUY117" s="1">
        <f t="shared" ref="AUY117" si="311">0.2*2</f>
        <v>0.4</v>
      </c>
      <c r="AUZ117" s="4">
        <f t="shared" ref="AUZ117:AUZ120" si="312">AUY117*AUX117</f>
        <v>161.63999999999999</v>
      </c>
      <c r="AVC117" s="1" t="s">
        <v>550</v>
      </c>
      <c r="AVD117" s="4" t="str" cm="1">
        <f t="array" ref="AVD117:AVF117">IFERROR(VLOOKUP(AVC117,[1]MA!$A$6:$D$32,{2,3,4},0),IFERROR(VLOOKUP(AVC117,[1]MO!$A$6:$D$26,{2,3,4},0),IFERROR(VLOOKUP(AVC117,[1]MQ!$A$6:$D$26,{2,3,4},0),IFERROR(VLOOKUP(AVC117,[1]BA!$A$6:$H$184,{2,5,8},0),{"No encontrado","X","X"}))))</f>
        <v>CIMBRA COMUN</v>
      </c>
      <c r="AVE117" s="12" t="str">
        <v>m2</v>
      </c>
      <c r="AVF117" s="4">
        <v>404.09</v>
      </c>
      <c r="AVG117" s="1">
        <f t="shared" ref="AVG117" si="313">0.2*2</f>
        <v>0.4</v>
      </c>
      <c r="AVH117" s="4">
        <f t="shared" ref="AVH117:AVH120" si="314">AVG117*AVF117</f>
        <v>161.63999999999999</v>
      </c>
      <c r="AVK117" s="1" t="s">
        <v>550</v>
      </c>
      <c r="AVL117" s="4" t="str" cm="1">
        <f t="array" ref="AVL117:AVN117">IFERROR(VLOOKUP(AVK117,[1]MA!$A$6:$D$32,{2,3,4},0),IFERROR(VLOOKUP(AVK117,[1]MO!$A$6:$D$26,{2,3,4},0),IFERROR(VLOOKUP(AVK117,[1]MQ!$A$6:$D$26,{2,3,4},0),IFERROR(VLOOKUP(AVK117,[1]BA!$A$6:$H$184,{2,5,8},0),{"No encontrado","X","X"}))))</f>
        <v>CIMBRA COMUN</v>
      </c>
      <c r="AVM117" s="12" t="str">
        <v>m2</v>
      </c>
      <c r="AVN117" s="4">
        <v>404.09</v>
      </c>
      <c r="AVO117" s="1">
        <f t="shared" ref="AVO117" si="315">0.2*2</f>
        <v>0.4</v>
      </c>
      <c r="AVP117" s="4">
        <f t="shared" ref="AVP117:AVP120" si="316">AVO117*AVN117</f>
        <v>161.63999999999999</v>
      </c>
      <c r="AVS117" s="1" t="s">
        <v>550</v>
      </c>
      <c r="AVT117" s="4" t="str" cm="1">
        <f t="array" ref="AVT117:AVV117">IFERROR(VLOOKUP(AVS117,[1]MA!$A$6:$D$32,{2,3,4},0),IFERROR(VLOOKUP(AVS117,[1]MO!$A$6:$D$26,{2,3,4},0),IFERROR(VLOOKUP(AVS117,[1]MQ!$A$6:$D$26,{2,3,4},0),IFERROR(VLOOKUP(AVS117,[1]BA!$A$6:$H$184,{2,5,8},0),{"No encontrado","X","X"}))))</f>
        <v>CIMBRA COMUN</v>
      </c>
      <c r="AVU117" s="12" t="str">
        <v>m2</v>
      </c>
      <c r="AVV117" s="4">
        <v>404.09</v>
      </c>
      <c r="AVW117" s="1">
        <f t="shared" ref="AVW117" si="317">0.2*2</f>
        <v>0.4</v>
      </c>
      <c r="AVX117" s="4">
        <f t="shared" ref="AVX117:AVX120" si="318">AVW117*AVV117</f>
        <v>161.63999999999999</v>
      </c>
      <c r="AWA117" s="1" t="s">
        <v>550</v>
      </c>
      <c r="AWB117" s="4" t="str" cm="1">
        <f t="array" ref="AWB117:AWD117">IFERROR(VLOOKUP(AWA117,[1]MA!$A$6:$D$32,{2,3,4},0),IFERROR(VLOOKUP(AWA117,[1]MO!$A$6:$D$26,{2,3,4},0),IFERROR(VLOOKUP(AWA117,[1]MQ!$A$6:$D$26,{2,3,4},0),IFERROR(VLOOKUP(AWA117,[1]BA!$A$6:$H$184,{2,5,8},0),{"No encontrado","X","X"}))))</f>
        <v>CIMBRA COMUN</v>
      </c>
      <c r="AWC117" s="12" t="str">
        <v>m2</v>
      </c>
      <c r="AWD117" s="4">
        <v>404.09</v>
      </c>
      <c r="AWE117" s="1">
        <f t="shared" ref="AWE117" si="319">0.2*2</f>
        <v>0.4</v>
      </c>
      <c r="AWF117" s="4">
        <f t="shared" ref="AWF117:AWF120" si="320">AWE117*AWD117</f>
        <v>161.63999999999999</v>
      </c>
      <c r="AWI117" s="1" t="s">
        <v>550</v>
      </c>
      <c r="AWJ117" s="4" t="str" cm="1">
        <f t="array" ref="AWJ117:AWL117">IFERROR(VLOOKUP(AWI117,[1]MA!$A$6:$D$32,{2,3,4},0),IFERROR(VLOOKUP(AWI117,[1]MO!$A$6:$D$26,{2,3,4},0),IFERROR(VLOOKUP(AWI117,[1]MQ!$A$6:$D$26,{2,3,4},0),IFERROR(VLOOKUP(AWI117,[1]BA!$A$6:$H$184,{2,5,8},0),{"No encontrado","X","X"}))))</f>
        <v>CIMBRA COMUN</v>
      </c>
      <c r="AWK117" s="12" t="str">
        <v>m2</v>
      </c>
      <c r="AWL117" s="4">
        <v>404.09</v>
      </c>
      <c r="AWM117" s="1">
        <f t="shared" ref="AWM117" si="321">0.2*2</f>
        <v>0.4</v>
      </c>
      <c r="AWN117" s="4">
        <f t="shared" ref="AWN117:AWN120" si="322">AWM117*AWL117</f>
        <v>161.63999999999999</v>
      </c>
      <c r="AWQ117" s="1" t="s">
        <v>550</v>
      </c>
      <c r="AWR117" s="4" t="str" cm="1">
        <f t="array" ref="AWR117:AWT117">IFERROR(VLOOKUP(AWQ117,[1]MA!$A$6:$D$32,{2,3,4},0),IFERROR(VLOOKUP(AWQ117,[1]MO!$A$6:$D$26,{2,3,4},0),IFERROR(VLOOKUP(AWQ117,[1]MQ!$A$6:$D$26,{2,3,4},0),IFERROR(VLOOKUP(AWQ117,[1]BA!$A$6:$H$184,{2,5,8},0),{"No encontrado","X","X"}))))</f>
        <v>CIMBRA COMUN</v>
      </c>
      <c r="AWS117" s="12" t="str">
        <v>m2</v>
      </c>
      <c r="AWT117" s="4">
        <v>404.09</v>
      </c>
      <c r="AWU117" s="1">
        <f t="shared" ref="AWU117" si="323">0.2*2</f>
        <v>0.4</v>
      </c>
      <c r="AWV117" s="4">
        <f t="shared" ref="AWV117:AWV120" si="324">AWU117*AWT117</f>
        <v>161.63999999999999</v>
      </c>
      <c r="AWY117" s="1" t="s">
        <v>550</v>
      </c>
      <c r="AWZ117" s="4" t="str" cm="1">
        <f t="array" ref="AWZ117:AXB117">IFERROR(VLOOKUP(AWY117,[1]MA!$A$6:$D$32,{2,3,4},0),IFERROR(VLOOKUP(AWY117,[1]MO!$A$6:$D$26,{2,3,4},0),IFERROR(VLOOKUP(AWY117,[1]MQ!$A$6:$D$26,{2,3,4},0),IFERROR(VLOOKUP(AWY117,[1]BA!$A$6:$H$184,{2,5,8},0),{"No encontrado","X","X"}))))</f>
        <v>CIMBRA COMUN</v>
      </c>
      <c r="AXA117" s="12" t="str">
        <v>m2</v>
      </c>
      <c r="AXB117" s="4">
        <v>404.09</v>
      </c>
      <c r="AXC117" s="1">
        <f t="shared" ref="AXC117" si="325">0.2*2</f>
        <v>0.4</v>
      </c>
      <c r="AXD117" s="4">
        <f t="shared" ref="AXD117:AXD120" si="326">AXC117*AXB117</f>
        <v>161.63999999999999</v>
      </c>
      <c r="AXG117" s="1" t="s">
        <v>550</v>
      </c>
      <c r="AXH117" s="4" t="str" cm="1">
        <f t="array" ref="AXH117:AXJ117">IFERROR(VLOOKUP(AXG117,[1]MA!$A$6:$D$32,{2,3,4},0),IFERROR(VLOOKUP(AXG117,[1]MO!$A$6:$D$26,{2,3,4},0),IFERROR(VLOOKUP(AXG117,[1]MQ!$A$6:$D$26,{2,3,4},0),IFERROR(VLOOKUP(AXG117,[1]BA!$A$6:$H$184,{2,5,8},0),{"No encontrado","X","X"}))))</f>
        <v>CIMBRA COMUN</v>
      </c>
      <c r="AXI117" s="12" t="str">
        <v>m2</v>
      </c>
      <c r="AXJ117" s="4">
        <v>404.09</v>
      </c>
      <c r="AXK117" s="1">
        <f t="shared" ref="AXK117" si="327">0.2*2</f>
        <v>0.4</v>
      </c>
      <c r="AXL117" s="4">
        <f t="shared" ref="AXL117:AXL120" si="328">AXK117*AXJ117</f>
        <v>161.63999999999999</v>
      </c>
      <c r="AXO117" s="1" t="s">
        <v>550</v>
      </c>
      <c r="AXP117" s="4" t="str" cm="1">
        <f t="array" ref="AXP117:AXR117">IFERROR(VLOOKUP(AXO117,[1]MA!$A$6:$D$32,{2,3,4},0),IFERROR(VLOOKUP(AXO117,[1]MO!$A$6:$D$26,{2,3,4},0),IFERROR(VLOOKUP(AXO117,[1]MQ!$A$6:$D$26,{2,3,4},0),IFERROR(VLOOKUP(AXO117,[1]BA!$A$6:$H$184,{2,5,8},0),{"No encontrado","X","X"}))))</f>
        <v>CIMBRA COMUN</v>
      </c>
      <c r="AXQ117" s="12" t="str">
        <v>m2</v>
      </c>
      <c r="AXR117" s="4">
        <v>404.09</v>
      </c>
      <c r="AXS117" s="1">
        <f t="shared" ref="AXS117" si="329">0.2*2</f>
        <v>0.4</v>
      </c>
      <c r="AXT117" s="4">
        <f t="shared" ref="AXT117:AXT120" si="330">AXS117*AXR117</f>
        <v>161.63999999999999</v>
      </c>
      <c r="AXW117" s="1" t="s">
        <v>550</v>
      </c>
      <c r="AXX117" s="4" t="str" cm="1">
        <f t="array" ref="AXX117:AXZ117">IFERROR(VLOOKUP(AXW117,[1]MA!$A$6:$D$32,{2,3,4},0),IFERROR(VLOOKUP(AXW117,[1]MO!$A$6:$D$26,{2,3,4},0),IFERROR(VLOOKUP(AXW117,[1]MQ!$A$6:$D$26,{2,3,4},0),IFERROR(VLOOKUP(AXW117,[1]BA!$A$6:$H$184,{2,5,8},0),{"No encontrado","X","X"}))))</f>
        <v>CIMBRA COMUN</v>
      </c>
      <c r="AXY117" s="12" t="str">
        <v>m2</v>
      </c>
      <c r="AXZ117" s="4">
        <v>404.09</v>
      </c>
      <c r="AYA117" s="1">
        <f t="shared" ref="AYA117" si="331">0.2*2</f>
        <v>0.4</v>
      </c>
      <c r="AYB117" s="4">
        <f t="shared" ref="AYB117:AYB120" si="332">AYA117*AXZ117</f>
        <v>161.63999999999999</v>
      </c>
      <c r="AYE117" s="1" t="s">
        <v>550</v>
      </c>
      <c r="AYF117" s="4" t="str" cm="1">
        <f t="array" ref="AYF117:AYH117">IFERROR(VLOOKUP(AYE117,[1]MA!$A$6:$D$32,{2,3,4},0),IFERROR(VLOOKUP(AYE117,[1]MO!$A$6:$D$26,{2,3,4},0),IFERROR(VLOOKUP(AYE117,[1]MQ!$A$6:$D$26,{2,3,4},0),IFERROR(VLOOKUP(AYE117,[1]BA!$A$6:$H$184,{2,5,8},0),{"No encontrado","X","X"}))))</f>
        <v>CIMBRA COMUN</v>
      </c>
      <c r="AYG117" s="12" t="str">
        <v>m2</v>
      </c>
      <c r="AYH117" s="4">
        <v>404.09</v>
      </c>
      <c r="AYI117" s="1">
        <f t="shared" ref="AYI117" si="333">0.2*2</f>
        <v>0.4</v>
      </c>
      <c r="AYJ117" s="4">
        <f t="shared" ref="AYJ117:AYJ120" si="334">AYI117*AYH117</f>
        <v>161.63999999999999</v>
      </c>
      <c r="AYM117" s="1" t="s">
        <v>550</v>
      </c>
      <c r="AYN117" s="4" t="str" cm="1">
        <f t="array" ref="AYN117:AYP117">IFERROR(VLOOKUP(AYM117,[1]MA!$A$6:$D$32,{2,3,4},0),IFERROR(VLOOKUP(AYM117,[1]MO!$A$6:$D$26,{2,3,4},0),IFERROR(VLOOKUP(AYM117,[1]MQ!$A$6:$D$26,{2,3,4},0),IFERROR(VLOOKUP(AYM117,[1]BA!$A$6:$H$184,{2,5,8},0),{"No encontrado","X","X"}))))</f>
        <v>CIMBRA COMUN</v>
      </c>
      <c r="AYO117" s="12" t="str">
        <v>m2</v>
      </c>
      <c r="AYP117" s="4">
        <v>404.09</v>
      </c>
      <c r="AYQ117" s="1">
        <f t="shared" ref="AYQ117" si="335">0.2*2</f>
        <v>0.4</v>
      </c>
      <c r="AYR117" s="4">
        <f t="shared" ref="AYR117:AYR120" si="336">AYQ117*AYP117</f>
        <v>161.63999999999999</v>
      </c>
      <c r="AYU117" s="1" t="s">
        <v>550</v>
      </c>
      <c r="AYV117" s="4" t="str" cm="1">
        <f t="array" ref="AYV117:AYX117">IFERROR(VLOOKUP(AYU117,[1]MA!$A$6:$D$32,{2,3,4},0),IFERROR(VLOOKUP(AYU117,[1]MO!$A$6:$D$26,{2,3,4},0),IFERROR(VLOOKUP(AYU117,[1]MQ!$A$6:$D$26,{2,3,4},0),IFERROR(VLOOKUP(AYU117,[1]BA!$A$6:$H$184,{2,5,8},0),{"No encontrado","X","X"}))))</f>
        <v>CIMBRA COMUN</v>
      </c>
      <c r="AYW117" s="12" t="str">
        <v>m2</v>
      </c>
      <c r="AYX117" s="4">
        <v>404.09</v>
      </c>
      <c r="AYY117" s="1">
        <f t="shared" ref="AYY117" si="337">0.2*2</f>
        <v>0.4</v>
      </c>
      <c r="AYZ117" s="4">
        <f t="shared" ref="AYZ117:AYZ120" si="338">AYY117*AYX117</f>
        <v>161.63999999999999</v>
      </c>
      <c r="AZC117" s="1" t="s">
        <v>550</v>
      </c>
      <c r="AZD117" s="4" t="str" cm="1">
        <f t="array" ref="AZD117:AZF117">IFERROR(VLOOKUP(AZC117,[1]MA!$A$6:$D$32,{2,3,4},0),IFERROR(VLOOKUP(AZC117,[1]MO!$A$6:$D$26,{2,3,4},0),IFERROR(VLOOKUP(AZC117,[1]MQ!$A$6:$D$26,{2,3,4},0),IFERROR(VLOOKUP(AZC117,[1]BA!$A$6:$H$184,{2,5,8},0),{"No encontrado","X","X"}))))</f>
        <v>CIMBRA COMUN</v>
      </c>
      <c r="AZE117" s="12" t="str">
        <v>m2</v>
      </c>
      <c r="AZF117" s="4">
        <v>404.09</v>
      </c>
      <c r="AZG117" s="1">
        <f t="shared" ref="AZG117" si="339">0.2*2</f>
        <v>0.4</v>
      </c>
      <c r="AZH117" s="4">
        <f t="shared" ref="AZH117:AZH120" si="340">AZG117*AZF117</f>
        <v>161.63999999999999</v>
      </c>
      <c r="AZK117" s="1" t="s">
        <v>550</v>
      </c>
      <c r="AZL117" s="4" t="str" cm="1">
        <f t="array" ref="AZL117:AZN117">IFERROR(VLOOKUP(AZK117,[1]MA!$A$6:$D$32,{2,3,4},0),IFERROR(VLOOKUP(AZK117,[1]MO!$A$6:$D$26,{2,3,4},0),IFERROR(VLOOKUP(AZK117,[1]MQ!$A$6:$D$26,{2,3,4},0),IFERROR(VLOOKUP(AZK117,[1]BA!$A$6:$H$184,{2,5,8},0),{"No encontrado","X","X"}))))</f>
        <v>CIMBRA COMUN</v>
      </c>
      <c r="AZM117" s="12" t="str">
        <v>m2</v>
      </c>
      <c r="AZN117" s="4">
        <v>404.09</v>
      </c>
      <c r="AZO117" s="1">
        <f t="shared" ref="AZO117" si="341">0.2*2</f>
        <v>0.4</v>
      </c>
      <c r="AZP117" s="4">
        <f t="shared" ref="AZP117:AZP120" si="342">AZO117*AZN117</f>
        <v>161.63999999999999</v>
      </c>
      <c r="AZS117" s="1" t="s">
        <v>550</v>
      </c>
      <c r="AZT117" s="4" t="str" cm="1">
        <f t="array" ref="AZT117:AZV117">IFERROR(VLOOKUP(AZS117,[1]MA!$A$6:$D$32,{2,3,4},0),IFERROR(VLOOKUP(AZS117,[1]MO!$A$6:$D$26,{2,3,4},0),IFERROR(VLOOKUP(AZS117,[1]MQ!$A$6:$D$26,{2,3,4},0),IFERROR(VLOOKUP(AZS117,[1]BA!$A$6:$H$184,{2,5,8},0),{"No encontrado","X","X"}))))</f>
        <v>CIMBRA COMUN</v>
      </c>
      <c r="AZU117" s="12" t="str">
        <v>m2</v>
      </c>
      <c r="AZV117" s="4">
        <v>404.09</v>
      </c>
      <c r="AZW117" s="1">
        <f t="shared" ref="AZW117" si="343">0.2*2</f>
        <v>0.4</v>
      </c>
      <c r="AZX117" s="4">
        <f t="shared" ref="AZX117:AZX120" si="344">AZW117*AZV117</f>
        <v>161.63999999999999</v>
      </c>
      <c r="BAA117" s="1" t="s">
        <v>550</v>
      </c>
      <c r="BAB117" s="4" t="str" cm="1">
        <f t="array" ref="BAB117:BAD117">IFERROR(VLOOKUP(BAA117,[1]MA!$A$6:$D$32,{2,3,4},0),IFERROR(VLOOKUP(BAA117,[1]MO!$A$6:$D$26,{2,3,4},0),IFERROR(VLOOKUP(BAA117,[1]MQ!$A$6:$D$26,{2,3,4},0),IFERROR(VLOOKUP(BAA117,[1]BA!$A$6:$H$184,{2,5,8},0),{"No encontrado","X","X"}))))</f>
        <v>CIMBRA COMUN</v>
      </c>
      <c r="BAC117" s="12" t="str">
        <v>m2</v>
      </c>
      <c r="BAD117" s="4">
        <v>404.09</v>
      </c>
      <c r="BAE117" s="1">
        <f t="shared" ref="BAE117" si="345">0.2*2</f>
        <v>0.4</v>
      </c>
      <c r="BAF117" s="4">
        <f t="shared" ref="BAF117:BAF120" si="346">BAE117*BAD117</f>
        <v>161.63999999999999</v>
      </c>
      <c r="BAI117" s="1" t="s">
        <v>550</v>
      </c>
      <c r="BAJ117" s="4" t="str" cm="1">
        <f t="array" ref="BAJ117:BAL117">IFERROR(VLOOKUP(BAI117,[1]MA!$A$6:$D$32,{2,3,4},0),IFERROR(VLOOKUP(BAI117,[1]MO!$A$6:$D$26,{2,3,4},0),IFERROR(VLOOKUP(BAI117,[1]MQ!$A$6:$D$26,{2,3,4},0),IFERROR(VLOOKUP(BAI117,[1]BA!$A$6:$H$184,{2,5,8},0),{"No encontrado","X","X"}))))</f>
        <v>CIMBRA COMUN</v>
      </c>
      <c r="BAK117" s="12" t="str">
        <v>m2</v>
      </c>
      <c r="BAL117" s="4">
        <v>404.09</v>
      </c>
      <c r="BAM117" s="1">
        <f t="shared" ref="BAM117" si="347">0.2*2</f>
        <v>0.4</v>
      </c>
      <c r="BAN117" s="4">
        <f t="shared" ref="BAN117:BAN120" si="348">BAM117*BAL117</f>
        <v>161.63999999999999</v>
      </c>
      <c r="BAQ117" s="1" t="s">
        <v>550</v>
      </c>
      <c r="BAR117" s="4" t="str" cm="1">
        <f t="array" ref="BAR117:BAT117">IFERROR(VLOOKUP(BAQ117,[1]MA!$A$6:$D$32,{2,3,4},0),IFERROR(VLOOKUP(BAQ117,[1]MO!$A$6:$D$26,{2,3,4},0),IFERROR(VLOOKUP(BAQ117,[1]MQ!$A$6:$D$26,{2,3,4},0),IFERROR(VLOOKUP(BAQ117,[1]BA!$A$6:$H$184,{2,5,8},0),{"No encontrado","X","X"}))))</f>
        <v>CIMBRA COMUN</v>
      </c>
      <c r="BAS117" s="12" t="str">
        <v>m2</v>
      </c>
      <c r="BAT117" s="4">
        <v>404.09</v>
      </c>
      <c r="BAU117" s="1">
        <f t="shared" ref="BAU117" si="349">0.2*2</f>
        <v>0.4</v>
      </c>
      <c r="BAV117" s="4">
        <f t="shared" ref="BAV117:BAV120" si="350">BAU117*BAT117</f>
        <v>161.63999999999999</v>
      </c>
      <c r="BAY117" s="1" t="s">
        <v>550</v>
      </c>
      <c r="BAZ117" s="4" t="str" cm="1">
        <f t="array" ref="BAZ117:BBB117">IFERROR(VLOOKUP(BAY117,[1]MA!$A$6:$D$32,{2,3,4},0),IFERROR(VLOOKUP(BAY117,[1]MO!$A$6:$D$26,{2,3,4},0),IFERROR(VLOOKUP(BAY117,[1]MQ!$A$6:$D$26,{2,3,4},0),IFERROR(VLOOKUP(BAY117,[1]BA!$A$6:$H$184,{2,5,8},0),{"No encontrado","X","X"}))))</f>
        <v>CIMBRA COMUN</v>
      </c>
      <c r="BBA117" s="12" t="str">
        <v>m2</v>
      </c>
      <c r="BBB117" s="4">
        <v>404.09</v>
      </c>
      <c r="BBC117" s="1">
        <f t="shared" ref="BBC117" si="351">0.2*2</f>
        <v>0.4</v>
      </c>
      <c r="BBD117" s="4">
        <f t="shared" ref="BBD117:BBD120" si="352">BBC117*BBB117</f>
        <v>161.63999999999999</v>
      </c>
      <c r="BBG117" s="1" t="s">
        <v>550</v>
      </c>
      <c r="BBH117" s="4" t="str" cm="1">
        <f t="array" ref="BBH117:BBJ117">IFERROR(VLOOKUP(BBG117,[1]MA!$A$6:$D$32,{2,3,4},0),IFERROR(VLOOKUP(BBG117,[1]MO!$A$6:$D$26,{2,3,4},0),IFERROR(VLOOKUP(BBG117,[1]MQ!$A$6:$D$26,{2,3,4},0),IFERROR(VLOOKUP(BBG117,[1]BA!$A$6:$H$184,{2,5,8},0),{"No encontrado","X","X"}))))</f>
        <v>CIMBRA COMUN</v>
      </c>
      <c r="BBI117" s="12" t="str">
        <v>m2</v>
      </c>
      <c r="BBJ117" s="4">
        <v>404.09</v>
      </c>
      <c r="BBK117" s="1">
        <f t="shared" ref="BBK117" si="353">0.2*2</f>
        <v>0.4</v>
      </c>
      <c r="BBL117" s="4">
        <f t="shared" ref="BBL117:BBL120" si="354">BBK117*BBJ117</f>
        <v>161.63999999999999</v>
      </c>
      <c r="BBO117" s="1" t="s">
        <v>550</v>
      </c>
      <c r="BBP117" s="4" t="str" cm="1">
        <f t="array" ref="BBP117:BBR117">IFERROR(VLOOKUP(BBO117,[1]MA!$A$6:$D$32,{2,3,4},0),IFERROR(VLOOKUP(BBO117,[1]MO!$A$6:$D$26,{2,3,4},0),IFERROR(VLOOKUP(BBO117,[1]MQ!$A$6:$D$26,{2,3,4},0),IFERROR(VLOOKUP(BBO117,[1]BA!$A$6:$H$184,{2,5,8},0),{"No encontrado","X","X"}))))</f>
        <v>CIMBRA COMUN</v>
      </c>
      <c r="BBQ117" s="12" t="str">
        <v>m2</v>
      </c>
      <c r="BBR117" s="4">
        <v>404.09</v>
      </c>
      <c r="BBS117" s="1">
        <f t="shared" ref="BBS117" si="355">0.2*2</f>
        <v>0.4</v>
      </c>
      <c r="BBT117" s="4">
        <f t="shared" ref="BBT117:BBT120" si="356">BBS117*BBR117</f>
        <v>161.63999999999999</v>
      </c>
      <c r="BBW117" s="1" t="s">
        <v>550</v>
      </c>
      <c r="BBX117" s="4" t="str" cm="1">
        <f t="array" ref="BBX117:BBZ117">IFERROR(VLOOKUP(BBW117,[1]MA!$A$6:$D$32,{2,3,4},0),IFERROR(VLOOKUP(BBW117,[1]MO!$A$6:$D$26,{2,3,4},0),IFERROR(VLOOKUP(BBW117,[1]MQ!$A$6:$D$26,{2,3,4},0),IFERROR(VLOOKUP(BBW117,[1]BA!$A$6:$H$184,{2,5,8},0),{"No encontrado","X","X"}))))</f>
        <v>CIMBRA COMUN</v>
      </c>
      <c r="BBY117" s="12" t="str">
        <v>m2</v>
      </c>
      <c r="BBZ117" s="4">
        <v>404.09</v>
      </c>
      <c r="BCA117" s="1">
        <f t="shared" ref="BCA117" si="357">0.2*2</f>
        <v>0.4</v>
      </c>
      <c r="BCB117" s="4">
        <f t="shared" ref="BCB117:BCB120" si="358">BCA117*BBZ117</f>
        <v>161.63999999999999</v>
      </c>
      <c r="BCE117" s="1" t="s">
        <v>550</v>
      </c>
      <c r="BCF117" s="4" t="str" cm="1">
        <f t="array" ref="BCF117:BCH117">IFERROR(VLOOKUP(BCE117,[1]MA!$A$6:$D$32,{2,3,4},0),IFERROR(VLOOKUP(BCE117,[1]MO!$A$6:$D$26,{2,3,4},0),IFERROR(VLOOKUP(BCE117,[1]MQ!$A$6:$D$26,{2,3,4},0),IFERROR(VLOOKUP(BCE117,[1]BA!$A$6:$H$184,{2,5,8},0),{"No encontrado","X","X"}))))</f>
        <v>CIMBRA COMUN</v>
      </c>
      <c r="BCG117" s="12" t="str">
        <v>m2</v>
      </c>
      <c r="BCH117" s="4">
        <v>404.09</v>
      </c>
      <c r="BCI117" s="1">
        <f t="shared" ref="BCI117" si="359">0.2*2</f>
        <v>0.4</v>
      </c>
      <c r="BCJ117" s="4">
        <f t="shared" ref="BCJ117:BCJ120" si="360">BCI117*BCH117</f>
        <v>161.63999999999999</v>
      </c>
      <c r="BCM117" s="1" t="s">
        <v>550</v>
      </c>
      <c r="BCN117" s="4" t="str" cm="1">
        <f t="array" ref="BCN117:BCP117">IFERROR(VLOOKUP(BCM117,[1]MA!$A$6:$D$32,{2,3,4},0),IFERROR(VLOOKUP(BCM117,[1]MO!$A$6:$D$26,{2,3,4},0),IFERROR(VLOOKUP(BCM117,[1]MQ!$A$6:$D$26,{2,3,4},0),IFERROR(VLOOKUP(BCM117,[1]BA!$A$6:$H$184,{2,5,8},0),{"No encontrado","X","X"}))))</f>
        <v>CIMBRA COMUN</v>
      </c>
      <c r="BCO117" s="12" t="str">
        <v>m2</v>
      </c>
      <c r="BCP117" s="4">
        <v>404.09</v>
      </c>
      <c r="BCQ117" s="1">
        <f t="shared" ref="BCQ117" si="361">0.2*2</f>
        <v>0.4</v>
      </c>
      <c r="BCR117" s="4">
        <f t="shared" ref="BCR117:BCR120" si="362">BCQ117*BCP117</f>
        <v>161.63999999999999</v>
      </c>
      <c r="BCU117" s="1" t="s">
        <v>550</v>
      </c>
      <c r="BCV117" s="4" t="str" cm="1">
        <f t="array" ref="BCV117:BCX117">IFERROR(VLOOKUP(BCU117,[1]MA!$A$6:$D$32,{2,3,4},0),IFERROR(VLOOKUP(BCU117,[1]MO!$A$6:$D$26,{2,3,4},0),IFERROR(VLOOKUP(BCU117,[1]MQ!$A$6:$D$26,{2,3,4},0),IFERROR(VLOOKUP(BCU117,[1]BA!$A$6:$H$184,{2,5,8},0),{"No encontrado","X","X"}))))</f>
        <v>CIMBRA COMUN</v>
      </c>
      <c r="BCW117" s="12" t="str">
        <v>m2</v>
      </c>
      <c r="BCX117" s="4">
        <v>404.09</v>
      </c>
      <c r="BCY117" s="1">
        <f t="shared" ref="BCY117" si="363">0.2*2</f>
        <v>0.4</v>
      </c>
      <c r="BCZ117" s="4">
        <f t="shared" ref="BCZ117:BCZ120" si="364">BCY117*BCX117</f>
        <v>161.63999999999999</v>
      </c>
      <c r="BDC117" s="1" t="s">
        <v>550</v>
      </c>
      <c r="BDD117" s="4" t="str" cm="1">
        <f t="array" ref="BDD117:BDF117">IFERROR(VLOOKUP(BDC117,[1]MA!$A$6:$D$32,{2,3,4},0),IFERROR(VLOOKUP(BDC117,[1]MO!$A$6:$D$26,{2,3,4},0),IFERROR(VLOOKUP(BDC117,[1]MQ!$A$6:$D$26,{2,3,4},0),IFERROR(VLOOKUP(BDC117,[1]BA!$A$6:$H$184,{2,5,8},0),{"No encontrado","X","X"}))))</f>
        <v>CIMBRA COMUN</v>
      </c>
      <c r="BDE117" s="12" t="str">
        <v>m2</v>
      </c>
      <c r="BDF117" s="4">
        <v>404.09</v>
      </c>
      <c r="BDG117" s="1">
        <f t="shared" ref="BDG117" si="365">0.2*2</f>
        <v>0.4</v>
      </c>
      <c r="BDH117" s="4">
        <f t="shared" ref="BDH117:BDH120" si="366">BDG117*BDF117</f>
        <v>161.63999999999999</v>
      </c>
      <c r="BDK117" s="1" t="s">
        <v>550</v>
      </c>
      <c r="BDL117" s="4" t="str" cm="1">
        <f t="array" ref="BDL117:BDN117">IFERROR(VLOOKUP(BDK117,[1]MA!$A$6:$D$32,{2,3,4},0),IFERROR(VLOOKUP(BDK117,[1]MO!$A$6:$D$26,{2,3,4},0),IFERROR(VLOOKUP(BDK117,[1]MQ!$A$6:$D$26,{2,3,4},0),IFERROR(VLOOKUP(BDK117,[1]BA!$A$6:$H$184,{2,5,8},0),{"No encontrado","X","X"}))))</f>
        <v>CIMBRA COMUN</v>
      </c>
      <c r="BDM117" s="12" t="str">
        <v>m2</v>
      </c>
      <c r="BDN117" s="4">
        <v>404.09</v>
      </c>
      <c r="BDO117" s="1">
        <f t="shared" ref="BDO117" si="367">0.2*2</f>
        <v>0.4</v>
      </c>
      <c r="BDP117" s="4">
        <f t="shared" ref="BDP117:BDP120" si="368">BDO117*BDN117</f>
        <v>161.63999999999999</v>
      </c>
      <c r="BDS117" s="1" t="s">
        <v>550</v>
      </c>
      <c r="BDT117" s="4" t="str" cm="1">
        <f t="array" ref="BDT117:BDV117">IFERROR(VLOOKUP(BDS117,[1]MA!$A$6:$D$32,{2,3,4},0),IFERROR(VLOOKUP(BDS117,[1]MO!$A$6:$D$26,{2,3,4},0),IFERROR(VLOOKUP(BDS117,[1]MQ!$A$6:$D$26,{2,3,4},0),IFERROR(VLOOKUP(BDS117,[1]BA!$A$6:$H$184,{2,5,8},0),{"No encontrado","X","X"}))))</f>
        <v>CIMBRA COMUN</v>
      </c>
      <c r="BDU117" s="12" t="str">
        <v>m2</v>
      </c>
      <c r="BDV117" s="4">
        <v>404.09</v>
      </c>
      <c r="BDW117" s="1">
        <f t="shared" ref="BDW117" si="369">0.2*2</f>
        <v>0.4</v>
      </c>
      <c r="BDX117" s="4">
        <f t="shared" ref="BDX117:BDX120" si="370">BDW117*BDV117</f>
        <v>161.63999999999999</v>
      </c>
      <c r="BEA117" s="1" t="s">
        <v>550</v>
      </c>
      <c r="BEB117" s="4" t="str" cm="1">
        <f t="array" ref="BEB117:BED117">IFERROR(VLOOKUP(BEA117,[1]MA!$A$6:$D$32,{2,3,4},0),IFERROR(VLOOKUP(BEA117,[1]MO!$A$6:$D$26,{2,3,4},0),IFERROR(VLOOKUP(BEA117,[1]MQ!$A$6:$D$26,{2,3,4},0),IFERROR(VLOOKUP(BEA117,[1]BA!$A$6:$H$184,{2,5,8},0),{"No encontrado","X","X"}))))</f>
        <v>CIMBRA COMUN</v>
      </c>
      <c r="BEC117" s="12" t="str">
        <v>m2</v>
      </c>
      <c r="BED117" s="4">
        <v>404.09</v>
      </c>
      <c r="BEE117" s="1">
        <f t="shared" ref="BEE117" si="371">0.2*2</f>
        <v>0.4</v>
      </c>
      <c r="BEF117" s="4">
        <f t="shared" ref="BEF117:BEF120" si="372">BEE117*BED117</f>
        <v>161.63999999999999</v>
      </c>
      <c r="BEI117" s="1" t="s">
        <v>550</v>
      </c>
      <c r="BEJ117" s="4" t="str" cm="1">
        <f t="array" ref="BEJ117:BEL117">IFERROR(VLOOKUP(BEI117,[1]MA!$A$6:$D$32,{2,3,4},0),IFERROR(VLOOKUP(BEI117,[1]MO!$A$6:$D$26,{2,3,4},0),IFERROR(VLOOKUP(BEI117,[1]MQ!$A$6:$D$26,{2,3,4},0),IFERROR(VLOOKUP(BEI117,[1]BA!$A$6:$H$184,{2,5,8},0),{"No encontrado","X","X"}))))</f>
        <v>CIMBRA COMUN</v>
      </c>
      <c r="BEK117" s="12" t="str">
        <v>m2</v>
      </c>
      <c r="BEL117" s="4">
        <v>404.09</v>
      </c>
      <c r="BEM117" s="1">
        <f t="shared" ref="BEM117" si="373">0.2*2</f>
        <v>0.4</v>
      </c>
      <c r="BEN117" s="4">
        <f t="shared" ref="BEN117:BEN120" si="374">BEM117*BEL117</f>
        <v>161.63999999999999</v>
      </c>
      <c r="BEQ117" s="1" t="s">
        <v>550</v>
      </c>
      <c r="BER117" s="4" t="str" cm="1">
        <f t="array" ref="BER117:BET117">IFERROR(VLOOKUP(BEQ117,[1]MA!$A$6:$D$32,{2,3,4},0),IFERROR(VLOOKUP(BEQ117,[1]MO!$A$6:$D$26,{2,3,4},0),IFERROR(VLOOKUP(BEQ117,[1]MQ!$A$6:$D$26,{2,3,4},0),IFERROR(VLOOKUP(BEQ117,[1]BA!$A$6:$H$184,{2,5,8},0),{"No encontrado","X","X"}))))</f>
        <v>CIMBRA COMUN</v>
      </c>
      <c r="BES117" s="12" t="str">
        <v>m2</v>
      </c>
      <c r="BET117" s="4">
        <v>404.09</v>
      </c>
      <c r="BEU117" s="1">
        <f t="shared" ref="BEU117" si="375">0.2*2</f>
        <v>0.4</v>
      </c>
      <c r="BEV117" s="4">
        <f t="shared" ref="BEV117:BEV120" si="376">BEU117*BET117</f>
        <v>161.63999999999999</v>
      </c>
      <c r="BEY117" s="1" t="s">
        <v>550</v>
      </c>
      <c r="BEZ117" s="4" t="str" cm="1">
        <f t="array" ref="BEZ117:BFB117">IFERROR(VLOOKUP(BEY117,[1]MA!$A$6:$D$32,{2,3,4},0),IFERROR(VLOOKUP(BEY117,[1]MO!$A$6:$D$26,{2,3,4},0),IFERROR(VLOOKUP(BEY117,[1]MQ!$A$6:$D$26,{2,3,4},0),IFERROR(VLOOKUP(BEY117,[1]BA!$A$6:$H$184,{2,5,8},0),{"No encontrado","X","X"}))))</f>
        <v>CIMBRA COMUN</v>
      </c>
      <c r="BFA117" s="12" t="str">
        <v>m2</v>
      </c>
      <c r="BFB117" s="4">
        <v>404.09</v>
      </c>
      <c r="BFC117" s="1">
        <f t="shared" ref="BFC117" si="377">0.2*2</f>
        <v>0.4</v>
      </c>
      <c r="BFD117" s="4">
        <f t="shared" ref="BFD117:BFD120" si="378">BFC117*BFB117</f>
        <v>161.63999999999999</v>
      </c>
      <c r="BFG117" s="1" t="s">
        <v>550</v>
      </c>
      <c r="BFH117" s="4" t="str" cm="1">
        <f t="array" ref="BFH117:BFJ117">IFERROR(VLOOKUP(BFG117,[1]MA!$A$6:$D$32,{2,3,4},0),IFERROR(VLOOKUP(BFG117,[1]MO!$A$6:$D$26,{2,3,4},0),IFERROR(VLOOKUP(BFG117,[1]MQ!$A$6:$D$26,{2,3,4},0),IFERROR(VLOOKUP(BFG117,[1]BA!$A$6:$H$184,{2,5,8},0),{"No encontrado","X","X"}))))</f>
        <v>CIMBRA COMUN</v>
      </c>
      <c r="BFI117" s="12" t="str">
        <v>m2</v>
      </c>
      <c r="BFJ117" s="4">
        <v>404.09</v>
      </c>
      <c r="BFK117" s="1">
        <f t="shared" ref="BFK117" si="379">0.2*2</f>
        <v>0.4</v>
      </c>
      <c r="BFL117" s="4">
        <f t="shared" ref="BFL117:BFL120" si="380">BFK117*BFJ117</f>
        <v>161.63999999999999</v>
      </c>
      <c r="BFO117" s="1" t="s">
        <v>550</v>
      </c>
      <c r="BFP117" s="4" t="str" cm="1">
        <f t="array" ref="BFP117:BFR117">IFERROR(VLOOKUP(BFO117,[1]MA!$A$6:$D$32,{2,3,4},0),IFERROR(VLOOKUP(BFO117,[1]MO!$A$6:$D$26,{2,3,4},0),IFERROR(VLOOKUP(BFO117,[1]MQ!$A$6:$D$26,{2,3,4},0),IFERROR(VLOOKUP(BFO117,[1]BA!$A$6:$H$184,{2,5,8},0),{"No encontrado","X","X"}))))</f>
        <v>CIMBRA COMUN</v>
      </c>
      <c r="BFQ117" s="12" t="str">
        <v>m2</v>
      </c>
      <c r="BFR117" s="4">
        <v>404.09</v>
      </c>
      <c r="BFS117" s="1">
        <f t="shared" ref="BFS117" si="381">0.2*2</f>
        <v>0.4</v>
      </c>
      <c r="BFT117" s="4">
        <f t="shared" ref="BFT117:BFT120" si="382">BFS117*BFR117</f>
        <v>161.63999999999999</v>
      </c>
      <c r="BFW117" s="1" t="s">
        <v>550</v>
      </c>
      <c r="BFX117" s="4" t="str" cm="1">
        <f t="array" ref="BFX117:BFZ117">IFERROR(VLOOKUP(BFW117,[1]MA!$A$6:$D$32,{2,3,4},0),IFERROR(VLOOKUP(BFW117,[1]MO!$A$6:$D$26,{2,3,4},0),IFERROR(VLOOKUP(BFW117,[1]MQ!$A$6:$D$26,{2,3,4},0),IFERROR(VLOOKUP(BFW117,[1]BA!$A$6:$H$184,{2,5,8},0),{"No encontrado","X","X"}))))</f>
        <v>CIMBRA COMUN</v>
      </c>
      <c r="BFY117" s="12" t="str">
        <v>m2</v>
      </c>
      <c r="BFZ117" s="4">
        <v>404.09</v>
      </c>
      <c r="BGA117" s="1">
        <f t="shared" ref="BGA117" si="383">0.2*2</f>
        <v>0.4</v>
      </c>
      <c r="BGB117" s="4">
        <f t="shared" ref="BGB117:BGB120" si="384">BGA117*BFZ117</f>
        <v>161.63999999999999</v>
      </c>
      <c r="BGE117" s="1" t="s">
        <v>550</v>
      </c>
      <c r="BGF117" s="4" t="str" cm="1">
        <f t="array" ref="BGF117:BGH117">IFERROR(VLOOKUP(BGE117,[1]MA!$A$6:$D$32,{2,3,4},0),IFERROR(VLOOKUP(BGE117,[1]MO!$A$6:$D$26,{2,3,4},0),IFERROR(VLOOKUP(BGE117,[1]MQ!$A$6:$D$26,{2,3,4},0),IFERROR(VLOOKUP(BGE117,[1]BA!$A$6:$H$184,{2,5,8},0),{"No encontrado","X","X"}))))</f>
        <v>CIMBRA COMUN</v>
      </c>
      <c r="BGG117" s="12" t="str">
        <v>m2</v>
      </c>
      <c r="BGH117" s="4">
        <v>404.09</v>
      </c>
      <c r="BGI117" s="1">
        <f t="shared" ref="BGI117" si="385">0.2*2</f>
        <v>0.4</v>
      </c>
      <c r="BGJ117" s="4">
        <f t="shared" ref="BGJ117:BGJ120" si="386">BGI117*BGH117</f>
        <v>161.63999999999999</v>
      </c>
      <c r="BGM117" s="1" t="s">
        <v>550</v>
      </c>
      <c r="BGN117" s="4" t="str" cm="1">
        <f t="array" ref="BGN117:BGP117">IFERROR(VLOOKUP(BGM117,[1]MA!$A$6:$D$32,{2,3,4},0),IFERROR(VLOOKUP(BGM117,[1]MO!$A$6:$D$26,{2,3,4},0),IFERROR(VLOOKUP(BGM117,[1]MQ!$A$6:$D$26,{2,3,4},0),IFERROR(VLOOKUP(BGM117,[1]BA!$A$6:$H$184,{2,5,8},0),{"No encontrado","X","X"}))))</f>
        <v>CIMBRA COMUN</v>
      </c>
      <c r="BGO117" s="12" t="str">
        <v>m2</v>
      </c>
      <c r="BGP117" s="4">
        <v>404.09</v>
      </c>
      <c r="BGQ117" s="1">
        <f t="shared" ref="BGQ117" si="387">0.2*2</f>
        <v>0.4</v>
      </c>
      <c r="BGR117" s="4">
        <f t="shared" ref="BGR117:BGR120" si="388">BGQ117*BGP117</f>
        <v>161.63999999999999</v>
      </c>
      <c r="BGU117" s="1" t="s">
        <v>550</v>
      </c>
      <c r="BGV117" s="4" t="str" cm="1">
        <f t="array" ref="BGV117:BGX117">IFERROR(VLOOKUP(BGU117,[1]MA!$A$6:$D$32,{2,3,4},0),IFERROR(VLOOKUP(BGU117,[1]MO!$A$6:$D$26,{2,3,4},0),IFERROR(VLOOKUP(BGU117,[1]MQ!$A$6:$D$26,{2,3,4},0),IFERROR(VLOOKUP(BGU117,[1]BA!$A$6:$H$184,{2,5,8},0),{"No encontrado","X","X"}))))</f>
        <v>CIMBRA COMUN</v>
      </c>
      <c r="BGW117" s="12" t="str">
        <v>m2</v>
      </c>
      <c r="BGX117" s="4">
        <v>404.09</v>
      </c>
      <c r="BGY117" s="1">
        <f t="shared" ref="BGY117" si="389">0.2*2</f>
        <v>0.4</v>
      </c>
      <c r="BGZ117" s="4">
        <f t="shared" ref="BGZ117:BGZ120" si="390">BGY117*BGX117</f>
        <v>161.63999999999999</v>
      </c>
      <c r="BHC117" s="1" t="s">
        <v>550</v>
      </c>
      <c r="BHD117" s="4" t="str" cm="1">
        <f t="array" ref="BHD117:BHF117">IFERROR(VLOOKUP(BHC117,[1]MA!$A$6:$D$32,{2,3,4},0),IFERROR(VLOOKUP(BHC117,[1]MO!$A$6:$D$26,{2,3,4},0),IFERROR(VLOOKUP(BHC117,[1]MQ!$A$6:$D$26,{2,3,4},0),IFERROR(VLOOKUP(BHC117,[1]BA!$A$6:$H$184,{2,5,8},0),{"No encontrado","X","X"}))))</f>
        <v>CIMBRA COMUN</v>
      </c>
      <c r="BHE117" s="12" t="str">
        <v>m2</v>
      </c>
      <c r="BHF117" s="4">
        <v>404.09</v>
      </c>
      <c r="BHG117" s="1">
        <f t="shared" ref="BHG117" si="391">0.2*2</f>
        <v>0.4</v>
      </c>
      <c r="BHH117" s="4">
        <f t="shared" ref="BHH117:BHH120" si="392">BHG117*BHF117</f>
        <v>161.63999999999999</v>
      </c>
      <c r="BHK117" s="1" t="s">
        <v>550</v>
      </c>
      <c r="BHL117" s="4" t="str" cm="1">
        <f t="array" ref="BHL117:BHN117">IFERROR(VLOOKUP(BHK117,[1]MA!$A$6:$D$32,{2,3,4},0),IFERROR(VLOOKUP(BHK117,[1]MO!$A$6:$D$26,{2,3,4},0),IFERROR(VLOOKUP(BHK117,[1]MQ!$A$6:$D$26,{2,3,4},0),IFERROR(VLOOKUP(BHK117,[1]BA!$A$6:$H$184,{2,5,8},0),{"No encontrado","X","X"}))))</f>
        <v>CIMBRA COMUN</v>
      </c>
      <c r="BHM117" s="12" t="str">
        <v>m2</v>
      </c>
      <c r="BHN117" s="4">
        <v>404.09</v>
      </c>
      <c r="BHO117" s="1">
        <f t="shared" ref="BHO117" si="393">0.2*2</f>
        <v>0.4</v>
      </c>
      <c r="BHP117" s="4">
        <f t="shared" ref="BHP117:BHP120" si="394">BHO117*BHN117</f>
        <v>161.63999999999999</v>
      </c>
      <c r="BHS117" s="1" t="s">
        <v>550</v>
      </c>
      <c r="BHT117" s="4" t="str" cm="1">
        <f t="array" ref="BHT117:BHV117">IFERROR(VLOOKUP(BHS117,[1]MA!$A$6:$D$32,{2,3,4},0),IFERROR(VLOOKUP(BHS117,[1]MO!$A$6:$D$26,{2,3,4},0),IFERROR(VLOOKUP(BHS117,[1]MQ!$A$6:$D$26,{2,3,4},0),IFERROR(VLOOKUP(BHS117,[1]BA!$A$6:$H$184,{2,5,8},0),{"No encontrado","X","X"}))))</f>
        <v>CIMBRA COMUN</v>
      </c>
      <c r="BHU117" s="12" t="str">
        <v>m2</v>
      </c>
      <c r="BHV117" s="4">
        <v>404.09</v>
      </c>
      <c r="BHW117" s="1">
        <f t="shared" ref="BHW117" si="395">0.2*2</f>
        <v>0.4</v>
      </c>
      <c r="BHX117" s="4">
        <f t="shared" ref="BHX117:BHX120" si="396">BHW117*BHV117</f>
        <v>161.63999999999999</v>
      </c>
      <c r="BIA117" s="1" t="s">
        <v>550</v>
      </c>
      <c r="BIB117" s="4" t="str" cm="1">
        <f t="array" ref="BIB117:BID117">IFERROR(VLOOKUP(BIA117,[1]MA!$A$6:$D$32,{2,3,4},0),IFERROR(VLOOKUP(BIA117,[1]MO!$A$6:$D$26,{2,3,4},0),IFERROR(VLOOKUP(BIA117,[1]MQ!$A$6:$D$26,{2,3,4},0),IFERROR(VLOOKUP(BIA117,[1]BA!$A$6:$H$184,{2,5,8},0),{"No encontrado","X","X"}))))</f>
        <v>CIMBRA COMUN</v>
      </c>
      <c r="BIC117" s="12" t="str">
        <v>m2</v>
      </c>
      <c r="BID117" s="4">
        <v>404.09</v>
      </c>
      <c r="BIE117" s="1">
        <f t="shared" ref="BIE117" si="397">0.2*2</f>
        <v>0.4</v>
      </c>
      <c r="BIF117" s="4">
        <f t="shared" ref="BIF117:BIF120" si="398">BIE117*BID117</f>
        <v>161.63999999999999</v>
      </c>
      <c r="BII117" s="1" t="s">
        <v>550</v>
      </c>
      <c r="BIJ117" s="4" t="str" cm="1">
        <f t="array" ref="BIJ117:BIL117">IFERROR(VLOOKUP(BII117,[1]MA!$A$6:$D$32,{2,3,4},0),IFERROR(VLOOKUP(BII117,[1]MO!$A$6:$D$26,{2,3,4},0),IFERROR(VLOOKUP(BII117,[1]MQ!$A$6:$D$26,{2,3,4},0),IFERROR(VLOOKUP(BII117,[1]BA!$A$6:$H$184,{2,5,8},0),{"No encontrado","X","X"}))))</f>
        <v>CIMBRA COMUN</v>
      </c>
      <c r="BIK117" s="12" t="str">
        <v>m2</v>
      </c>
      <c r="BIL117" s="4">
        <v>404.09</v>
      </c>
      <c r="BIM117" s="1">
        <f t="shared" ref="BIM117" si="399">0.2*2</f>
        <v>0.4</v>
      </c>
      <c r="BIN117" s="4">
        <f t="shared" ref="BIN117:BIN120" si="400">BIM117*BIL117</f>
        <v>161.63999999999999</v>
      </c>
      <c r="BIQ117" s="1" t="s">
        <v>550</v>
      </c>
      <c r="BIR117" s="4" t="str" cm="1">
        <f t="array" ref="BIR117:BIT117">IFERROR(VLOOKUP(BIQ117,[1]MA!$A$6:$D$32,{2,3,4},0),IFERROR(VLOOKUP(BIQ117,[1]MO!$A$6:$D$26,{2,3,4},0),IFERROR(VLOOKUP(BIQ117,[1]MQ!$A$6:$D$26,{2,3,4},0),IFERROR(VLOOKUP(BIQ117,[1]BA!$A$6:$H$184,{2,5,8},0),{"No encontrado","X","X"}))))</f>
        <v>CIMBRA COMUN</v>
      </c>
      <c r="BIS117" s="12" t="str">
        <v>m2</v>
      </c>
      <c r="BIT117" s="4">
        <v>404.09</v>
      </c>
      <c r="BIU117" s="1">
        <f t="shared" ref="BIU117" si="401">0.2*2</f>
        <v>0.4</v>
      </c>
      <c r="BIV117" s="4">
        <f t="shared" ref="BIV117:BIV120" si="402">BIU117*BIT117</f>
        <v>161.63999999999999</v>
      </c>
      <c r="BIY117" s="1" t="s">
        <v>550</v>
      </c>
      <c r="BIZ117" s="4" t="str" cm="1">
        <f t="array" ref="BIZ117:BJB117">IFERROR(VLOOKUP(BIY117,[1]MA!$A$6:$D$32,{2,3,4},0),IFERROR(VLOOKUP(BIY117,[1]MO!$A$6:$D$26,{2,3,4},0),IFERROR(VLOOKUP(BIY117,[1]MQ!$A$6:$D$26,{2,3,4},0),IFERROR(VLOOKUP(BIY117,[1]BA!$A$6:$H$184,{2,5,8},0),{"No encontrado","X","X"}))))</f>
        <v>CIMBRA COMUN</v>
      </c>
      <c r="BJA117" s="12" t="str">
        <v>m2</v>
      </c>
      <c r="BJB117" s="4">
        <v>404.09</v>
      </c>
      <c r="BJC117" s="1">
        <f t="shared" ref="BJC117" si="403">0.2*2</f>
        <v>0.4</v>
      </c>
      <c r="BJD117" s="4">
        <f t="shared" ref="BJD117:BJD120" si="404">BJC117*BJB117</f>
        <v>161.63999999999999</v>
      </c>
      <c r="BJG117" s="1" t="s">
        <v>550</v>
      </c>
      <c r="BJH117" s="4" t="str" cm="1">
        <f t="array" ref="BJH117:BJJ117">IFERROR(VLOOKUP(BJG117,[1]MA!$A$6:$D$32,{2,3,4},0),IFERROR(VLOOKUP(BJG117,[1]MO!$A$6:$D$26,{2,3,4},0),IFERROR(VLOOKUP(BJG117,[1]MQ!$A$6:$D$26,{2,3,4},0),IFERROR(VLOOKUP(BJG117,[1]BA!$A$6:$H$184,{2,5,8},0),{"No encontrado","X","X"}))))</f>
        <v>CIMBRA COMUN</v>
      </c>
      <c r="BJI117" s="12" t="str">
        <v>m2</v>
      </c>
      <c r="BJJ117" s="4">
        <v>404.09</v>
      </c>
      <c r="BJK117" s="1">
        <f t="shared" ref="BJK117" si="405">0.2*2</f>
        <v>0.4</v>
      </c>
      <c r="BJL117" s="4">
        <f t="shared" ref="BJL117:BJL120" si="406">BJK117*BJJ117</f>
        <v>161.63999999999999</v>
      </c>
      <c r="BJO117" s="1" t="s">
        <v>550</v>
      </c>
      <c r="BJP117" s="4" t="str" cm="1">
        <f t="array" ref="BJP117:BJR117">IFERROR(VLOOKUP(BJO117,[1]MA!$A$6:$D$32,{2,3,4},0),IFERROR(VLOOKUP(BJO117,[1]MO!$A$6:$D$26,{2,3,4},0),IFERROR(VLOOKUP(BJO117,[1]MQ!$A$6:$D$26,{2,3,4},0),IFERROR(VLOOKUP(BJO117,[1]BA!$A$6:$H$184,{2,5,8},0),{"No encontrado","X","X"}))))</f>
        <v>CIMBRA COMUN</v>
      </c>
      <c r="BJQ117" s="12" t="str">
        <v>m2</v>
      </c>
      <c r="BJR117" s="4">
        <v>404.09</v>
      </c>
      <c r="BJS117" s="1">
        <f t="shared" ref="BJS117" si="407">0.2*2</f>
        <v>0.4</v>
      </c>
      <c r="BJT117" s="4">
        <f t="shared" ref="BJT117:BJT120" si="408">BJS117*BJR117</f>
        <v>161.63999999999999</v>
      </c>
      <c r="BJW117" s="1" t="s">
        <v>550</v>
      </c>
      <c r="BJX117" s="4" t="str" cm="1">
        <f t="array" ref="BJX117:BJZ117">IFERROR(VLOOKUP(BJW117,[1]MA!$A$6:$D$32,{2,3,4},0),IFERROR(VLOOKUP(BJW117,[1]MO!$A$6:$D$26,{2,3,4},0),IFERROR(VLOOKUP(BJW117,[1]MQ!$A$6:$D$26,{2,3,4},0),IFERROR(VLOOKUP(BJW117,[1]BA!$A$6:$H$184,{2,5,8},0),{"No encontrado","X","X"}))))</f>
        <v>CIMBRA COMUN</v>
      </c>
      <c r="BJY117" s="12" t="str">
        <v>m2</v>
      </c>
      <c r="BJZ117" s="4">
        <v>404.09</v>
      </c>
      <c r="BKA117" s="1">
        <f t="shared" ref="BKA117" si="409">0.2*2</f>
        <v>0.4</v>
      </c>
      <c r="BKB117" s="4">
        <f t="shared" ref="BKB117:BKB120" si="410">BKA117*BJZ117</f>
        <v>161.63999999999999</v>
      </c>
      <c r="BKE117" s="1" t="s">
        <v>550</v>
      </c>
      <c r="BKF117" s="4" t="str" cm="1">
        <f t="array" ref="BKF117:BKH117">IFERROR(VLOOKUP(BKE117,[1]MA!$A$6:$D$32,{2,3,4},0),IFERROR(VLOOKUP(BKE117,[1]MO!$A$6:$D$26,{2,3,4},0),IFERROR(VLOOKUP(BKE117,[1]MQ!$A$6:$D$26,{2,3,4},0),IFERROR(VLOOKUP(BKE117,[1]BA!$A$6:$H$184,{2,5,8},0),{"No encontrado","X","X"}))))</f>
        <v>CIMBRA COMUN</v>
      </c>
      <c r="BKG117" s="12" t="str">
        <v>m2</v>
      </c>
      <c r="BKH117" s="4">
        <v>404.09</v>
      </c>
      <c r="BKI117" s="1">
        <f t="shared" ref="BKI117" si="411">0.2*2</f>
        <v>0.4</v>
      </c>
      <c r="BKJ117" s="4">
        <f t="shared" ref="BKJ117:BKJ120" si="412">BKI117*BKH117</f>
        <v>161.63999999999999</v>
      </c>
      <c r="BKM117" s="1" t="s">
        <v>550</v>
      </c>
      <c r="BKN117" s="4" t="str" cm="1">
        <f t="array" ref="BKN117:BKP117">IFERROR(VLOOKUP(BKM117,[1]MA!$A$6:$D$32,{2,3,4},0),IFERROR(VLOOKUP(BKM117,[1]MO!$A$6:$D$26,{2,3,4},0),IFERROR(VLOOKUP(BKM117,[1]MQ!$A$6:$D$26,{2,3,4},0),IFERROR(VLOOKUP(BKM117,[1]BA!$A$6:$H$184,{2,5,8},0),{"No encontrado","X","X"}))))</f>
        <v>CIMBRA COMUN</v>
      </c>
      <c r="BKO117" s="12" t="str">
        <v>m2</v>
      </c>
      <c r="BKP117" s="4">
        <v>404.09</v>
      </c>
      <c r="BKQ117" s="1">
        <f t="shared" ref="BKQ117" si="413">0.2*2</f>
        <v>0.4</v>
      </c>
      <c r="BKR117" s="4">
        <f t="shared" ref="BKR117:BKR120" si="414">BKQ117*BKP117</f>
        <v>161.63999999999999</v>
      </c>
      <c r="BKU117" s="1" t="s">
        <v>550</v>
      </c>
      <c r="BKV117" s="4" t="str" cm="1">
        <f t="array" ref="BKV117:BKX117">IFERROR(VLOOKUP(BKU117,[1]MA!$A$6:$D$32,{2,3,4},0),IFERROR(VLOOKUP(BKU117,[1]MO!$A$6:$D$26,{2,3,4},0),IFERROR(VLOOKUP(BKU117,[1]MQ!$A$6:$D$26,{2,3,4},0),IFERROR(VLOOKUP(BKU117,[1]BA!$A$6:$H$184,{2,5,8},0),{"No encontrado","X","X"}))))</f>
        <v>CIMBRA COMUN</v>
      </c>
      <c r="BKW117" s="12" t="str">
        <v>m2</v>
      </c>
      <c r="BKX117" s="4">
        <v>404.09</v>
      </c>
      <c r="BKY117" s="1">
        <f t="shared" ref="BKY117" si="415">0.2*2</f>
        <v>0.4</v>
      </c>
      <c r="BKZ117" s="4">
        <f t="shared" ref="BKZ117:BKZ120" si="416">BKY117*BKX117</f>
        <v>161.63999999999999</v>
      </c>
      <c r="BLC117" s="1" t="s">
        <v>550</v>
      </c>
      <c r="BLD117" s="4" t="str" cm="1">
        <f t="array" ref="BLD117:BLF117">IFERROR(VLOOKUP(BLC117,[1]MA!$A$6:$D$32,{2,3,4},0),IFERROR(VLOOKUP(BLC117,[1]MO!$A$6:$D$26,{2,3,4},0),IFERROR(VLOOKUP(BLC117,[1]MQ!$A$6:$D$26,{2,3,4},0),IFERROR(VLOOKUP(BLC117,[1]BA!$A$6:$H$184,{2,5,8},0),{"No encontrado","X","X"}))))</f>
        <v>CIMBRA COMUN</v>
      </c>
      <c r="BLE117" s="12" t="str">
        <v>m2</v>
      </c>
      <c r="BLF117" s="4">
        <v>404.09</v>
      </c>
      <c r="BLG117" s="1">
        <f t="shared" ref="BLG117" si="417">0.2*2</f>
        <v>0.4</v>
      </c>
      <c r="BLH117" s="4">
        <f t="shared" ref="BLH117:BLH120" si="418">BLG117*BLF117</f>
        <v>161.63999999999999</v>
      </c>
      <c r="BLK117" s="1" t="s">
        <v>550</v>
      </c>
      <c r="BLL117" s="4" t="str" cm="1">
        <f t="array" ref="BLL117:BLN117">IFERROR(VLOOKUP(BLK117,[1]MA!$A$6:$D$32,{2,3,4},0),IFERROR(VLOOKUP(BLK117,[1]MO!$A$6:$D$26,{2,3,4},0),IFERROR(VLOOKUP(BLK117,[1]MQ!$A$6:$D$26,{2,3,4},0),IFERROR(VLOOKUP(BLK117,[1]BA!$A$6:$H$184,{2,5,8},0),{"No encontrado","X","X"}))))</f>
        <v>CIMBRA COMUN</v>
      </c>
      <c r="BLM117" s="12" t="str">
        <v>m2</v>
      </c>
      <c r="BLN117" s="4">
        <v>404.09</v>
      </c>
      <c r="BLO117" s="1">
        <f t="shared" ref="BLO117" si="419">0.2*2</f>
        <v>0.4</v>
      </c>
      <c r="BLP117" s="4">
        <f t="shared" ref="BLP117:BLP120" si="420">BLO117*BLN117</f>
        <v>161.63999999999999</v>
      </c>
      <c r="BLS117" s="1" t="s">
        <v>550</v>
      </c>
      <c r="BLT117" s="4" t="str" cm="1">
        <f t="array" ref="BLT117:BLV117">IFERROR(VLOOKUP(BLS117,[1]MA!$A$6:$D$32,{2,3,4},0),IFERROR(VLOOKUP(BLS117,[1]MO!$A$6:$D$26,{2,3,4},0),IFERROR(VLOOKUP(BLS117,[1]MQ!$A$6:$D$26,{2,3,4},0),IFERROR(VLOOKUP(BLS117,[1]BA!$A$6:$H$184,{2,5,8},0),{"No encontrado","X","X"}))))</f>
        <v>CIMBRA COMUN</v>
      </c>
      <c r="BLU117" s="12" t="str">
        <v>m2</v>
      </c>
      <c r="BLV117" s="4">
        <v>404.09</v>
      </c>
      <c r="BLW117" s="1">
        <f t="shared" ref="BLW117" si="421">0.2*2</f>
        <v>0.4</v>
      </c>
      <c r="BLX117" s="4">
        <f t="shared" ref="BLX117:BLX120" si="422">BLW117*BLV117</f>
        <v>161.63999999999999</v>
      </c>
      <c r="BMA117" s="1" t="s">
        <v>550</v>
      </c>
      <c r="BMB117" s="4" t="str" cm="1">
        <f t="array" ref="BMB117:BMD117">IFERROR(VLOOKUP(BMA117,[1]MA!$A$6:$D$32,{2,3,4},0),IFERROR(VLOOKUP(BMA117,[1]MO!$A$6:$D$26,{2,3,4},0),IFERROR(VLOOKUP(BMA117,[1]MQ!$A$6:$D$26,{2,3,4},0),IFERROR(VLOOKUP(BMA117,[1]BA!$A$6:$H$184,{2,5,8},0),{"No encontrado","X","X"}))))</f>
        <v>CIMBRA COMUN</v>
      </c>
      <c r="BMC117" s="12" t="str">
        <v>m2</v>
      </c>
      <c r="BMD117" s="4">
        <v>404.09</v>
      </c>
      <c r="BME117" s="1">
        <f t="shared" ref="BME117" si="423">0.2*2</f>
        <v>0.4</v>
      </c>
      <c r="BMF117" s="4">
        <f t="shared" ref="BMF117:BMF120" si="424">BME117*BMD117</f>
        <v>161.63999999999999</v>
      </c>
      <c r="BMI117" s="1" t="s">
        <v>550</v>
      </c>
      <c r="BMJ117" s="4" t="str" cm="1">
        <f t="array" ref="BMJ117:BML117">IFERROR(VLOOKUP(BMI117,[1]MA!$A$6:$D$32,{2,3,4},0),IFERROR(VLOOKUP(BMI117,[1]MO!$A$6:$D$26,{2,3,4},0),IFERROR(VLOOKUP(BMI117,[1]MQ!$A$6:$D$26,{2,3,4},0),IFERROR(VLOOKUP(BMI117,[1]BA!$A$6:$H$184,{2,5,8},0),{"No encontrado","X","X"}))))</f>
        <v>CIMBRA COMUN</v>
      </c>
      <c r="BMK117" s="12" t="str">
        <v>m2</v>
      </c>
      <c r="BML117" s="4">
        <v>404.09</v>
      </c>
      <c r="BMM117" s="1">
        <f t="shared" ref="BMM117" si="425">0.2*2</f>
        <v>0.4</v>
      </c>
      <c r="BMN117" s="4">
        <f t="shared" ref="BMN117:BMN120" si="426">BMM117*BML117</f>
        <v>161.63999999999999</v>
      </c>
      <c r="BMQ117" s="1" t="s">
        <v>550</v>
      </c>
      <c r="BMR117" s="4" t="str" cm="1">
        <f t="array" ref="BMR117:BMT117">IFERROR(VLOOKUP(BMQ117,[1]MA!$A$6:$D$32,{2,3,4},0),IFERROR(VLOOKUP(BMQ117,[1]MO!$A$6:$D$26,{2,3,4},0),IFERROR(VLOOKUP(BMQ117,[1]MQ!$A$6:$D$26,{2,3,4},0),IFERROR(VLOOKUP(BMQ117,[1]BA!$A$6:$H$184,{2,5,8},0),{"No encontrado","X","X"}))))</f>
        <v>CIMBRA COMUN</v>
      </c>
      <c r="BMS117" s="12" t="str">
        <v>m2</v>
      </c>
      <c r="BMT117" s="4">
        <v>404.09</v>
      </c>
      <c r="BMU117" s="1">
        <f t="shared" ref="BMU117" si="427">0.2*2</f>
        <v>0.4</v>
      </c>
      <c r="BMV117" s="4">
        <f t="shared" ref="BMV117:BMV120" si="428">BMU117*BMT117</f>
        <v>161.63999999999999</v>
      </c>
      <c r="BMY117" s="1" t="s">
        <v>550</v>
      </c>
      <c r="BMZ117" s="4" t="str" cm="1">
        <f t="array" ref="BMZ117:BNB117">IFERROR(VLOOKUP(BMY117,[1]MA!$A$6:$D$32,{2,3,4},0),IFERROR(VLOOKUP(BMY117,[1]MO!$A$6:$D$26,{2,3,4},0),IFERROR(VLOOKUP(BMY117,[1]MQ!$A$6:$D$26,{2,3,4},0),IFERROR(VLOOKUP(BMY117,[1]BA!$A$6:$H$184,{2,5,8},0),{"No encontrado","X","X"}))))</f>
        <v>CIMBRA COMUN</v>
      </c>
      <c r="BNA117" s="12" t="str">
        <v>m2</v>
      </c>
      <c r="BNB117" s="4">
        <v>404.09</v>
      </c>
      <c r="BNC117" s="1">
        <f t="shared" ref="BNC117" si="429">0.2*2</f>
        <v>0.4</v>
      </c>
      <c r="BND117" s="4">
        <f t="shared" ref="BND117:BND120" si="430">BNC117*BNB117</f>
        <v>161.63999999999999</v>
      </c>
      <c r="BNG117" s="1" t="s">
        <v>550</v>
      </c>
      <c r="BNH117" s="4" t="str" cm="1">
        <f t="array" ref="BNH117:BNJ117">IFERROR(VLOOKUP(BNG117,[1]MA!$A$6:$D$32,{2,3,4},0),IFERROR(VLOOKUP(BNG117,[1]MO!$A$6:$D$26,{2,3,4},0),IFERROR(VLOOKUP(BNG117,[1]MQ!$A$6:$D$26,{2,3,4},0),IFERROR(VLOOKUP(BNG117,[1]BA!$A$6:$H$184,{2,5,8},0),{"No encontrado","X","X"}))))</f>
        <v>CIMBRA COMUN</v>
      </c>
      <c r="BNI117" s="12" t="str">
        <v>m2</v>
      </c>
      <c r="BNJ117" s="4">
        <v>404.09</v>
      </c>
      <c r="BNK117" s="1">
        <f t="shared" ref="BNK117" si="431">0.2*2</f>
        <v>0.4</v>
      </c>
      <c r="BNL117" s="4">
        <f t="shared" ref="BNL117:BNL120" si="432">BNK117*BNJ117</f>
        <v>161.63999999999999</v>
      </c>
      <c r="BNO117" s="1" t="s">
        <v>550</v>
      </c>
      <c r="BNP117" s="4" t="str" cm="1">
        <f t="array" ref="BNP117:BNR117">IFERROR(VLOOKUP(BNO117,[1]MA!$A$6:$D$32,{2,3,4},0),IFERROR(VLOOKUP(BNO117,[1]MO!$A$6:$D$26,{2,3,4},0),IFERROR(VLOOKUP(BNO117,[1]MQ!$A$6:$D$26,{2,3,4},0),IFERROR(VLOOKUP(BNO117,[1]BA!$A$6:$H$184,{2,5,8},0),{"No encontrado","X","X"}))))</f>
        <v>CIMBRA COMUN</v>
      </c>
      <c r="BNQ117" s="12" t="str">
        <v>m2</v>
      </c>
      <c r="BNR117" s="4">
        <v>404.09</v>
      </c>
      <c r="BNS117" s="1">
        <f t="shared" ref="BNS117" si="433">0.2*2</f>
        <v>0.4</v>
      </c>
      <c r="BNT117" s="4">
        <f t="shared" ref="BNT117:BNT120" si="434">BNS117*BNR117</f>
        <v>161.63999999999999</v>
      </c>
      <c r="BNW117" s="1" t="s">
        <v>550</v>
      </c>
      <c r="BNX117" s="4" t="str" cm="1">
        <f t="array" ref="BNX117:BNZ117">IFERROR(VLOOKUP(BNW117,[1]MA!$A$6:$D$32,{2,3,4},0),IFERROR(VLOOKUP(BNW117,[1]MO!$A$6:$D$26,{2,3,4},0),IFERROR(VLOOKUP(BNW117,[1]MQ!$A$6:$D$26,{2,3,4},0),IFERROR(VLOOKUP(BNW117,[1]BA!$A$6:$H$184,{2,5,8},0),{"No encontrado","X","X"}))))</f>
        <v>CIMBRA COMUN</v>
      </c>
      <c r="BNY117" s="12" t="str">
        <v>m2</v>
      </c>
      <c r="BNZ117" s="4">
        <v>404.09</v>
      </c>
      <c r="BOA117" s="1">
        <f t="shared" ref="BOA117" si="435">0.2*2</f>
        <v>0.4</v>
      </c>
      <c r="BOB117" s="4">
        <f t="shared" ref="BOB117:BOB120" si="436">BOA117*BNZ117</f>
        <v>161.63999999999999</v>
      </c>
      <c r="BOE117" s="1" t="s">
        <v>550</v>
      </c>
      <c r="BOF117" s="4" t="str" cm="1">
        <f t="array" ref="BOF117:BOH117">IFERROR(VLOOKUP(BOE117,[1]MA!$A$6:$D$32,{2,3,4},0),IFERROR(VLOOKUP(BOE117,[1]MO!$A$6:$D$26,{2,3,4},0),IFERROR(VLOOKUP(BOE117,[1]MQ!$A$6:$D$26,{2,3,4},0),IFERROR(VLOOKUP(BOE117,[1]BA!$A$6:$H$184,{2,5,8},0),{"No encontrado","X","X"}))))</f>
        <v>CIMBRA COMUN</v>
      </c>
      <c r="BOG117" s="12" t="str">
        <v>m2</v>
      </c>
      <c r="BOH117" s="4">
        <v>404.09</v>
      </c>
      <c r="BOI117" s="1">
        <f t="shared" ref="BOI117" si="437">0.2*2</f>
        <v>0.4</v>
      </c>
      <c r="BOJ117" s="4">
        <f t="shared" ref="BOJ117:BOJ120" si="438">BOI117*BOH117</f>
        <v>161.63999999999999</v>
      </c>
      <c r="BOM117" s="1" t="s">
        <v>550</v>
      </c>
      <c r="BON117" s="4" t="str" cm="1">
        <f t="array" ref="BON117:BOP117">IFERROR(VLOOKUP(BOM117,[1]MA!$A$6:$D$32,{2,3,4},0),IFERROR(VLOOKUP(BOM117,[1]MO!$A$6:$D$26,{2,3,4},0),IFERROR(VLOOKUP(BOM117,[1]MQ!$A$6:$D$26,{2,3,4},0),IFERROR(VLOOKUP(BOM117,[1]BA!$A$6:$H$184,{2,5,8},0),{"No encontrado","X","X"}))))</f>
        <v>CIMBRA COMUN</v>
      </c>
      <c r="BOO117" s="12" t="str">
        <v>m2</v>
      </c>
      <c r="BOP117" s="4">
        <v>404.09</v>
      </c>
      <c r="BOQ117" s="1">
        <f t="shared" ref="BOQ117" si="439">0.2*2</f>
        <v>0.4</v>
      </c>
      <c r="BOR117" s="4">
        <f t="shared" ref="BOR117:BOR120" si="440">BOQ117*BOP117</f>
        <v>161.63999999999999</v>
      </c>
      <c r="BOU117" s="1" t="s">
        <v>550</v>
      </c>
      <c r="BOV117" s="4" t="str" cm="1">
        <f t="array" ref="BOV117:BOX117">IFERROR(VLOOKUP(BOU117,[1]MA!$A$6:$D$32,{2,3,4},0),IFERROR(VLOOKUP(BOU117,[1]MO!$A$6:$D$26,{2,3,4},0),IFERROR(VLOOKUP(BOU117,[1]MQ!$A$6:$D$26,{2,3,4},0),IFERROR(VLOOKUP(BOU117,[1]BA!$A$6:$H$184,{2,5,8},0),{"No encontrado","X","X"}))))</f>
        <v>CIMBRA COMUN</v>
      </c>
      <c r="BOW117" s="12" t="str">
        <v>m2</v>
      </c>
      <c r="BOX117" s="4">
        <v>404.09</v>
      </c>
      <c r="BOY117" s="1">
        <f t="shared" ref="BOY117" si="441">0.2*2</f>
        <v>0.4</v>
      </c>
      <c r="BOZ117" s="4">
        <f t="shared" ref="BOZ117:BOZ120" si="442">BOY117*BOX117</f>
        <v>161.63999999999999</v>
      </c>
      <c r="BPC117" s="1" t="s">
        <v>550</v>
      </c>
      <c r="BPD117" s="4" t="str" cm="1">
        <f t="array" ref="BPD117:BPF117">IFERROR(VLOOKUP(BPC117,[1]MA!$A$6:$D$32,{2,3,4},0),IFERROR(VLOOKUP(BPC117,[1]MO!$A$6:$D$26,{2,3,4},0),IFERROR(VLOOKUP(BPC117,[1]MQ!$A$6:$D$26,{2,3,4},0),IFERROR(VLOOKUP(BPC117,[1]BA!$A$6:$H$184,{2,5,8},0),{"No encontrado","X","X"}))))</f>
        <v>CIMBRA COMUN</v>
      </c>
      <c r="BPE117" s="12" t="str">
        <v>m2</v>
      </c>
      <c r="BPF117" s="4">
        <v>404.09</v>
      </c>
      <c r="BPG117" s="1">
        <f t="shared" ref="BPG117" si="443">0.2*2</f>
        <v>0.4</v>
      </c>
      <c r="BPH117" s="4">
        <f t="shared" ref="BPH117:BPH120" si="444">BPG117*BPF117</f>
        <v>161.63999999999999</v>
      </c>
      <c r="BPK117" s="1" t="s">
        <v>550</v>
      </c>
      <c r="BPL117" s="4" t="str" cm="1">
        <f t="array" ref="BPL117:BPN117">IFERROR(VLOOKUP(BPK117,[1]MA!$A$6:$D$32,{2,3,4},0),IFERROR(VLOOKUP(BPK117,[1]MO!$A$6:$D$26,{2,3,4},0),IFERROR(VLOOKUP(BPK117,[1]MQ!$A$6:$D$26,{2,3,4},0),IFERROR(VLOOKUP(BPK117,[1]BA!$A$6:$H$184,{2,5,8},0),{"No encontrado","X","X"}))))</f>
        <v>CIMBRA COMUN</v>
      </c>
      <c r="BPM117" s="12" t="str">
        <v>m2</v>
      </c>
      <c r="BPN117" s="4">
        <v>404.09</v>
      </c>
      <c r="BPO117" s="1">
        <f t="shared" ref="BPO117" si="445">0.2*2</f>
        <v>0.4</v>
      </c>
      <c r="BPP117" s="4">
        <f t="shared" ref="BPP117:BPP120" si="446">BPO117*BPN117</f>
        <v>161.63999999999999</v>
      </c>
      <c r="BPS117" s="1" t="s">
        <v>550</v>
      </c>
      <c r="BPT117" s="4" t="str" cm="1">
        <f t="array" ref="BPT117:BPV117">IFERROR(VLOOKUP(BPS117,[1]MA!$A$6:$D$32,{2,3,4},0),IFERROR(VLOOKUP(BPS117,[1]MO!$A$6:$D$26,{2,3,4},0),IFERROR(VLOOKUP(BPS117,[1]MQ!$A$6:$D$26,{2,3,4},0),IFERROR(VLOOKUP(BPS117,[1]BA!$A$6:$H$184,{2,5,8},0),{"No encontrado","X","X"}))))</f>
        <v>CIMBRA COMUN</v>
      </c>
      <c r="BPU117" s="12" t="str">
        <v>m2</v>
      </c>
      <c r="BPV117" s="4">
        <v>404.09</v>
      </c>
      <c r="BPW117" s="1">
        <f t="shared" ref="BPW117" si="447">0.2*2</f>
        <v>0.4</v>
      </c>
      <c r="BPX117" s="4">
        <f t="shared" ref="BPX117:BPX120" si="448">BPW117*BPV117</f>
        <v>161.63999999999999</v>
      </c>
      <c r="BQA117" s="1" t="s">
        <v>550</v>
      </c>
      <c r="BQB117" s="4" t="str" cm="1">
        <f t="array" ref="BQB117:BQD117">IFERROR(VLOOKUP(BQA117,[1]MA!$A$6:$D$32,{2,3,4},0),IFERROR(VLOOKUP(BQA117,[1]MO!$A$6:$D$26,{2,3,4},0),IFERROR(VLOOKUP(BQA117,[1]MQ!$A$6:$D$26,{2,3,4},0),IFERROR(VLOOKUP(BQA117,[1]BA!$A$6:$H$184,{2,5,8},0),{"No encontrado","X","X"}))))</f>
        <v>CIMBRA COMUN</v>
      </c>
      <c r="BQC117" s="12" t="str">
        <v>m2</v>
      </c>
      <c r="BQD117" s="4">
        <v>404.09</v>
      </c>
      <c r="BQE117" s="1">
        <f t="shared" ref="BQE117" si="449">0.2*2</f>
        <v>0.4</v>
      </c>
      <c r="BQF117" s="4">
        <f t="shared" ref="BQF117:BQF120" si="450">BQE117*BQD117</f>
        <v>161.63999999999999</v>
      </c>
      <c r="BQI117" s="1" t="s">
        <v>550</v>
      </c>
      <c r="BQJ117" s="4" t="str" cm="1">
        <f t="array" ref="BQJ117:BQL117">IFERROR(VLOOKUP(BQI117,[1]MA!$A$6:$D$32,{2,3,4},0),IFERROR(VLOOKUP(BQI117,[1]MO!$A$6:$D$26,{2,3,4},0),IFERROR(VLOOKUP(BQI117,[1]MQ!$A$6:$D$26,{2,3,4},0),IFERROR(VLOOKUP(BQI117,[1]BA!$A$6:$H$184,{2,5,8},0),{"No encontrado","X","X"}))))</f>
        <v>CIMBRA COMUN</v>
      </c>
      <c r="BQK117" s="12" t="str">
        <v>m2</v>
      </c>
      <c r="BQL117" s="4">
        <v>404.09</v>
      </c>
      <c r="BQM117" s="1">
        <f t="shared" ref="BQM117" si="451">0.2*2</f>
        <v>0.4</v>
      </c>
      <c r="BQN117" s="4">
        <f t="shared" ref="BQN117:BQN120" si="452">BQM117*BQL117</f>
        <v>161.63999999999999</v>
      </c>
      <c r="BQQ117" s="1" t="s">
        <v>550</v>
      </c>
      <c r="BQR117" s="4" t="str" cm="1">
        <f t="array" ref="BQR117:BQT117">IFERROR(VLOOKUP(BQQ117,[1]MA!$A$6:$D$32,{2,3,4},0),IFERROR(VLOOKUP(BQQ117,[1]MO!$A$6:$D$26,{2,3,4},0),IFERROR(VLOOKUP(BQQ117,[1]MQ!$A$6:$D$26,{2,3,4},0),IFERROR(VLOOKUP(BQQ117,[1]BA!$A$6:$H$184,{2,5,8},0),{"No encontrado","X","X"}))))</f>
        <v>CIMBRA COMUN</v>
      </c>
      <c r="BQS117" s="12" t="str">
        <v>m2</v>
      </c>
      <c r="BQT117" s="4">
        <v>404.09</v>
      </c>
      <c r="BQU117" s="1">
        <f t="shared" ref="BQU117" si="453">0.2*2</f>
        <v>0.4</v>
      </c>
      <c r="BQV117" s="4">
        <f t="shared" ref="BQV117:BQV120" si="454">BQU117*BQT117</f>
        <v>161.63999999999999</v>
      </c>
      <c r="BQY117" s="1" t="s">
        <v>550</v>
      </c>
      <c r="BQZ117" s="4" t="str" cm="1">
        <f t="array" ref="BQZ117:BRB117">IFERROR(VLOOKUP(BQY117,[1]MA!$A$6:$D$32,{2,3,4},0),IFERROR(VLOOKUP(BQY117,[1]MO!$A$6:$D$26,{2,3,4},0),IFERROR(VLOOKUP(BQY117,[1]MQ!$A$6:$D$26,{2,3,4},0),IFERROR(VLOOKUP(BQY117,[1]BA!$A$6:$H$184,{2,5,8},0),{"No encontrado","X","X"}))))</f>
        <v>CIMBRA COMUN</v>
      </c>
      <c r="BRA117" s="12" t="str">
        <v>m2</v>
      </c>
      <c r="BRB117" s="4">
        <v>404.09</v>
      </c>
      <c r="BRC117" s="1">
        <f t="shared" ref="BRC117" si="455">0.2*2</f>
        <v>0.4</v>
      </c>
      <c r="BRD117" s="4">
        <f t="shared" ref="BRD117:BRD120" si="456">BRC117*BRB117</f>
        <v>161.63999999999999</v>
      </c>
      <c r="BRG117" s="1" t="s">
        <v>550</v>
      </c>
      <c r="BRH117" s="4" t="str" cm="1">
        <f t="array" ref="BRH117:BRJ117">IFERROR(VLOOKUP(BRG117,[1]MA!$A$6:$D$32,{2,3,4},0),IFERROR(VLOOKUP(BRG117,[1]MO!$A$6:$D$26,{2,3,4},0),IFERROR(VLOOKUP(BRG117,[1]MQ!$A$6:$D$26,{2,3,4},0),IFERROR(VLOOKUP(BRG117,[1]BA!$A$6:$H$184,{2,5,8},0),{"No encontrado","X","X"}))))</f>
        <v>CIMBRA COMUN</v>
      </c>
      <c r="BRI117" s="12" t="str">
        <v>m2</v>
      </c>
      <c r="BRJ117" s="4">
        <v>404.09</v>
      </c>
      <c r="BRK117" s="1">
        <f t="shared" ref="BRK117" si="457">0.2*2</f>
        <v>0.4</v>
      </c>
      <c r="BRL117" s="4">
        <f t="shared" ref="BRL117:BRL120" si="458">BRK117*BRJ117</f>
        <v>161.63999999999999</v>
      </c>
      <c r="BRO117" s="1" t="s">
        <v>550</v>
      </c>
      <c r="BRP117" s="4" t="str" cm="1">
        <f t="array" ref="BRP117:BRR117">IFERROR(VLOOKUP(BRO117,[1]MA!$A$6:$D$32,{2,3,4},0),IFERROR(VLOOKUP(BRO117,[1]MO!$A$6:$D$26,{2,3,4},0),IFERROR(VLOOKUP(BRO117,[1]MQ!$A$6:$D$26,{2,3,4},0),IFERROR(VLOOKUP(BRO117,[1]BA!$A$6:$H$184,{2,5,8},0),{"No encontrado","X","X"}))))</f>
        <v>CIMBRA COMUN</v>
      </c>
      <c r="BRQ117" s="12" t="str">
        <v>m2</v>
      </c>
      <c r="BRR117" s="4">
        <v>404.09</v>
      </c>
      <c r="BRS117" s="1">
        <f t="shared" ref="BRS117" si="459">0.2*2</f>
        <v>0.4</v>
      </c>
      <c r="BRT117" s="4">
        <f t="shared" ref="BRT117:BRT120" si="460">BRS117*BRR117</f>
        <v>161.63999999999999</v>
      </c>
      <c r="BRW117" s="1" t="s">
        <v>550</v>
      </c>
      <c r="BRX117" s="4" t="str" cm="1">
        <f t="array" ref="BRX117:BRZ117">IFERROR(VLOOKUP(BRW117,[1]MA!$A$6:$D$32,{2,3,4},0),IFERROR(VLOOKUP(BRW117,[1]MO!$A$6:$D$26,{2,3,4},0),IFERROR(VLOOKUP(BRW117,[1]MQ!$A$6:$D$26,{2,3,4},0),IFERROR(VLOOKUP(BRW117,[1]BA!$A$6:$H$184,{2,5,8},0),{"No encontrado","X","X"}))))</f>
        <v>CIMBRA COMUN</v>
      </c>
      <c r="BRY117" s="12" t="str">
        <v>m2</v>
      </c>
      <c r="BRZ117" s="4">
        <v>404.09</v>
      </c>
      <c r="BSA117" s="1">
        <f t="shared" ref="BSA117" si="461">0.2*2</f>
        <v>0.4</v>
      </c>
      <c r="BSB117" s="4">
        <f t="shared" ref="BSB117:BSB120" si="462">BSA117*BRZ117</f>
        <v>161.63999999999999</v>
      </c>
      <c r="BSE117" s="1" t="s">
        <v>550</v>
      </c>
      <c r="BSF117" s="4" t="str" cm="1">
        <f t="array" ref="BSF117:BSH117">IFERROR(VLOOKUP(BSE117,[1]MA!$A$6:$D$32,{2,3,4},0),IFERROR(VLOOKUP(BSE117,[1]MO!$A$6:$D$26,{2,3,4},0),IFERROR(VLOOKUP(BSE117,[1]MQ!$A$6:$D$26,{2,3,4},0),IFERROR(VLOOKUP(BSE117,[1]BA!$A$6:$H$184,{2,5,8},0),{"No encontrado","X","X"}))))</f>
        <v>CIMBRA COMUN</v>
      </c>
      <c r="BSG117" s="12" t="str">
        <v>m2</v>
      </c>
      <c r="BSH117" s="4">
        <v>404.09</v>
      </c>
      <c r="BSI117" s="1">
        <f t="shared" ref="BSI117" si="463">0.2*2</f>
        <v>0.4</v>
      </c>
      <c r="BSJ117" s="4">
        <f t="shared" ref="BSJ117:BSJ120" si="464">BSI117*BSH117</f>
        <v>161.63999999999999</v>
      </c>
      <c r="BSM117" s="1" t="s">
        <v>550</v>
      </c>
      <c r="BSN117" s="4" t="str" cm="1">
        <f t="array" ref="BSN117:BSP117">IFERROR(VLOOKUP(BSM117,[1]MA!$A$6:$D$32,{2,3,4},0),IFERROR(VLOOKUP(BSM117,[1]MO!$A$6:$D$26,{2,3,4},0),IFERROR(VLOOKUP(BSM117,[1]MQ!$A$6:$D$26,{2,3,4},0),IFERROR(VLOOKUP(BSM117,[1]BA!$A$6:$H$184,{2,5,8},0),{"No encontrado","X","X"}))))</f>
        <v>CIMBRA COMUN</v>
      </c>
      <c r="BSO117" s="12" t="str">
        <v>m2</v>
      </c>
      <c r="BSP117" s="4">
        <v>404.09</v>
      </c>
      <c r="BSQ117" s="1">
        <f t="shared" ref="BSQ117" si="465">0.2*2</f>
        <v>0.4</v>
      </c>
      <c r="BSR117" s="4">
        <f t="shared" ref="BSR117:BSR120" si="466">BSQ117*BSP117</f>
        <v>161.63999999999999</v>
      </c>
      <c r="BSU117" s="1" t="s">
        <v>550</v>
      </c>
      <c r="BSV117" s="4" t="str" cm="1">
        <f t="array" ref="BSV117:BSX117">IFERROR(VLOOKUP(BSU117,[1]MA!$A$6:$D$32,{2,3,4},0),IFERROR(VLOOKUP(BSU117,[1]MO!$A$6:$D$26,{2,3,4},0),IFERROR(VLOOKUP(BSU117,[1]MQ!$A$6:$D$26,{2,3,4},0),IFERROR(VLOOKUP(BSU117,[1]BA!$A$6:$H$184,{2,5,8},0),{"No encontrado","X","X"}))))</f>
        <v>CIMBRA COMUN</v>
      </c>
      <c r="BSW117" s="12" t="str">
        <v>m2</v>
      </c>
      <c r="BSX117" s="4">
        <v>404.09</v>
      </c>
      <c r="BSY117" s="1">
        <f t="shared" ref="BSY117" si="467">0.2*2</f>
        <v>0.4</v>
      </c>
      <c r="BSZ117" s="4">
        <f t="shared" ref="BSZ117:BSZ120" si="468">BSY117*BSX117</f>
        <v>161.63999999999999</v>
      </c>
      <c r="BTC117" s="1" t="s">
        <v>550</v>
      </c>
      <c r="BTD117" s="4" t="str" cm="1">
        <f t="array" ref="BTD117:BTF117">IFERROR(VLOOKUP(BTC117,[1]MA!$A$6:$D$32,{2,3,4},0),IFERROR(VLOOKUP(BTC117,[1]MO!$A$6:$D$26,{2,3,4},0),IFERROR(VLOOKUP(BTC117,[1]MQ!$A$6:$D$26,{2,3,4},0),IFERROR(VLOOKUP(BTC117,[1]BA!$A$6:$H$184,{2,5,8},0),{"No encontrado","X","X"}))))</f>
        <v>CIMBRA COMUN</v>
      </c>
      <c r="BTE117" s="12" t="str">
        <v>m2</v>
      </c>
      <c r="BTF117" s="4">
        <v>404.09</v>
      </c>
      <c r="BTG117" s="1">
        <f t="shared" ref="BTG117" si="469">0.2*2</f>
        <v>0.4</v>
      </c>
      <c r="BTH117" s="4">
        <f t="shared" ref="BTH117:BTH120" si="470">BTG117*BTF117</f>
        <v>161.63999999999999</v>
      </c>
      <c r="BTK117" s="1" t="s">
        <v>550</v>
      </c>
      <c r="BTL117" s="4" t="str" cm="1">
        <f t="array" ref="BTL117:BTN117">IFERROR(VLOOKUP(BTK117,[1]MA!$A$6:$D$32,{2,3,4},0),IFERROR(VLOOKUP(BTK117,[1]MO!$A$6:$D$26,{2,3,4},0),IFERROR(VLOOKUP(BTK117,[1]MQ!$A$6:$D$26,{2,3,4},0),IFERROR(VLOOKUP(BTK117,[1]BA!$A$6:$H$184,{2,5,8},0),{"No encontrado","X","X"}))))</f>
        <v>CIMBRA COMUN</v>
      </c>
      <c r="BTM117" s="12" t="str">
        <v>m2</v>
      </c>
      <c r="BTN117" s="4">
        <v>404.09</v>
      </c>
      <c r="BTO117" s="1">
        <f t="shared" ref="BTO117" si="471">0.2*2</f>
        <v>0.4</v>
      </c>
      <c r="BTP117" s="4">
        <f t="shared" ref="BTP117:BTP120" si="472">BTO117*BTN117</f>
        <v>161.63999999999999</v>
      </c>
      <c r="BTS117" s="1" t="s">
        <v>550</v>
      </c>
      <c r="BTT117" s="4" t="str" cm="1">
        <f t="array" ref="BTT117:BTV117">IFERROR(VLOOKUP(BTS117,[1]MA!$A$6:$D$32,{2,3,4},0),IFERROR(VLOOKUP(BTS117,[1]MO!$A$6:$D$26,{2,3,4},0),IFERROR(VLOOKUP(BTS117,[1]MQ!$A$6:$D$26,{2,3,4},0),IFERROR(VLOOKUP(BTS117,[1]BA!$A$6:$H$184,{2,5,8},0),{"No encontrado","X","X"}))))</f>
        <v>CIMBRA COMUN</v>
      </c>
      <c r="BTU117" s="12" t="str">
        <v>m2</v>
      </c>
      <c r="BTV117" s="4">
        <v>404.09</v>
      </c>
      <c r="BTW117" s="1">
        <f t="shared" ref="BTW117" si="473">0.2*2</f>
        <v>0.4</v>
      </c>
      <c r="BTX117" s="4">
        <f t="shared" ref="BTX117:BTX120" si="474">BTW117*BTV117</f>
        <v>161.63999999999999</v>
      </c>
      <c r="BUA117" s="1" t="s">
        <v>550</v>
      </c>
      <c r="BUB117" s="4" t="str" cm="1">
        <f t="array" ref="BUB117:BUD117">IFERROR(VLOOKUP(BUA117,[1]MA!$A$6:$D$32,{2,3,4},0),IFERROR(VLOOKUP(BUA117,[1]MO!$A$6:$D$26,{2,3,4},0),IFERROR(VLOOKUP(BUA117,[1]MQ!$A$6:$D$26,{2,3,4},0),IFERROR(VLOOKUP(BUA117,[1]BA!$A$6:$H$184,{2,5,8},0),{"No encontrado","X","X"}))))</f>
        <v>CIMBRA COMUN</v>
      </c>
      <c r="BUC117" s="12" t="str">
        <v>m2</v>
      </c>
      <c r="BUD117" s="4">
        <v>404.09</v>
      </c>
      <c r="BUE117" s="1">
        <f t="shared" ref="BUE117" si="475">0.2*2</f>
        <v>0.4</v>
      </c>
      <c r="BUF117" s="4">
        <f t="shared" ref="BUF117:BUF120" si="476">BUE117*BUD117</f>
        <v>161.63999999999999</v>
      </c>
      <c r="BUI117" s="1" t="s">
        <v>550</v>
      </c>
      <c r="BUJ117" s="4" t="str" cm="1">
        <f t="array" ref="BUJ117:BUL117">IFERROR(VLOOKUP(BUI117,[1]MA!$A$6:$D$32,{2,3,4},0),IFERROR(VLOOKUP(BUI117,[1]MO!$A$6:$D$26,{2,3,4},0),IFERROR(VLOOKUP(BUI117,[1]MQ!$A$6:$D$26,{2,3,4},0),IFERROR(VLOOKUP(BUI117,[1]BA!$A$6:$H$184,{2,5,8},0),{"No encontrado","X","X"}))))</f>
        <v>CIMBRA COMUN</v>
      </c>
      <c r="BUK117" s="12" t="str">
        <v>m2</v>
      </c>
      <c r="BUL117" s="4">
        <v>404.09</v>
      </c>
      <c r="BUM117" s="1">
        <f t="shared" ref="BUM117" si="477">0.2*2</f>
        <v>0.4</v>
      </c>
      <c r="BUN117" s="4">
        <f t="shared" ref="BUN117:BUN120" si="478">BUM117*BUL117</f>
        <v>161.63999999999999</v>
      </c>
      <c r="BUQ117" s="1" t="s">
        <v>550</v>
      </c>
      <c r="BUR117" s="4" t="str" cm="1">
        <f t="array" ref="BUR117:BUT117">IFERROR(VLOOKUP(BUQ117,[1]MA!$A$6:$D$32,{2,3,4},0),IFERROR(VLOOKUP(BUQ117,[1]MO!$A$6:$D$26,{2,3,4},0),IFERROR(VLOOKUP(BUQ117,[1]MQ!$A$6:$D$26,{2,3,4},0),IFERROR(VLOOKUP(BUQ117,[1]BA!$A$6:$H$184,{2,5,8},0),{"No encontrado","X","X"}))))</f>
        <v>CIMBRA COMUN</v>
      </c>
      <c r="BUS117" s="12" t="str">
        <v>m2</v>
      </c>
      <c r="BUT117" s="4">
        <v>404.09</v>
      </c>
      <c r="BUU117" s="1">
        <f t="shared" ref="BUU117" si="479">0.2*2</f>
        <v>0.4</v>
      </c>
      <c r="BUV117" s="4">
        <f t="shared" ref="BUV117:BUV120" si="480">BUU117*BUT117</f>
        <v>161.63999999999999</v>
      </c>
      <c r="BUY117" s="1" t="s">
        <v>550</v>
      </c>
      <c r="BUZ117" s="4" t="str" cm="1">
        <f t="array" ref="BUZ117:BVB117">IFERROR(VLOOKUP(BUY117,[1]MA!$A$6:$D$32,{2,3,4},0),IFERROR(VLOOKUP(BUY117,[1]MO!$A$6:$D$26,{2,3,4},0),IFERROR(VLOOKUP(BUY117,[1]MQ!$A$6:$D$26,{2,3,4},0),IFERROR(VLOOKUP(BUY117,[1]BA!$A$6:$H$184,{2,5,8},0),{"No encontrado","X","X"}))))</f>
        <v>CIMBRA COMUN</v>
      </c>
      <c r="BVA117" s="12" t="str">
        <v>m2</v>
      </c>
      <c r="BVB117" s="4">
        <v>404.09</v>
      </c>
      <c r="BVC117" s="1">
        <f t="shared" ref="BVC117" si="481">0.2*2</f>
        <v>0.4</v>
      </c>
      <c r="BVD117" s="4">
        <f t="shared" ref="BVD117:BVD120" si="482">BVC117*BVB117</f>
        <v>161.63999999999999</v>
      </c>
      <c r="BVG117" s="1" t="s">
        <v>550</v>
      </c>
      <c r="BVH117" s="4" t="str" cm="1">
        <f t="array" ref="BVH117:BVJ117">IFERROR(VLOOKUP(BVG117,[1]MA!$A$6:$D$32,{2,3,4},0),IFERROR(VLOOKUP(BVG117,[1]MO!$A$6:$D$26,{2,3,4},0),IFERROR(VLOOKUP(BVG117,[1]MQ!$A$6:$D$26,{2,3,4},0),IFERROR(VLOOKUP(BVG117,[1]BA!$A$6:$H$184,{2,5,8},0),{"No encontrado","X","X"}))))</f>
        <v>CIMBRA COMUN</v>
      </c>
      <c r="BVI117" s="12" t="str">
        <v>m2</v>
      </c>
      <c r="BVJ117" s="4">
        <v>404.09</v>
      </c>
      <c r="BVK117" s="1">
        <f t="shared" ref="BVK117" si="483">0.2*2</f>
        <v>0.4</v>
      </c>
      <c r="BVL117" s="4">
        <f t="shared" ref="BVL117:BVL120" si="484">BVK117*BVJ117</f>
        <v>161.63999999999999</v>
      </c>
      <c r="BVO117" s="1" t="s">
        <v>550</v>
      </c>
      <c r="BVP117" s="4" t="str" cm="1">
        <f t="array" ref="BVP117:BVR117">IFERROR(VLOOKUP(BVO117,[1]MA!$A$6:$D$32,{2,3,4},0),IFERROR(VLOOKUP(BVO117,[1]MO!$A$6:$D$26,{2,3,4},0),IFERROR(VLOOKUP(BVO117,[1]MQ!$A$6:$D$26,{2,3,4},0),IFERROR(VLOOKUP(BVO117,[1]BA!$A$6:$H$184,{2,5,8},0),{"No encontrado","X","X"}))))</f>
        <v>CIMBRA COMUN</v>
      </c>
      <c r="BVQ117" s="12" t="str">
        <v>m2</v>
      </c>
      <c r="BVR117" s="4">
        <v>404.09</v>
      </c>
      <c r="BVS117" s="1">
        <f t="shared" ref="BVS117" si="485">0.2*2</f>
        <v>0.4</v>
      </c>
      <c r="BVT117" s="4">
        <f t="shared" ref="BVT117:BVT120" si="486">BVS117*BVR117</f>
        <v>161.63999999999999</v>
      </c>
      <c r="BVW117" s="1" t="s">
        <v>550</v>
      </c>
      <c r="BVX117" s="4" t="str" cm="1">
        <f t="array" ref="BVX117:BVZ117">IFERROR(VLOOKUP(BVW117,[1]MA!$A$6:$D$32,{2,3,4},0),IFERROR(VLOOKUP(BVW117,[1]MO!$A$6:$D$26,{2,3,4},0),IFERROR(VLOOKUP(BVW117,[1]MQ!$A$6:$D$26,{2,3,4},0),IFERROR(VLOOKUP(BVW117,[1]BA!$A$6:$H$184,{2,5,8},0),{"No encontrado","X","X"}))))</f>
        <v>CIMBRA COMUN</v>
      </c>
      <c r="BVY117" s="12" t="str">
        <v>m2</v>
      </c>
      <c r="BVZ117" s="4">
        <v>404.09</v>
      </c>
      <c r="BWA117" s="1">
        <f t="shared" ref="BWA117" si="487">0.2*2</f>
        <v>0.4</v>
      </c>
      <c r="BWB117" s="4">
        <f t="shared" ref="BWB117:BWB120" si="488">BWA117*BVZ117</f>
        <v>161.63999999999999</v>
      </c>
      <c r="BWE117" s="1" t="s">
        <v>550</v>
      </c>
      <c r="BWF117" s="4" t="str" cm="1">
        <f t="array" ref="BWF117:BWH117">IFERROR(VLOOKUP(BWE117,[1]MA!$A$6:$D$32,{2,3,4},0),IFERROR(VLOOKUP(BWE117,[1]MO!$A$6:$D$26,{2,3,4},0),IFERROR(VLOOKUP(BWE117,[1]MQ!$A$6:$D$26,{2,3,4},0),IFERROR(VLOOKUP(BWE117,[1]BA!$A$6:$H$184,{2,5,8},0),{"No encontrado","X","X"}))))</f>
        <v>CIMBRA COMUN</v>
      </c>
      <c r="BWG117" s="12" t="str">
        <v>m2</v>
      </c>
      <c r="BWH117" s="4">
        <v>404.09</v>
      </c>
      <c r="BWI117" s="1">
        <f t="shared" ref="BWI117" si="489">0.2*2</f>
        <v>0.4</v>
      </c>
      <c r="BWJ117" s="4">
        <f t="shared" ref="BWJ117:BWJ120" si="490">BWI117*BWH117</f>
        <v>161.63999999999999</v>
      </c>
      <c r="BWM117" s="1" t="s">
        <v>550</v>
      </c>
      <c r="BWN117" s="4" t="str" cm="1">
        <f t="array" ref="BWN117:BWP117">IFERROR(VLOOKUP(BWM117,[1]MA!$A$6:$D$32,{2,3,4},0),IFERROR(VLOOKUP(BWM117,[1]MO!$A$6:$D$26,{2,3,4},0),IFERROR(VLOOKUP(BWM117,[1]MQ!$A$6:$D$26,{2,3,4},0),IFERROR(VLOOKUP(BWM117,[1]BA!$A$6:$H$184,{2,5,8},0),{"No encontrado","X","X"}))))</f>
        <v>CIMBRA COMUN</v>
      </c>
      <c r="BWO117" s="12" t="str">
        <v>m2</v>
      </c>
      <c r="BWP117" s="4">
        <v>404.09</v>
      </c>
      <c r="BWQ117" s="1">
        <f t="shared" ref="BWQ117" si="491">0.2*2</f>
        <v>0.4</v>
      </c>
      <c r="BWR117" s="4">
        <f t="shared" ref="BWR117:BWR120" si="492">BWQ117*BWP117</f>
        <v>161.63999999999999</v>
      </c>
      <c r="BWU117" s="1" t="s">
        <v>550</v>
      </c>
      <c r="BWV117" s="4" t="str" cm="1">
        <f t="array" ref="BWV117:BWX117">IFERROR(VLOOKUP(BWU117,[1]MA!$A$6:$D$32,{2,3,4},0),IFERROR(VLOOKUP(BWU117,[1]MO!$A$6:$D$26,{2,3,4},0),IFERROR(VLOOKUP(BWU117,[1]MQ!$A$6:$D$26,{2,3,4},0),IFERROR(VLOOKUP(BWU117,[1]BA!$A$6:$H$184,{2,5,8},0),{"No encontrado","X","X"}))))</f>
        <v>CIMBRA COMUN</v>
      </c>
      <c r="BWW117" s="12" t="str">
        <v>m2</v>
      </c>
      <c r="BWX117" s="4">
        <v>404.09</v>
      </c>
      <c r="BWY117" s="1">
        <f t="shared" ref="BWY117" si="493">0.2*2</f>
        <v>0.4</v>
      </c>
      <c r="BWZ117" s="4">
        <f t="shared" ref="BWZ117:BWZ120" si="494">BWY117*BWX117</f>
        <v>161.63999999999999</v>
      </c>
      <c r="BXC117" s="1" t="s">
        <v>550</v>
      </c>
      <c r="BXD117" s="4" t="str" cm="1">
        <f t="array" ref="BXD117:BXF117">IFERROR(VLOOKUP(BXC117,[1]MA!$A$6:$D$32,{2,3,4},0),IFERROR(VLOOKUP(BXC117,[1]MO!$A$6:$D$26,{2,3,4},0),IFERROR(VLOOKUP(BXC117,[1]MQ!$A$6:$D$26,{2,3,4},0),IFERROR(VLOOKUP(BXC117,[1]BA!$A$6:$H$184,{2,5,8},0),{"No encontrado","X","X"}))))</f>
        <v>CIMBRA COMUN</v>
      </c>
      <c r="BXE117" s="12" t="str">
        <v>m2</v>
      </c>
      <c r="BXF117" s="4">
        <v>404.09</v>
      </c>
      <c r="BXG117" s="1">
        <f t="shared" ref="BXG117" si="495">0.2*2</f>
        <v>0.4</v>
      </c>
      <c r="BXH117" s="4">
        <f t="shared" ref="BXH117:BXH120" si="496">BXG117*BXF117</f>
        <v>161.63999999999999</v>
      </c>
      <c r="BXK117" s="1" t="s">
        <v>550</v>
      </c>
      <c r="BXL117" s="4" t="str" cm="1">
        <f t="array" ref="BXL117:BXN117">IFERROR(VLOOKUP(BXK117,[1]MA!$A$6:$D$32,{2,3,4},0),IFERROR(VLOOKUP(BXK117,[1]MO!$A$6:$D$26,{2,3,4},0),IFERROR(VLOOKUP(BXK117,[1]MQ!$A$6:$D$26,{2,3,4},0),IFERROR(VLOOKUP(BXK117,[1]BA!$A$6:$H$184,{2,5,8},0),{"No encontrado","X","X"}))))</f>
        <v>CIMBRA COMUN</v>
      </c>
      <c r="BXM117" s="12" t="str">
        <v>m2</v>
      </c>
      <c r="BXN117" s="4">
        <v>404.09</v>
      </c>
      <c r="BXO117" s="1">
        <f t="shared" ref="BXO117" si="497">0.2*2</f>
        <v>0.4</v>
      </c>
      <c r="BXP117" s="4">
        <f t="shared" ref="BXP117:BXP120" si="498">BXO117*BXN117</f>
        <v>161.63999999999999</v>
      </c>
      <c r="BXS117" s="1" t="s">
        <v>550</v>
      </c>
      <c r="BXT117" s="4" t="str" cm="1">
        <f t="array" ref="BXT117:BXV117">IFERROR(VLOOKUP(BXS117,[1]MA!$A$6:$D$32,{2,3,4},0),IFERROR(VLOOKUP(BXS117,[1]MO!$A$6:$D$26,{2,3,4},0),IFERROR(VLOOKUP(BXS117,[1]MQ!$A$6:$D$26,{2,3,4},0),IFERROR(VLOOKUP(BXS117,[1]BA!$A$6:$H$184,{2,5,8},0),{"No encontrado","X","X"}))))</f>
        <v>CIMBRA COMUN</v>
      </c>
      <c r="BXU117" s="12" t="str">
        <v>m2</v>
      </c>
      <c r="BXV117" s="4">
        <v>404.09</v>
      </c>
      <c r="BXW117" s="1">
        <f t="shared" ref="BXW117" si="499">0.2*2</f>
        <v>0.4</v>
      </c>
      <c r="BXX117" s="4">
        <f t="shared" ref="BXX117:BXX120" si="500">BXW117*BXV117</f>
        <v>161.63999999999999</v>
      </c>
      <c r="BYA117" s="1" t="s">
        <v>550</v>
      </c>
      <c r="BYB117" s="4" t="str" cm="1">
        <f t="array" ref="BYB117:BYD117">IFERROR(VLOOKUP(BYA117,[1]MA!$A$6:$D$32,{2,3,4},0),IFERROR(VLOOKUP(BYA117,[1]MO!$A$6:$D$26,{2,3,4},0),IFERROR(VLOOKUP(BYA117,[1]MQ!$A$6:$D$26,{2,3,4},0),IFERROR(VLOOKUP(BYA117,[1]BA!$A$6:$H$184,{2,5,8},0),{"No encontrado","X","X"}))))</f>
        <v>CIMBRA COMUN</v>
      </c>
      <c r="BYC117" s="12" t="str">
        <v>m2</v>
      </c>
      <c r="BYD117" s="4">
        <v>404.09</v>
      </c>
      <c r="BYE117" s="1">
        <f t="shared" ref="BYE117" si="501">0.2*2</f>
        <v>0.4</v>
      </c>
      <c r="BYF117" s="4">
        <f t="shared" ref="BYF117:BYF120" si="502">BYE117*BYD117</f>
        <v>161.63999999999999</v>
      </c>
      <c r="BYI117" s="1" t="s">
        <v>550</v>
      </c>
      <c r="BYJ117" s="4" t="str" cm="1">
        <f t="array" ref="BYJ117:BYL117">IFERROR(VLOOKUP(BYI117,[1]MA!$A$6:$D$32,{2,3,4},0),IFERROR(VLOOKUP(BYI117,[1]MO!$A$6:$D$26,{2,3,4},0),IFERROR(VLOOKUP(BYI117,[1]MQ!$A$6:$D$26,{2,3,4},0),IFERROR(VLOOKUP(BYI117,[1]BA!$A$6:$H$184,{2,5,8},0),{"No encontrado","X","X"}))))</f>
        <v>CIMBRA COMUN</v>
      </c>
      <c r="BYK117" s="12" t="str">
        <v>m2</v>
      </c>
      <c r="BYL117" s="4">
        <v>404.09</v>
      </c>
      <c r="BYM117" s="1">
        <f t="shared" ref="BYM117" si="503">0.2*2</f>
        <v>0.4</v>
      </c>
      <c r="BYN117" s="4">
        <f t="shared" ref="BYN117:BYN120" si="504">BYM117*BYL117</f>
        <v>161.63999999999999</v>
      </c>
      <c r="BYQ117" s="1" t="s">
        <v>550</v>
      </c>
      <c r="BYR117" s="4" t="str" cm="1">
        <f t="array" ref="BYR117:BYT117">IFERROR(VLOOKUP(BYQ117,[1]MA!$A$6:$D$32,{2,3,4},0),IFERROR(VLOOKUP(BYQ117,[1]MO!$A$6:$D$26,{2,3,4},0),IFERROR(VLOOKUP(BYQ117,[1]MQ!$A$6:$D$26,{2,3,4},0),IFERROR(VLOOKUP(BYQ117,[1]BA!$A$6:$H$184,{2,5,8},0),{"No encontrado","X","X"}))))</f>
        <v>CIMBRA COMUN</v>
      </c>
      <c r="BYS117" s="12" t="str">
        <v>m2</v>
      </c>
      <c r="BYT117" s="4">
        <v>404.09</v>
      </c>
      <c r="BYU117" s="1">
        <f t="shared" ref="BYU117" si="505">0.2*2</f>
        <v>0.4</v>
      </c>
      <c r="BYV117" s="4">
        <f t="shared" ref="BYV117:BYV120" si="506">BYU117*BYT117</f>
        <v>161.63999999999999</v>
      </c>
      <c r="BYY117" s="1" t="s">
        <v>550</v>
      </c>
      <c r="BYZ117" s="4" t="str" cm="1">
        <f t="array" ref="BYZ117:BZB117">IFERROR(VLOOKUP(BYY117,[1]MA!$A$6:$D$32,{2,3,4},0),IFERROR(VLOOKUP(BYY117,[1]MO!$A$6:$D$26,{2,3,4},0),IFERROR(VLOOKUP(BYY117,[1]MQ!$A$6:$D$26,{2,3,4},0),IFERROR(VLOOKUP(BYY117,[1]BA!$A$6:$H$184,{2,5,8},0),{"No encontrado","X","X"}))))</f>
        <v>CIMBRA COMUN</v>
      </c>
      <c r="BZA117" s="12" t="str">
        <v>m2</v>
      </c>
      <c r="BZB117" s="4">
        <v>404.09</v>
      </c>
      <c r="BZC117" s="1">
        <f t="shared" ref="BZC117" si="507">0.2*2</f>
        <v>0.4</v>
      </c>
      <c r="BZD117" s="4">
        <f t="shared" ref="BZD117:BZD120" si="508">BZC117*BZB117</f>
        <v>161.63999999999999</v>
      </c>
      <c r="BZG117" s="1" t="s">
        <v>550</v>
      </c>
      <c r="BZH117" s="4" t="str" cm="1">
        <f t="array" ref="BZH117:BZJ117">IFERROR(VLOOKUP(BZG117,[1]MA!$A$6:$D$32,{2,3,4},0),IFERROR(VLOOKUP(BZG117,[1]MO!$A$6:$D$26,{2,3,4},0),IFERROR(VLOOKUP(BZG117,[1]MQ!$A$6:$D$26,{2,3,4},0),IFERROR(VLOOKUP(BZG117,[1]BA!$A$6:$H$184,{2,5,8},0),{"No encontrado","X","X"}))))</f>
        <v>CIMBRA COMUN</v>
      </c>
      <c r="BZI117" s="12" t="str">
        <v>m2</v>
      </c>
      <c r="BZJ117" s="4">
        <v>404.09</v>
      </c>
      <c r="BZK117" s="1">
        <f t="shared" ref="BZK117" si="509">0.2*2</f>
        <v>0.4</v>
      </c>
      <c r="BZL117" s="4">
        <f t="shared" ref="BZL117:BZL120" si="510">BZK117*BZJ117</f>
        <v>161.63999999999999</v>
      </c>
      <c r="BZO117" s="1" t="s">
        <v>550</v>
      </c>
      <c r="BZP117" s="4" t="str" cm="1">
        <f t="array" ref="BZP117:BZR117">IFERROR(VLOOKUP(BZO117,[1]MA!$A$6:$D$32,{2,3,4},0),IFERROR(VLOOKUP(BZO117,[1]MO!$A$6:$D$26,{2,3,4},0),IFERROR(VLOOKUP(BZO117,[1]MQ!$A$6:$D$26,{2,3,4},0),IFERROR(VLOOKUP(BZO117,[1]BA!$A$6:$H$184,{2,5,8},0),{"No encontrado","X","X"}))))</f>
        <v>CIMBRA COMUN</v>
      </c>
      <c r="BZQ117" s="12" t="str">
        <v>m2</v>
      </c>
      <c r="BZR117" s="4">
        <v>404.09</v>
      </c>
      <c r="BZS117" s="1">
        <f t="shared" ref="BZS117" si="511">0.2*2</f>
        <v>0.4</v>
      </c>
      <c r="BZT117" s="4">
        <f t="shared" ref="BZT117:BZT120" si="512">BZS117*BZR117</f>
        <v>161.63999999999999</v>
      </c>
      <c r="BZW117" s="1" t="s">
        <v>550</v>
      </c>
      <c r="BZX117" s="4" t="str" cm="1">
        <f t="array" ref="BZX117:BZZ117">IFERROR(VLOOKUP(BZW117,[1]MA!$A$6:$D$32,{2,3,4},0),IFERROR(VLOOKUP(BZW117,[1]MO!$A$6:$D$26,{2,3,4},0),IFERROR(VLOOKUP(BZW117,[1]MQ!$A$6:$D$26,{2,3,4},0),IFERROR(VLOOKUP(BZW117,[1]BA!$A$6:$H$184,{2,5,8},0),{"No encontrado","X","X"}))))</f>
        <v>CIMBRA COMUN</v>
      </c>
      <c r="BZY117" s="12" t="str">
        <v>m2</v>
      </c>
      <c r="BZZ117" s="4">
        <v>404.09</v>
      </c>
      <c r="CAA117" s="1">
        <f t="shared" ref="CAA117" si="513">0.2*2</f>
        <v>0.4</v>
      </c>
      <c r="CAB117" s="4">
        <f t="shared" ref="CAB117:CAB120" si="514">CAA117*BZZ117</f>
        <v>161.63999999999999</v>
      </c>
      <c r="CAE117" s="1" t="s">
        <v>550</v>
      </c>
      <c r="CAF117" s="4" t="str" cm="1">
        <f t="array" ref="CAF117:CAH117">IFERROR(VLOOKUP(CAE117,[1]MA!$A$6:$D$32,{2,3,4},0),IFERROR(VLOOKUP(CAE117,[1]MO!$A$6:$D$26,{2,3,4},0),IFERROR(VLOOKUP(CAE117,[1]MQ!$A$6:$D$26,{2,3,4},0),IFERROR(VLOOKUP(CAE117,[1]BA!$A$6:$H$184,{2,5,8},0),{"No encontrado","X","X"}))))</f>
        <v>CIMBRA COMUN</v>
      </c>
      <c r="CAG117" s="12" t="str">
        <v>m2</v>
      </c>
      <c r="CAH117" s="4">
        <v>404.09</v>
      </c>
      <c r="CAI117" s="1">
        <f t="shared" ref="CAI117" si="515">0.2*2</f>
        <v>0.4</v>
      </c>
      <c r="CAJ117" s="4">
        <f t="shared" ref="CAJ117:CAJ120" si="516">CAI117*CAH117</f>
        <v>161.63999999999999</v>
      </c>
      <c r="CAM117" s="1" t="s">
        <v>550</v>
      </c>
      <c r="CAN117" s="4" t="str" cm="1">
        <f t="array" ref="CAN117:CAP117">IFERROR(VLOOKUP(CAM117,[1]MA!$A$6:$D$32,{2,3,4},0),IFERROR(VLOOKUP(CAM117,[1]MO!$A$6:$D$26,{2,3,4},0),IFERROR(VLOOKUP(CAM117,[1]MQ!$A$6:$D$26,{2,3,4},0),IFERROR(VLOOKUP(CAM117,[1]BA!$A$6:$H$184,{2,5,8},0),{"No encontrado","X","X"}))))</f>
        <v>CIMBRA COMUN</v>
      </c>
      <c r="CAO117" s="12" t="str">
        <v>m2</v>
      </c>
      <c r="CAP117" s="4">
        <v>404.09</v>
      </c>
      <c r="CAQ117" s="1">
        <f t="shared" ref="CAQ117" si="517">0.2*2</f>
        <v>0.4</v>
      </c>
      <c r="CAR117" s="4">
        <f t="shared" ref="CAR117:CAR120" si="518">CAQ117*CAP117</f>
        <v>161.63999999999999</v>
      </c>
      <c r="CAU117" s="1" t="s">
        <v>550</v>
      </c>
      <c r="CAV117" s="4" t="str" cm="1">
        <f t="array" ref="CAV117:CAX117">IFERROR(VLOOKUP(CAU117,[1]MA!$A$6:$D$32,{2,3,4},0),IFERROR(VLOOKUP(CAU117,[1]MO!$A$6:$D$26,{2,3,4},0),IFERROR(VLOOKUP(CAU117,[1]MQ!$A$6:$D$26,{2,3,4},0),IFERROR(VLOOKUP(CAU117,[1]BA!$A$6:$H$184,{2,5,8},0),{"No encontrado","X","X"}))))</f>
        <v>CIMBRA COMUN</v>
      </c>
      <c r="CAW117" s="12" t="str">
        <v>m2</v>
      </c>
      <c r="CAX117" s="4">
        <v>404.09</v>
      </c>
      <c r="CAY117" s="1">
        <f t="shared" ref="CAY117" si="519">0.2*2</f>
        <v>0.4</v>
      </c>
      <c r="CAZ117" s="4">
        <f t="shared" ref="CAZ117:CAZ120" si="520">CAY117*CAX117</f>
        <v>161.63999999999999</v>
      </c>
      <c r="CBC117" s="1" t="s">
        <v>550</v>
      </c>
      <c r="CBD117" s="4" t="str" cm="1">
        <f t="array" ref="CBD117:CBF117">IFERROR(VLOOKUP(CBC117,[1]MA!$A$6:$D$32,{2,3,4},0),IFERROR(VLOOKUP(CBC117,[1]MO!$A$6:$D$26,{2,3,4},0),IFERROR(VLOOKUP(CBC117,[1]MQ!$A$6:$D$26,{2,3,4},0),IFERROR(VLOOKUP(CBC117,[1]BA!$A$6:$H$184,{2,5,8},0),{"No encontrado","X","X"}))))</f>
        <v>CIMBRA COMUN</v>
      </c>
      <c r="CBE117" s="12" t="str">
        <v>m2</v>
      </c>
      <c r="CBF117" s="4">
        <v>404.09</v>
      </c>
      <c r="CBG117" s="1">
        <f t="shared" ref="CBG117" si="521">0.2*2</f>
        <v>0.4</v>
      </c>
      <c r="CBH117" s="4">
        <f t="shared" ref="CBH117:CBH120" si="522">CBG117*CBF117</f>
        <v>161.63999999999999</v>
      </c>
      <c r="CBK117" s="1" t="s">
        <v>550</v>
      </c>
      <c r="CBL117" s="4" t="str" cm="1">
        <f t="array" ref="CBL117:CBN117">IFERROR(VLOOKUP(CBK117,[1]MA!$A$6:$D$32,{2,3,4},0),IFERROR(VLOOKUP(CBK117,[1]MO!$A$6:$D$26,{2,3,4},0),IFERROR(VLOOKUP(CBK117,[1]MQ!$A$6:$D$26,{2,3,4},0),IFERROR(VLOOKUP(CBK117,[1]BA!$A$6:$H$184,{2,5,8},0),{"No encontrado","X","X"}))))</f>
        <v>CIMBRA COMUN</v>
      </c>
      <c r="CBM117" s="12" t="str">
        <v>m2</v>
      </c>
      <c r="CBN117" s="4">
        <v>404.09</v>
      </c>
      <c r="CBO117" s="1">
        <f t="shared" ref="CBO117" si="523">0.2*2</f>
        <v>0.4</v>
      </c>
      <c r="CBP117" s="4">
        <f t="shared" ref="CBP117:CBP120" si="524">CBO117*CBN117</f>
        <v>161.63999999999999</v>
      </c>
      <c r="CBS117" s="1" t="s">
        <v>550</v>
      </c>
      <c r="CBT117" s="4" t="str" cm="1">
        <f t="array" ref="CBT117:CBV117">IFERROR(VLOOKUP(CBS117,[1]MA!$A$6:$D$32,{2,3,4},0),IFERROR(VLOOKUP(CBS117,[1]MO!$A$6:$D$26,{2,3,4},0),IFERROR(VLOOKUP(CBS117,[1]MQ!$A$6:$D$26,{2,3,4},0),IFERROR(VLOOKUP(CBS117,[1]BA!$A$6:$H$184,{2,5,8},0),{"No encontrado","X","X"}))))</f>
        <v>CIMBRA COMUN</v>
      </c>
      <c r="CBU117" s="12" t="str">
        <v>m2</v>
      </c>
      <c r="CBV117" s="4">
        <v>404.09</v>
      </c>
      <c r="CBW117" s="1">
        <f t="shared" ref="CBW117" si="525">0.2*2</f>
        <v>0.4</v>
      </c>
      <c r="CBX117" s="4">
        <f t="shared" ref="CBX117:CBX120" si="526">CBW117*CBV117</f>
        <v>161.63999999999999</v>
      </c>
      <c r="CCA117" s="1" t="s">
        <v>550</v>
      </c>
      <c r="CCB117" s="4" t="str" cm="1">
        <f t="array" ref="CCB117:CCD117">IFERROR(VLOOKUP(CCA117,[1]MA!$A$6:$D$32,{2,3,4},0),IFERROR(VLOOKUP(CCA117,[1]MO!$A$6:$D$26,{2,3,4},0),IFERROR(VLOOKUP(CCA117,[1]MQ!$A$6:$D$26,{2,3,4},0),IFERROR(VLOOKUP(CCA117,[1]BA!$A$6:$H$184,{2,5,8},0),{"No encontrado","X","X"}))))</f>
        <v>CIMBRA COMUN</v>
      </c>
      <c r="CCC117" s="12" t="str">
        <v>m2</v>
      </c>
      <c r="CCD117" s="4">
        <v>404.09</v>
      </c>
      <c r="CCE117" s="1">
        <f t="shared" ref="CCE117" si="527">0.2*2</f>
        <v>0.4</v>
      </c>
      <c r="CCF117" s="4">
        <f t="shared" ref="CCF117:CCF120" si="528">CCE117*CCD117</f>
        <v>161.63999999999999</v>
      </c>
      <c r="CCI117" s="1" t="s">
        <v>550</v>
      </c>
      <c r="CCJ117" s="4" t="str" cm="1">
        <f t="array" ref="CCJ117:CCL117">IFERROR(VLOOKUP(CCI117,[1]MA!$A$6:$D$32,{2,3,4},0),IFERROR(VLOOKUP(CCI117,[1]MO!$A$6:$D$26,{2,3,4},0),IFERROR(VLOOKUP(CCI117,[1]MQ!$A$6:$D$26,{2,3,4},0),IFERROR(VLOOKUP(CCI117,[1]BA!$A$6:$H$184,{2,5,8},0),{"No encontrado","X","X"}))))</f>
        <v>CIMBRA COMUN</v>
      </c>
      <c r="CCK117" s="12" t="str">
        <v>m2</v>
      </c>
      <c r="CCL117" s="4">
        <v>404.09</v>
      </c>
      <c r="CCM117" s="1">
        <f t="shared" ref="CCM117" si="529">0.2*2</f>
        <v>0.4</v>
      </c>
      <c r="CCN117" s="4">
        <f t="shared" ref="CCN117:CCN120" si="530">CCM117*CCL117</f>
        <v>161.63999999999999</v>
      </c>
      <c r="CCQ117" s="1" t="s">
        <v>550</v>
      </c>
      <c r="CCR117" s="4" t="str" cm="1">
        <f t="array" ref="CCR117:CCT117">IFERROR(VLOOKUP(CCQ117,[1]MA!$A$6:$D$32,{2,3,4},0),IFERROR(VLOOKUP(CCQ117,[1]MO!$A$6:$D$26,{2,3,4},0),IFERROR(VLOOKUP(CCQ117,[1]MQ!$A$6:$D$26,{2,3,4},0),IFERROR(VLOOKUP(CCQ117,[1]BA!$A$6:$H$184,{2,5,8},0),{"No encontrado","X","X"}))))</f>
        <v>CIMBRA COMUN</v>
      </c>
      <c r="CCS117" s="12" t="str">
        <v>m2</v>
      </c>
      <c r="CCT117" s="4">
        <v>404.09</v>
      </c>
      <c r="CCU117" s="1">
        <f t="shared" ref="CCU117" si="531">0.2*2</f>
        <v>0.4</v>
      </c>
      <c r="CCV117" s="4">
        <f t="shared" ref="CCV117:CCV120" si="532">CCU117*CCT117</f>
        <v>161.63999999999999</v>
      </c>
      <c r="CCY117" s="1" t="s">
        <v>550</v>
      </c>
      <c r="CCZ117" s="4" t="str" cm="1">
        <f t="array" ref="CCZ117:CDB117">IFERROR(VLOOKUP(CCY117,[1]MA!$A$6:$D$32,{2,3,4},0),IFERROR(VLOOKUP(CCY117,[1]MO!$A$6:$D$26,{2,3,4},0),IFERROR(VLOOKUP(CCY117,[1]MQ!$A$6:$D$26,{2,3,4},0),IFERROR(VLOOKUP(CCY117,[1]BA!$A$6:$H$184,{2,5,8},0),{"No encontrado","X","X"}))))</f>
        <v>CIMBRA COMUN</v>
      </c>
      <c r="CDA117" s="12" t="str">
        <v>m2</v>
      </c>
      <c r="CDB117" s="4">
        <v>404.09</v>
      </c>
      <c r="CDC117" s="1">
        <f t="shared" ref="CDC117" si="533">0.2*2</f>
        <v>0.4</v>
      </c>
      <c r="CDD117" s="4">
        <f t="shared" ref="CDD117:CDD120" si="534">CDC117*CDB117</f>
        <v>161.63999999999999</v>
      </c>
      <c r="CDG117" s="1" t="s">
        <v>550</v>
      </c>
      <c r="CDH117" s="4" t="str" cm="1">
        <f t="array" ref="CDH117:CDJ117">IFERROR(VLOOKUP(CDG117,[1]MA!$A$6:$D$32,{2,3,4},0),IFERROR(VLOOKUP(CDG117,[1]MO!$A$6:$D$26,{2,3,4},0),IFERROR(VLOOKUP(CDG117,[1]MQ!$A$6:$D$26,{2,3,4},0),IFERROR(VLOOKUP(CDG117,[1]BA!$A$6:$H$184,{2,5,8},0),{"No encontrado","X","X"}))))</f>
        <v>CIMBRA COMUN</v>
      </c>
      <c r="CDI117" s="12" t="str">
        <v>m2</v>
      </c>
      <c r="CDJ117" s="4">
        <v>404.09</v>
      </c>
      <c r="CDK117" s="1">
        <f t="shared" ref="CDK117" si="535">0.2*2</f>
        <v>0.4</v>
      </c>
      <c r="CDL117" s="4">
        <f t="shared" ref="CDL117:CDL120" si="536">CDK117*CDJ117</f>
        <v>161.63999999999999</v>
      </c>
      <c r="CDO117" s="1" t="s">
        <v>550</v>
      </c>
      <c r="CDP117" s="4" t="str" cm="1">
        <f t="array" ref="CDP117:CDR117">IFERROR(VLOOKUP(CDO117,[1]MA!$A$6:$D$32,{2,3,4},0),IFERROR(VLOOKUP(CDO117,[1]MO!$A$6:$D$26,{2,3,4},0),IFERROR(VLOOKUP(CDO117,[1]MQ!$A$6:$D$26,{2,3,4},0),IFERROR(VLOOKUP(CDO117,[1]BA!$A$6:$H$184,{2,5,8},0),{"No encontrado","X","X"}))))</f>
        <v>CIMBRA COMUN</v>
      </c>
      <c r="CDQ117" s="12" t="str">
        <v>m2</v>
      </c>
      <c r="CDR117" s="4">
        <v>404.09</v>
      </c>
      <c r="CDS117" s="1">
        <f t="shared" ref="CDS117" si="537">0.2*2</f>
        <v>0.4</v>
      </c>
      <c r="CDT117" s="4">
        <f t="shared" ref="CDT117:CDT120" si="538">CDS117*CDR117</f>
        <v>161.63999999999999</v>
      </c>
      <c r="CDW117" s="1" t="s">
        <v>550</v>
      </c>
      <c r="CDX117" s="4" t="str" cm="1">
        <f t="array" ref="CDX117:CDZ117">IFERROR(VLOOKUP(CDW117,[1]MA!$A$6:$D$32,{2,3,4},0),IFERROR(VLOOKUP(CDW117,[1]MO!$A$6:$D$26,{2,3,4},0),IFERROR(VLOOKUP(CDW117,[1]MQ!$A$6:$D$26,{2,3,4},0),IFERROR(VLOOKUP(CDW117,[1]BA!$A$6:$H$184,{2,5,8},0),{"No encontrado","X","X"}))))</f>
        <v>CIMBRA COMUN</v>
      </c>
      <c r="CDY117" s="12" t="str">
        <v>m2</v>
      </c>
      <c r="CDZ117" s="4">
        <v>404.09</v>
      </c>
      <c r="CEA117" s="1">
        <f t="shared" ref="CEA117" si="539">0.2*2</f>
        <v>0.4</v>
      </c>
      <c r="CEB117" s="4">
        <f t="shared" ref="CEB117:CEB120" si="540">CEA117*CDZ117</f>
        <v>161.63999999999999</v>
      </c>
      <c r="CEE117" s="1" t="s">
        <v>550</v>
      </c>
      <c r="CEF117" s="4" t="str" cm="1">
        <f t="array" ref="CEF117:CEH117">IFERROR(VLOOKUP(CEE117,[1]MA!$A$6:$D$32,{2,3,4},0),IFERROR(VLOOKUP(CEE117,[1]MO!$A$6:$D$26,{2,3,4},0),IFERROR(VLOOKUP(CEE117,[1]MQ!$A$6:$D$26,{2,3,4},0),IFERROR(VLOOKUP(CEE117,[1]BA!$A$6:$H$184,{2,5,8},0),{"No encontrado","X","X"}))))</f>
        <v>CIMBRA COMUN</v>
      </c>
      <c r="CEG117" s="12" t="str">
        <v>m2</v>
      </c>
      <c r="CEH117" s="4">
        <v>404.09</v>
      </c>
      <c r="CEI117" s="1">
        <f t="shared" ref="CEI117" si="541">0.2*2</f>
        <v>0.4</v>
      </c>
      <c r="CEJ117" s="4">
        <f t="shared" ref="CEJ117:CEJ120" si="542">CEI117*CEH117</f>
        <v>161.63999999999999</v>
      </c>
      <c r="CEM117" s="1" t="s">
        <v>550</v>
      </c>
      <c r="CEN117" s="4" t="str" cm="1">
        <f t="array" ref="CEN117:CEP117">IFERROR(VLOOKUP(CEM117,[1]MA!$A$6:$D$32,{2,3,4},0),IFERROR(VLOOKUP(CEM117,[1]MO!$A$6:$D$26,{2,3,4},0),IFERROR(VLOOKUP(CEM117,[1]MQ!$A$6:$D$26,{2,3,4},0),IFERROR(VLOOKUP(CEM117,[1]BA!$A$6:$H$184,{2,5,8},0),{"No encontrado","X","X"}))))</f>
        <v>CIMBRA COMUN</v>
      </c>
      <c r="CEO117" s="12" t="str">
        <v>m2</v>
      </c>
      <c r="CEP117" s="4">
        <v>404.09</v>
      </c>
      <c r="CEQ117" s="1">
        <f t="shared" ref="CEQ117" si="543">0.2*2</f>
        <v>0.4</v>
      </c>
      <c r="CER117" s="4">
        <f t="shared" ref="CER117:CER120" si="544">CEQ117*CEP117</f>
        <v>161.63999999999999</v>
      </c>
      <c r="CEU117" s="1" t="s">
        <v>550</v>
      </c>
      <c r="CEV117" s="4" t="str" cm="1">
        <f t="array" ref="CEV117:CEX117">IFERROR(VLOOKUP(CEU117,[1]MA!$A$6:$D$32,{2,3,4},0),IFERROR(VLOOKUP(CEU117,[1]MO!$A$6:$D$26,{2,3,4},0),IFERROR(VLOOKUP(CEU117,[1]MQ!$A$6:$D$26,{2,3,4},0),IFERROR(VLOOKUP(CEU117,[1]BA!$A$6:$H$184,{2,5,8},0),{"No encontrado","X","X"}))))</f>
        <v>CIMBRA COMUN</v>
      </c>
      <c r="CEW117" s="12" t="str">
        <v>m2</v>
      </c>
      <c r="CEX117" s="4">
        <v>404.09</v>
      </c>
      <c r="CEY117" s="1">
        <f t="shared" ref="CEY117" si="545">0.2*2</f>
        <v>0.4</v>
      </c>
      <c r="CEZ117" s="4">
        <f t="shared" ref="CEZ117:CEZ120" si="546">CEY117*CEX117</f>
        <v>161.63999999999999</v>
      </c>
      <c r="CFC117" s="1" t="s">
        <v>550</v>
      </c>
      <c r="CFD117" s="4" t="str" cm="1">
        <f t="array" ref="CFD117:CFF117">IFERROR(VLOOKUP(CFC117,[1]MA!$A$6:$D$32,{2,3,4},0),IFERROR(VLOOKUP(CFC117,[1]MO!$A$6:$D$26,{2,3,4},0),IFERROR(VLOOKUP(CFC117,[1]MQ!$A$6:$D$26,{2,3,4},0),IFERROR(VLOOKUP(CFC117,[1]BA!$A$6:$H$184,{2,5,8},0),{"No encontrado","X","X"}))))</f>
        <v>CIMBRA COMUN</v>
      </c>
      <c r="CFE117" s="12" t="str">
        <v>m2</v>
      </c>
      <c r="CFF117" s="4">
        <v>404.09</v>
      </c>
      <c r="CFG117" s="1">
        <f t="shared" ref="CFG117" si="547">0.2*2</f>
        <v>0.4</v>
      </c>
      <c r="CFH117" s="4">
        <f t="shared" ref="CFH117:CFH120" si="548">CFG117*CFF117</f>
        <v>161.63999999999999</v>
      </c>
      <c r="CFK117" s="1" t="s">
        <v>550</v>
      </c>
      <c r="CFL117" s="4" t="str" cm="1">
        <f t="array" ref="CFL117:CFN117">IFERROR(VLOOKUP(CFK117,[1]MA!$A$6:$D$32,{2,3,4},0),IFERROR(VLOOKUP(CFK117,[1]MO!$A$6:$D$26,{2,3,4},0),IFERROR(VLOOKUP(CFK117,[1]MQ!$A$6:$D$26,{2,3,4},0),IFERROR(VLOOKUP(CFK117,[1]BA!$A$6:$H$184,{2,5,8},0),{"No encontrado","X","X"}))))</f>
        <v>CIMBRA COMUN</v>
      </c>
      <c r="CFM117" s="12" t="str">
        <v>m2</v>
      </c>
      <c r="CFN117" s="4">
        <v>404.09</v>
      </c>
      <c r="CFO117" s="1">
        <f t="shared" ref="CFO117" si="549">0.2*2</f>
        <v>0.4</v>
      </c>
      <c r="CFP117" s="4">
        <f t="shared" ref="CFP117:CFP120" si="550">CFO117*CFN117</f>
        <v>161.63999999999999</v>
      </c>
      <c r="CFS117" s="1" t="s">
        <v>550</v>
      </c>
      <c r="CFT117" s="4" t="str" cm="1">
        <f t="array" ref="CFT117:CFV117">IFERROR(VLOOKUP(CFS117,[1]MA!$A$6:$D$32,{2,3,4},0),IFERROR(VLOOKUP(CFS117,[1]MO!$A$6:$D$26,{2,3,4},0),IFERROR(VLOOKUP(CFS117,[1]MQ!$A$6:$D$26,{2,3,4},0),IFERROR(VLOOKUP(CFS117,[1]BA!$A$6:$H$184,{2,5,8},0),{"No encontrado","X","X"}))))</f>
        <v>CIMBRA COMUN</v>
      </c>
      <c r="CFU117" s="12" t="str">
        <v>m2</v>
      </c>
      <c r="CFV117" s="4">
        <v>404.09</v>
      </c>
      <c r="CFW117" s="1">
        <f t="shared" ref="CFW117" si="551">0.2*2</f>
        <v>0.4</v>
      </c>
      <c r="CFX117" s="4">
        <f t="shared" ref="CFX117:CFX120" si="552">CFW117*CFV117</f>
        <v>161.63999999999999</v>
      </c>
      <c r="CGA117" s="1" t="s">
        <v>550</v>
      </c>
      <c r="CGB117" s="4" t="str" cm="1">
        <f t="array" ref="CGB117:CGD117">IFERROR(VLOOKUP(CGA117,[1]MA!$A$6:$D$32,{2,3,4},0),IFERROR(VLOOKUP(CGA117,[1]MO!$A$6:$D$26,{2,3,4},0),IFERROR(VLOOKUP(CGA117,[1]MQ!$A$6:$D$26,{2,3,4},0),IFERROR(VLOOKUP(CGA117,[1]BA!$A$6:$H$184,{2,5,8},0),{"No encontrado","X","X"}))))</f>
        <v>CIMBRA COMUN</v>
      </c>
      <c r="CGC117" s="12" t="str">
        <v>m2</v>
      </c>
      <c r="CGD117" s="4">
        <v>404.09</v>
      </c>
      <c r="CGE117" s="1">
        <f t="shared" ref="CGE117" si="553">0.2*2</f>
        <v>0.4</v>
      </c>
      <c r="CGF117" s="4">
        <f t="shared" ref="CGF117:CGF120" si="554">CGE117*CGD117</f>
        <v>161.63999999999999</v>
      </c>
      <c r="CGI117" s="1" t="s">
        <v>550</v>
      </c>
      <c r="CGJ117" s="4" t="str" cm="1">
        <f t="array" ref="CGJ117:CGL117">IFERROR(VLOOKUP(CGI117,[1]MA!$A$6:$D$32,{2,3,4},0),IFERROR(VLOOKUP(CGI117,[1]MO!$A$6:$D$26,{2,3,4},0),IFERROR(VLOOKUP(CGI117,[1]MQ!$A$6:$D$26,{2,3,4},0),IFERROR(VLOOKUP(CGI117,[1]BA!$A$6:$H$184,{2,5,8},0),{"No encontrado","X","X"}))))</f>
        <v>CIMBRA COMUN</v>
      </c>
      <c r="CGK117" s="12" t="str">
        <v>m2</v>
      </c>
      <c r="CGL117" s="4">
        <v>404.09</v>
      </c>
      <c r="CGM117" s="1">
        <f t="shared" ref="CGM117" si="555">0.2*2</f>
        <v>0.4</v>
      </c>
      <c r="CGN117" s="4">
        <f t="shared" ref="CGN117:CGN120" si="556">CGM117*CGL117</f>
        <v>161.63999999999999</v>
      </c>
      <c r="CGQ117" s="1" t="s">
        <v>550</v>
      </c>
      <c r="CGR117" s="4" t="str" cm="1">
        <f t="array" ref="CGR117:CGT117">IFERROR(VLOOKUP(CGQ117,[1]MA!$A$6:$D$32,{2,3,4},0),IFERROR(VLOOKUP(CGQ117,[1]MO!$A$6:$D$26,{2,3,4},0),IFERROR(VLOOKUP(CGQ117,[1]MQ!$A$6:$D$26,{2,3,4},0),IFERROR(VLOOKUP(CGQ117,[1]BA!$A$6:$H$184,{2,5,8},0),{"No encontrado","X","X"}))))</f>
        <v>CIMBRA COMUN</v>
      </c>
      <c r="CGS117" s="12" t="str">
        <v>m2</v>
      </c>
      <c r="CGT117" s="4">
        <v>404.09</v>
      </c>
      <c r="CGU117" s="1">
        <f t="shared" ref="CGU117" si="557">0.2*2</f>
        <v>0.4</v>
      </c>
      <c r="CGV117" s="4">
        <f t="shared" ref="CGV117:CGV120" si="558">CGU117*CGT117</f>
        <v>161.63999999999999</v>
      </c>
      <c r="CGY117" s="1" t="s">
        <v>550</v>
      </c>
      <c r="CGZ117" s="4" t="str" cm="1">
        <f t="array" ref="CGZ117:CHB117">IFERROR(VLOOKUP(CGY117,[1]MA!$A$6:$D$32,{2,3,4},0),IFERROR(VLOOKUP(CGY117,[1]MO!$A$6:$D$26,{2,3,4},0),IFERROR(VLOOKUP(CGY117,[1]MQ!$A$6:$D$26,{2,3,4},0),IFERROR(VLOOKUP(CGY117,[1]BA!$A$6:$H$184,{2,5,8},0),{"No encontrado","X","X"}))))</f>
        <v>CIMBRA COMUN</v>
      </c>
      <c r="CHA117" s="12" t="str">
        <v>m2</v>
      </c>
      <c r="CHB117" s="4">
        <v>404.09</v>
      </c>
      <c r="CHC117" s="1">
        <f t="shared" ref="CHC117" si="559">0.2*2</f>
        <v>0.4</v>
      </c>
      <c r="CHD117" s="4">
        <f t="shared" ref="CHD117:CHD120" si="560">CHC117*CHB117</f>
        <v>161.63999999999999</v>
      </c>
      <c r="CHG117" s="1" t="s">
        <v>550</v>
      </c>
      <c r="CHH117" s="4" t="str" cm="1">
        <f t="array" ref="CHH117:CHJ117">IFERROR(VLOOKUP(CHG117,[1]MA!$A$6:$D$32,{2,3,4},0),IFERROR(VLOOKUP(CHG117,[1]MO!$A$6:$D$26,{2,3,4},0),IFERROR(VLOOKUP(CHG117,[1]MQ!$A$6:$D$26,{2,3,4},0),IFERROR(VLOOKUP(CHG117,[1]BA!$A$6:$H$184,{2,5,8},0),{"No encontrado","X","X"}))))</f>
        <v>CIMBRA COMUN</v>
      </c>
      <c r="CHI117" s="12" t="str">
        <v>m2</v>
      </c>
      <c r="CHJ117" s="4">
        <v>404.09</v>
      </c>
      <c r="CHK117" s="1">
        <f t="shared" ref="CHK117" si="561">0.2*2</f>
        <v>0.4</v>
      </c>
      <c r="CHL117" s="4">
        <f t="shared" ref="CHL117:CHL120" si="562">CHK117*CHJ117</f>
        <v>161.63999999999999</v>
      </c>
      <c r="CHO117" s="1" t="s">
        <v>550</v>
      </c>
      <c r="CHP117" s="4" t="str" cm="1">
        <f t="array" ref="CHP117:CHR117">IFERROR(VLOOKUP(CHO117,[1]MA!$A$6:$D$32,{2,3,4},0),IFERROR(VLOOKUP(CHO117,[1]MO!$A$6:$D$26,{2,3,4},0),IFERROR(VLOOKUP(CHO117,[1]MQ!$A$6:$D$26,{2,3,4},0),IFERROR(VLOOKUP(CHO117,[1]BA!$A$6:$H$184,{2,5,8},0),{"No encontrado","X","X"}))))</f>
        <v>CIMBRA COMUN</v>
      </c>
      <c r="CHQ117" s="12" t="str">
        <v>m2</v>
      </c>
      <c r="CHR117" s="4">
        <v>404.09</v>
      </c>
      <c r="CHS117" s="1">
        <f t="shared" ref="CHS117" si="563">0.2*2</f>
        <v>0.4</v>
      </c>
      <c r="CHT117" s="4">
        <f t="shared" ref="CHT117:CHT120" si="564">CHS117*CHR117</f>
        <v>161.63999999999999</v>
      </c>
      <c r="CHW117" s="1" t="s">
        <v>550</v>
      </c>
      <c r="CHX117" s="4" t="str" cm="1">
        <f t="array" ref="CHX117:CHZ117">IFERROR(VLOOKUP(CHW117,[1]MA!$A$6:$D$32,{2,3,4},0),IFERROR(VLOOKUP(CHW117,[1]MO!$A$6:$D$26,{2,3,4},0),IFERROR(VLOOKUP(CHW117,[1]MQ!$A$6:$D$26,{2,3,4},0),IFERROR(VLOOKUP(CHW117,[1]BA!$A$6:$H$184,{2,5,8},0),{"No encontrado","X","X"}))))</f>
        <v>CIMBRA COMUN</v>
      </c>
      <c r="CHY117" s="12" t="str">
        <v>m2</v>
      </c>
      <c r="CHZ117" s="4">
        <v>404.09</v>
      </c>
      <c r="CIA117" s="1">
        <f t="shared" ref="CIA117" si="565">0.2*2</f>
        <v>0.4</v>
      </c>
      <c r="CIB117" s="4">
        <f t="shared" ref="CIB117:CIB120" si="566">CIA117*CHZ117</f>
        <v>161.63999999999999</v>
      </c>
      <c r="CIE117" s="1" t="s">
        <v>550</v>
      </c>
      <c r="CIF117" s="4" t="str" cm="1">
        <f t="array" ref="CIF117:CIH117">IFERROR(VLOOKUP(CIE117,[1]MA!$A$6:$D$32,{2,3,4},0),IFERROR(VLOOKUP(CIE117,[1]MO!$A$6:$D$26,{2,3,4},0),IFERROR(VLOOKUP(CIE117,[1]MQ!$A$6:$D$26,{2,3,4},0),IFERROR(VLOOKUP(CIE117,[1]BA!$A$6:$H$184,{2,5,8},0),{"No encontrado","X","X"}))))</f>
        <v>CIMBRA COMUN</v>
      </c>
      <c r="CIG117" s="12" t="str">
        <v>m2</v>
      </c>
      <c r="CIH117" s="4">
        <v>404.09</v>
      </c>
      <c r="CII117" s="1">
        <f t="shared" ref="CII117" si="567">0.2*2</f>
        <v>0.4</v>
      </c>
      <c r="CIJ117" s="4">
        <f t="shared" ref="CIJ117:CIJ120" si="568">CII117*CIH117</f>
        <v>161.63999999999999</v>
      </c>
      <c r="CIM117" s="1" t="s">
        <v>550</v>
      </c>
      <c r="CIN117" s="4" t="str" cm="1">
        <f t="array" ref="CIN117:CIP117">IFERROR(VLOOKUP(CIM117,[1]MA!$A$6:$D$32,{2,3,4},0),IFERROR(VLOOKUP(CIM117,[1]MO!$A$6:$D$26,{2,3,4},0),IFERROR(VLOOKUP(CIM117,[1]MQ!$A$6:$D$26,{2,3,4},0),IFERROR(VLOOKUP(CIM117,[1]BA!$A$6:$H$184,{2,5,8},0),{"No encontrado","X","X"}))))</f>
        <v>CIMBRA COMUN</v>
      </c>
      <c r="CIO117" s="12" t="str">
        <v>m2</v>
      </c>
      <c r="CIP117" s="4">
        <v>404.09</v>
      </c>
      <c r="CIQ117" s="1">
        <f t="shared" ref="CIQ117" si="569">0.2*2</f>
        <v>0.4</v>
      </c>
      <c r="CIR117" s="4">
        <f t="shared" ref="CIR117:CIR120" si="570">CIQ117*CIP117</f>
        <v>161.63999999999999</v>
      </c>
      <c r="CIU117" s="1" t="s">
        <v>550</v>
      </c>
      <c r="CIV117" s="4" t="str" cm="1">
        <f t="array" ref="CIV117:CIX117">IFERROR(VLOOKUP(CIU117,[1]MA!$A$6:$D$32,{2,3,4},0),IFERROR(VLOOKUP(CIU117,[1]MO!$A$6:$D$26,{2,3,4},0),IFERROR(VLOOKUP(CIU117,[1]MQ!$A$6:$D$26,{2,3,4},0),IFERROR(VLOOKUP(CIU117,[1]BA!$A$6:$H$184,{2,5,8},0),{"No encontrado","X","X"}))))</f>
        <v>CIMBRA COMUN</v>
      </c>
      <c r="CIW117" s="12" t="str">
        <v>m2</v>
      </c>
      <c r="CIX117" s="4">
        <v>404.09</v>
      </c>
      <c r="CIY117" s="1">
        <f t="shared" ref="CIY117" si="571">0.2*2</f>
        <v>0.4</v>
      </c>
      <c r="CIZ117" s="4">
        <f t="shared" ref="CIZ117:CIZ120" si="572">CIY117*CIX117</f>
        <v>161.63999999999999</v>
      </c>
      <c r="CJC117" s="1" t="s">
        <v>550</v>
      </c>
      <c r="CJD117" s="4" t="str" cm="1">
        <f t="array" ref="CJD117:CJF117">IFERROR(VLOOKUP(CJC117,[1]MA!$A$6:$D$32,{2,3,4},0),IFERROR(VLOOKUP(CJC117,[1]MO!$A$6:$D$26,{2,3,4},0),IFERROR(VLOOKUP(CJC117,[1]MQ!$A$6:$D$26,{2,3,4},0),IFERROR(VLOOKUP(CJC117,[1]BA!$A$6:$H$184,{2,5,8},0),{"No encontrado","X","X"}))))</f>
        <v>CIMBRA COMUN</v>
      </c>
      <c r="CJE117" s="12" t="str">
        <v>m2</v>
      </c>
      <c r="CJF117" s="4">
        <v>404.09</v>
      </c>
      <c r="CJG117" s="1">
        <f t="shared" ref="CJG117" si="573">0.2*2</f>
        <v>0.4</v>
      </c>
      <c r="CJH117" s="4">
        <f t="shared" ref="CJH117:CJH120" si="574">CJG117*CJF117</f>
        <v>161.63999999999999</v>
      </c>
      <c r="CJK117" s="1" t="s">
        <v>550</v>
      </c>
      <c r="CJL117" s="4" t="str" cm="1">
        <f t="array" ref="CJL117:CJN117">IFERROR(VLOOKUP(CJK117,[1]MA!$A$6:$D$32,{2,3,4},0),IFERROR(VLOOKUP(CJK117,[1]MO!$A$6:$D$26,{2,3,4},0),IFERROR(VLOOKUP(CJK117,[1]MQ!$A$6:$D$26,{2,3,4},0),IFERROR(VLOOKUP(CJK117,[1]BA!$A$6:$H$184,{2,5,8},0),{"No encontrado","X","X"}))))</f>
        <v>CIMBRA COMUN</v>
      </c>
      <c r="CJM117" s="12" t="str">
        <v>m2</v>
      </c>
      <c r="CJN117" s="4">
        <v>404.09</v>
      </c>
      <c r="CJO117" s="1">
        <f t="shared" ref="CJO117" si="575">0.2*2</f>
        <v>0.4</v>
      </c>
      <c r="CJP117" s="4">
        <f t="shared" ref="CJP117:CJP120" si="576">CJO117*CJN117</f>
        <v>161.63999999999999</v>
      </c>
      <c r="CJS117" s="1" t="s">
        <v>550</v>
      </c>
      <c r="CJT117" s="4" t="str" cm="1">
        <f t="array" ref="CJT117:CJV117">IFERROR(VLOOKUP(CJS117,[1]MA!$A$6:$D$32,{2,3,4},0),IFERROR(VLOOKUP(CJS117,[1]MO!$A$6:$D$26,{2,3,4},0),IFERROR(VLOOKUP(CJS117,[1]MQ!$A$6:$D$26,{2,3,4},0),IFERROR(VLOOKUP(CJS117,[1]BA!$A$6:$H$184,{2,5,8},0),{"No encontrado","X","X"}))))</f>
        <v>CIMBRA COMUN</v>
      </c>
      <c r="CJU117" s="12" t="str">
        <v>m2</v>
      </c>
      <c r="CJV117" s="4">
        <v>404.09</v>
      </c>
      <c r="CJW117" s="1">
        <f t="shared" ref="CJW117" si="577">0.2*2</f>
        <v>0.4</v>
      </c>
      <c r="CJX117" s="4">
        <f t="shared" ref="CJX117:CJX120" si="578">CJW117*CJV117</f>
        <v>161.63999999999999</v>
      </c>
      <c r="CKA117" s="1" t="s">
        <v>550</v>
      </c>
      <c r="CKB117" s="4" t="str" cm="1">
        <f t="array" ref="CKB117:CKD117">IFERROR(VLOOKUP(CKA117,[1]MA!$A$6:$D$32,{2,3,4},0),IFERROR(VLOOKUP(CKA117,[1]MO!$A$6:$D$26,{2,3,4},0),IFERROR(VLOOKUP(CKA117,[1]MQ!$A$6:$D$26,{2,3,4},0),IFERROR(VLOOKUP(CKA117,[1]BA!$A$6:$H$184,{2,5,8},0),{"No encontrado","X","X"}))))</f>
        <v>CIMBRA COMUN</v>
      </c>
      <c r="CKC117" s="12" t="str">
        <v>m2</v>
      </c>
      <c r="CKD117" s="4">
        <v>404.09</v>
      </c>
      <c r="CKE117" s="1">
        <f t="shared" ref="CKE117" si="579">0.2*2</f>
        <v>0.4</v>
      </c>
      <c r="CKF117" s="4">
        <f t="shared" ref="CKF117:CKF120" si="580">CKE117*CKD117</f>
        <v>161.63999999999999</v>
      </c>
      <c r="CKI117" s="1" t="s">
        <v>550</v>
      </c>
      <c r="CKJ117" s="4" t="str" cm="1">
        <f t="array" ref="CKJ117:CKL117">IFERROR(VLOOKUP(CKI117,[1]MA!$A$6:$D$32,{2,3,4},0),IFERROR(VLOOKUP(CKI117,[1]MO!$A$6:$D$26,{2,3,4},0),IFERROR(VLOOKUP(CKI117,[1]MQ!$A$6:$D$26,{2,3,4},0),IFERROR(VLOOKUP(CKI117,[1]BA!$A$6:$H$184,{2,5,8},0),{"No encontrado","X","X"}))))</f>
        <v>CIMBRA COMUN</v>
      </c>
      <c r="CKK117" s="12" t="str">
        <v>m2</v>
      </c>
      <c r="CKL117" s="4">
        <v>404.09</v>
      </c>
      <c r="CKM117" s="1">
        <f t="shared" ref="CKM117" si="581">0.2*2</f>
        <v>0.4</v>
      </c>
      <c r="CKN117" s="4">
        <f t="shared" ref="CKN117:CKN120" si="582">CKM117*CKL117</f>
        <v>161.63999999999999</v>
      </c>
      <c r="CKQ117" s="1" t="s">
        <v>550</v>
      </c>
      <c r="CKR117" s="4" t="str" cm="1">
        <f t="array" ref="CKR117:CKT117">IFERROR(VLOOKUP(CKQ117,[1]MA!$A$6:$D$32,{2,3,4},0),IFERROR(VLOOKUP(CKQ117,[1]MO!$A$6:$D$26,{2,3,4},0),IFERROR(VLOOKUP(CKQ117,[1]MQ!$A$6:$D$26,{2,3,4},0),IFERROR(VLOOKUP(CKQ117,[1]BA!$A$6:$H$184,{2,5,8},0),{"No encontrado","X","X"}))))</f>
        <v>CIMBRA COMUN</v>
      </c>
      <c r="CKS117" s="12" t="str">
        <v>m2</v>
      </c>
      <c r="CKT117" s="4">
        <v>404.09</v>
      </c>
      <c r="CKU117" s="1">
        <f t="shared" ref="CKU117" si="583">0.2*2</f>
        <v>0.4</v>
      </c>
      <c r="CKV117" s="4">
        <f t="shared" ref="CKV117:CKV120" si="584">CKU117*CKT117</f>
        <v>161.63999999999999</v>
      </c>
      <c r="CKY117" s="1" t="s">
        <v>550</v>
      </c>
      <c r="CKZ117" s="4" t="str" cm="1">
        <f t="array" ref="CKZ117:CLB117">IFERROR(VLOOKUP(CKY117,[1]MA!$A$6:$D$32,{2,3,4},0),IFERROR(VLOOKUP(CKY117,[1]MO!$A$6:$D$26,{2,3,4},0),IFERROR(VLOOKUP(CKY117,[1]MQ!$A$6:$D$26,{2,3,4},0),IFERROR(VLOOKUP(CKY117,[1]BA!$A$6:$H$184,{2,5,8},0),{"No encontrado","X","X"}))))</f>
        <v>CIMBRA COMUN</v>
      </c>
      <c r="CLA117" s="12" t="str">
        <v>m2</v>
      </c>
      <c r="CLB117" s="4">
        <v>404.09</v>
      </c>
      <c r="CLC117" s="1">
        <f t="shared" ref="CLC117" si="585">0.2*2</f>
        <v>0.4</v>
      </c>
      <c r="CLD117" s="4">
        <f t="shared" ref="CLD117:CLD120" si="586">CLC117*CLB117</f>
        <v>161.63999999999999</v>
      </c>
      <c r="CLG117" s="1" t="s">
        <v>550</v>
      </c>
      <c r="CLH117" s="4" t="str" cm="1">
        <f t="array" ref="CLH117:CLJ117">IFERROR(VLOOKUP(CLG117,[1]MA!$A$6:$D$32,{2,3,4},0),IFERROR(VLOOKUP(CLG117,[1]MO!$A$6:$D$26,{2,3,4},0),IFERROR(VLOOKUP(CLG117,[1]MQ!$A$6:$D$26,{2,3,4},0),IFERROR(VLOOKUP(CLG117,[1]BA!$A$6:$H$184,{2,5,8},0),{"No encontrado","X","X"}))))</f>
        <v>CIMBRA COMUN</v>
      </c>
      <c r="CLI117" s="12" t="str">
        <v>m2</v>
      </c>
      <c r="CLJ117" s="4">
        <v>404.09</v>
      </c>
      <c r="CLK117" s="1">
        <f t="shared" ref="CLK117" si="587">0.2*2</f>
        <v>0.4</v>
      </c>
      <c r="CLL117" s="4">
        <f t="shared" ref="CLL117:CLL120" si="588">CLK117*CLJ117</f>
        <v>161.63999999999999</v>
      </c>
      <c r="CLO117" s="1" t="s">
        <v>550</v>
      </c>
      <c r="CLP117" s="4" t="str" cm="1">
        <f t="array" ref="CLP117:CLR117">IFERROR(VLOOKUP(CLO117,[1]MA!$A$6:$D$32,{2,3,4},0),IFERROR(VLOOKUP(CLO117,[1]MO!$A$6:$D$26,{2,3,4},0),IFERROR(VLOOKUP(CLO117,[1]MQ!$A$6:$D$26,{2,3,4},0),IFERROR(VLOOKUP(CLO117,[1]BA!$A$6:$H$184,{2,5,8},0),{"No encontrado","X","X"}))))</f>
        <v>CIMBRA COMUN</v>
      </c>
      <c r="CLQ117" s="12" t="str">
        <v>m2</v>
      </c>
      <c r="CLR117" s="4">
        <v>404.09</v>
      </c>
      <c r="CLS117" s="1">
        <f t="shared" ref="CLS117" si="589">0.2*2</f>
        <v>0.4</v>
      </c>
      <c r="CLT117" s="4">
        <f t="shared" ref="CLT117:CLT120" si="590">CLS117*CLR117</f>
        <v>161.63999999999999</v>
      </c>
      <c r="CLW117" s="1" t="s">
        <v>550</v>
      </c>
      <c r="CLX117" s="4" t="str" cm="1">
        <f t="array" ref="CLX117:CLZ117">IFERROR(VLOOKUP(CLW117,[1]MA!$A$6:$D$32,{2,3,4},0),IFERROR(VLOOKUP(CLW117,[1]MO!$A$6:$D$26,{2,3,4},0),IFERROR(VLOOKUP(CLW117,[1]MQ!$A$6:$D$26,{2,3,4},0),IFERROR(VLOOKUP(CLW117,[1]BA!$A$6:$H$184,{2,5,8},0),{"No encontrado","X","X"}))))</f>
        <v>CIMBRA COMUN</v>
      </c>
      <c r="CLY117" s="12" t="str">
        <v>m2</v>
      </c>
      <c r="CLZ117" s="4">
        <v>404.09</v>
      </c>
      <c r="CMA117" s="1">
        <f t="shared" ref="CMA117" si="591">0.2*2</f>
        <v>0.4</v>
      </c>
      <c r="CMB117" s="4">
        <f t="shared" ref="CMB117:CMB120" si="592">CMA117*CLZ117</f>
        <v>161.63999999999999</v>
      </c>
      <c r="CME117" s="1" t="s">
        <v>550</v>
      </c>
      <c r="CMF117" s="4" t="str" cm="1">
        <f t="array" ref="CMF117:CMH117">IFERROR(VLOOKUP(CME117,[1]MA!$A$6:$D$32,{2,3,4},0),IFERROR(VLOOKUP(CME117,[1]MO!$A$6:$D$26,{2,3,4},0),IFERROR(VLOOKUP(CME117,[1]MQ!$A$6:$D$26,{2,3,4},0),IFERROR(VLOOKUP(CME117,[1]BA!$A$6:$H$184,{2,5,8},0),{"No encontrado","X","X"}))))</f>
        <v>CIMBRA COMUN</v>
      </c>
      <c r="CMG117" s="12" t="str">
        <v>m2</v>
      </c>
      <c r="CMH117" s="4">
        <v>404.09</v>
      </c>
      <c r="CMI117" s="1">
        <f t="shared" ref="CMI117" si="593">0.2*2</f>
        <v>0.4</v>
      </c>
      <c r="CMJ117" s="4">
        <f t="shared" ref="CMJ117:CMJ120" si="594">CMI117*CMH117</f>
        <v>161.63999999999999</v>
      </c>
      <c r="CMM117" s="1" t="s">
        <v>550</v>
      </c>
      <c r="CMN117" s="4" t="str" cm="1">
        <f t="array" ref="CMN117:CMP117">IFERROR(VLOOKUP(CMM117,[1]MA!$A$6:$D$32,{2,3,4},0),IFERROR(VLOOKUP(CMM117,[1]MO!$A$6:$D$26,{2,3,4},0),IFERROR(VLOOKUP(CMM117,[1]MQ!$A$6:$D$26,{2,3,4},0),IFERROR(VLOOKUP(CMM117,[1]BA!$A$6:$H$184,{2,5,8},0),{"No encontrado","X","X"}))))</f>
        <v>CIMBRA COMUN</v>
      </c>
      <c r="CMO117" s="12" t="str">
        <v>m2</v>
      </c>
      <c r="CMP117" s="4">
        <v>404.09</v>
      </c>
      <c r="CMQ117" s="1">
        <f t="shared" ref="CMQ117" si="595">0.2*2</f>
        <v>0.4</v>
      </c>
      <c r="CMR117" s="4">
        <f t="shared" ref="CMR117:CMR120" si="596">CMQ117*CMP117</f>
        <v>161.63999999999999</v>
      </c>
      <c r="CMU117" s="1" t="s">
        <v>550</v>
      </c>
      <c r="CMV117" s="4" t="str" cm="1">
        <f t="array" ref="CMV117:CMX117">IFERROR(VLOOKUP(CMU117,[1]MA!$A$6:$D$32,{2,3,4},0),IFERROR(VLOOKUP(CMU117,[1]MO!$A$6:$D$26,{2,3,4},0),IFERROR(VLOOKUP(CMU117,[1]MQ!$A$6:$D$26,{2,3,4},0),IFERROR(VLOOKUP(CMU117,[1]BA!$A$6:$H$184,{2,5,8},0),{"No encontrado","X","X"}))))</f>
        <v>CIMBRA COMUN</v>
      </c>
      <c r="CMW117" s="12" t="str">
        <v>m2</v>
      </c>
      <c r="CMX117" s="4">
        <v>404.09</v>
      </c>
      <c r="CMY117" s="1">
        <f t="shared" ref="CMY117" si="597">0.2*2</f>
        <v>0.4</v>
      </c>
      <c r="CMZ117" s="4">
        <f t="shared" ref="CMZ117:CMZ120" si="598">CMY117*CMX117</f>
        <v>161.63999999999999</v>
      </c>
      <c r="CNC117" s="1" t="s">
        <v>550</v>
      </c>
      <c r="CND117" s="4" t="str" cm="1">
        <f t="array" ref="CND117:CNF117">IFERROR(VLOOKUP(CNC117,[1]MA!$A$6:$D$32,{2,3,4},0),IFERROR(VLOOKUP(CNC117,[1]MO!$A$6:$D$26,{2,3,4},0),IFERROR(VLOOKUP(CNC117,[1]MQ!$A$6:$D$26,{2,3,4},0),IFERROR(VLOOKUP(CNC117,[1]BA!$A$6:$H$184,{2,5,8},0),{"No encontrado","X","X"}))))</f>
        <v>CIMBRA COMUN</v>
      </c>
      <c r="CNE117" s="12" t="str">
        <v>m2</v>
      </c>
      <c r="CNF117" s="4">
        <v>404.09</v>
      </c>
      <c r="CNG117" s="1">
        <f t="shared" ref="CNG117" si="599">0.2*2</f>
        <v>0.4</v>
      </c>
      <c r="CNH117" s="4">
        <f t="shared" ref="CNH117:CNH120" si="600">CNG117*CNF117</f>
        <v>161.63999999999999</v>
      </c>
      <c r="CNK117" s="1" t="s">
        <v>550</v>
      </c>
      <c r="CNL117" s="4" t="str" cm="1">
        <f t="array" ref="CNL117:CNN117">IFERROR(VLOOKUP(CNK117,[1]MA!$A$6:$D$32,{2,3,4},0),IFERROR(VLOOKUP(CNK117,[1]MO!$A$6:$D$26,{2,3,4},0),IFERROR(VLOOKUP(CNK117,[1]MQ!$A$6:$D$26,{2,3,4},0),IFERROR(VLOOKUP(CNK117,[1]BA!$A$6:$H$184,{2,5,8},0),{"No encontrado","X","X"}))))</f>
        <v>CIMBRA COMUN</v>
      </c>
      <c r="CNM117" s="12" t="str">
        <v>m2</v>
      </c>
      <c r="CNN117" s="4">
        <v>404.09</v>
      </c>
      <c r="CNO117" s="1">
        <f t="shared" ref="CNO117" si="601">0.2*2</f>
        <v>0.4</v>
      </c>
      <c r="CNP117" s="4">
        <f t="shared" ref="CNP117:CNP120" si="602">CNO117*CNN117</f>
        <v>161.63999999999999</v>
      </c>
      <c r="CNS117" s="1" t="s">
        <v>550</v>
      </c>
      <c r="CNT117" s="4" t="str" cm="1">
        <f t="array" ref="CNT117:CNV117">IFERROR(VLOOKUP(CNS117,[1]MA!$A$6:$D$32,{2,3,4},0),IFERROR(VLOOKUP(CNS117,[1]MO!$A$6:$D$26,{2,3,4},0),IFERROR(VLOOKUP(CNS117,[1]MQ!$A$6:$D$26,{2,3,4},0),IFERROR(VLOOKUP(CNS117,[1]BA!$A$6:$H$184,{2,5,8},0),{"No encontrado","X","X"}))))</f>
        <v>CIMBRA COMUN</v>
      </c>
      <c r="CNU117" s="12" t="str">
        <v>m2</v>
      </c>
      <c r="CNV117" s="4">
        <v>404.09</v>
      </c>
      <c r="CNW117" s="1">
        <f t="shared" ref="CNW117" si="603">0.2*2</f>
        <v>0.4</v>
      </c>
      <c r="CNX117" s="4">
        <f t="shared" ref="CNX117:CNX120" si="604">CNW117*CNV117</f>
        <v>161.63999999999999</v>
      </c>
      <c r="COA117" s="1" t="s">
        <v>550</v>
      </c>
      <c r="COB117" s="4" t="str" cm="1">
        <f t="array" ref="COB117:COD117">IFERROR(VLOOKUP(COA117,[1]MA!$A$6:$D$32,{2,3,4},0),IFERROR(VLOOKUP(COA117,[1]MO!$A$6:$D$26,{2,3,4},0),IFERROR(VLOOKUP(COA117,[1]MQ!$A$6:$D$26,{2,3,4},0),IFERROR(VLOOKUP(COA117,[1]BA!$A$6:$H$184,{2,5,8},0),{"No encontrado","X","X"}))))</f>
        <v>CIMBRA COMUN</v>
      </c>
      <c r="COC117" s="12" t="str">
        <v>m2</v>
      </c>
      <c r="COD117" s="4">
        <v>404.09</v>
      </c>
      <c r="COE117" s="1">
        <f t="shared" ref="COE117" si="605">0.2*2</f>
        <v>0.4</v>
      </c>
      <c r="COF117" s="4">
        <f t="shared" ref="COF117:COF120" si="606">COE117*COD117</f>
        <v>161.63999999999999</v>
      </c>
      <c r="COI117" s="1" t="s">
        <v>550</v>
      </c>
      <c r="COJ117" s="4" t="str" cm="1">
        <f t="array" ref="COJ117:COL117">IFERROR(VLOOKUP(COI117,[1]MA!$A$6:$D$32,{2,3,4},0),IFERROR(VLOOKUP(COI117,[1]MO!$A$6:$D$26,{2,3,4},0),IFERROR(VLOOKUP(COI117,[1]MQ!$A$6:$D$26,{2,3,4},0),IFERROR(VLOOKUP(COI117,[1]BA!$A$6:$H$184,{2,5,8},0),{"No encontrado","X","X"}))))</f>
        <v>CIMBRA COMUN</v>
      </c>
      <c r="COK117" s="12" t="str">
        <v>m2</v>
      </c>
      <c r="COL117" s="4">
        <v>404.09</v>
      </c>
      <c r="COM117" s="1">
        <f t="shared" ref="COM117" si="607">0.2*2</f>
        <v>0.4</v>
      </c>
      <c r="CON117" s="4">
        <f t="shared" ref="CON117:CON120" si="608">COM117*COL117</f>
        <v>161.63999999999999</v>
      </c>
      <c r="COQ117" s="1" t="s">
        <v>550</v>
      </c>
      <c r="COR117" s="4" t="str" cm="1">
        <f t="array" ref="COR117:COT117">IFERROR(VLOOKUP(COQ117,[1]MA!$A$6:$D$32,{2,3,4},0),IFERROR(VLOOKUP(COQ117,[1]MO!$A$6:$D$26,{2,3,4},0),IFERROR(VLOOKUP(COQ117,[1]MQ!$A$6:$D$26,{2,3,4},0),IFERROR(VLOOKUP(COQ117,[1]BA!$A$6:$H$184,{2,5,8},0),{"No encontrado","X","X"}))))</f>
        <v>CIMBRA COMUN</v>
      </c>
      <c r="COS117" s="12" t="str">
        <v>m2</v>
      </c>
      <c r="COT117" s="4">
        <v>404.09</v>
      </c>
      <c r="COU117" s="1">
        <f t="shared" ref="COU117" si="609">0.2*2</f>
        <v>0.4</v>
      </c>
      <c r="COV117" s="4">
        <f t="shared" ref="COV117:COV120" si="610">COU117*COT117</f>
        <v>161.63999999999999</v>
      </c>
      <c r="COY117" s="1" t="s">
        <v>550</v>
      </c>
      <c r="COZ117" s="4" t="str" cm="1">
        <f t="array" ref="COZ117:CPB117">IFERROR(VLOOKUP(COY117,[1]MA!$A$6:$D$32,{2,3,4},0),IFERROR(VLOOKUP(COY117,[1]MO!$A$6:$D$26,{2,3,4},0),IFERROR(VLOOKUP(COY117,[1]MQ!$A$6:$D$26,{2,3,4},0),IFERROR(VLOOKUP(COY117,[1]BA!$A$6:$H$184,{2,5,8},0),{"No encontrado","X","X"}))))</f>
        <v>CIMBRA COMUN</v>
      </c>
      <c r="CPA117" s="12" t="str">
        <v>m2</v>
      </c>
      <c r="CPB117" s="4">
        <v>404.09</v>
      </c>
      <c r="CPC117" s="1">
        <f t="shared" ref="CPC117" si="611">0.2*2</f>
        <v>0.4</v>
      </c>
      <c r="CPD117" s="4">
        <f t="shared" ref="CPD117:CPD120" si="612">CPC117*CPB117</f>
        <v>161.63999999999999</v>
      </c>
      <c r="CPG117" s="1" t="s">
        <v>550</v>
      </c>
      <c r="CPH117" s="4" t="str" cm="1">
        <f t="array" ref="CPH117:CPJ117">IFERROR(VLOOKUP(CPG117,[1]MA!$A$6:$D$32,{2,3,4},0),IFERROR(VLOOKUP(CPG117,[1]MO!$A$6:$D$26,{2,3,4},0),IFERROR(VLOOKUP(CPG117,[1]MQ!$A$6:$D$26,{2,3,4},0),IFERROR(VLOOKUP(CPG117,[1]BA!$A$6:$H$184,{2,5,8},0),{"No encontrado","X","X"}))))</f>
        <v>CIMBRA COMUN</v>
      </c>
      <c r="CPI117" s="12" t="str">
        <v>m2</v>
      </c>
      <c r="CPJ117" s="4">
        <v>404.09</v>
      </c>
      <c r="CPK117" s="1">
        <f t="shared" ref="CPK117" si="613">0.2*2</f>
        <v>0.4</v>
      </c>
      <c r="CPL117" s="4">
        <f t="shared" ref="CPL117:CPL120" si="614">CPK117*CPJ117</f>
        <v>161.63999999999999</v>
      </c>
      <c r="CPO117" s="1" t="s">
        <v>550</v>
      </c>
      <c r="CPP117" s="4" t="str" cm="1">
        <f t="array" ref="CPP117:CPR117">IFERROR(VLOOKUP(CPO117,[1]MA!$A$6:$D$32,{2,3,4},0),IFERROR(VLOOKUP(CPO117,[1]MO!$A$6:$D$26,{2,3,4},0),IFERROR(VLOOKUP(CPO117,[1]MQ!$A$6:$D$26,{2,3,4},0),IFERROR(VLOOKUP(CPO117,[1]BA!$A$6:$H$184,{2,5,8},0),{"No encontrado","X","X"}))))</f>
        <v>CIMBRA COMUN</v>
      </c>
      <c r="CPQ117" s="12" t="str">
        <v>m2</v>
      </c>
      <c r="CPR117" s="4">
        <v>404.09</v>
      </c>
      <c r="CPS117" s="1">
        <f t="shared" ref="CPS117" si="615">0.2*2</f>
        <v>0.4</v>
      </c>
      <c r="CPT117" s="4">
        <f t="shared" ref="CPT117:CPT120" si="616">CPS117*CPR117</f>
        <v>161.63999999999999</v>
      </c>
      <c r="CPW117" s="1" t="s">
        <v>550</v>
      </c>
      <c r="CPX117" s="4" t="str" cm="1">
        <f t="array" ref="CPX117:CPZ117">IFERROR(VLOOKUP(CPW117,[1]MA!$A$6:$D$32,{2,3,4},0),IFERROR(VLOOKUP(CPW117,[1]MO!$A$6:$D$26,{2,3,4},0),IFERROR(VLOOKUP(CPW117,[1]MQ!$A$6:$D$26,{2,3,4},0),IFERROR(VLOOKUP(CPW117,[1]BA!$A$6:$H$184,{2,5,8},0),{"No encontrado","X","X"}))))</f>
        <v>CIMBRA COMUN</v>
      </c>
      <c r="CPY117" s="12" t="str">
        <v>m2</v>
      </c>
      <c r="CPZ117" s="4">
        <v>404.09</v>
      </c>
      <c r="CQA117" s="1">
        <f t="shared" ref="CQA117" si="617">0.2*2</f>
        <v>0.4</v>
      </c>
      <c r="CQB117" s="4">
        <f t="shared" ref="CQB117:CQB120" si="618">CQA117*CPZ117</f>
        <v>161.63999999999999</v>
      </c>
      <c r="CQE117" s="1" t="s">
        <v>550</v>
      </c>
      <c r="CQF117" s="4" t="str" cm="1">
        <f t="array" ref="CQF117:CQH117">IFERROR(VLOOKUP(CQE117,[1]MA!$A$6:$D$32,{2,3,4},0),IFERROR(VLOOKUP(CQE117,[1]MO!$A$6:$D$26,{2,3,4},0),IFERROR(VLOOKUP(CQE117,[1]MQ!$A$6:$D$26,{2,3,4},0),IFERROR(VLOOKUP(CQE117,[1]BA!$A$6:$H$184,{2,5,8},0),{"No encontrado","X","X"}))))</f>
        <v>CIMBRA COMUN</v>
      </c>
      <c r="CQG117" s="12" t="str">
        <v>m2</v>
      </c>
      <c r="CQH117" s="4">
        <v>404.09</v>
      </c>
      <c r="CQI117" s="1">
        <f t="shared" ref="CQI117" si="619">0.2*2</f>
        <v>0.4</v>
      </c>
      <c r="CQJ117" s="4">
        <f t="shared" ref="CQJ117:CQJ120" si="620">CQI117*CQH117</f>
        <v>161.63999999999999</v>
      </c>
      <c r="CQM117" s="1" t="s">
        <v>550</v>
      </c>
      <c r="CQN117" s="4" t="str" cm="1">
        <f t="array" ref="CQN117:CQP117">IFERROR(VLOOKUP(CQM117,[1]MA!$A$6:$D$32,{2,3,4},0),IFERROR(VLOOKUP(CQM117,[1]MO!$A$6:$D$26,{2,3,4},0),IFERROR(VLOOKUP(CQM117,[1]MQ!$A$6:$D$26,{2,3,4},0),IFERROR(VLOOKUP(CQM117,[1]BA!$A$6:$H$184,{2,5,8},0),{"No encontrado","X","X"}))))</f>
        <v>CIMBRA COMUN</v>
      </c>
      <c r="CQO117" s="12" t="str">
        <v>m2</v>
      </c>
      <c r="CQP117" s="4">
        <v>404.09</v>
      </c>
      <c r="CQQ117" s="1">
        <f t="shared" ref="CQQ117" si="621">0.2*2</f>
        <v>0.4</v>
      </c>
      <c r="CQR117" s="4">
        <f t="shared" ref="CQR117:CQR120" si="622">CQQ117*CQP117</f>
        <v>161.63999999999999</v>
      </c>
      <c r="CQU117" s="1" t="s">
        <v>550</v>
      </c>
      <c r="CQV117" s="4" t="str" cm="1">
        <f t="array" ref="CQV117:CQX117">IFERROR(VLOOKUP(CQU117,[1]MA!$A$6:$D$32,{2,3,4},0),IFERROR(VLOOKUP(CQU117,[1]MO!$A$6:$D$26,{2,3,4},0),IFERROR(VLOOKUP(CQU117,[1]MQ!$A$6:$D$26,{2,3,4},0),IFERROR(VLOOKUP(CQU117,[1]BA!$A$6:$H$184,{2,5,8},0),{"No encontrado","X","X"}))))</f>
        <v>CIMBRA COMUN</v>
      </c>
      <c r="CQW117" s="12" t="str">
        <v>m2</v>
      </c>
      <c r="CQX117" s="4">
        <v>404.09</v>
      </c>
      <c r="CQY117" s="1">
        <f t="shared" ref="CQY117" si="623">0.2*2</f>
        <v>0.4</v>
      </c>
      <c r="CQZ117" s="4">
        <f t="shared" ref="CQZ117:CQZ120" si="624">CQY117*CQX117</f>
        <v>161.63999999999999</v>
      </c>
      <c r="CRC117" s="1" t="s">
        <v>550</v>
      </c>
      <c r="CRD117" s="4" t="str" cm="1">
        <f t="array" ref="CRD117:CRF117">IFERROR(VLOOKUP(CRC117,[1]MA!$A$6:$D$32,{2,3,4},0),IFERROR(VLOOKUP(CRC117,[1]MO!$A$6:$D$26,{2,3,4},0),IFERROR(VLOOKUP(CRC117,[1]MQ!$A$6:$D$26,{2,3,4},0),IFERROR(VLOOKUP(CRC117,[1]BA!$A$6:$H$184,{2,5,8},0),{"No encontrado","X","X"}))))</f>
        <v>CIMBRA COMUN</v>
      </c>
      <c r="CRE117" s="12" t="str">
        <v>m2</v>
      </c>
      <c r="CRF117" s="4">
        <v>404.09</v>
      </c>
      <c r="CRG117" s="1">
        <f t="shared" ref="CRG117" si="625">0.2*2</f>
        <v>0.4</v>
      </c>
      <c r="CRH117" s="4">
        <f t="shared" ref="CRH117:CRH120" si="626">CRG117*CRF117</f>
        <v>161.63999999999999</v>
      </c>
      <c r="CRK117" s="1" t="s">
        <v>550</v>
      </c>
      <c r="CRL117" s="4" t="str" cm="1">
        <f t="array" ref="CRL117:CRN117">IFERROR(VLOOKUP(CRK117,[1]MA!$A$6:$D$32,{2,3,4},0),IFERROR(VLOOKUP(CRK117,[1]MO!$A$6:$D$26,{2,3,4},0),IFERROR(VLOOKUP(CRK117,[1]MQ!$A$6:$D$26,{2,3,4},0),IFERROR(VLOOKUP(CRK117,[1]BA!$A$6:$H$184,{2,5,8},0),{"No encontrado","X","X"}))))</f>
        <v>CIMBRA COMUN</v>
      </c>
      <c r="CRM117" s="12" t="str">
        <v>m2</v>
      </c>
      <c r="CRN117" s="4">
        <v>404.09</v>
      </c>
      <c r="CRO117" s="1">
        <f t="shared" ref="CRO117" si="627">0.2*2</f>
        <v>0.4</v>
      </c>
      <c r="CRP117" s="4">
        <f t="shared" ref="CRP117:CRP120" si="628">CRO117*CRN117</f>
        <v>161.63999999999999</v>
      </c>
      <c r="CRS117" s="1" t="s">
        <v>550</v>
      </c>
      <c r="CRT117" s="4" t="str" cm="1">
        <f t="array" ref="CRT117:CRV117">IFERROR(VLOOKUP(CRS117,[1]MA!$A$6:$D$32,{2,3,4},0),IFERROR(VLOOKUP(CRS117,[1]MO!$A$6:$D$26,{2,3,4},0),IFERROR(VLOOKUP(CRS117,[1]MQ!$A$6:$D$26,{2,3,4},0),IFERROR(VLOOKUP(CRS117,[1]BA!$A$6:$H$184,{2,5,8},0),{"No encontrado","X","X"}))))</f>
        <v>CIMBRA COMUN</v>
      </c>
      <c r="CRU117" s="12" t="str">
        <v>m2</v>
      </c>
      <c r="CRV117" s="4">
        <v>404.09</v>
      </c>
      <c r="CRW117" s="1">
        <f t="shared" ref="CRW117" si="629">0.2*2</f>
        <v>0.4</v>
      </c>
      <c r="CRX117" s="4">
        <f t="shared" ref="CRX117:CRX120" si="630">CRW117*CRV117</f>
        <v>161.63999999999999</v>
      </c>
      <c r="CSA117" s="1" t="s">
        <v>550</v>
      </c>
      <c r="CSB117" s="4" t="str" cm="1">
        <f t="array" ref="CSB117:CSD117">IFERROR(VLOOKUP(CSA117,[1]MA!$A$6:$D$32,{2,3,4},0),IFERROR(VLOOKUP(CSA117,[1]MO!$A$6:$D$26,{2,3,4},0),IFERROR(VLOOKUP(CSA117,[1]MQ!$A$6:$D$26,{2,3,4},0),IFERROR(VLOOKUP(CSA117,[1]BA!$A$6:$H$184,{2,5,8},0),{"No encontrado","X","X"}))))</f>
        <v>CIMBRA COMUN</v>
      </c>
      <c r="CSC117" s="12" t="str">
        <v>m2</v>
      </c>
      <c r="CSD117" s="4">
        <v>404.09</v>
      </c>
      <c r="CSE117" s="1">
        <f t="shared" ref="CSE117" si="631">0.2*2</f>
        <v>0.4</v>
      </c>
      <c r="CSF117" s="4">
        <f t="shared" ref="CSF117:CSF120" si="632">CSE117*CSD117</f>
        <v>161.63999999999999</v>
      </c>
      <c r="CSI117" s="1" t="s">
        <v>550</v>
      </c>
      <c r="CSJ117" s="4" t="str" cm="1">
        <f t="array" ref="CSJ117:CSL117">IFERROR(VLOOKUP(CSI117,[1]MA!$A$6:$D$32,{2,3,4},0),IFERROR(VLOOKUP(CSI117,[1]MO!$A$6:$D$26,{2,3,4},0),IFERROR(VLOOKUP(CSI117,[1]MQ!$A$6:$D$26,{2,3,4},0),IFERROR(VLOOKUP(CSI117,[1]BA!$A$6:$H$184,{2,5,8},0),{"No encontrado","X","X"}))))</f>
        <v>CIMBRA COMUN</v>
      </c>
      <c r="CSK117" s="12" t="str">
        <v>m2</v>
      </c>
      <c r="CSL117" s="4">
        <v>404.09</v>
      </c>
      <c r="CSM117" s="1">
        <f t="shared" ref="CSM117" si="633">0.2*2</f>
        <v>0.4</v>
      </c>
      <c r="CSN117" s="4">
        <f t="shared" ref="CSN117:CSN120" si="634">CSM117*CSL117</f>
        <v>161.63999999999999</v>
      </c>
      <c r="CSQ117" s="1" t="s">
        <v>550</v>
      </c>
      <c r="CSR117" s="4" t="str" cm="1">
        <f t="array" ref="CSR117:CST117">IFERROR(VLOOKUP(CSQ117,[1]MA!$A$6:$D$32,{2,3,4},0),IFERROR(VLOOKUP(CSQ117,[1]MO!$A$6:$D$26,{2,3,4},0),IFERROR(VLOOKUP(CSQ117,[1]MQ!$A$6:$D$26,{2,3,4},0),IFERROR(VLOOKUP(CSQ117,[1]BA!$A$6:$H$184,{2,5,8},0),{"No encontrado","X","X"}))))</f>
        <v>CIMBRA COMUN</v>
      </c>
      <c r="CSS117" s="12" t="str">
        <v>m2</v>
      </c>
      <c r="CST117" s="4">
        <v>404.09</v>
      </c>
      <c r="CSU117" s="1">
        <f t="shared" ref="CSU117" si="635">0.2*2</f>
        <v>0.4</v>
      </c>
      <c r="CSV117" s="4">
        <f t="shared" ref="CSV117:CSV120" si="636">CSU117*CST117</f>
        <v>161.63999999999999</v>
      </c>
      <c r="CSY117" s="1" t="s">
        <v>550</v>
      </c>
      <c r="CSZ117" s="4" t="str" cm="1">
        <f t="array" ref="CSZ117:CTB117">IFERROR(VLOOKUP(CSY117,[1]MA!$A$6:$D$32,{2,3,4},0),IFERROR(VLOOKUP(CSY117,[1]MO!$A$6:$D$26,{2,3,4},0),IFERROR(VLOOKUP(CSY117,[1]MQ!$A$6:$D$26,{2,3,4},0),IFERROR(VLOOKUP(CSY117,[1]BA!$A$6:$H$184,{2,5,8},0),{"No encontrado","X","X"}))))</f>
        <v>CIMBRA COMUN</v>
      </c>
      <c r="CTA117" s="12" t="str">
        <v>m2</v>
      </c>
      <c r="CTB117" s="4">
        <v>404.09</v>
      </c>
      <c r="CTC117" s="1">
        <f t="shared" ref="CTC117" si="637">0.2*2</f>
        <v>0.4</v>
      </c>
      <c r="CTD117" s="4">
        <f t="shared" ref="CTD117:CTD120" si="638">CTC117*CTB117</f>
        <v>161.63999999999999</v>
      </c>
      <c r="CTG117" s="1" t="s">
        <v>550</v>
      </c>
      <c r="CTH117" s="4" t="str" cm="1">
        <f t="array" ref="CTH117:CTJ117">IFERROR(VLOOKUP(CTG117,[1]MA!$A$6:$D$32,{2,3,4},0),IFERROR(VLOOKUP(CTG117,[1]MO!$A$6:$D$26,{2,3,4},0),IFERROR(VLOOKUP(CTG117,[1]MQ!$A$6:$D$26,{2,3,4},0),IFERROR(VLOOKUP(CTG117,[1]BA!$A$6:$H$184,{2,5,8},0),{"No encontrado","X","X"}))))</f>
        <v>CIMBRA COMUN</v>
      </c>
      <c r="CTI117" s="12" t="str">
        <v>m2</v>
      </c>
      <c r="CTJ117" s="4">
        <v>404.09</v>
      </c>
      <c r="CTK117" s="1">
        <f t="shared" ref="CTK117" si="639">0.2*2</f>
        <v>0.4</v>
      </c>
      <c r="CTL117" s="4">
        <f t="shared" ref="CTL117:CTL120" si="640">CTK117*CTJ117</f>
        <v>161.63999999999999</v>
      </c>
      <c r="CTO117" s="1" t="s">
        <v>550</v>
      </c>
      <c r="CTP117" s="4" t="str" cm="1">
        <f t="array" ref="CTP117:CTR117">IFERROR(VLOOKUP(CTO117,[1]MA!$A$6:$D$32,{2,3,4},0),IFERROR(VLOOKUP(CTO117,[1]MO!$A$6:$D$26,{2,3,4},0),IFERROR(VLOOKUP(CTO117,[1]MQ!$A$6:$D$26,{2,3,4},0),IFERROR(VLOOKUP(CTO117,[1]BA!$A$6:$H$184,{2,5,8},0),{"No encontrado","X","X"}))))</f>
        <v>CIMBRA COMUN</v>
      </c>
      <c r="CTQ117" s="12" t="str">
        <v>m2</v>
      </c>
      <c r="CTR117" s="4">
        <v>404.09</v>
      </c>
      <c r="CTS117" s="1">
        <f t="shared" ref="CTS117" si="641">0.2*2</f>
        <v>0.4</v>
      </c>
      <c r="CTT117" s="4">
        <f t="shared" ref="CTT117:CTT120" si="642">CTS117*CTR117</f>
        <v>161.63999999999999</v>
      </c>
      <c r="CTW117" s="1" t="s">
        <v>550</v>
      </c>
      <c r="CTX117" s="4" t="str" cm="1">
        <f t="array" ref="CTX117:CTZ117">IFERROR(VLOOKUP(CTW117,[1]MA!$A$6:$D$32,{2,3,4},0),IFERROR(VLOOKUP(CTW117,[1]MO!$A$6:$D$26,{2,3,4},0),IFERROR(VLOOKUP(CTW117,[1]MQ!$A$6:$D$26,{2,3,4},0),IFERROR(VLOOKUP(CTW117,[1]BA!$A$6:$H$184,{2,5,8},0),{"No encontrado","X","X"}))))</f>
        <v>CIMBRA COMUN</v>
      </c>
      <c r="CTY117" s="12" t="str">
        <v>m2</v>
      </c>
      <c r="CTZ117" s="4">
        <v>404.09</v>
      </c>
      <c r="CUA117" s="1">
        <f t="shared" ref="CUA117" si="643">0.2*2</f>
        <v>0.4</v>
      </c>
      <c r="CUB117" s="4">
        <f t="shared" ref="CUB117:CUB120" si="644">CUA117*CTZ117</f>
        <v>161.63999999999999</v>
      </c>
      <c r="CUE117" s="1" t="s">
        <v>550</v>
      </c>
      <c r="CUF117" s="4" t="str" cm="1">
        <f t="array" ref="CUF117:CUH117">IFERROR(VLOOKUP(CUE117,[1]MA!$A$6:$D$32,{2,3,4},0),IFERROR(VLOOKUP(CUE117,[1]MO!$A$6:$D$26,{2,3,4},0),IFERROR(VLOOKUP(CUE117,[1]MQ!$A$6:$D$26,{2,3,4},0),IFERROR(VLOOKUP(CUE117,[1]BA!$A$6:$H$184,{2,5,8},0),{"No encontrado","X","X"}))))</f>
        <v>CIMBRA COMUN</v>
      </c>
      <c r="CUG117" s="12" t="str">
        <v>m2</v>
      </c>
      <c r="CUH117" s="4">
        <v>404.09</v>
      </c>
      <c r="CUI117" s="1">
        <f t="shared" ref="CUI117" si="645">0.2*2</f>
        <v>0.4</v>
      </c>
      <c r="CUJ117" s="4">
        <f t="shared" ref="CUJ117:CUJ120" si="646">CUI117*CUH117</f>
        <v>161.63999999999999</v>
      </c>
      <c r="CUM117" s="1" t="s">
        <v>550</v>
      </c>
      <c r="CUN117" s="4" t="str" cm="1">
        <f t="array" ref="CUN117:CUP117">IFERROR(VLOOKUP(CUM117,[1]MA!$A$6:$D$32,{2,3,4},0),IFERROR(VLOOKUP(CUM117,[1]MO!$A$6:$D$26,{2,3,4},0),IFERROR(VLOOKUP(CUM117,[1]MQ!$A$6:$D$26,{2,3,4},0),IFERROR(VLOOKUP(CUM117,[1]BA!$A$6:$H$184,{2,5,8},0),{"No encontrado","X","X"}))))</f>
        <v>CIMBRA COMUN</v>
      </c>
      <c r="CUO117" s="12" t="str">
        <v>m2</v>
      </c>
      <c r="CUP117" s="4">
        <v>404.09</v>
      </c>
      <c r="CUQ117" s="1">
        <f t="shared" ref="CUQ117" si="647">0.2*2</f>
        <v>0.4</v>
      </c>
      <c r="CUR117" s="4">
        <f t="shared" ref="CUR117:CUR120" si="648">CUQ117*CUP117</f>
        <v>161.63999999999999</v>
      </c>
      <c r="CUU117" s="1" t="s">
        <v>550</v>
      </c>
      <c r="CUV117" s="4" t="str" cm="1">
        <f t="array" ref="CUV117:CUX117">IFERROR(VLOOKUP(CUU117,[1]MA!$A$6:$D$32,{2,3,4},0),IFERROR(VLOOKUP(CUU117,[1]MO!$A$6:$D$26,{2,3,4},0),IFERROR(VLOOKUP(CUU117,[1]MQ!$A$6:$D$26,{2,3,4},0),IFERROR(VLOOKUP(CUU117,[1]BA!$A$6:$H$184,{2,5,8},0),{"No encontrado","X","X"}))))</f>
        <v>CIMBRA COMUN</v>
      </c>
      <c r="CUW117" s="12" t="str">
        <v>m2</v>
      </c>
      <c r="CUX117" s="4">
        <v>404.09</v>
      </c>
      <c r="CUY117" s="1">
        <f t="shared" ref="CUY117" si="649">0.2*2</f>
        <v>0.4</v>
      </c>
      <c r="CUZ117" s="4">
        <f t="shared" ref="CUZ117:CUZ120" si="650">CUY117*CUX117</f>
        <v>161.63999999999999</v>
      </c>
      <c r="CVC117" s="1" t="s">
        <v>550</v>
      </c>
      <c r="CVD117" s="4" t="str" cm="1">
        <f t="array" ref="CVD117:CVF117">IFERROR(VLOOKUP(CVC117,[1]MA!$A$6:$D$32,{2,3,4},0),IFERROR(VLOOKUP(CVC117,[1]MO!$A$6:$D$26,{2,3,4},0),IFERROR(VLOOKUP(CVC117,[1]MQ!$A$6:$D$26,{2,3,4},0),IFERROR(VLOOKUP(CVC117,[1]BA!$A$6:$H$184,{2,5,8},0),{"No encontrado","X","X"}))))</f>
        <v>CIMBRA COMUN</v>
      </c>
      <c r="CVE117" s="12" t="str">
        <v>m2</v>
      </c>
      <c r="CVF117" s="4">
        <v>404.09</v>
      </c>
      <c r="CVG117" s="1">
        <f t="shared" ref="CVG117" si="651">0.2*2</f>
        <v>0.4</v>
      </c>
      <c r="CVH117" s="4">
        <f t="shared" ref="CVH117:CVH120" si="652">CVG117*CVF117</f>
        <v>161.63999999999999</v>
      </c>
      <c r="CVK117" s="1" t="s">
        <v>550</v>
      </c>
      <c r="CVL117" s="4" t="str" cm="1">
        <f t="array" ref="CVL117:CVN117">IFERROR(VLOOKUP(CVK117,[1]MA!$A$6:$D$32,{2,3,4},0),IFERROR(VLOOKUP(CVK117,[1]MO!$A$6:$D$26,{2,3,4},0),IFERROR(VLOOKUP(CVK117,[1]MQ!$A$6:$D$26,{2,3,4},0),IFERROR(VLOOKUP(CVK117,[1]BA!$A$6:$H$184,{2,5,8},0),{"No encontrado","X","X"}))))</f>
        <v>CIMBRA COMUN</v>
      </c>
      <c r="CVM117" s="12" t="str">
        <v>m2</v>
      </c>
      <c r="CVN117" s="4">
        <v>404.09</v>
      </c>
      <c r="CVO117" s="1">
        <f t="shared" ref="CVO117" si="653">0.2*2</f>
        <v>0.4</v>
      </c>
      <c r="CVP117" s="4">
        <f t="shared" ref="CVP117:CVP120" si="654">CVO117*CVN117</f>
        <v>161.63999999999999</v>
      </c>
      <c r="CVS117" s="1" t="s">
        <v>550</v>
      </c>
      <c r="CVT117" s="4" t="str" cm="1">
        <f t="array" ref="CVT117:CVV117">IFERROR(VLOOKUP(CVS117,[1]MA!$A$6:$D$32,{2,3,4},0),IFERROR(VLOOKUP(CVS117,[1]MO!$A$6:$D$26,{2,3,4},0),IFERROR(VLOOKUP(CVS117,[1]MQ!$A$6:$D$26,{2,3,4},0),IFERROR(VLOOKUP(CVS117,[1]BA!$A$6:$H$184,{2,5,8},0),{"No encontrado","X","X"}))))</f>
        <v>CIMBRA COMUN</v>
      </c>
      <c r="CVU117" s="12" t="str">
        <v>m2</v>
      </c>
      <c r="CVV117" s="4">
        <v>404.09</v>
      </c>
      <c r="CVW117" s="1">
        <f t="shared" ref="CVW117" si="655">0.2*2</f>
        <v>0.4</v>
      </c>
      <c r="CVX117" s="4">
        <f t="shared" ref="CVX117:CVX120" si="656">CVW117*CVV117</f>
        <v>161.63999999999999</v>
      </c>
      <c r="CWA117" s="1" t="s">
        <v>550</v>
      </c>
      <c r="CWB117" s="4" t="str" cm="1">
        <f t="array" ref="CWB117:CWD117">IFERROR(VLOOKUP(CWA117,[1]MA!$A$6:$D$32,{2,3,4},0),IFERROR(VLOOKUP(CWA117,[1]MO!$A$6:$D$26,{2,3,4},0),IFERROR(VLOOKUP(CWA117,[1]MQ!$A$6:$D$26,{2,3,4},0),IFERROR(VLOOKUP(CWA117,[1]BA!$A$6:$H$184,{2,5,8},0),{"No encontrado","X","X"}))))</f>
        <v>CIMBRA COMUN</v>
      </c>
      <c r="CWC117" s="12" t="str">
        <v>m2</v>
      </c>
      <c r="CWD117" s="4">
        <v>404.09</v>
      </c>
      <c r="CWE117" s="1">
        <f t="shared" ref="CWE117" si="657">0.2*2</f>
        <v>0.4</v>
      </c>
      <c r="CWF117" s="4">
        <f t="shared" ref="CWF117:CWF120" si="658">CWE117*CWD117</f>
        <v>161.63999999999999</v>
      </c>
      <c r="CWI117" s="1" t="s">
        <v>550</v>
      </c>
      <c r="CWJ117" s="4" t="str" cm="1">
        <f t="array" ref="CWJ117:CWL117">IFERROR(VLOOKUP(CWI117,[1]MA!$A$6:$D$32,{2,3,4},0),IFERROR(VLOOKUP(CWI117,[1]MO!$A$6:$D$26,{2,3,4},0),IFERROR(VLOOKUP(CWI117,[1]MQ!$A$6:$D$26,{2,3,4},0),IFERROR(VLOOKUP(CWI117,[1]BA!$A$6:$H$184,{2,5,8},0),{"No encontrado","X","X"}))))</f>
        <v>CIMBRA COMUN</v>
      </c>
      <c r="CWK117" s="12" t="str">
        <v>m2</v>
      </c>
      <c r="CWL117" s="4">
        <v>404.09</v>
      </c>
      <c r="CWM117" s="1">
        <f t="shared" ref="CWM117" si="659">0.2*2</f>
        <v>0.4</v>
      </c>
      <c r="CWN117" s="4">
        <f t="shared" ref="CWN117:CWN120" si="660">CWM117*CWL117</f>
        <v>161.63999999999999</v>
      </c>
      <c r="CWQ117" s="1" t="s">
        <v>550</v>
      </c>
      <c r="CWR117" s="4" t="str" cm="1">
        <f t="array" ref="CWR117:CWT117">IFERROR(VLOOKUP(CWQ117,[1]MA!$A$6:$D$32,{2,3,4},0),IFERROR(VLOOKUP(CWQ117,[1]MO!$A$6:$D$26,{2,3,4},0),IFERROR(VLOOKUP(CWQ117,[1]MQ!$A$6:$D$26,{2,3,4},0),IFERROR(VLOOKUP(CWQ117,[1]BA!$A$6:$H$184,{2,5,8},0),{"No encontrado","X","X"}))))</f>
        <v>CIMBRA COMUN</v>
      </c>
      <c r="CWS117" s="12" t="str">
        <v>m2</v>
      </c>
      <c r="CWT117" s="4">
        <v>404.09</v>
      </c>
      <c r="CWU117" s="1">
        <f t="shared" ref="CWU117" si="661">0.2*2</f>
        <v>0.4</v>
      </c>
      <c r="CWV117" s="4">
        <f t="shared" ref="CWV117:CWV120" si="662">CWU117*CWT117</f>
        <v>161.63999999999999</v>
      </c>
      <c r="CWY117" s="1" t="s">
        <v>550</v>
      </c>
      <c r="CWZ117" s="4" t="str" cm="1">
        <f t="array" ref="CWZ117:CXB117">IFERROR(VLOOKUP(CWY117,[1]MA!$A$6:$D$32,{2,3,4},0),IFERROR(VLOOKUP(CWY117,[1]MO!$A$6:$D$26,{2,3,4},0),IFERROR(VLOOKUP(CWY117,[1]MQ!$A$6:$D$26,{2,3,4},0),IFERROR(VLOOKUP(CWY117,[1]BA!$A$6:$H$184,{2,5,8},0),{"No encontrado","X","X"}))))</f>
        <v>CIMBRA COMUN</v>
      </c>
      <c r="CXA117" s="12" t="str">
        <v>m2</v>
      </c>
      <c r="CXB117" s="4">
        <v>404.09</v>
      </c>
      <c r="CXC117" s="1">
        <f t="shared" ref="CXC117" si="663">0.2*2</f>
        <v>0.4</v>
      </c>
      <c r="CXD117" s="4">
        <f t="shared" ref="CXD117:CXD120" si="664">CXC117*CXB117</f>
        <v>161.63999999999999</v>
      </c>
      <c r="CXG117" s="1" t="s">
        <v>550</v>
      </c>
      <c r="CXH117" s="4" t="str" cm="1">
        <f t="array" ref="CXH117:CXJ117">IFERROR(VLOOKUP(CXG117,[1]MA!$A$6:$D$32,{2,3,4},0),IFERROR(VLOOKUP(CXG117,[1]MO!$A$6:$D$26,{2,3,4},0),IFERROR(VLOOKUP(CXG117,[1]MQ!$A$6:$D$26,{2,3,4},0),IFERROR(VLOOKUP(CXG117,[1]BA!$A$6:$H$184,{2,5,8},0),{"No encontrado","X","X"}))))</f>
        <v>CIMBRA COMUN</v>
      </c>
      <c r="CXI117" s="12" t="str">
        <v>m2</v>
      </c>
      <c r="CXJ117" s="4">
        <v>404.09</v>
      </c>
      <c r="CXK117" s="1">
        <f t="shared" ref="CXK117" si="665">0.2*2</f>
        <v>0.4</v>
      </c>
      <c r="CXL117" s="4">
        <f t="shared" ref="CXL117:CXL120" si="666">CXK117*CXJ117</f>
        <v>161.63999999999999</v>
      </c>
      <c r="CXO117" s="1" t="s">
        <v>550</v>
      </c>
      <c r="CXP117" s="4" t="str" cm="1">
        <f t="array" ref="CXP117:CXR117">IFERROR(VLOOKUP(CXO117,[1]MA!$A$6:$D$32,{2,3,4},0),IFERROR(VLOOKUP(CXO117,[1]MO!$A$6:$D$26,{2,3,4},0),IFERROR(VLOOKUP(CXO117,[1]MQ!$A$6:$D$26,{2,3,4},0),IFERROR(VLOOKUP(CXO117,[1]BA!$A$6:$H$184,{2,5,8},0),{"No encontrado","X","X"}))))</f>
        <v>CIMBRA COMUN</v>
      </c>
      <c r="CXQ117" s="12" t="str">
        <v>m2</v>
      </c>
      <c r="CXR117" s="4">
        <v>404.09</v>
      </c>
      <c r="CXS117" s="1">
        <f t="shared" ref="CXS117" si="667">0.2*2</f>
        <v>0.4</v>
      </c>
      <c r="CXT117" s="4">
        <f t="shared" ref="CXT117:CXT120" si="668">CXS117*CXR117</f>
        <v>161.63999999999999</v>
      </c>
      <c r="CXW117" s="1" t="s">
        <v>550</v>
      </c>
      <c r="CXX117" s="4" t="str" cm="1">
        <f t="array" ref="CXX117:CXZ117">IFERROR(VLOOKUP(CXW117,[1]MA!$A$6:$D$32,{2,3,4},0),IFERROR(VLOOKUP(CXW117,[1]MO!$A$6:$D$26,{2,3,4},0),IFERROR(VLOOKUP(CXW117,[1]MQ!$A$6:$D$26,{2,3,4},0),IFERROR(VLOOKUP(CXW117,[1]BA!$A$6:$H$184,{2,5,8},0),{"No encontrado","X","X"}))))</f>
        <v>CIMBRA COMUN</v>
      </c>
      <c r="CXY117" s="12" t="str">
        <v>m2</v>
      </c>
      <c r="CXZ117" s="4">
        <v>404.09</v>
      </c>
      <c r="CYA117" s="1">
        <f t="shared" ref="CYA117" si="669">0.2*2</f>
        <v>0.4</v>
      </c>
      <c r="CYB117" s="4">
        <f t="shared" ref="CYB117:CYB120" si="670">CYA117*CXZ117</f>
        <v>161.63999999999999</v>
      </c>
      <c r="CYE117" s="1" t="s">
        <v>550</v>
      </c>
      <c r="CYF117" s="4" t="str" cm="1">
        <f t="array" ref="CYF117:CYH117">IFERROR(VLOOKUP(CYE117,[1]MA!$A$6:$D$32,{2,3,4},0),IFERROR(VLOOKUP(CYE117,[1]MO!$A$6:$D$26,{2,3,4},0),IFERROR(VLOOKUP(CYE117,[1]MQ!$A$6:$D$26,{2,3,4},0),IFERROR(VLOOKUP(CYE117,[1]BA!$A$6:$H$184,{2,5,8},0),{"No encontrado","X","X"}))))</f>
        <v>CIMBRA COMUN</v>
      </c>
      <c r="CYG117" s="12" t="str">
        <v>m2</v>
      </c>
      <c r="CYH117" s="4">
        <v>404.09</v>
      </c>
      <c r="CYI117" s="1">
        <f t="shared" ref="CYI117" si="671">0.2*2</f>
        <v>0.4</v>
      </c>
      <c r="CYJ117" s="4">
        <f t="shared" ref="CYJ117:CYJ120" si="672">CYI117*CYH117</f>
        <v>161.63999999999999</v>
      </c>
      <c r="CYM117" s="1" t="s">
        <v>550</v>
      </c>
      <c r="CYN117" s="4" t="str" cm="1">
        <f t="array" ref="CYN117:CYP117">IFERROR(VLOOKUP(CYM117,[1]MA!$A$6:$D$32,{2,3,4},0),IFERROR(VLOOKUP(CYM117,[1]MO!$A$6:$D$26,{2,3,4},0),IFERROR(VLOOKUP(CYM117,[1]MQ!$A$6:$D$26,{2,3,4},0),IFERROR(VLOOKUP(CYM117,[1]BA!$A$6:$H$184,{2,5,8},0),{"No encontrado","X","X"}))))</f>
        <v>CIMBRA COMUN</v>
      </c>
      <c r="CYO117" s="12" t="str">
        <v>m2</v>
      </c>
      <c r="CYP117" s="4">
        <v>404.09</v>
      </c>
      <c r="CYQ117" s="1">
        <f t="shared" ref="CYQ117" si="673">0.2*2</f>
        <v>0.4</v>
      </c>
      <c r="CYR117" s="4">
        <f t="shared" ref="CYR117:CYR120" si="674">CYQ117*CYP117</f>
        <v>161.63999999999999</v>
      </c>
      <c r="CYU117" s="1" t="s">
        <v>550</v>
      </c>
      <c r="CYV117" s="4" t="str" cm="1">
        <f t="array" ref="CYV117:CYX117">IFERROR(VLOOKUP(CYU117,[1]MA!$A$6:$D$32,{2,3,4},0),IFERROR(VLOOKUP(CYU117,[1]MO!$A$6:$D$26,{2,3,4},0),IFERROR(VLOOKUP(CYU117,[1]MQ!$A$6:$D$26,{2,3,4},0),IFERROR(VLOOKUP(CYU117,[1]BA!$A$6:$H$184,{2,5,8},0),{"No encontrado","X","X"}))))</f>
        <v>CIMBRA COMUN</v>
      </c>
      <c r="CYW117" s="12" t="str">
        <v>m2</v>
      </c>
      <c r="CYX117" s="4">
        <v>404.09</v>
      </c>
      <c r="CYY117" s="1">
        <f t="shared" ref="CYY117" si="675">0.2*2</f>
        <v>0.4</v>
      </c>
      <c r="CYZ117" s="4">
        <f t="shared" ref="CYZ117:CYZ120" si="676">CYY117*CYX117</f>
        <v>161.63999999999999</v>
      </c>
      <c r="CZC117" s="1" t="s">
        <v>550</v>
      </c>
      <c r="CZD117" s="4" t="str" cm="1">
        <f t="array" ref="CZD117:CZF117">IFERROR(VLOOKUP(CZC117,[1]MA!$A$6:$D$32,{2,3,4},0),IFERROR(VLOOKUP(CZC117,[1]MO!$A$6:$D$26,{2,3,4},0),IFERROR(VLOOKUP(CZC117,[1]MQ!$A$6:$D$26,{2,3,4},0),IFERROR(VLOOKUP(CZC117,[1]BA!$A$6:$H$184,{2,5,8},0),{"No encontrado","X","X"}))))</f>
        <v>CIMBRA COMUN</v>
      </c>
      <c r="CZE117" s="12" t="str">
        <v>m2</v>
      </c>
      <c r="CZF117" s="4">
        <v>404.09</v>
      </c>
      <c r="CZG117" s="1">
        <f t="shared" ref="CZG117" si="677">0.2*2</f>
        <v>0.4</v>
      </c>
      <c r="CZH117" s="4">
        <f t="shared" ref="CZH117:CZH120" si="678">CZG117*CZF117</f>
        <v>161.63999999999999</v>
      </c>
      <c r="CZK117" s="1" t="s">
        <v>550</v>
      </c>
      <c r="CZL117" s="4" t="str" cm="1">
        <f t="array" ref="CZL117:CZN117">IFERROR(VLOOKUP(CZK117,[1]MA!$A$6:$D$32,{2,3,4},0),IFERROR(VLOOKUP(CZK117,[1]MO!$A$6:$D$26,{2,3,4},0),IFERROR(VLOOKUP(CZK117,[1]MQ!$A$6:$D$26,{2,3,4},0),IFERROR(VLOOKUP(CZK117,[1]BA!$A$6:$H$184,{2,5,8},0),{"No encontrado","X","X"}))))</f>
        <v>CIMBRA COMUN</v>
      </c>
      <c r="CZM117" s="12" t="str">
        <v>m2</v>
      </c>
      <c r="CZN117" s="4">
        <v>404.09</v>
      </c>
      <c r="CZO117" s="1">
        <f t="shared" ref="CZO117" si="679">0.2*2</f>
        <v>0.4</v>
      </c>
      <c r="CZP117" s="4">
        <f t="shared" ref="CZP117:CZP120" si="680">CZO117*CZN117</f>
        <v>161.63999999999999</v>
      </c>
      <c r="CZS117" s="1" t="s">
        <v>550</v>
      </c>
      <c r="CZT117" s="4" t="str" cm="1">
        <f t="array" ref="CZT117:CZV117">IFERROR(VLOOKUP(CZS117,[1]MA!$A$6:$D$32,{2,3,4},0),IFERROR(VLOOKUP(CZS117,[1]MO!$A$6:$D$26,{2,3,4},0),IFERROR(VLOOKUP(CZS117,[1]MQ!$A$6:$D$26,{2,3,4},0),IFERROR(VLOOKUP(CZS117,[1]BA!$A$6:$H$184,{2,5,8},0),{"No encontrado","X","X"}))))</f>
        <v>CIMBRA COMUN</v>
      </c>
      <c r="CZU117" s="12" t="str">
        <v>m2</v>
      </c>
      <c r="CZV117" s="4">
        <v>404.09</v>
      </c>
      <c r="CZW117" s="1">
        <f t="shared" ref="CZW117" si="681">0.2*2</f>
        <v>0.4</v>
      </c>
      <c r="CZX117" s="4">
        <f t="shared" ref="CZX117:CZX120" si="682">CZW117*CZV117</f>
        <v>161.63999999999999</v>
      </c>
      <c r="DAA117" s="1" t="s">
        <v>550</v>
      </c>
      <c r="DAB117" s="4" t="str" cm="1">
        <f t="array" ref="DAB117:DAD117">IFERROR(VLOOKUP(DAA117,[1]MA!$A$6:$D$32,{2,3,4},0),IFERROR(VLOOKUP(DAA117,[1]MO!$A$6:$D$26,{2,3,4},0),IFERROR(VLOOKUP(DAA117,[1]MQ!$A$6:$D$26,{2,3,4},0),IFERROR(VLOOKUP(DAA117,[1]BA!$A$6:$H$184,{2,5,8},0),{"No encontrado","X","X"}))))</f>
        <v>CIMBRA COMUN</v>
      </c>
      <c r="DAC117" s="12" t="str">
        <v>m2</v>
      </c>
      <c r="DAD117" s="4">
        <v>404.09</v>
      </c>
      <c r="DAE117" s="1">
        <f t="shared" ref="DAE117" si="683">0.2*2</f>
        <v>0.4</v>
      </c>
      <c r="DAF117" s="4">
        <f t="shared" ref="DAF117:DAF120" si="684">DAE117*DAD117</f>
        <v>161.63999999999999</v>
      </c>
      <c r="DAI117" s="1" t="s">
        <v>550</v>
      </c>
      <c r="DAJ117" s="4" t="str" cm="1">
        <f t="array" ref="DAJ117:DAL117">IFERROR(VLOOKUP(DAI117,[1]MA!$A$6:$D$32,{2,3,4},0),IFERROR(VLOOKUP(DAI117,[1]MO!$A$6:$D$26,{2,3,4},0),IFERROR(VLOOKUP(DAI117,[1]MQ!$A$6:$D$26,{2,3,4},0),IFERROR(VLOOKUP(DAI117,[1]BA!$A$6:$H$184,{2,5,8},0),{"No encontrado","X","X"}))))</f>
        <v>CIMBRA COMUN</v>
      </c>
      <c r="DAK117" s="12" t="str">
        <v>m2</v>
      </c>
      <c r="DAL117" s="4">
        <v>404.09</v>
      </c>
      <c r="DAM117" s="1">
        <f t="shared" ref="DAM117" si="685">0.2*2</f>
        <v>0.4</v>
      </c>
      <c r="DAN117" s="4">
        <f t="shared" ref="DAN117:DAN120" si="686">DAM117*DAL117</f>
        <v>161.63999999999999</v>
      </c>
      <c r="DAQ117" s="1" t="s">
        <v>550</v>
      </c>
      <c r="DAR117" s="4" t="str" cm="1">
        <f t="array" ref="DAR117:DAT117">IFERROR(VLOOKUP(DAQ117,[1]MA!$A$6:$D$32,{2,3,4},0),IFERROR(VLOOKUP(DAQ117,[1]MO!$A$6:$D$26,{2,3,4},0),IFERROR(VLOOKUP(DAQ117,[1]MQ!$A$6:$D$26,{2,3,4},0),IFERROR(VLOOKUP(DAQ117,[1]BA!$A$6:$H$184,{2,5,8},0),{"No encontrado","X","X"}))))</f>
        <v>CIMBRA COMUN</v>
      </c>
      <c r="DAS117" s="12" t="str">
        <v>m2</v>
      </c>
      <c r="DAT117" s="4">
        <v>404.09</v>
      </c>
      <c r="DAU117" s="1">
        <f t="shared" ref="DAU117" si="687">0.2*2</f>
        <v>0.4</v>
      </c>
      <c r="DAV117" s="4">
        <f t="shared" ref="DAV117:DAV120" si="688">DAU117*DAT117</f>
        <v>161.63999999999999</v>
      </c>
      <c r="DAY117" s="1" t="s">
        <v>550</v>
      </c>
      <c r="DAZ117" s="4" t="str" cm="1">
        <f t="array" ref="DAZ117:DBB117">IFERROR(VLOOKUP(DAY117,[1]MA!$A$6:$D$32,{2,3,4},0),IFERROR(VLOOKUP(DAY117,[1]MO!$A$6:$D$26,{2,3,4},0),IFERROR(VLOOKUP(DAY117,[1]MQ!$A$6:$D$26,{2,3,4},0),IFERROR(VLOOKUP(DAY117,[1]BA!$A$6:$H$184,{2,5,8},0),{"No encontrado","X","X"}))))</f>
        <v>CIMBRA COMUN</v>
      </c>
      <c r="DBA117" s="12" t="str">
        <v>m2</v>
      </c>
      <c r="DBB117" s="4">
        <v>404.09</v>
      </c>
      <c r="DBC117" s="1">
        <f t="shared" ref="DBC117" si="689">0.2*2</f>
        <v>0.4</v>
      </c>
      <c r="DBD117" s="4">
        <f t="shared" ref="DBD117:DBD120" si="690">DBC117*DBB117</f>
        <v>161.63999999999999</v>
      </c>
      <c r="DBG117" s="1" t="s">
        <v>550</v>
      </c>
      <c r="DBH117" s="4" t="str" cm="1">
        <f t="array" ref="DBH117:DBJ117">IFERROR(VLOOKUP(DBG117,[1]MA!$A$6:$D$32,{2,3,4},0),IFERROR(VLOOKUP(DBG117,[1]MO!$A$6:$D$26,{2,3,4},0),IFERROR(VLOOKUP(DBG117,[1]MQ!$A$6:$D$26,{2,3,4},0),IFERROR(VLOOKUP(DBG117,[1]BA!$A$6:$H$184,{2,5,8},0),{"No encontrado","X","X"}))))</f>
        <v>CIMBRA COMUN</v>
      </c>
      <c r="DBI117" s="12" t="str">
        <v>m2</v>
      </c>
      <c r="DBJ117" s="4">
        <v>404.09</v>
      </c>
      <c r="DBK117" s="1">
        <f t="shared" ref="DBK117" si="691">0.2*2</f>
        <v>0.4</v>
      </c>
      <c r="DBL117" s="4">
        <f t="shared" ref="DBL117:DBL120" si="692">DBK117*DBJ117</f>
        <v>161.63999999999999</v>
      </c>
      <c r="DBO117" s="1" t="s">
        <v>550</v>
      </c>
      <c r="DBP117" s="4" t="str" cm="1">
        <f t="array" ref="DBP117:DBR117">IFERROR(VLOOKUP(DBO117,[1]MA!$A$6:$D$32,{2,3,4},0),IFERROR(VLOOKUP(DBO117,[1]MO!$A$6:$D$26,{2,3,4},0),IFERROR(VLOOKUP(DBO117,[1]MQ!$A$6:$D$26,{2,3,4},0),IFERROR(VLOOKUP(DBO117,[1]BA!$A$6:$H$184,{2,5,8},0),{"No encontrado","X","X"}))))</f>
        <v>CIMBRA COMUN</v>
      </c>
      <c r="DBQ117" s="12" t="str">
        <v>m2</v>
      </c>
      <c r="DBR117" s="4">
        <v>404.09</v>
      </c>
      <c r="DBS117" s="1">
        <f t="shared" ref="DBS117" si="693">0.2*2</f>
        <v>0.4</v>
      </c>
      <c r="DBT117" s="4">
        <f t="shared" ref="DBT117:DBT120" si="694">DBS117*DBR117</f>
        <v>161.63999999999999</v>
      </c>
      <c r="DBW117" s="1" t="s">
        <v>550</v>
      </c>
      <c r="DBX117" s="4" t="str" cm="1">
        <f t="array" ref="DBX117:DBZ117">IFERROR(VLOOKUP(DBW117,[1]MA!$A$6:$D$32,{2,3,4},0),IFERROR(VLOOKUP(DBW117,[1]MO!$A$6:$D$26,{2,3,4},0),IFERROR(VLOOKUP(DBW117,[1]MQ!$A$6:$D$26,{2,3,4},0),IFERROR(VLOOKUP(DBW117,[1]BA!$A$6:$H$184,{2,5,8},0),{"No encontrado","X","X"}))))</f>
        <v>CIMBRA COMUN</v>
      </c>
      <c r="DBY117" s="12" t="str">
        <v>m2</v>
      </c>
      <c r="DBZ117" s="4">
        <v>404.09</v>
      </c>
      <c r="DCA117" s="1">
        <f t="shared" ref="DCA117" si="695">0.2*2</f>
        <v>0.4</v>
      </c>
      <c r="DCB117" s="4">
        <f t="shared" ref="DCB117:DCB120" si="696">DCA117*DBZ117</f>
        <v>161.63999999999999</v>
      </c>
      <c r="DCE117" s="1" t="s">
        <v>550</v>
      </c>
      <c r="DCF117" s="4" t="str" cm="1">
        <f t="array" ref="DCF117:DCH117">IFERROR(VLOOKUP(DCE117,[1]MA!$A$6:$D$32,{2,3,4},0),IFERROR(VLOOKUP(DCE117,[1]MO!$A$6:$D$26,{2,3,4},0),IFERROR(VLOOKUP(DCE117,[1]MQ!$A$6:$D$26,{2,3,4},0),IFERROR(VLOOKUP(DCE117,[1]BA!$A$6:$H$184,{2,5,8},0),{"No encontrado","X","X"}))))</f>
        <v>CIMBRA COMUN</v>
      </c>
      <c r="DCG117" s="12" t="str">
        <v>m2</v>
      </c>
      <c r="DCH117" s="4">
        <v>404.09</v>
      </c>
      <c r="DCI117" s="1">
        <f t="shared" ref="DCI117" si="697">0.2*2</f>
        <v>0.4</v>
      </c>
      <c r="DCJ117" s="4">
        <f t="shared" ref="DCJ117:DCJ120" si="698">DCI117*DCH117</f>
        <v>161.63999999999999</v>
      </c>
      <c r="DCM117" s="1" t="s">
        <v>550</v>
      </c>
      <c r="DCN117" s="4" t="str" cm="1">
        <f t="array" ref="DCN117:DCP117">IFERROR(VLOOKUP(DCM117,[1]MA!$A$6:$D$32,{2,3,4},0),IFERROR(VLOOKUP(DCM117,[1]MO!$A$6:$D$26,{2,3,4},0),IFERROR(VLOOKUP(DCM117,[1]MQ!$A$6:$D$26,{2,3,4},0),IFERROR(VLOOKUP(DCM117,[1]BA!$A$6:$H$184,{2,5,8},0),{"No encontrado","X","X"}))))</f>
        <v>CIMBRA COMUN</v>
      </c>
      <c r="DCO117" s="12" t="str">
        <v>m2</v>
      </c>
      <c r="DCP117" s="4">
        <v>404.09</v>
      </c>
      <c r="DCQ117" s="1">
        <f t="shared" ref="DCQ117" si="699">0.2*2</f>
        <v>0.4</v>
      </c>
      <c r="DCR117" s="4">
        <f t="shared" ref="DCR117:DCR120" si="700">DCQ117*DCP117</f>
        <v>161.63999999999999</v>
      </c>
      <c r="DCU117" s="1" t="s">
        <v>550</v>
      </c>
      <c r="DCV117" s="4" t="str" cm="1">
        <f t="array" ref="DCV117:DCX117">IFERROR(VLOOKUP(DCU117,[1]MA!$A$6:$D$32,{2,3,4},0),IFERROR(VLOOKUP(DCU117,[1]MO!$A$6:$D$26,{2,3,4},0),IFERROR(VLOOKUP(DCU117,[1]MQ!$A$6:$D$26,{2,3,4},0),IFERROR(VLOOKUP(DCU117,[1]BA!$A$6:$H$184,{2,5,8},0),{"No encontrado","X","X"}))))</f>
        <v>CIMBRA COMUN</v>
      </c>
      <c r="DCW117" s="12" t="str">
        <v>m2</v>
      </c>
      <c r="DCX117" s="4">
        <v>404.09</v>
      </c>
      <c r="DCY117" s="1">
        <f t="shared" ref="DCY117" si="701">0.2*2</f>
        <v>0.4</v>
      </c>
      <c r="DCZ117" s="4">
        <f t="shared" ref="DCZ117:DCZ120" si="702">DCY117*DCX117</f>
        <v>161.63999999999999</v>
      </c>
      <c r="DDC117" s="1" t="s">
        <v>550</v>
      </c>
      <c r="DDD117" s="4" t="str" cm="1">
        <f t="array" ref="DDD117:DDF117">IFERROR(VLOOKUP(DDC117,[1]MA!$A$6:$D$32,{2,3,4},0),IFERROR(VLOOKUP(DDC117,[1]MO!$A$6:$D$26,{2,3,4},0),IFERROR(VLOOKUP(DDC117,[1]MQ!$A$6:$D$26,{2,3,4},0),IFERROR(VLOOKUP(DDC117,[1]BA!$A$6:$H$184,{2,5,8},0),{"No encontrado","X","X"}))))</f>
        <v>CIMBRA COMUN</v>
      </c>
      <c r="DDE117" s="12" t="str">
        <v>m2</v>
      </c>
      <c r="DDF117" s="4">
        <v>404.09</v>
      </c>
      <c r="DDG117" s="1">
        <f t="shared" ref="DDG117" si="703">0.2*2</f>
        <v>0.4</v>
      </c>
      <c r="DDH117" s="4">
        <f t="shared" ref="DDH117:DDH120" si="704">DDG117*DDF117</f>
        <v>161.63999999999999</v>
      </c>
      <c r="DDK117" s="1" t="s">
        <v>550</v>
      </c>
      <c r="DDL117" s="4" t="str" cm="1">
        <f t="array" ref="DDL117:DDN117">IFERROR(VLOOKUP(DDK117,[1]MA!$A$6:$D$32,{2,3,4},0),IFERROR(VLOOKUP(DDK117,[1]MO!$A$6:$D$26,{2,3,4},0),IFERROR(VLOOKUP(DDK117,[1]MQ!$A$6:$D$26,{2,3,4},0),IFERROR(VLOOKUP(DDK117,[1]BA!$A$6:$H$184,{2,5,8},0),{"No encontrado","X","X"}))))</f>
        <v>CIMBRA COMUN</v>
      </c>
      <c r="DDM117" s="12" t="str">
        <v>m2</v>
      </c>
      <c r="DDN117" s="4">
        <v>404.09</v>
      </c>
      <c r="DDO117" s="1">
        <f t="shared" ref="DDO117" si="705">0.2*2</f>
        <v>0.4</v>
      </c>
      <c r="DDP117" s="4">
        <f t="shared" ref="DDP117:DDP120" si="706">DDO117*DDN117</f>
        <v>161.63999999999999</v>
      </c>
      <c r="DDS117" s="1" t="s">
        <v>550</v>
      </c>
      <c r="DDT117" s="4" t="str" cm="1">
        <f t="array" ref="DDT117:DDV117">IFERROR(VLOOKUP(DDS117,[1]MA!$A$6:$D$32,{2,3,4},0),IFERROR(VLOOKUP(DDS117,[1]MO!$A$6:$D$26,{2,3,4},0),IFERROR(VLOOKUP(DDS117,[1]MQ!$A$6:$D$26,{2,3,4},0),IFERROR(VLOOKUP(DDS117,[1]BA!$A$6:$H$184,{2,5,8},0),{"No encontrado","X","X"}))))</f>
        <v>CIMBRA COMUN</v>
      </c>
      <c r="DDU117" s="12" t="str">
        <v>m2</v>
      </c>
      <c r="DDV117" s="4">
        <v>404.09</v>
      </c>
      <c r="DDW117" s="1">
        <f t="shared" ref="DDW117" si="707">0.2*2</f>
        <v>0.4</v>
      </c>
      <c r="DDX117" s="4">
        <f t="shared" ref="DDX117:DDX120" si="708">DDW117*DDV117</f>
        <v>161.63999999999999</v>
      </c>
      <c r="DEA117" s="1" t="s">
        <v>550</v>
      </c>
      <c r="DEB117" s="4" t="str" cm="1">
        <f t="array" ref="DEB117:DED117">IFERROR(VLOOKUP(DEA117,[1]MA!$A$6:$D$32,{2,3,4},0),IFERROR(VLOOKUP(DEA117,[1]MO!$A$6:$D$26,{2,3,4},0),IFERROR(VLOOKUP(DEA117,[1]MQ!$A$6:$D$26,{2,3,4},0),IFERROR(VLOOKUP(DEA117,[1]BA!$A$6:$H$184,{2,5,8},0),{"No encontrado","X","X"}))))</f>
        <v>CIMBRA COMUN</v>
      </c>
      <c r="DEC117" s="12" t="str">
        <v>m2</v>
      </c>
      <c r="DED117" s="4">
        <v>404.09</v>
      </c>
      <c r="DEE117" s="1">
        <f t="shared" ref="DEE117" si="709">0.2*2</f>
        <v>0.4</v>
      </c>
      <c r="DEF117" s="4">
        <f t="shared" ref="DEF117:DEF120" si="710">DEE117*DED117</f>
        <v>161.63999999999999</v>
      </c>
      <c r="DEI117" s="1" t="s">
        <v>550</v>
      </c>
      <c r="DEJ117" s="4" t="str" cm="1">
        <f t="array" ref="DEJ117:DEL117">IFERROR(VLOOKUP(DEI117,[1]MA!$A$6:$D$32,{2,3,4},0),IFERROR(VLOOKUP(DEI117,[1]MO!$A$6:$D$26,{2,3,4},0),IFERROR(VLOOKUP(DEI117,[1]MQ!$A$6:$D$26,{2,3,4},0),IFERROR(VLOOKUP(DEI117,[1]BA!$A$6:$H$184,{2,5,8},0),{"No encontrado","X","X"}))))</f>
        <v>CIMBRA COMUN</v>
      </c>
      <c r="DEK117" s="12" t="str">
        <v>m2</v>
      </c>
      <c r="DEL117" s="4">
        <v>404.09</v>
      </c>
      <c r="DEM117" s="1">
        <f t="shared" ref="DEM117" si="711">0.2*2</f>
        <v>0.4</v>
      </c>
      <c r="DEN117" s="4">
        <f t="shared" ref="DEN117:DEN120" si="712">DEM117*DEL117</f>
        <v>161.63999999999999</v>
      </c>
      <c r="DEQ117" s="1" t="s">
        <v>550</v>
      </c>
      <c r="DER117" s="4" t="str" cm="1">
        <f t="array" ref="DER117:DET117">IFERROR(VLOOKUP(DEQ117,[1]MA!$A$6:$D$32,{2,3,4},0),IFERROR(VLOOKUP(DEQ117,[1]MO!$A$6:$D$26,{2,3,4},0),IFERROR(VLOOKUP(DEQ117,[1]MQ!$A$6:$D$26,{2,3,4},0),IFERROR(VLOOKUP(DEQ117,[1]BA!$A$6:$H$184,{2,5,8},0),{"No encontrado","X","X"}))))</f>
        <v>CIMBRA COMUN</v>
      </c>
      <c r="DES117" s="12" t="str">
        <v>m2</v>
      </c>
      <c r="DET117" s="4">
        <v>404.09</v>
      </c>
      <c r="DEU117" s="1">
        <f t="shared" ref="DEU117" si="713">0.2*2</f>
        <v>0.4</v>
      </c>
      <c r="DEV117" s="4">
        <f t="shared" ref="DEV117:DEV120" si="714">DEU117*DET117</f>
        <v>161.63999999999999</v>
      </c>
      <c r="DEY117" s="1" t="s">
        <v>550</v>
      </c>
      <c r="DEZ117" s="4" t="str" cm="1">
        <f t="array" ref="DEZ117:DFB117">IFERROR(VLOOKUP(DEY117,[1]MA!$A$6:$D$32,{2,3,4},0),IFERROR(VLOOKUP(DEY117,[1]MO!$A$6:$D$26,{2,3,4},0),IFERROR(VLOOKUP(DEY117,[1]MQ!$A$6:$D$26,{2,3,4},0),IFERROR(VLOOKUP(DEY117,[1]BA!$A$6:$H$184,{2,5,8},0),{"No encontrado","X","X"}))))</f>
        <v>CIMBRA COMUN</v>
      </c>
      <c r="DFA117" s="12" t="str">
        <v>m2</v>
      </c>
      <c r="DFB117" s="4">
        <v>404.09</v>
      </c>
      <c r="DFC117" s="1">
        <f t="shared" ref="DFC117" si="715">0.2*2</f>
        <v>0.4</v>
      </c>
      <c r="DFD117" s="4">
        <f t="shared" ref="DFD117:DFD120" si="716">DFC117*DFB117</f>
        <v>161.63999999999999</v>
      </c>
      <c r="DFG117" s="1" t="s">
        <v>550</v>
      </c>
      <c r="DFH117" s="4" t="str" cm="1">
        <f t="array" ref="DFH117:DFJ117">IFERROR(VLOOKUP(DFG117,[1]MA!$A$6:$D$32,{2,3,4},0),IFERROR(VLOOKUP(DFG117,[1]MO!$A$6:$D$26,{2,3,4},0),IFERROR(VLOOKUP(DFG117,[1]MQ!$A$6:$D$26,{2,3,4},0),IFERROR(VLOOKUP(DFG117,[1]BA!$A$6:$H$184,{2,5,8},0),{"No encontrado","X","X"}))))</f>
        <v>CIMBRA COMUN</v>
      </c>
      <c r="DFI117" s="12" t="str">
        <v>m2</v>
      </c>
      <c r="DFJ117" s="4">
        <v>404.09</v>
      </c>
      <c r="DFK117" s="1">
        <f t="shared" ref="DFK117" si="717">0.2*2</f>
        <v>0.4</v>
      </c>
      <c r="DFL117" s="4">
        <f t="shared" ref="DFL117:DFL120" si="718">DFK117*DFJ117</f>
        <v>161.63999999999999</v>
      </c>
      <c r="DFO117" s="1" t="s">
        <v>550</v>
      </c>
      <c r="DFP117" s="4" t="str" cm="1">
        <f t="array" ref="DFP117:DFR117">IFERROR(VLOOKUP(DFO117,[1]MA!$A$6:$D$32,{2,3,4},0),IFERROR(VLOOKUP(DFO117,[1]MO!$A$6:$D$26,{2,3,4},0),IFERROR(VLOOKUP(DFO117,[1]MQ!$A$6:$D$26,{2,3,4},0),IFERROR(VLOOKUP(DFO117,[1]BA!$A$6:$H$184,{2,5,8},0),{"No encontrado","X","X"}))))</f>
        <v>CIMBRA COMUN</v>
      </c>
      <c r="DFQ117" s="12" t="str">
        <v>m2</v>
      </c>
      <c r="DFR117" s="4">
        <v>404.09</v>
      </c>
      <c r="DFS117" s="1">
        <f t="shared" ref="DFS117" si="719">0.2*2</f>
        <v>0.4</v>
      </c>
      <c r="DFT117" s="4">
        <f t="shared" ref="DFT117:DFT120" si="720">DFS117*DFR117</f>
        <v>161.63999999999999</v>
      </c>
      <c r="DFW117" s="1" t="s">
        <v>550</v>
      </c>
      <c r="DFX117" s="4" t="str" cm="1">
        <f t="array" ref="DFX117:DFZ117">IFERROR(VLOOKUP(DFW117,[1]MA!$A$6:$D$32,{2,3,4},0),IFERROR(VLOOKUP(DFW117,[1]MO!$A$6:$D$26,{2,3,4},0),IFERROR(VLOOKUP(DFW117,[1]MQ!$A$6:$D$26,{2,3,4},0),IFERROR(VLOOKUP(DFW117,[1]BA!$A$6:$H$184,{2,5,8},0),{"No encontrado","X","X"}))))</f>
        <v>CIMBRA COMUN</v>
      </c>
      <c r="DFY117" s="12" t="str">
        <v>m2</v>
      </c>
      <c r="DFZ117" s="4">
        <v>404.09</v>
      </c>
      <c r="DGA117" s="1">
        <f t="shared" ref="DGA117" si="721">0.2*2</f>
        <v>0.4</v>
      </c>
      <c r="DGB117" s="4">
        <f t="shared" ref="DGB117:DGB120" si="722">DGA117*DFZ117</f>
        <v>161.63999999999999</v>
      </c>
      <c r="DGE117" s="1" t="s">
        <v>550</v>
      </c>
      <c r="DGF117" s="4" t="str" cm="1">
        <f t="array" ref="DGF117:DGH117">IFERROR(VLOOKUP(DGE117,[1]MA!$A$6:$D$32,{2,3,4},0),IFERROR(VLOOKUP(DGE117,[1]MO!$A$6:$D$26,{2,3,4},0),IFERROR(VLOOKUP(DGE117,[1]MQ!$A$6:$D$26,{2,3,4},0),IFERROR(VLOOKUP(DGE117,[1]BA!$A$6:$H$184,{2,5,8},0),{"No encontrado","X","X"}))))</f>
        <v>CIMBRA COMUN</v>
      </c>
      <c r="DGG117" s="12" t="str">
        <v>m2</v>
      </c>
      <c r="DGH117" s="4">
        <v>404.09</v>
      </c>
      <c r="DGI117" s="1">
        <f t="shared" ref="DGI117" si="723">0.2*2</f>
        <v>0.4</v>
      </c>
      <c r="DGJ117" s="4">
        <f t="shared" ref="DGJ117:DGJ120" si="724">DGI117*DGH117</f>
        <v>161.63999999999999</v>
      </c>
      <c r="DGM117" s="1" t="s">
        <v>550</v>
      </c>
      <c r="DGN117" s="4" t="str" cm="1">
        <f t="array" ref="DGN117:DGP117">IFERROR(VLOOKUP(DGM117,[1]MA!$A$6:$D$32,{2,3,4},0),IFERROR(VLOOKUP(DGM117,[1]MO!$A$6:$D$26,{2,3,4},0),IFERROR(VLOOKUP(DGM117,[1]MQ!$A$6:$D$26,{2,3,4},0),IFERROR(VLOOKUP(DGM117,[1]BA!$A$6:$H$184,{2,5,8},0),{"No encontrado","X","X"}))))</f>
        <v>CIMBRA COMUN</v>
      </c>
      <c r="DGO117" s="12" t="str">
        <v>m2</v>
      </c>
      <c r="DGP117" s="4">
        <v>404.09</v>
      </c>
      <c r="DGQ117" s="1">
        <f t="shared" ref="DGQ117" si="725">0.2*2</f>
        <v>0.4</v>
      </c>
      <c r="DGR117" s="4">
        <f t="shared" ref="DGR117:DGR120" si="726">DGQ117*DGP117</f>
        <v>161.63999999999999</v>
      </c>
      <c r="DGU117" s="1" t="s">
        <v>550</v>
      </c>
      <c r="DGV117" s="4" t="str" cm="1">
        <f t="array" ref="DGV117:DGX117">IFERROR(VLOOKUP(DGU117,[1]MA!$A$6:$D$32,{2,3,4},0),IFERROR(VLOOKUP(DGU117,[1]MO!$A$6:$D$26,{2,3,4},0),IFERROR(VLOOKUP(DGU117,[1]MQ!$A$6:$D$26,{2,3,4},0),IFERROR(VLOOKUP(DGU117,[1]BA!$A$6:$H$184,{2,5,8},0),{"No encontrado","X","X"}))))</f>
        <v>CIMBRA COMUN</v>
      </c>
      <c r="DGW117" s="12" t="str">
        <v>m2</v>
      </c>
      <c r="DGX117" s="4">
        <v>404.09</v>
      </c>
      <c r="DGY117" s="1">
        <f t="shared" ref="DGY117" si="727">0.2*2</f>
        <v>0.4</v>
      </c>
      <c r="DGZ117" s="4">
        <f t="shared" ref="DGZ117:DGZ120" si="728">DGY117*DGX117</f>
        <v>161.63999999999999</v>
      </c>
      <c r="DHC117" s="1" t="s">
        <v>550</v>
      </c>
      <c r="DHD117" s="4" t="str" cm="1">
        <f t="array" ref="DHD117:DHF117">IFERROR(VLOOKUP(DHC117,[1]MA!$A$6:$D$32,{2,3,4},0),IFERROR(VLOOKUP(DHC117,[1]MO!$A$6:$D$26,{2,3,4},0),IFERROR(VLOOKUP(DHC117,[1]MQ!$A$6:$D$26,{2,3,4},0),IFERROR(VLOOKUP(DHC117,[1]BA!$A$6:$H$184,{2,5,8},0),{"No encontrado","X","X"}))))</f>
        <v>CIMBRA COMUN</v>
      </c>
      <c r="DHE117" s="12" t="str">
        <v>m2</v>
      </c>
      <c r="DHF117" s="4">
        <v>404.09</v>
      </c>
      <c r="DHG117" s="1">
        <f t="shared" ref="DHG117" si="729">0.2*2</f>
        <v>0.4</v>
      </c>
      <c r="DHH117" s="4">
        <f t="shared" ref="DHH117:DHH120" si="730">DHG117*DHF117</f>
        <v>161.63999999999999</v>
      </c>
      <c r="DHK117" s="1" t="s">
        <v>550</v>
      </c>
      <c r="DHL117" s="4" t="str" cm="1">
        <f t="array" ref="DHL117:DHN117">IFERROR(VLOOKUP(DHK117,[1]MA!$A$6:$D$32,{2,3,4},0),IFERROR(VLOOKUP(DHK117,[1]MO!$A$6:$D$26,{2,3,4},0),IFERROR(VLOOKUP(DHK117,[1]MQ!$A$6:$D$26,{2,3,4},0),IFERROR(VLOOKUP(DHK117,[1]BA!$A$6:$H$184,{2,5,8},0),{"No encontrado","X","X"}))))</f>
        <v>CIMBRA COMUN</v>
      </c>
      <c r="DHM117" s="12" t="str">
        <v>m2</v>
      </c>
      <c r="DHN117" s="4">
        <v>404.09</v>
      </c>
      <c r="DHO117" s="1">
        <f t="shared" ref="DHO117" si="731">0.2*2</f>
        <v>0.4</v>
      </c>
      <c r="DHP117" s="4">
        <f t="shared" ref="DHP117:DHP120" si="732">DHO117*DHN117</f>
        <v>161.63999999999999</v>
      </c>
      <c r="DHS117" s="1" t="s">
        <v>550</v>
      </c>
      <c r="DHT117" s="4" t="str" cm="1">
        <f t="array" ref="DHT117:DHV117">IFERROR(VLOOKUP(DHS117,[1]MA!$A$6:$D$32,{2,3,4},0),IFERROR(VLOOKUP(DHS117,[1]MO!$A$6:$D$26,{2,3,4},0),IFERROR(VLOOKUP(DHS117,[1]MQ!$A$6:$D$26,{2,3,4},0),IFERROR(VLOOKUP(DHS117,[1]BA!$A$6:$H$184,{2,5,8},0),{"No encontrado","X","X"}))))</f>
        <v>CIMBRA COMUN</v>
      </c>
      <c r="DHU117" s="12" t="str">
        <v>m2</v>
      </c>
      <c r="DHV117" s="4">
        <v>404.09</v>
      </c>
      <c r="DHW117" s="1">
        <f t="shared" ref="DHW117" si="733">0.2*2</f>
        <v>0.4</v>
      </c>
      <c r="DHX117" s="4">
        <f t="shared" ref="DHX117:DHX120" si="734">DHW117*DHV117</f>
        <v>161.63999999999999</v>
      </c>
      <c r="DIA117" s="1" t="s">
        <v>550</v>
      </c>
      <c r="DIB117" s="4" t="str" cm="1">
        <f t="array" ref="DIB117:DID117">IFERROR(VLOOKUP(DIA117,[1]MA!$A$6:$D$32,{2,3,4},0),IFERROR(VLOOKUP(DIA117,[1]MO!$A$6:$D$26,{2,3,4},0),IFERROR(VLOOKUP(DIA117,[1]MQ!$A$6:$D$26,{2,3,4},0),IFERROR(VLOOKUP(DIA117,[1]BA!$A$6:$H$184,{2,5,8},0),{"No encontrado","X","X"}))))</f>
        <v>CIMBRA COMUN</v>
      </c>
      <c r="DIC117" s="12" t="str">
        <v>m2</v>
      </c>
      <c r="DID117" s="4">
        <v>404.09</v>
      </c>
      <c r="DIE117" s="1">
        <f t="shared" ref="DIE117" si="735">0.2*2</f>
        <v>0.4</v>
      </c>
      <c r="DIF117" s="4">
        <f t="shared" ref="DIF117:DIF120" si="736">DIE117*DID117</f>
        <v>161.63999999999999</v>
      </c>
      <c r="DII117" s="1" t="s">
        <v>550</v>
      </c>
      <c r="DIJ117" s="4" t="str" cm="1">
        <f t="array" ref="DIJ117:DIL117">IFERROR(VLOOKUP(DII117,[1]MA!$A$6:$D$32,{2,3,4},0),IFERROR(VLOOKUP(DII117,[1]MO!$A$6:$D$26,{2,3,4},0),IFERROR(VLOOKUP(DII117,[1]MQ!$A$6:$D$26,{2,3,4},0),IFERROR(VLOOKUP(DII117,[1]BA!$A$6:$H$184,{2,5,8},0),{"No encontrado","X","X"}))))</f>
        <v>CIMBRA COMUN</v>
      </c>
      <c r="DIK117" s="12" t="str">
        <v>m2</v>
      </c>
      <c r="DIL117" s="4">
        <v>404.09</v>
      </c>
      <c r="DIM117" s="1">
        <f t="shared" ref="DIM117" si="737">0.2*2</f>
        <v>0.4</v>
      </c>
      <c r="DIN117" s="4">
        <f t="shared" ref="DIN117:DIN120" si="738">DIM117*DIL117</f>
        <v>161.63999999999999</v>
      </c>
      <c r="DIQ117" s="1" t="s">
        <v>550</v>
      </c>
      <c r="DIR117" s="4" t="str" cm="1">
        <f t="array" ref="DIR117:DIT117">IFERROR(VLOOKUP(DIQ117,[1]MA!$A$6:$D$32,{2,3,4},0),IFERROR(VLOOKUP(DIQ117,[1]MO!$A$6:$D$26,{2,3,4},0),IFERROR(VLOOKUP(DIQ117,[1]MQ!$A$6:$D$26,{2,3,4},0),IFERROR(VLOOKUP(DIQ117,[1]BA!$A$6:$H$184,{2,5,8},0),{"No encontrado","X","X"}))))</f>
        <v>CIMBRA COMUN</v>
      </c>
      <c r="DIS117" s="12" t="str">
        <v>m2</v>
      </c>
      <c r="DIT117" s="4">
        <v>404.09</v>
      </c>
      <c r="DIU117" s="1">
        <f t="shared" ref="DIU117" si="739">0.2*2</f>
        <v>0.4</v>
      </c>
      <c r="DIV117" s="4">
        <f t="shared" ref="DIV117:DIV120" si="740">DIU117*DIT117</f>
        <v>161.63999999999999</v>
      </c>
      <c r="DIY117" s="1" t="s">
        <v>550</v>
      </c>
      <c r="DIZ117" s="4" t="str" cm="1">
        <f t="array" ref="DIZ117:DJB117">IFERROR(VLOOKUP(DIY117,[1]MA!$A$6:$D$32,{2,3,4},0),IFERROR(VLOOKUP(DIY117,[1]MO!$A$6:$D$26,{2,3,4},0),IFERROR(VLOOKUP(DIY117,[1]MQ!$A$6:$D$26,{2,3,4},0),IFERROR(VLOOKUP(DIY117,[1]BA!$A$6:$H$184,{2,5,8},0),{"No encontrado","X","X"}))))</f>
        <v>CIMBRA COMUN</v>
      </c>
      <c r="DJA117" s="12" t="str">
        <v>m2</v>
      </c>
      <c r="DJB117" s="4">
        <v>404.09</v>
      </c>
      <c r="DJC117" s="1">
        <f t="shared" ref="DJC117" si="741">0.2*2</f>
        <v>0.4</v>
      </c>
      <c r="DJD117" s="4">
        <f t="shared" ref="DJD117:DJD120" si="742">DJC117*DJB117</f>
        <v>161.63999999999999</v>
      </c>
      <c r="DJG117" s="1" t="s">
        <v>550</v>
      </c>
      <c r="DJH117" s="4" t="str" cm="1">
        <f t="array" ref="DJH117:DJJ117">IFERROR(VLOOKUP(DJG117,[1]MA!$A$6:$D$32,{2,3,4},0),IFERROR(VLOOKUP(DJG117,[1]MO!$A$6:$D$26,{2,3,4},0),IFERROR(VLOOKUP(DJG117,[1]MQ!$A$6:$D$26,{2,3,4},0),IFERROR(VLOOKUP(DJG117,[1]BA!$A$6:$H$184,{2,5,8},0),{"No encontrado","X","X"}))))</f>
        <v>CIMBRA COMUN</v>
      </c>
      <c r="DJI117" s="12" t="str">
        <v>m2</v>
      </c>
      <c r="DJJ117" s="4">
        <v>404.09</v>
      </c>
      <c r="DJK117" s="1">
        <f t="shared" ref="DJK117" si="743">0.2*2</f>
        <v>0.4</v>
      </c>
      <c r="DJL117" s="4">
        <f t="shared" ref="DJL117:DJL120" si="744">DJK117*DJJ117</f>
        <v>161.63999999999999</v>
      </c>
      <c r="DJO117" s="1" t="s">
        <v>550</v>
      </c>
      <c r="DJP117" s="4" t="str" cm="1">
        <f t="array" ref="DJP117:DJR117">IFERROR(VLOOKUP(DJO117,[1]MA!$A$6:$D$32,{2,3,4},0),IFERROR(VLOOKUP(DJO117,[1]MO!$A$6:$D$26,{2,3,4},0),IFERROR(VLOOKUP(DJO117,[1]MQ!$A$6:$D$26,{2,3,4},0),IFERROR(VLOOKUP(DJO117,[1]BA!$A$6:$H$184,{2,5,8},0),{"No encontrado","X","X"}))))</f>
        <v>CIMBRA COMUN</v>
      </c>
      <c r="DJQ117" s="12" t="str">
        <v>m2</v>
      </c>
      <c r="DJR117" s="4">
        <v>404.09</v>
      </c>
      <c r="DJS117" s="1">
        <f t="shared" ref="DJS117" si="745">0.2*2</f>
        <v>0.4</v>
      </c>
      <c r="DJT117" s="4">
        <f t="shared" ref="DJT117:DJT120" si="746">DJS117*DJR117</f>
        <v>161.63999999999999</v>
      </c>
      <c r="DJW117" s="1" t="s">
        <v>550</v>
      </c>
      <c r="DJX117" s="4" t="str" cm="1">
        <f t="array" ref="DJX117:DJZ117">IFERROR(VLOOKUP(DJW117,[1]MA!$A$6:$D$32,{2,3,4},0),IFERROR(VLOOKUP(DJW117,[1]MO!$A$6:$D$26,{2,3,4},0),IFERROR(VLOOKUP(DJW117,[1]MQ!$A$6:$D$26,{2,3,4},0),IFERROR(VLOOKUP(DJW117,[1]BA!$A$6:$H$184,{2,5,8},0),{"No encontrado","X","X"}))))</f>
        <v>CIMBRA COMUN</v>
      </c>
      <c r="DJY117" s="12" t="str">
        <v>m2</v>
      </c>
      <c r="DJZ117" s="4">
        <v>404.09</v>
      </c>
      <c r="DKA117" s="1">
        <f t="shared" ref="DKA117" si="747">0.2*2</f>
        <v>0.4</v>
      </c>
      <c r="DKB117" s="4">
        <f t="shared" ref="DKB117:DKB120" si="748">DKA117*DJZ117</f>
        <v>161.63999999999999</v>
      </c>
      <c r="DKE117" s="1" t="s">
        <v>550</v>
      </c>
      <c r="DKF117" s="4" t="str" cm="1">
        <f t="array" ref="DKF117:DKH117">IFERROR(VLOOKUP(DKE117,[1]MA!$A$6:$D$32,{2,3,4},0),IFERROR(VLOOKUP(DKE117,[1]MO!$A$6:$D$26,{2,3,4},0),IFERROR(VLOOKUP(DKE117,[1]MQ!$A$6:$D$26,{2,3,4},0),IFERROR(VLOOKUP(DKE117,[1]BA!$A$6:$H$184,{2,5,8},0),{"No encontrado","X","X"}))))</f>
        <v>CIMBRA COMUN</v>
      </c>
      <c r="DKG117" s="12" t="str">
        <v>m2</v>
      </c>
      <c r="DKH117" s="4">
        <v>404.09</v>
      </c>
      <c r="DKI117" s="1">
        <f t="shared" ref="DKI117" si="749">0.2*2</f>
        <v>0.4</v>
      </c>
      <c r="DKJ117" s="4">
        <f t="shared" ref="DKJ117:DKJ120" si="750">DKI117*DKH117</f>
        <v>161.63999999999999</v>
      </c>
      <c r="DKM117" s="1" t="s">
        <v>550</v>
      </c>
      <c r="DKN117" s="4" t="str" cm="1">
        <f t="array" ref="DKN117:DKP117">IFERROR(VLOOKUP(DKM117,[1]MA!$A$6:$D$32,{2,3,4},0),IFERROR(VLOOKUP(DKM117,[1]MO!$A$6:$D$26,{2,3,4},0),IFERROR(VLOOKUP(DKM117,[1]MQ!$A$6:$D$26,{2,3,4},0),IFERROR(VLOOKUP(DKM117,[1]BA!$A$6:$H$184,{2,5,8},0),{"No encontrado","X","X"}))))</f>
        <v>CIMBRA COMUN</v>
      </c>
      <c r="DKO117" s="12" t="str">
        <v>m2</v>
      </c>
      <c r="DKP117" s="4">
        <v>404.09</v>
      </c>
      <c r="DKQ117" s="1">
        <f t="shared" ref="DKQ117" si="751">0.2*2</f>
        <v>0.4</v>
      </c>
      <c r="DKR117" s="4">
        <f t="shared" ref="DKR117:DKR120" si="752">DKQ117*DKP117</f>
        <v>161.63999999999999</v>
      </c>
      <c r="DKU117" s="1" t="s">
        <v>550</v>
      </c>
      <c r="DKV117" s="4" t="str" cm="1">
        <f t="array" ref="DKV117:DKX117">IFERROR(VLOOKUP(DKU117,[1]MA!$A$6:$D$32,{2,3,4},0),IFERROR(VLOOKUP(DKU117,[1]MO!$A$6:$D$26,{2,3,4},0),IFERROR(VLOOKUP(DKU117,[1]MQ!$A$6:$D$26,{2,3,4},0),IFERROR(VLOOKUP(DKU117,[1]BA!$A$6:$H$184,{2,5,8},0),{"No encontrado","X","X"}))))</f>
        <v>CIMBRA COMUN</v>
      </c>
      <c r="DKW117" s="12" t="str">
        <v>m2</v>
      </c>
      <c r="DKX117" s="4">
        <v>404.09</v>
      </c>
      <c r="DKY117" s="1">
        <f t="shared" ref="DKY117" si="753">0.2*2</f>
        <v>0.4</v>
      </c>
      <c r="DKZ117" s="4">
        <f t="shared" ref="DKZ117:DKZ120" si="754">DKY117*DKX117</f>
        <v>161.63999999999999</v>
      </c>
      <c r="DLC117" s="1" t="s">
        <v>550</v>
      </c>
      <c r="DLD117" s="4" t="str" cm="1">
        <f t="array" ref="DLD117:DLF117">IFERROR(VLOOKUP(DLC117,[1]MA!$A$6:$D$32,{2,3,4},0),IFERROR(VLOOKUP(DLC117,[1]MO!$A$6:$D$26,{2,3,4},0),IFERROR(VLOOKUP(DLC117,[1]MQ!$A$6:$D$26,{2,3,4},0),IFERROR(VLOOKUP(DLC117,[1]BA!$A$6:$H$184,{2,5,8},0),{"No encontrado","X","X"}))))</f>
        <v>CIMBRA COMUN</v>
      </c>
      <c r="DLE117" s="12" t="str">
        <v>m2</v>
      </c>
      <c r="DLF117" s="4">
        <v>404.09</v>
      </c>
      <c r="DLG117" s="1">
        <f t="shared" ref="DLG117" si="755">0.2*2</f>
        <v>0.4</v>
      </c>
      <c r="DLH117" s="4">
        <f t="shared" ref="DLH117:DLH120" si="756">DLG117*DLF117</f>
        <v>161.63999999999999</v>
      </c>
      <c r="DLK117" s="1" t="s">
        <v>550</v>
      </c>
      <c r="DLL117" s="4" t="str" cm="1">
        <f t="array" ref="DLL117:DLN117">IFERROR(VLOOKUP(DLK117,[1]MA!$A$6:$D$32,{2,3,4},0),IFERROR(VLOOKUP(DLK117,[1]MO!$A$6:$D$26,{2,3,4},0),IFERROR(VLOOKUP(DLK117,[1]MQ!$A$6:$D$26,{2,3,4},0),IFERROR(VLOOKUP(DLK117,[1]BA!$A$6:$H$184,{2,5,8},0),{"No encontrado","X","X"}))))</f>
        <v>CIMBRA COMUN</v>
      </c>
      <c r="DLM117" s="12" t="str">
        <v>m2</v>
      </c>
      <c r="DLN117" s="4">
        <v>404.09</v>
      </c>
      <c r="DLO117" s="1">
        <f t="shared" ref="DLO117" si="757">0.2*2</f>
        <v>0.4</v>
      </c>
      <c r="DLP117" s="4">
        <f t="shared" ref="DLP117:DLP120" si="758">DLO117*DLN117</f>
        <v>161.63999999999999</v>
      </c>
      <c r="DLS117" s="1" t="s">
        <v>550</v>
      </c>
      <c r="DLT117" s="4" t="str" cm="1">
        <f t="array" ref="DLT117:DLV117">IFERROR(VLOOKUP(DLS117,[1]MA!$A$6:$D$32,{2,3,4},0),IFERROR(VLOOKUP(DLS117,[1]MO!$A$6:$D$26,{2,3,4},0),IFERROR(VLOOKUP(DLS117,[1]MQ!$A$6:$D$26,{2,3,4},0),IFERROR(VLOOKUP(DLS117,[1]BA!$A$6:$H$184,{2,5,8},0),{"No encontrado","X","X"}))))</f>
        <v>CIMBRA COMUN</v>
      </c>
      <c r="DLU117" s="12" t="str">
        <v>m2</v>
      </c>
      <c r="DLV117" s="4">
        <v>404.09</v>
      </c>
      <c r="DLW117" s="1">
        <f t="shared" ref="DLW117" si="759">0.2*2</f>
        <v>0.4</v>
      </c>
      <c r="DLX117" s="4">
        <f t="shared" ref="DLX117:DLX120" si="760">DLW117*DLV117</f>
        <v>161.63999999999999</v>
      </c>
      <c r="DMA117" s="1" t="s">
        <v>550</v>
      </c>
      <c r="DMB117" s="4" t="str" cm="1">
        <f t="array" ref="DMB117:DMD117">IFERROR(VLOOKUP(DMA117,[1]MA!$A$6:$D$32,{2,3,4},0),IFERROR(VLOOKUP(DMA117,[1]MO!$A$6:$D$26,{2,3,4},0),IFERROR(VLOOKUP(DMA117,[1]MQ!$A$6:$D$26,{2,3,4},0),IFERROR(VLOOKUP(DMA117,[1]BA!$A$6:$H$184,{2,5,8},0),{"No encontrado","X","X"}))))</f>
        <v>CIMBRA COMUN</v>
      </c>
      <c r="DMC117" s="12" t="str">
        <v>m2</v>
      </c>
      <c r="DMD117" s="4">
        <v>404.09</v>
      </c>
      <c r="DME117" s="1">
        <f t="shared" ref="DME117" si="761">0.2*2</f>
        <v>0.4</v>
      </c>
      <c r="DMF117" s="4">
        <f t="shared" ref="DMF117:DMF120" si="762">DME117*DMD117</f>
        <v>161.63999999999999</v>
      </c>
      <c r="DMI117" s="1" t="s">
        <v>550</v>
      </c>
      <c r="DMJ117" s="4" t="str" cm="1">
        <f t="array" ref="DMJ117:DML117">IFERROR(VLOOKUP(DMI117,[1]MA!$A$6:$D$32,{2,3,4},0),IFERROR(VLOOKUP(DMI117,[1]MO!$A$6:$D$26,{2,3,4},0),IFERROR(VLOOKUP(DMI117,[1]MQ!$A$6:$D$26,{2,3,4},0),IFERROR(VLOOKUP(DMI117,[1]BA!$A$6:$H$184,{2,5,8},0),{"No encontrado","X","X"}))))</f>
        <v>CIMBRA COMUN</v>
      </c>
      <c r="DMK117" s="12" t="str">
        <v>m2</v>
      </c>
      <c r="DML117" s="4">
        <v>404.09</v>
      </c>
      <c r="DMM117" s="1">
        <f t="shared" ref="DMM117" si="763">0.2*2</f>
        <v>0.4</v>
      </c>
      <c r="DMN117" s="4">
        <f t="shared" ref="DMN117:DMN120" si="764">DMM117*DML117</f>
        <v>161.63999999999999</v>
      </c>
      <c r="DMQ117" s="1" t="s">
        <v>550</v>
      </c>
      <c r="DMR117" s="4" t="str" cm="1">
        <f t="array" ref="DMR117:DMT117">IFERROR(VLOOKUP(DMQ117,[1]MA!$A$6:$D$32,{2,3,4},0),IFERROR(VLOOKUP(DMQ117,[1]MO!$A$6:$D$26,{2,3,4},0),IFERROR(VLOOKUP(DMQ117,[1]MQ!$A$6:$D$26,{2,3,4},0),IFERROR(VLOOKUP(DMQ117,[1]BA!$A$6:$H$184,{2,5,8},0),{"No encontrado","X","X"}))))</f>
        <v>CIMBRA COMUN</v>
      </c>
      <c r="DMS117" s="12" t="str">
        <v>m2</v>
      </c>
      <c r="DMT117" s="4">
        <v>404.09</v>
      </c>
      <c r="DMU117" s="1">
        <f t="shared" ref="DMU117" si="765">0.2*2</f>
        <v>0.4</v>
      </c>
      <c r="DMV117" s="4">
        <f t="shared" ref="DMV117:DMV120" si="766">DMU117*DMT117</f>
        <v>161.63999999999999</v>
      </c>
      <c r="DMY117" s="1" t="s">
        <v>550</v>
      </c>
      <c r="DMZ117" s="4" t="str" cm="1">
        <f t="array" ref="DMZ117:DNB117">IFERROR(VLOOKUP(DMY117,[1]MA!$A$6:$D$32,{2,3,4},0),IFERROR(VLOOKUP(DMY117,[1]MO!$A$6:$D$26,{2,3,4},0),IFERROR(VLOOKUP(DMY117,[1]MQ!$A$6:$D$26,{2,3,4},0),IFERROR(VLOOKUP(DMY117,[1]BA!$A$6:$H$184,{2,5,8},0),{"No encontrado","X","X"}))))</f>
        <v>CIMBRA COMUN</v>
      </c>
      <c r="DNA117" s="12" t="str">
        <v>m2</v>
      </c>
      <c r="DNB117" s="4">
        <v>404.09</v>
      </c>
      <c r="DNC117" s="1">
        <f t="shared" ref="DNC117" si="767">0.2*2</f>
        <v>0.4</v>
      </c>
      <c r="DND117" s="4">
        <f t="shared" ref="DND117:DND120" si="768">DNC117*DNB117</f>
        <v>161.63999999999999</v>
      </c>
      <c r="DNG117" s="1" t="s">
        <v>550</v>
      </c>
      <c r="DNH117" s="4" t="str" cm="1">
        <f t="array" ref="DNH117:DNJ117">IFERROR(VLOOKUP(DNG117,[1]MA!$A$6:$D$32,{2,3,4},0),IFERROR(VLOOKUP(DNG117,[1]MO!$A$6:$D$26,{2,3,4},0),IFERROR(VLOOKUP(DNG117,[1]MQ!$A$6:$D$26,{2,3,4},0),IFERROR(VLOOKUP(DNG117,[1]BA!$A$6:$H$184,{2,5,8},0),{"No encontrado","X","X"}))))</f>
        <v>CIMBRA COMUN</v>
      </c>
      <c r="DNI117" s="12" t="str">
        <v>m2</v>
      </c>
      <c r="DNJ117" s="4">
        <v>404.09</v>
      </c>
      <c r="DNK117" s="1">
        <f t="shared" ref="DNK117" si="769">0.2*2</f>
        <v>0.4</v>
      </c>
      <c r="DNL117" s="4">
        <f t="shared" ref="DNL117:DNL120" si="770">DNK117*DNJ117</f>
        <v>161.63999999999999</v>
      </c>
      <c r="DNO117" s="1" t="s">
        <v>550</v>
      </c>
      <c r="DNP117" s="4" t="str" cm="1">
        <f t="array" ref="DNP117:DNR117">IFERROR(VLOOKUP(DNO117,[1]MA!$A$6:$D$32,{2,3,4},0),IFERROR(VLOOKUP(DNO117,[1]MO!$A$6:$D$26,{2,3,4},0),IFERROR(VLOOKUP(DNO117,[1]MQ!$A$6:$D$26,{2,3,4},0),IFERROR(VLOOKUP(DNO117,[1]BA!$A$6:$H$184,{2,5,8},0),{"No encontrado","X","X"}))))</f>
        <v>CIMBRA COMUN</v>
      </c>
      <c r="DNQ117" s="12" t="str">
        <v>m2</v>
      </c>
      <c r="DNR117" s="4">
        <v>404.09</v>
      </c>
      <c r="DNS117" s="1">
        <f t="shared" ref="DNS117" si="771">0.2*2</f>
        <v>0.4</v>
      </c>
      <c r="DNT117" s="4">
        <f t="shared" ref="DNT117:DNT120" si="772">DNS117*DNR117</f>
        <v>161.63999999999999</v>
      </c>
      <c r="DNW117" s="1" t="s">
        <v>550</v>
      </c>
      <c r="DNX117" s="4" t="str" cm="1">
        <f t="array" ref="DNX117:DNZ117">IFERROR(VLOOKUP(DNW117,[1]MA!$A$6:$D$32,{2,3,4},0),IFERROR(VLOOKUP(DNW117,[1]MO!$A$6:$D$26,{2,3,4},0),IFERROR(VLOOKUP(DNW117,[1]MQ!$A$6:$D$26,{2,3,4},0),IFERROR(VLOOKUP(DNW117,[1]BA!$A$6:$H$184,{2,5,8},0),{"No encontrado","X","X"}))))</f>
        <v>CIMBRA COMUN</v>
      </c>
      <c r="DNY117" s="12" t="str">
        <v>m2</v>
      </c>
      <c r="DNZ117" s="4">
        <v>404.09</v>
      </c>
      <c r="DOA117" s="1">
        <f t="shared" ref="DOA117" si="773">0.2*2</f>
        <v>0.4</v>
      </c>
      <c r="DOB117" s="4">
        <f t="shared" ref="DOB117:DOB120" si="774">DOA117*DNZ117</f>
        <v>161.63999999999999</v>
      </c>
      <c r="DOE117" s="1" t="s">
        <v>550</v>
      </c>
      <c r="DOF117" s="4" t="str" cm="1">
        <f t="array" ref="DOF117:DOH117">IFERROR(VLOOKUP(DOE117,[1]MA!$A$6:$D$32,{2,3,4},0),IFERROR(VLOOKUP(DOE117,[1]MO!$A$6:$D$26,{2,3,4},0),IFERROR(VLOOKUP(DOE117,[1]MQ!$A$6:$D$26,{2,3,4},0),IFERROR(VLOOKUP(DOE117,[1]BA!$A$6:$H$184,{2,5,8},0),{"No encontrado","X","X"}))))</f>
        <v>CIMBRA COMUN</v>
      </c>
      <c r="DOG117" s="12" t="str">
        <v>m2</v>
      </c>
      <c r="DOH117" s="4">
        <v>404.09</v>
      </c>
      <c r="DOI117" s="1">
        <f t="shared" ref="DOI117" si="775">0.2*2</f>
        <v>0.4</v>
      </c>
      <c r="DOJ117" s="4">
        <f t="shared" ref="DOJ117:DOJ120" si="776">DOI117*DOH117</f>
        <v>161.63999999999999</v>
      </c>
      <c r="DOM117" s="1" t="s">
        <v>550</v>
      </c>
      <c r="DON117" s="4" t="str" cm="1">
        <f t="array" ref="DON117:DOP117">IFERROR(VLOOKUP(DOM117,[1]MA!$A$6:$D$32,{2,3,4},0),IFERROR(VLOOKUP(DOM117,[1]MO!$A$6:$D$26,{2,3,4},0),IFERROR(VLOOKUP(DOM117,[1]MQ!$A$6:$D$26,{2,3,4},0),IFERROR(VLOOKUP(DOM117,[1]BA!$A$6:$H$184,{2,5,8},0),{"No encontrado","X","X"}))))</f>
        <v>CIMBRA COMUN</v>
      </c>
      <c r="DOO117" s="12" t="str">
        <v>m2</v>
      </c>
      <c r="DOP117" s="4">
        <v>404.09</v>
      </c>
      <c r="DOQ117" s="1">
        <f t="shared" ref="DOQ117" si="777">0.2*2</f>
        <v>0.4</v>
      </c>
      <c r="DOR117" s="4">
        <f t="shared" ref="DOR117:DOR120" si="778">DOQ117*DOP117</f>
        <v>161.63999999999999</v>
      </c>
      <c r="DOU117" s="1" t="s">
        <v>550</v>
      </c>
      <c r="DOV117" s="4" t="str" cm="1">
        <f t="array" ref="DOV117:DOX117">IFERROR(VLOOKUP(DOU117,[1]MA!$A$6:$D$32,{2,3,4},0),IFERROR(VLOOKUP(DOU117,[1]MO!$A$6:$D$26,{2,3,4},0),IFERROR(VLOOKUP(DOU117,[1]MQ!$A$6:$D$26,{2,3,4},0),IFERROR(VLOOKUP(DOU117,[1]BA!$A$6:$H$184,{2,5,8},0),{"No encontrado","X","X"}))))</f>
        <v>CIMBRA COMUN</v>
      </c>
      <c r="DOW117" s="12" t="str">
        <v>m2</v>
      </c>
      <c r="DOX117" s="4">
        <v>404.09</v>
      </c>
      <c r="DOY117" s="1">
        <f t="shared" ref="DOY117" si="779">0.2*2</f>
        <v>0.4</v>
      </c>
      <c r="DOZ117" s="4">
        <f t="shared" ref="DOZ117:DOZ120" si="780">DOY117*DOX117</f>
        <v>161.63999999999999</v>
      </c>
      <c r="DPC117" s="1" t="s">
        <v>550</v>
      </c>
      <c r="DPD117" s="4" t="str" cm="1">
        <f t="array" ref="DPD117:DPF117">IFERROR(VLOOKUP(DPC117,[1]MA!$A$6:$D$32,{2,3,4},0),IFERROR(VLOOKUP(DPC117,[1]MO!$A$6:$D$26,{2,3,4},0),IFERROR(VLOOKUP(DPC117,[1]MQ!$A$6:$D$26,{2,3,4},0),IFERROR(VLOOKUP(DPC117,[1]BA!$A$6:$H$184,{2,5,8},0),{"No encontrado","X","X"}))))</f>
        <v>CIMBRA COMUN</v>
      </c>
      <c r="DPE117" s="12" t="str">
        <v>m2</v>
      </c>
      <c r="DPF117" s="4">
        <v>404.09</v>
      </c>
      <c r="DPG117" s="1">
        <f t="shared" ref="DPG117" si="781">0.2*2</f>
        <v>0.4</v>
      </c>
      <c r="DPH117" s="4">
        <f t="shared" ref="DPH117:DPH120" si="782">DPG117*DPF117</f>
        <v>161.63999999999999</v>
      </c>
      <c r="DPK117" s="1" t="s">
        <v>550</v>
      </c>
      <c r="DPL117" s="4" t="str" cm="1">
        <f t="array" ref="DPL117:DPN117">IFERROR(VLOOKUP(DPK117,[1]MA!$A$6:$D$32,{2,3,4},0),IFERROR(VLOOKUP(DPK117,[1]MO!$A$6:$D$26,{2,3,4},0),IFERROR(VLOOKUP(DPK117,[1]MQ!$A$6:$D$26,{2,3,4},0),IFERROR(VLOOKUP(DPK117,[1]BA!$A$6:$H$184,{2,5,8},0),{"No encontrado","X","X"}))))</f>
        <v>CIMBRA COMUN</v>
      </c>
      <c r="DPM117" s="12" t="str">
        <v>m2</v>
      </c>
      <c r="DPN117" s="4">
        <v>404.09</v>
      </c>
      <c r="DPO117" s="1">
        <f t="shared" ref="DPO117" si="783">0.2*2</f>
        <v>0.4</v>
      </c>
      <c r="DPP117" s="4">
        <f t="shared" ref="DPP117:DPP120" si="784">DPO117*DPN117</f>
        <v>161.63999999999999</v>
      </c>
      <c r="DPS117" s="1" t="s">
        <v>550</v>
      </c>
      <c r="DPT117" s="4" t="str" cm="1">
        <f t="array" ref="DPT117:DPV117">IFERROR(VLOOKUP(DPS117,[1]MA!$A$6:$D$32,{2,3,4},0),IFERROR(VLOOKUP(DPS117,[1]MO!$A$6:$D$26,{2,3,4},0),IFERROR(VLOOKUP(DPS117,[1]MQ!$A$6:$D$26,{2,3,4},0),IFERROR(VLOOKUP(DPS117,[1]BA!$A$6:$H$184,{2,5,8},0),{"No encontrado","X","X"}))))</f>
        <v>CIMBRA COMUN</v>
      </c>
      <c r="DPU117" s="12" t="str">
        <v>m2</v>
      </c>
      <c r="DPV117" s="4">
        <v>404.09</v>
      </c>
      <c r="DPW117" s="1">
        <f t="shared" ref="DPW117" si="785">0.2*2</f>
        <v>0.4</v>
      </c>
      <c r="DPX117" s="4">
        <f t="shared" ref="DPX117:DPX120" si="786">DPW117*DPV117</f>
        <v>161.63999999999999</v>
      </c>
      <c r="DQA117" s="1" t="s">
        <v>550</v>
      </c>
      <c r="DQB117" s="4" t="str" cm="1">
        <f t="array" ref="DQB117:DQD117">IFERROR(VLOOKUP(DQA117,[1]MA!$A$6:$D$32,{2,3,4},0),IFERROR(VLOOKUP(DQA117,[1]MO!$A$6:$D$26,{2,3,4},0),IFERROR(VLOOKUP(DQA117,[1]MQ!$A$6:$D$26,{2,3,4},0),IFERROR(VLOOKUP(DQA117,[1]BA!$A$6:$H$184,{2,5,8},0),{"No encontrado","X","X"}))))</f>
        <v>CIMBRA COMUN</v>
      </c>
      <c r="DQC117" s="12" t="str">
        <v>m2</v>
      </c>
      <c r="DQD117" s="4">
        <v>404.09</v>
      </c>
      <c r="DQE117" s="1">
        <f t="shared" ref="DQE117" si="787">0.2*2</f>
        <v>0.4</v>
      </c>
      <c r="DQF117" s="4">
        <f t="shared" ref="DQF117:DQF120" si="788">DQE117*DQD117</f>
        <v>161.63999999999999</v>
      </c>
      <c r="DQI117" s="1" t="s">
        <v>550</v>
      </c>
      <c r="DQJ117" s="4" t="str" cm="1">
        <f t="array" ref="DQJ117:DQL117">IFERROR(VLOOKUP(DQI117,[1]MA!$A$6:$D$32,{2,3,4},0),IFERROR(VLOOKUP(DQI117,[1]MO!$A$6:$D$26,{2,3,4},0),IFERROR(VLOOKUP(DQI117,[1]MQ!$A$6:$D$26,{2,3,4},0),IFERROR(VLOOKUP(DQI117,[1]BA!$A$6:$H$184,{2,5,8},0),{"No encontrado","X","X"}))))</f>
        <v>CIMBRA COMUN</v>
      </c>
      <c r="DQK117" s="12" t="str">
        <v>m2</v>
      </c>
      <c r="DQL117" s="4">
        <v>404.09</v>
      </c>
      <c r="DQM117" s="1">
        <f t="shared" ref="DQM117" si="789">0.2*2</f>
        <v>0.4</v>
      </c>
      <c r="DQN117" s="4">
        <f t="shared" ref="DQN117:DQN120" si="790">DQM117*DQL117</f>
        <v>161.63999999999999</v>
      </c>
      <c r="DQQ117" s="1" t="s">
        <v>550</v>
      </c>
      <c r="DQR117" s="4" t="str" cm="1">
        <f t="array" ref="DQR117:DQT117">IFERROR(VLOOKUP(DQQ117,[1]MA!$A$6:$D$32,{2,3,4},0),IFERROR(VLOOKUP(DQQ117,[1]MO!$A$6:$D$26,{2,3,4},0),IFERROR(VLOOKUP(DQQ117,[1]MQ!$A$6:$D$26,{2,3,4},0),IFERROR(VLOOKUP(DQQ117,[1]BA!$A$6:$H$184,{2,5,8},0),{"No encontrado","X","X"}))))</f>
        <v>CIMBRA COMUN</v>
      </c>
      <c r="DQS117" s="12" t="str">
        <v>m2</v>
      </c>
      <c r="DQT117" s="4">
        <v>404.09</v>
      </c>
      <c r="DQU117" s="1">
        <f t="shared" ref="DQU117" si="791">0.2*2</f>
        <v>0.4</v>
      </c>
      <c r="DQV117" s="4">
        <f t="shared" ref="DQV117:DQV120" si="792">DQU117*DQT117</f>
        <v>161.63999999999999</v>
      </c>
      <c r="DQY117" s="1" t="s">
        <v>550</v>
      </c>
      <c r="DQZ117" s="4" t="str" cm="1">
        <f t="array" ref="DQZ117:DRB117">IFERROR(VLOOKUP(DQY117,[1]MA!$A$6:$D$32,{2,3,4},0),IFERROR(VLOOKUP(DQY117,[1]MO!$A$6:$D$26,{2,3,4},0),IFERROR(VLOOKUP(DQY117,[1]MQ!$A$6:$D$26,{2,3,4},0),IFERROR(VLOOKUP(DQY117,[1]BA!$A$6:$H$184,{2,5,8},0),{"No encontrado","X","X"}))))</f>
        <v>CIMBRA COMUN</v>
      </c>
      <c r="DRA117" s="12" t="str">
        <v>m2</v>
      </c>
      <c r="DRB117" s="4">
        <v>404.09</v>
      </c>
      <c r="DRC117" s="1">
        <f t="shared" ref="DRC117" si="793">0.2*2</f>
        <v>0.4</v>
      </c>
      <c r="DRD117" s="4">
        <f t="shared" ref="DRD117:DRD120" si="794">DRC117*DRB117</f>
        <v>161.63999999999999</v>
      </c>
      <c r="DRG117" s="1" t="s">
        <v>550</v>
      </c>
      <c r="DRH117" s="4" t="str" cm="1">
        <f t="array" ref="DRH117:DRJ117">IFERROR(VLOOKUP(DRG117,[1]MA!$A$6:$D$32,{2,3,4},0),IFERROR(VLOOKUP(DRG117,[1]MO!$A$6:$D$26,{2,3,4},0),IFERROR(VLOOKUP(DRG117,[1]MQ!$A$6:$D$26,{2,3,4},0),IFERROR(VLOOKUP(DRG117,[1]BA!$A$6:$H$184,{2,5,8},0),{"No encontrado","X","X"}))))</f>
        <v>CIMBRA COMUN</v>
      </c>
      <c r="DRI117" s="12" t="str">
        <v>m2</v>
      </c>
      <c r="DRJ117" s="4">
        <v>404.09</v>
      </c>
      <c r="DRK117" s="1">
        <f t="shared" ref="DRK117" si="795">0.2*2</f>
        <v>0.4</v>
      </c>
      <c r="DRL117" s="4">
        <f t="shared" ref="DRL117:DRL120" si="796">DRK117*DRJ117</f>
        <v>161.63999999999999</v>
      </c>
      <c r="DRO117" s="1" t="s">
        <v>550</v>
      </c>
      <c r="DRP117" s="4" t="str" cm="1">
        <f t="array" ref="DRP117:DRR117">IFERROR(VLOOKUP(DRO117,[1]MA!$A$6:$D$32,{2,3,4},0),IFERROR(VLOOKUP(DRO117,[1]MO!$A$6:$D$26,{2,3,4},0),IFERROR(VLOOKUP(DRO117,[1]MQ!$A$6:$D$26,{2,3,4},0),IFERROR(VLOOKUP(DRO117,[1]BA!$A$6:$H$184,{2,5,8},0),{"No encontrado","X","X"}))))</f>
        <v>CIMBRA COMUN</v>
      </c>
      <c r="DRQ117" s="12" t="str">
        <v>m2</v>
      </c>
      <c r="DRR117" s="4">
        <v>404.09</v>
      </c>
      <c r="DRS117" s="1">
        <f t="shared" ref="DRS117" si="797">0.2*2</f>
        <v>0.4</v>
      </c>
      <c r="DRT117" s="4">
        <f t="shared" ref="DRT117:DRT120" si="798">DRS117*DRR117</f>
        <v>161.63999999999999</v>
      </c>
      <c r="DRW117" s="1" t="s">
        <v>550</v>
      </c>
      <c r="DRX117" s="4" t="str" cm="1">
        <f t="array" ref="DRX117:DRZ117">IFERROR(VLOOKUP(DRW117,[1]MA!$A$6:$D$32,{2,3,4},0),IFERROR(VLOOKUP(DRW117,[1]MO!$A$6:$D$26,{2,3,4},0),IFERROR(VLOOKUP(DRW117,[1]MQ!$A$6:$D$26,{2,3,4},0),IFERROR(VLOOKUP(DRW117,[1]BA!$A$6:$H$184,{2,5,8},0),{"No encontrado","X","X"}))))</f>
        <v>CIMBRA COMUN</v>
      </c>
      <c r="DRY117" s="12" t="str">
        <v>m2</v>
      </c>
      <c r="DRZ117" s="4">
        <v>404.09</v>
      </c>
      <c r="DSA117" s="1">
        <f t="shared" ref="DSA117" si="799">0.2*2</f>
        <v>0.4</v>
      </c>
      <c r="DSB117" s="4">
        <f t="shared" ref="DSB117:DSB120" si="800">DSA117*DRZ117</f>
        <v>161.63999999999999</v>
      </c>
      <c r="DSE117" s="1" t="s">
        <v>550</v>
      </c>
      <c r="DSF117" s="4" t="str" cm="1">
        <f t="array" ref="DSF117:DSH117">IFERROR(VLOOKUP(DSE117,[1]MA!$A$6:$D$32,{2,3,4},0),IFERROR(VLOOKUP(DSE117,[1]MO!$A$6:$D$26,{2,3,4},0),IFERROR(VLOOKUP(DSE117,[1]MQ!$A$6:$D$26,{2,3,4},0),IFERROR(VLOOKUP(DSE117,[1]BA!$A$6:$H$184,{2,5,8},0),{"No encontrado","X","X"}))))</f>
        <v>CIMBRA COMUN</v>
      </c>
      <c r="DSG117" s="12" t="str">
        <v>m2</v>
      </c>
      <c r="DSH117" s="4">
        <v>404.09</v>
      </c>
      <c r="DSI117" s="1">
        <f t="shared" ref="DSI117" si="801">0.2*2</f>
        <v>0.4</v>
      </c>
      <c r="DSJ117" s="4">
        <f t="shared" ref="DSJ117:DSJ120" si="802">DSI117*DSH117</f>
        <v>161.63999999999999</v>
      </c>
      <c r="DSM117" s="1" t="s">
        <v>550</v>
      </c>
      <c r="DSN117" s="4" t="str" cm="1">
        <f t="array" ref="DSN117:DSP117">IFERROR(VLOOKUP(DSM117,[1]MA!$A$6:$D$32,{2,3,4},0),IFERROR(VLOOKUP(DSM117,[1]MO!$A$6:$D$26,{2,3,4},0),IFERROR(VLOOKUP(DSM117,[1]MQ!$A$6:$D$26,{2,3,4},0),IFERROR(VLOOKUP(DSM117,[1]BA!$A$6:$H$184,{2,5,8},0),{"No encontrado","X","X"}))))</f>
        <v>CIMBRA COMUN</v>
      </c>
      <c r="DSO117" s="12" t="str">
        <v>m2</v>
      </c>
      <c r="DSP117" s="4">
        <v>404.09</v>
      </c>
      <c r="DSQ117" s="1">
        <f t="shared" ref="DSQ117" si="803">0.2*2</f>
        <v>0.4</v>
      </c>
      <c r="DSR117" s="4">
        <f t="shared" ref="DSR117:DSR120" si="804">DSQ117*DSP117</f>
        <v>161.63999999999999</v>
      </c>
      <c r="DSU117" s="1" t="s">
        <v>550</v>
      </c>
      <c r="DSV117" s="4" t="str" cm="1">
        <f t="array" ref="DSV117:DSX117">IFERROR(VLOOKUP(DSU117,[1]MA!$A$6:$D$32,{2,3,4},0),IFERROR(VLOOKUP(DSU117,[1]MO!$A$6:$D$26,{2,3,4},0),IFERROR(VLOOKUP(DSU117,[1]MQ!$A$6:$D$26,{2,3,4},0),IFERROR(VLOOKUP(DSU117,[1]BA!$A$6:$H$184,{2,5,8},0),{"No encontrado","X","X"}))))</f>
        <v>CIMBRA COMUN</v>
      </c>
      <c r="DSW117" s="12" t="str">
        <v>m2</v>
      </c>
      <c r="DSX117" s="4">
        <v>404.09</v>
      </c>
      <c r="DSY117" s="1">
        <f t="shared" ref="DSY117" si="805">0.2*2</f>
        <v>0.4</v>
      </c>
      <c r="DSZ117" s="4">
        <f t="shared" ref="DSZ117:DSZ120" si="806">DSY117*DSX117</f>
        <v>161.63999999999999</v>
      </c>
      <c r="DTC117" s="1" t="s">
        <v>550</v>
      </c>
      <c r="DTD117" s="4" t="str" cm="1">
        <f t="array" ref="DTD117:DTF117">IFERROR(VLOOKUP(DTC117,[1]MA!$A$6:$D$32,{2,3,4},0),IFERROR(VLOOKUP(DTC117,[1]MO!$A$6:$D$26,{2,3,4},0),IFERROR(VLOOKUP(DTC117,[1]MQ!$A$6:$D$26,{2,3,4},0),IFERROR(VLOOKUP(DTC117,[1]BA!$A$6:$H$184,{2,5,8},0),{"No encontrado","X","X"}))))</f>
        <v>CIMBRA COMUN</v>
      </c>
      <c r="DTE117" s="12" t="str">
        <v>m2</v>
      </c>
      <c r="DTF117" s="4">
        <v>404.09</v>
      </c>
      <c r="DTG117" s="1">
        <f t="shared" ref="DTG117" si="807">0.2*2</f>
        <v>0.4</v>
      </c>
      <c r="DTH117" s="4">
        <f t="shared" ref="DTH117:DTH120" si="808">DTG117*DTF117</f>
        <v>161.63999999999999</v>
      </c>
      <c r="DTK117" s="1" t="s">
        <v>550</v>
      </c>
      <c r="DTL117" s="4" t="str" cm="1">
        <f t="array" ref="DTL117:DTN117">IFERROR(VLOOKUP(DTK117,[1]MA!$A$6:$D$32,{2,3,4},0),IFERROR(VLOOKUP(DTK117,[1]MO!$A$6:$D$26,{2,3,4},0),IFERROR(VLOOKUP(DTK117,[1]MQ!$A$6:$D$26,{2,3,4},0),IFERROR(VLOOKUP(DTK117,[1]BA!$A$6:$H$184,{2,5,8},0),{"No encontrado","X","X"}))))</f>
        <v>CIMBRA COMUN</v>
      </c>
      <c r="DTM117" s="12" t="str">
        <v>m2</v>
      </c>
      <c r="DTN117" s="4">
        <v>404.09</v>
      </c>
      <c r="DTO117" s="1">
        <f t="shared" ref="DTO117" si="809">0.2*2</f>
        <v>0.4</v>
      </c>
      <c r="DTP117" s="4">
        <f t="shared" ref="DTP117:DTP120" si="810">DTO117*DTN117</f>
        <v>161.63999999999999</v>
      </c>
      <c r="DTS117" s="1" t="s">
        <v>550</v>
      </c>
      <c r="DTT117" s="4" t="str" cm="1">
        <f t="array" ref="DTT117:DTV117">IFERROR(VLOOKUP(DTS117,[1]MA!$A$6:$D$32,{2,3,4},0),IFERROR(VLOOKUP(DTS117,[1]MO!$A$6:$D$26,{2,3,4},0),IFERROR(VLOOKUP(DTS117,[1]MQ!$A$6:$D$26,{2,3,4},0),IFERROR(VLOOKUP(DTS117,[1]BA!$A$6:$H$184,{2,5,8},0),{"No encontrado","X","X"}))))</f>
        <v>CIMBRA COMUN</v>
      </c>
      <c r="DTU117" s="12" t="str">
        <v>m2</v>
      </c>
      <c r="DTV117" s="4">
        <v>404.09</v>
      </c>
      <c r="DTW117" s="1">
        <f t="shared" ref="DTW117" si="811">0.2*2</f>
        <v>0.4</v>
      </c>
      <c r="DTX117" s="4">
        <f t="shared" ref="DTX117:DTX120" si="812">DTW117*DTV117</f>
        <v>161.63999999999999</v>
      </c>
      <c r="DUA117" s="1" t="s">
        <v>550</v>
      </c>
      <c r="DUB117" s="4" t="str" cm="1">
        <f t="array" ref="DUB117:DUD117">IFERROR(VLOOKUP(DUA117,[1]MA!$A$6:$D$32,{2,3,4},0),IFERROR(VLOOKUP(DUA117,[1]MO!$A$6:$D$26,{2,3,4},0),IFERROR(VLOOKUP(DUA117,[1]MQ!$A$6:$D$26,{2,3,4},0),IFERROR(VLOOKUP(DUA117,[1]BA!$A$6:$H$184,{2,5,8},0),{"No encontrado","X","X"}))))</f>
        <v>CIMBRA COMUN</v>
      </c>
      <c r="DUC117" s="12" t="str">
        <v>m2</v>
      </c>
      <c r="DUD117" s="4">
        <v>404.09</v>
      </c>
      <c r="DUE117" s="1">
        <f t="shared" ref="DUE117" si="813">0.2*2</f>
        <v>0.4</v>
      </c>
      <c r="DUF117" s="4">
        <f t="shared" ref="DUF117:DUF120" si="814">DUE117*DUD117</f>
        <v>161.63999999999999</v>
      </c>
      <c r="DUI117" s="1" t="s">
        <v>550</v>
      </c>
      <c r="DUJ117" s="4" t="str" cm="1">
        <f t="array" ref="DUJ117:DUL117">IFERROR(VLOOKUP(DUI117,[1]MA!$A$6:$D$32,{2,3,4},0),IFERROR(VLOOKUP(DUI117,[1]MO!$A$6:$D$26,{2,3,4},0),IFERROR(VLOOKUP(DUI117,[1]MQ!$A$6:$D$26,{2,3,4},0),IFERROR(VLOOKUP(DUI117,[1]BA!$A$6:$H$184,{2,5,8},0),{"No encontrado","X","X"}))))</f>
        <v>CIMBRA COMUN</v>
      </c>
      <c r="DUK117" s="12" t="str">
        <v>m2</v>
      </c>
      <c r="DUL117" s="4">
        <v>404.09</v>
      </c>
      <c r="DUM117" s="1">
        <f t="shared" ref="DUM117" si="815">0.2*2</f>
        <v>0.4</v>
      </c>
      <c r="DUN117" s="4">
        <f t="shared" ref="DUN117:DUN120" si="816">DUM117*DUL117</f>
        <v>161.63999999999999</v>
      </c>
      <c r="DUQ117" s="1" t="s">
        <v>550</v>
      </c>
      <c r="DUR117" s="4" t="str" cm="1">
        <f t="array" ref="DUR117:DUT117">IFERROR(VLOOKUP(DUQ117,[1]MA!$A$6:$D$32,{2,3,4},0),IFERROR(VLOOKUP(DUQ117,[1]MO!$A$6:$D$26,{2,3,4},0),IFERROR(VLOOKUP(DUQ117,[1]MQ!$A$6:$D$26,{2,3,4},0),IFERROR(VLOOKUP(DUQ117,[1]BA!$A$6:$H$184,{2,5,8},0),{"No encontrado","X","X"}))))</f>
        <v>CIMBRA COMUN</v>
      </c>
      <c r="DUS117" s="12" t="str">
        <v>m2</v>
      </c>
      <c r="DUT117" s="4">
        <v>404.09</v>
      </c>
      <c r="DUU117" s="1">
        <f t="shared" ref="DUU117" si="817">0.2*2</f>
        <v>0.4</v>
      </c>
      <c r="DUV117" s="4">
        <f t="shared" ref="DUV117:DUV120" si="818">DUU117*DUT117</f>
        <v>161.63999999999999</v>
      </c>
      <c r="DUY117" s="1" t="s">
        <v>550</v>
      </c>
      <c r="DUZ117" s="4" t="str" cm="1">
        <f t="array" ref="DUZ117:DVB117">IFERROR(VLOOKUP(DUY117,[1]MA!$A$6:$D$32,{2,3,4},0),IFERROR(VLOOKUP(DUY117,[1]MO!$A$6:$D$26,{2,3,4},0),IFERROR(VLOOKUP(DUY117,[1]MQ!$A$6:$D$26,{2,3,4},0),IFERROR(VLOOKUP(DUY117,[1]BA!$A$6:$H$184,{2,5,8},0),{"No encontrado","X","X"}))))</f>
        <v>CIMBRA COMUN</v>
      </c>
      <c r="DVA117" s="12" t="str">
        <v>m2</v>
      </c>
      <c r="DVB117" s="4">
        <v>404.09</v>
      </c>
      <c r="DVC117" s="1">
        <f t="shared" ref="DVC117" si="819">0.2*2</f>
        <v>0.4</v>
      </c>
      <c r="DVD117" s="4">
        <f t="shared" ref="DVD117:DVD120" si="820">DVC117*DVB117</f>
        <v>161.63999999999999</v>
      </c>
      <c r="DVG117" s="1" t="s">
        <v>550</v>
      </c>
      <c r="DVH117" s="4" t="str" cm="1">
        <f t="array" ref="DVH117:DVJ117">IFERROR(VLOOKUP(DVG117,[1]MA!$A$6:$D$32,{2,3,4},0),IFERROR(VLOOKUP(DVG117,[1]MO!$A$6:$D$26,{2,3,4},0),IFERROR(VLOOKUP(DVG117,[1]MQ!$A$6:$D$26,{2,3,4},0),IFERROR(VLOOKUP(DVG117,[1]BA!$A$6:$H$184,{2,5,8},0),{"No encontrado","X","X"}))))</f>
        <v>CIMBRA COMUN</v>
      </c>
      <c r="DVI117" s="12" t="str">
        <v>m2</v>
      </c>
      <c r="DVJ117" s="4">
        <v>404.09</v>
      </c>
      <c r="DVK117" s="1">
        <f t="shared" ref="DVK117" si="821">0.2*2</f>
        <v>0.4</v>
      </c>
      <c r="DVL117" s="4">
        <f t="shared" ref="DVL117:DVL120" si="822">DVK117*DVJ117</f>
        <v>161.63999999999999</v>
      </c>
      <c r="DVO117" s="1" t="s">
        <v>550</v>
      </c>
      <c r="DVP117" s="4" t="str" cm="1">
        <f t="array" ref="DVP117:DVR117">IFERROR(VLOOKUP(DVO117,[1]MA!$A$6:$D$32,{2,3,4},0),IFERROR(VLOOKUP(DVO117,[1]MO!$A$6:$D$26,{2,3,4},0),IFERROR(VLOOKUP(DVO117,[1]MQ!$A$6:$D$26,{2,3,4},0),IFERROR(VLOOKUP(DVO117,[1]BA!$A$6:$H$184,{2,5,8},0),{"No encontrado","X","X"}))))</f>
        <v>CIMBRA COMUN</v>
      </c>
      <c r="DVQ117" s="12" t="str">
        <v>m2</v>
      </c>
      <c r="DVR117" s="4">
        <v>404.09</v>
      </c>
      <c r="DVS117" s="1">
        <f t="shared" ref="DVS117" si="823">0.2*2</f>
        <v>0.4</v>
      </c>
      <c r="DVT117" s="4">
        <f t="shared" ref="DVT117:DVT120" si="824">DVS117*DVR117</f>
        <v>161.63999999999999</v>
      </c>
      <c r="DVW117" s="1" t="s">
        <v>550</v>
      </c>
      <c r="DVX117" s="4" t="str" cm="1">
        <f t="array" ref="DVX117:DVZ117">IFERROR(VLOOKUP(DVW117,[1]MA!$A$6:$D$32,{2,3,4},0),IFERROR(VLOOKUP(DVW117,[1]MO!$A$6:$D$26,{2,3,4},0),IFERROR(VLOOKUP(DVW117,[1]MQ!$A$6:$D$26,{2,3,4},0),IFERROR(VLOOKUP(DVW117,[1]BA!$A$6:$H$184,{2,5,8},0),{"No encontrado","X","X"}))))</f>
        <v>CIMBRA COMUN</v>
      </c>
      <c r="DVY117" s="12" t="str">
        <v>m2</v>
      </c>
      <c r="DVZ117" s="4">
        <v>404.09</v>
      </c>
      <c r="DWA117" s="1">
        <f t="shared" ref="DWA117" si="825">0.2*2</f>
        <v>0.4</v>
      </c>
      <c r="DWB117" s="4">
        <f t="shared" ref="DWB117:DWB120" si="826">DWA117*DVZ117</f>
        <v>161.63999999999999</v>
      </c>
      <c r="DWE117" s="1" t="s">
        <v>550</v>
      </c>
      <c r="DWF117" s="4" t="str" cm="1">
        <f t="array" ref="DWF117:DWH117">IFERROR(VLOOKUP(DWE117,[1]MA!$A$6:$D$32,{2,3,4},0),IFERROR(VLOOKUP(DWE117,[1]MO!$A$6:$D$26,{2,3,4},0),IFERROR(VLOOKUP(DWE117,[1]MQ!$A$6:$D$26,{2,3,4},0),IFERROR(VLOOKUP(DWE117,[1]BA!$A$6:$H$184,{2,5,8},0),{"No encontrado","X","X"}))))</f>
        <v>CIMBRA COMUN</v>
      </c>
      <c r="DWG117" s="12" t="str">
        <v>m2</v>
      </c>
      <c r="DWH117" s="4">
        <v>404.09</v>
      </c>
      <c r="DWI117" s="1">
        <f t="shared" ref="DWI117" si="827">0.2*2</f>
        <v>0.4</v>
      </c>
      <c r="DWJ117" s="4">
        <f t="shared" ref="DWJ117:DWJ120" si="828">DWI117*DWH117</f>
        <v>161.63999999999999</v>
      </c>
      <c r="DWM117" s="1" t="s">
        <v>550</v>
      </c>
      <c r="DWN117" s="4" t="str" cm="1">
        <f t="array" ref="DWN117:DWP117">IFERROR(VLOOKUP(DWM117,[1]MA!$A$6:$D$32,{2,3,4},0),IFERROR(VLOOKUP(DWM117,[1]MO!$A$6:$D$26,{2,3,4},0),IFERROR(VLOOKUP(DWM117,[1]MQ!$A$6:$D$26,{2,3,4},0),IFERROR(VLOOKUP(DWM117,[1]BA!$A$6:$H$184,{2,5,8},0),{"No encontrado","X","X"}))))</f>
        <v>CIMBRA COMUN</v>
      </c>
      <c r="DWO117" s="12" t="str">
        <v>m2</v>
      </c>
      <c r="DWP117" s="4">
        <v>404.09</v>
      </c>
      <c r="DWQ117" s="1">
        <f t="shared" ref="DWQ117" si="829">0.2*2</f>
        <v>0.4</v>
      </c>
      <c r="DWR117" s="4">
        <f t="shared" ref="DWR117:DWR120" si="830">DWQ117*DWP117</f>
        <v>161.63999999999999</v>
      </c>
      <c r="DWU117" s="1" t="s">
        <v>550</v>
      </c>
      <c r="DWV117" s="4" t="str" cm="1">
        <f t="array" ref="DWV117:DWX117">IFERROR(VLOOKUP(DWU117,[1]MA!$A$6:$D$32,{2,3,4},0),IFERROR(VLOOKUP(DWU117,[1]MO!$A$6:$D$26,{2,3,4},0),IFERROR(VLOOKUP(DWU117,[1]MQ!$A$6:$D$26,{2,3,4},0),IFERROR(VLOOKUP(DWU117,[1]BA!$A$6:$H$184,{2,5,8},0),{"No encontrado","X","X"}))))</f>
        <v>CIMBRA COMUN</v>
      </c>
      <c r="DWW117" s="12" t="str">
        <v>m2</v>
      </c>
      <c r="DWX117" s="4">
        <v>404.09</v>
      </c>
      <c r="DWY117" s="1">
        <f t="shared" ref="DWY117" si="831">0.2*2</f>
        <v>0.4</v>
      </c>
      <c r="DWZ117" s="4">
        <f t="shared" ref="DWZ117:DWZ120" si="832">DWY117*DWX117</f>
        <v>161.63999999999999</v>
      </c>
      <c r="DXC117" s="1" t="s">
        <v>550</v>
      </c>
      <c r="DXD117" s="4" t="str" cm="1">
        <f t="array" ref="DXD117:DXF117">IFERROR(VLOOKUP(DXC117,[1]MA!$A$6:$D$32,{2,3,4},0),IFERROR(VLOOKUP(DXC117,[1]MO!$A$6:$D$26,{2,3,4},0),IFERROR(VLOOKUP(DXC117,[1]MQ!$A$6:$D$26,{2,3,4},0),IFERROR(VLOOKUP(DXC117,[1]BA!$A$6:$H$184,{2,5,8},0),{"No encontrado","X","X"}))))</f>
        <v>CIMBRA COMUN</v>
      </c>
      <c r="DXE117" s="12" t="str">
        <v>m2</v>
      </c>
      <c r="DXF117" s="4">
        <v>404.09</v>
      </c>
      <c r="DXG117" s="1">
        <f t="shared" ref="DXG117" si="833">0.2*2</f>
        <v>0.4</v>
      </c>
      <c r="DXH117" s="4">
        <f t="shared" ref="DXH117:DXH120" si="834">DXG117*DXF117</f>
        <v>161.63999999999999</v>
      </c>
      <c r="DXK117" s="1" t="s">
        <v>550</v>
      </c>
      <c r="DXL117" s="4" t="str" cm="1">
        <f t="array" ref="DXL117:DXN117">IFERROR(VLOOKUP(DXK117,[1]MA!$A$6:$D$32,{2,3,4},0),IFERROR(VLOOKUP(DXK117,[1]MO!$A$6:$D$26,{2,3,4},0),IFERROR(VLOOKUP(DXK117,[1]MQ!$A$6:$D$26,{2,3,4},0),IFERROR(VLOOKUP(DXK117,[1]BA!$A$6:$H$184,{2,5,8},0),{"No encontrado","X","X"}))))</f>
        <v>CIMBRA COMUN</v>
      </c>
      <c r="DXM117" s="12" t="str">
        <v>m2</v>
      </c>
      <c r="DXN117" s="4">
        <v>404.09</v>
      </c>
      <c r="DXO117" s="1">
        <f t="shared" ref="DXO117" si="835">0.2*2</f>
        <v>0.4</v>
      </c>
      <c r="DXP117" s="4">
        <f t="shared" ref="DXP117:DXP120" si="836">DXO117*DXN117</f>
        <v>161.63999999999999</v>
      </c>
      <c r="DXS117" s="1" t="s">
        <v>550</v>
      </c>
      <c r="DXT117" s="4" t="str" cm="1">
        <f t="array" ref="DXT117:DXV117">IFERROR(VLOOKUP(DXS117,[1]MA!$A$6:$D$32,{2,3,4},0),IFERROR(VLOOKUP(DXS117,[1]MO!$A$6:$D$26,{2,3,4},0),IFERROR(VLOOKUP(DXS117,[1]MQ!$A$6:$D$26,{2,3,4},0),IFERROR(VLOOKUP(DXS117,[1]BA!$A$6:$H$184,{2,5,8},0),{"No encontrado","X","X"}))))</f>
        <v>CIMBRA COMUN</v>
      </c>
      <c r="DXU117" s="12" t="str">
        <v>m2</v>
      </c>
      <c r="DXV117" s="4">
        <v>404.09</v>
      </c>
      <c r="DXW117" s="1">
        <f t="shared" ref="DXW117" si="837">0.2*2</f>
        <v>0.4</v>
      </c>
      <c r="DXX117" s="4">
        <f t="shared" ref="DXX117:DXX120" si="838">DXW117*DXV117</f>
        <v>161.63999999999999</v>
      </c>
      <c r="DYA117" s="1" t="s">
        <v>550</v>
      </c>
      <c r="DYB117" s="4" t="str" cm="1">
        <f t="array" ref="DYB117:DYD117">IFERROR(VLOOKUP(DYA117,[1]MA!$A$6:$D$32,{2,3,4},0),IFERROR(VLOOKUP(DYA117,[1]MO!$A$6:$D$26,{2,3,4},0),IFERROR(VLOOKUP(DYA117,[1]MQ!$A$6:$D$26,{2,3,4},0),IFERROR(VLOOKUP(DYA117,[1]BA!$A$6:$H$184,{2,5,8},0),{"No encontrado","X","X"}))))</f>
        <v>CIMBRA COMUN</v>
      </c>
      <c r="DYC117" s="12" t="str">
        <v>m2</v>
      </c>
      <c r="DYD117" s="4">
        <v>404.09</v>
      </c>
      <c r="DYE117" s="1">
        <f t="shared" ref="DYE117" si="839">0.2*2</f>
        <v>0.4</v>
      </c>
      <c r="DYF117" s="4">
        <f t="shared" ref="DYF117:DYF120" si="840">DYE117*DYD117</f>
        <v>161.63999999999999</v>
      </c>
      <c r="DYI117" s="1" t="s">
        <v>550</v>
      </c>
      <c r="DYJ117" s="4" t="str" cm="1">
        <f t="array" ref="DYJ117:DYL117">IFERROR(VLOOKUP(DYI117,[1]MA!$A$6:$D$32,{2,3,4},0),IFERROR(VLOOKUP(DYI117,[1]MO!$A$6:$D$26,{2,3,4},0),IFERROR(VLOOKUP(DYI117,[1]MQ!$A$6:$D$26,{2,3,4},0),IFERROR(VLOOKUP(DYI117,[1]BA!$A$6:$H$184,{2,5,8},0),{"No encontrado","X","X"}))))</f>
        <v>CIMBRA COMUN</v>
      </c>
      <c r="DYK117" s="12" t="str">
        <v>m2</v>
      </c>
      <c r="DYL117" s="4">
        <v>404.09</v>
      </c>
      <c r="DYM117" s="1">
        <f t="shared" ref="DYM117" si="841">0.2*2</f>
        <v>0.4</v>
      </c>
      <c r="DYN117" s="4">
        <f t="shared" ref="DYN117:DYN120" si="842">DYM117*DYL117</f>
        <v>161.63999999999999</v>
      </c>
      <c r="DYQ117" s="1" t="s">
        <v>550</v>
      </c>
      <c r="DYR117" s="4" t="str" cm="1">
        <f t="array" ref="DYR117:DYT117">IFERROR(VLOOKUP(DYQ117,[1]MA!$A$6:$D$32,{2,3,4},0),IFERROR(VLOOKUP(DYQ117,[1]MO!$A$6:$D$26,{2,3,4},0),IFERROR(VLOOKUP(DYQ117,[1]MQ!$A$6:$D$26,{2,3,4},0),IFERROR(VLOOKUP(DYQ117,[1]BA!$A$6:$H$184,{2,5,8},0),{"No encontrado","X","X"}))))</f>
        <v>CIMBRA COMUN</v>
      </c>
      <c r="DYS117" s="12" t="str">
        <v>m2</v>
      </c>
      <c r="DYT117" s="4">
        <v>404.09</v>
      </c>
      <c r="DYU117" s="1">
        <f t="shared" ref="DYU117" si="843">0.2*2</f>
        <v>0.4</v>
      </c>
      <c r="DYV117" s="4">
        <f t="shared" ref="DYV117:DYV120" si="844">DYU117*DYT117</f>
        <v>161.63999999999999</v>
      </c>
      <c r="DYY117" s="1" t="s">
        <v>550</v>
      </c>
      <c r="DYZ117" s="4" t="str" cm="1">
        <f t="array" ref="DYZ117:DZB117">IFERROR(VLOOKUP(DYY117,[1]MA!$A$6:$D$32,{2,3,4},0),IFERROR(VLOOKUP(DYY117,[1]MO!$A$6:$D$26,{2,3,4},0),IFERROR(VLOOKUP(DYY117,[1]MQ!$A$6:$D$26,{2,3,4},0),IFERROR(VLOOKUP(DYY117,[1]BA!$A$6:$H$184,{2,5,8},0),{"No encontrado","X","X"}))))</f>
        <v>CIMBRA COMUN</v>
      </c>
      <c r="DZA117" s="12" t="str">
        <v>m2</v>
      </c>
      <c r="DZB117" s="4">
        <v>404.09</v>
      </c>
      <c r="DZC117" s="1">
        <f t="shared" ref="DZC117" si="845">0.2*2</f>
        <v>0.4</v>
      </c>
      <c r="DZD117" s="4">
        <f t="shared" ref="DZD117:DZD120" si="846">DZC117*DZB117</f>
        <v>161.63999999999999</v>
      </c>
      <c r="DZG117" s="1" t="s">
        <v>550</v>
      </c>
      <c r="DZH117" s="4" t="str" cm="1">
        <f t="array" ref="DZH117:DZJ117">IFERROR(VLOOKUP(DZG117,[1]MA!$A$6:$D$32,{2,3,4},0),IFERROR(VLOOKUP(DZG117,[1]MO!$A$6:$D$26,{2,3,4},0),IFERROR(VLOOKUP(DZG117,[1]MQ!$A$6:$D$26,{2,3,4},0),IFERROR(VLOOKUP(DZG117,[1]BA!$A$6:$H$184,{2,5,8},0),{"No encontrado","X","X"}))))</f>
        <v>CIMBRA COMUN</v>
      </c>
      <c r="DZI117" s="12" t="str">
        <v>m2</v>
      </c>
      <c r="DZJ117" s="4">
        <v>404.09</v>
      </c>
      <c r="DZK117" s="1">
        <f t="shared" ref="DZK117" si="847">0.2*2</f>
        <v>0.4</v>
      </c>
      <c r="DZL117" s="4">
        <f t="shared" ref="DZL117:DZL120" si="848">DZK117*DZJ117</f>
        <v>161.63999999999999</v>
      </c>
      <c r="DZO117" s="1" t="s">
        <v>550</v>
      </c>
      <c r="DZP117" s="4" t="str" cm="1">
        <f t="array" ref="DZP117:DZR117">IFERROR(VLOOKUP(DZO117,[1]MA!$A$6:$D$32,{2,3,4},0),IFERROR(VLOOKUP(DZO117,[1]MO!$A$6:$D$26,{2,3,4},0),IFERROR(VLOOKUP(DZO117,[1]MQ!$A$6:$D$26,{2,3,4},0),IFERROR(VLOOKUP(DZO117,[1]BA!$A$6:$H$184,{2,5,8},0),{"No encontrado","X","X"}))))</f>
        <v>CIMBRA COMUN</v>
      </c>
      <c r="DZQ117" s="12" t="str">
        <v>m2</v>
      </c>
      <c r="DZR117" s="4">
        <v>404.09</v>
      </c>
      <c r="DZS117" s="1">
        <f t="shared" ref="DZS117" si="849">0.2*2</f>
        <v>0.4</v>
      </c>
      <c r="DZT117" s="4">
        <f t="shared" ref="DZT117:DZT120" si="850">DZS117*DZR117</f>
        <v>161.63999999999999</v>
      </c>
      <c r="DZW117" s="1" t="s">
        <v>550</v>
      </c>
      <c r="DZX117" s="4" t="str" cm="1">
        <f t="array" ref="DZX117:DZZ117">IFERROR(VLOOKUP(DZW117,[1]MA!$A$6:$D$32,{2,3,4},0),IFERROR(VLOOKUP(DZW117,[1]MO!$A$6:$D$26,{2,3,4},0),IFERROR(VLOOKUP(DZW117,[1]MQ!$A$6:$D$26,{2,3,4},0),IFERROR(VLOOKUP(DZW117,[1]BA!$A$6:$H$184,{2,5,8},0),{"No encontrado","X","X"}))))</f>
        <v>CIMBRA COMUN</v>
      </c>
      <c r="DZY117" s="12" t="str">
        <v>m2</v>
      </c>
      <c r="DZZ117" s="4">
        <v>404.09</v>
      </c>
      <c r="EAA117" s="1">
        <f t="shared" ref="EAA117" si="851">0.2*2</f>
        <v>0.4</v>
      </c>
      <c r="EAB117" s="4">
        <f t="shared" ref="EAB117:EAB120" si="852">EAA117*DZZ117</f>
        <v>161.63999999999999</v>
      </c>
      <c r="EAE117" s="1" t="s">
        <v>550</v>
      </c>
      <c r="EAF117" s="4" t="str" cm="1">
        <f t="array" ref="EAF117:EAH117">IFERROR(VLOOKUP(EAE117,[1]MA!$A$6:$D$32,{2,3,4},0),IFERROR(VLOOKUP(EAE117,[1]MO!$A$6:$D$26,{2,3,4},0),IFERROR(VLOOKUP(EAE117,[1]MQ!$A$6:$D$26,{2,3,4},0),IFERROR(VLOOKUP(EAE117,[1]BA!$A$6:$H$184,{2,5,8},0),{"No encontrado","X","X"}))))</f>
        <v>CIMBRA COMUN</v>
      </c>
      <c r="EAG117" s="12" t="str">
        <v>m2</v>
      </c>
      <c r="EAH117" s="4">
        <v>404.09</v>
      </c>
      <c r="EAI117" s="1">
        <f t="shared" ref="EAI117" si="853">0.2*2</f>
        <v>0.4</v>
      </c>
      <c r="EAJ117" s="4">
        <f t="shared" ref="EAJ117:EAJ120" si="854">EAI117*EAH117</f>
        <v>161.63999999999999</v>
      </c>
      <c r="EAM117" s="1" t="s">
        <v>550</v>
      </c>
      <c r="EAN117" s="4" t="str" cm="1">
        <f t="array" ref="EAN117:EAP117">IFERROR(VLOOKUP(EAM117,[1]MA!$A$6:$D$32,{2,3,4},0),IFERROR(VLOOKUP(EAM117,[1]MO!$A$6:$D$26,{2,3,4},0),IFERROR(VLOOKUP(EAM117,[1]MQ!$A$6:$D$26,{2,3,4},0),IFERROR(VLOOKUP(EAM117,[1]BA!$A$6:$H$184,{2,5,8},0),{"No encontrado","X","X"}))))</f>
        <v>CIMBRA COMUN</v>
      </c>
      <c r="EAO117" s="12" t="str">
        <v>m2</v>
      </c>
      <c r="EAP117" s="4">
        <v>404.09</v>
      </c>
      <c r="EAQ117" s="1">
        <f t="shared" ref="EAQ117" si="855">0.2*2</f>
        <v>0.4</v>
      </c>
      <c r="EAR117" s="4">
        <f t="shared" ref="EAR117:EAR120" si="856">EAQ117*EAP117</f>
        <v>161.63999999999999</v>
      </c>
      <c r="EAU117" s="1" t="s">
        <v>550</v>
      </c>
      <c r="EAV117" s="4" t="str" cm="1">
        <f t="array" ref="EAV117:EAX117">IFERROR(VLOOKUP(EAU117,[1]MA!$A$6:$D$32,{2,3,4},0),IFERROR(VLOOKUP(EAU117,[1]MO!$A$6:$D$26,{2,3,4},0),IFERROR(VLOOKUP(EAU117,[1]MQ!$A$6:$D$26,{2,3,4},0),IFERROR(VLOOKUP(EAU117,[1]BA!$A$6:$H$184,{2,5,8},0),{"No encontrado","X","X"}))))</f>
        <v>CIMBRA COMUN</v>
      </c>
      <c r="EAW117" s="12" t="str">
        <v>m2</v>
      </c>
      <c r="EAX117" s="4">
        <v>404.09</v>
      </c>
      <c r="EAY117" s="1">
        <f t="shared" ref="EAY117" si="857">0.2*2</f>
        <v>0.4</v>
      </c>
      <c r="EAZ117" s="4">
        <f t="shared" ref="EAZ117:EAZ120" si="858">EAY117*EAX117</f>
        <v>161.63999999999999</v>
      </c>
      <c r="EBC117" s="1" t="s">
        <v>550</v>
      </c>
      <c r="EBD117" s="4" t="str" cm="1">
        <f t="array" ref="EBD117:EBF117">IFERROR(VLOOKUP(EBC117,[1]MA!$A$6:$D$32,{2,3,4},0),IFERROR(VLOOKUP(EBC117,[1]MO!$A$6:$D$26,{2,3,4},0),IFERROR(VLOOKUP(EBC117,[1]MQ!$A$6:$D$26,{2,3,4},0),IFERROR(VLOOKUP(EBC117,[1]BA!$A$6:$H$184,{2,5,8},0),{"No encontrado","X","X"}))))</f>
        <v>CIMBRA COMUN</v>
      </c>
      <c r="EBE117" s="12" t="str">
        <v>m2</v>
      </c>
      <c r="EBF117" s="4">
        <v>404.09</v>
      </c>
      <c r="EBG117" s="1">
        <f t="shared" ref="EBG117" si="859">0.2*2</f>
        <v>0.4</v>
      </c>
      <c r="EBH117" s="4">
        <f t="shared" ref="EBH117:EBH120" si="860">EBG117*EBF117</f>
        <v>161.63999999999999</v>
      </c>
      <c r="EBK117" s="1" t="s">
        <v>550</v>
      </c>
      <c r="EBL117" s="4" t="str" cm="1">
        <f t="array" ref="EBL117:EBN117">IFERROR(VLOOKUP(EBK117,[1]MA!$A$6:$D$32,{2,3,4},0),IFERROR(VLOOKUP(EBK117,[1]MO!$A$6:$D$26,{2,3,4},0),IFERROR(VLOOKUP(EBK117,[1]MQ!$A$6:$D$26,{2,3,4},0),IFERROR(VLOOKUP(EBK117,[1]BA!$A$6:$H$184,{2,5,8},0),{"No encontrado","X","X"}))))</f>
        <v>CIMBRA COMUN</v>
      </c>
      <c r="EBM117" s="12" t="str">
        <v>m2</v>
      </c>
      <c r="EBN117" s="4">
        <v>404.09</v>
      </c>
      <c r="EBO117" s="1">
        <f t="shared" ref="EBO117" si="861">0.2*2</f>
        <v>0.4</v>
      </c>
      <c r="EBP117" s="4">
        <f t="shared" ref="EBP117:EBP120" si="862">EBO117*EBN117</f>
        <v>161.63999999999999</v>
      </c>
      <c r="EBS117" s="1" t="s">
        <v>550</v>
      </c>
      <c r="EBT117" s="4" t="str" cm="1">
        <f t="array" ref="EBT117:EBV117">IFERROR(VLOOKUP(EBS117,[1]MA!$A$6:$D$32,{2,3,4},0),IFERROR(VLOOKUP(EBS117,[1]MO!$A$6:$D$26,{2,3,4},0),IFERROR(VLOOKUP(EBS117,[1]MQ!$A$6:$D$26,{2,3,4},0),IFERROR(VLOOKUP(EBS117,[1]BA!$A$6:$H$184,{2,5,8},0),{"No encontrado","X","X"}))))</f>
        <v>CIMBRA COMUN</v>
      </c>
      <c r="EBU117" s="12" t="str">
        <v>m2</v>
      </c>
      <c r="EBV117" s="4">
        <v>404.09</v>
      </c>
      <c r="EBW117" s="1">
        <f t="shared" ref="EBW117" si="863">0.2*2</f>
        <v>0.4</v>
      </c>
      <c r="EBX117" s="4">
        <f t="shared" ref="EBX117:EBX120" si="864">EBW117*EBV117</f>
        <v>161.63999999999999</v>
      </c>
      <c r="ECA117" s="1" t="s">
        <v>550</v>
      </c>
      <c r="ECB117" s="4" t="str" cm="1">
        <f t="array" ref="ECB117:ECD117">IFERROR(VLOOKUP(ECA117,[1]MA!$A$6:$D$32,{2,3,4},0),IFERROR(VLOOKUP(ECA117,[1]MO!$A$6:$D$26,{2,3,4},0),IFERROR(VLOOKUP(ECA117,[1]MQ!$A$6:$D$26,{2,3,4},0),IFERROR(VLOOKUP(ECA117,[1]BA!$A$6:$H$184,{2,5,8},0),{"No encontrado","X","X"}))))</f>
        <v>CIMBRA COMUN</v>
      </c>
      <c r="ECC117" s="12" t="str">
        <v>m2</v>
      </c>
      <c r="ECD117" s="4">
        <v>404.09</v>
      </c>
      <c r="ECE117" s="1">
        <f t="shared" ref="ECE117" si="865">0.2*2</f>
        <v>0.4</v>
      </c>
      <c r="ECF117" s="4">
        <f t="shared" ref="ECF117:ECF120" si="866">ECE117*ECD117</f>
        <v>161.63999999999999</v>
      </c>
      <c r="ECI117" s="1" t="s">
        <v>550</v>
      </c>
      <c r="ECJ117" s="4" t="str" cm="1">
        <f t="array" ref="ECJ117:ECL117">IFERROR(VLOOKUP(ECI117,[1]MA!$A$6:$D$32,{2,3,4},0),IFERROR(VLOOKUP(ECI117,[1]MO!$A$6:$D$26,{2,3,4},0),IFERROR(VLOOKUP(ECI117,[1]MQ!$A$6:$D$26,{2,3,4},0),IFERROR(VLOOKUP(ECI117,[1]BA!$A$6:$H$184,{2,5,8},0),{"No encontrado","X","X"}))))</f>
        <v>CIMBRA COMUN</v>
      </c>
      <c r="ECK117" s="12" t="str">
        <v>m2</v>
      </c>
      <c r="ECL117" s="4">
        <v>404.09</v>
      </c>
      <c r="ECM117" s="1">
        <f t="shared" ref="ECM117" si="867">0.2*2</f>
        <v>0.4</v>
      </c>
      <c r="ECN117" s="4">
        <f t="shared" ref="ECN117:ECN120" si="868">ECM117*ECL117</f>
        <v>161.63999999999999</v>
      </c>
      <c r="ECQ117" s="1" t="s">
        <v>550</v>
      </c>
      <c r="ECR117" s="4" t="str" cm="1">
        <f t="array" ref="ECR117:ECT117">IFERROR(VLOOKUP(ECQ117,[1]MA!$A$6:$D$32,{2,3,4},0),IFERROR(VLOOKUP(ECQ117,[1]MO!$A$6:$D$26,{2,3,4},0),IFERROR(VLOOKUP(ECQ117,[1]MQ!$A$6:$D$26,{2,3,4},0),IFERROR(VLOOKUP(ECQ117,[1]BA!$A$6:$H$184,{2,5,8},0),{"No encontrado","X","X"}))))</f>
        <v>CIMBRA COMUN</v>
      </c>
      <c r="ECS117" s="12" t="str">
        <v>m2</v>
      </c>
      <c r="ECT117" s="4">
        <v>404.09</v>
      </c>
      <c r="ECU117" s="1">
        <f t="shared" ref="ECU117" si="869">0.2*2</f>
        <v>0.4</v>
      </c>
      <c r="ECV117" s="4">
        <f t="shared" ref="ECV117:ECV120" si="870">ECU117*ECT117</f>
        <v>161.63999999999999</v>
      </c>
      <c r="ECY117" s="1" t="s">
        <v>550</v>
      </c>
      <c r="ECZ117" s="4" t="str" cm="1">
        <f t="array" ref="ECZ117:EDB117">IFERROR(VLOOKUP(ECY117,[1]MA!$A$6:$D$32,{2,3,4},0),IFERROR(VLOOKUP(ECY117,[1]MO!$A$6:$D$26,{2,3,4},0),IFERROR(VLOOKUP(ECY117,[1]MQ!$A$6:$D$26,{2,3,4},0),IFERROR(VLOOKUP(ECY117,[1]BA!$A$6:$H$184,{2,5,8},0),{"No encontrado","X","X"}))))</f>
        <v>CIMBRA COMUN</v>
      </c>
      <c r="EDA117" s="12" t="str">
        <v>m2</v>
      </c>
      <c r="EDB117" s="4">
        <v>404.09</v>
      </c>
      <c r="EDC117" s="1">
        <f t="shared" ref="EDC117" si="871">0.2*2</f>
        <v>0.4</v>
      </c>
      <c r="EDD117" s="4">
        <f t="shared" ref="EDD117:EDD120" si="872">EDC117*EDB117</f>
        <v>161.63999999999999</v>
      </c>
      <c r="EDG117" s="1" t="s">
        <v>550</v>
      </c>
      <c r="EDH117" s="4" t="str" cm="1">
        <f t="array" ref="EDH117:EDJ117">IFERROR(VLOOKUP(EDG117,[1]MA!$A$6:$D$32,{2,3,4},0),IFERROR(VLOOKUP(EDG117,[1]MO!$A$6:$D$26,{2,3,4},0),IFERROR(VLOOKUP(EDG117,[1]MQ!$A$6:$D$26,{2,3,4},0),IFERROR(VLOOKUP(EDG117,[1]BA!$A$6:$H$184,{2,5,8},0),{"No encontrado","X","X"}))))</f>
        <v>CIMBRA COMUN</v>
      </c>
      <c r="EDI117" s="12" t="str">
        <v>m2</v>
      </c>
      <c r="EDJ117" s="4">
        <v>404.09</v>
      </c>
      <c r="EDK117" s="1">
        <f t="shared" ref="EDK117" si="873">0.2*2</f>
        <v>0.4</v>
      </c>
      <c r="EDL117" s="4">
        <f t="shared" ref="EDL117:EDL120" si="874">EDK117*EDJ117</f>
        <v>161.63999999999999</v>
      </c>
      <c r="EDO117" s="1" t="s">
        <v>550</v>
      </c>
      <c r="EDP117" s="4" t="str" cm="1">
        <f t="array" ref="EDP117:EDR117">IFERROR(VLOOKUP(EDO117,[1]MA!$A$6:$D$32,{2,3,4},0),IFERROR(VLOOKUP(EDO117,[1]MO!$A$6:$D$26,{2,3,4},0),IFERROR(VLOOKUP(EDO117,[1]MQ!$A$6:$D$26,{2,3,4},0),IFERROR(VLOOKUP(EDO117,[1]BA!$A$6:$H$184,{2,5,8},0),{"No encontrado","X","X"}))))</f>
        <v>CIMBRA COMUN</v>
      </c>
      <c r="EDQ117" s="12" t="str">
        <v>m2</v>
      </c>
      <c r="EDR117" s="4">
        <v>404.09</v>
      </c>
      <c r="EDS117" s="1">
        <f t="shared" ref="EDS117" si="875">0.2*2</f>
        <v>0.4</v>
      </c>
      <c r="EDT117" s="4">
        <f t="shared" ref="EDT117:EDT120" si="876">EDS117*EDR117</f>
        <v>161.63999999999999</v>
      </c>
      <c r="EDW117" s="1" t="s">
        <v>550</v>
      </c>
      <c r="EDX117" s="4" t="str" cm="1">
        <f t="array" ref="EDX117:EDZ117">IFERROR(VLOOKUP(EDW117,[1]MA!$A$6:$D$32,{2,3,4},0),IFERROR(VLOOKUP(EDW117,[1]MO!$A$6:$D$26,{2,3,4},0),IFERROR(VLOOKUP(EDW117,[1]MQ!$A$6:$D$26,{2,3,4},0),IFERROR(VLOOKUP(EDW117,[1]BA!$A$6:$H$184,{2,5,8},0),{"No encontrado","X","X"}))))</f>
        <v>CIMBRA COMUN</v>
      </c>
      <c r="EDY117" s="12" t="str">
        <v>m2</v>
      </c>
      <c r="EDZ117" s="4">
        <v>404.09</v>
      </c>
      <c r="EEA117" s="1">
        <f t="shared" ref="EEA117" si="877">0.2*2</f>
        <v>0.4</v>
      </c>
      <c r="EEB117" s="4">
        <f t="shared" ref="EEB117:EEB120" si="878">EEA117*EDZ117</f>
        <v>161.63999999999999</v>
      </c>
      <c r="EEE117" s="1" t="s">
        <v>550</v>
      </c>
      <c r="EEF117" s="4" t="str" cm="1">
        <f t="array" ref="EEF117:EEH117">IFERROR(VLOOKUP(EEE117,[1]MA!$A$6:$D$32,{2,3,4},0),IFERROR(VLOOKUP(EEE117,[1]MO!$A$6:$D$26,{2,3,4},0),IFERROR(VLOOKUP(EEE117,[1]MQ!$A$6:$D$26,{2,3,4},0),IFERROR(VLOOKUP(EEE117,[1]BA!$A$6:$H$184,{2,5,8},0),{"No encontrado","X","X"}))))</f>
        <v>CIMBRA COMUN</v>
      </c>
      <c r="EEG117" s="12" t="str">
        <v>m2</v>
      </c>
      <c r="EEH117" s="4">
        <v>404.09</v>
      </c>
      <c r="EEI117" s="1">
        <f t="shared" ref="EEI117" si="879">0.2*2</f>
        <v>0.4</v>
      </c>
      <c r="EEJ117" s="4">
        <f t="shared" ref="EEJ117:EEJ120" si="880">EEI117*EEH117</f>
        <v>161.63999999999999</v>
      </c>
      <c r="EEM117" s="1" t="s">
        <v>550</v>
      </c>
      <c r="EEN117" s="4" t="str" cm="1">
        <f t="array" ref="EEN117:EEP117">IFERROR(VLOOKUP(EEM117,[1]MA!$A$6:$D$32,{2,3,4},0),IFERROR(VLOOKUP(EEM117,[1]MO!$A$6:$D$26,{2,3,4},0),IFERROR(VLOOKUP(EEM117,[1]MQ!$A$6:$D$26,{2,3,4},0),IFERROR(VLOOKUP(EEM117,[1]BA!$A$6:$H$184,{2,5,8},0),{"No encontrado","X","X"}))))</f>
        <v>CIMBRA COMUN</v>
      </c>
      <c r="EEO117" s="12" t="str">
        <v>m2</v>
      </c>
      <c r="EEP117" s="4">
        <v>404.09</v>
      </c>
      <c r="EEQ117" s="1">
        <f t="shared" ref="EEQ117" si="881">0.2*2</f>
        <v>0.4</v>
      </c>
      <c r="EER117" s="4">
        <f t="shared" ref="EER117:EER120" si="882">EEQ117*EEP117</f>
        <v>161.63999999999999</v>
      </c>
      <c r="EEU117" s="1" t="s">
        <v>550</v>
      </c>
      <c r="EEV117" s="4" t="str" cm="1">
        <f t="array" ref="EEV117:EEX117">IFERROR(VLOOKUP(EEU117,[1]MA!$A$6:$D$32,{2,3,4},0),IFERROR(VLOOKUP(EEU117,[1]MO!$A$6:$D$26,{2,3,4},0),IFERROR(VLOOKUP(EEU117,[1]MQ!$A$6:$D$26,{2,3,4},0),IFERROR(VLOOKUP(EEU117,[1]BA!$A$6:$H$184,{2,5,8},0),{"No encontrado","X","X"}))))</f>
        <v>CIMBRA COMUN</v>
      </c>
      <c r="EEW117" s="12" t="str">
        <v>m2</v>
      </c>
      <c r="EEX117" s="4">
        <v>404.09</v>
      </c>
      <c r="EEY117" s="1">
        <f t="shared" ref="EEY117" si="883">0.2*2</f>
        <v>0.4</v>
      </c>
      <c r="EEZ117" s="4">
        <f t="shared" ref="EEZ117:EEZ120" si="884">EEY117*EEX117</f>
        <v>161.63999999999999</v>
      </c>
      <c r="EFC117" s="1" t="s">
        <v>550</v>
      </c>
      <c r="EFD117" s="4" t="str" cm="1">
        <f t="array" ref="EFD117:EFF117">IFERROR(VLOOKUP(EFC117,[1]MA!$A$6:$D$32,{2,3,4},0),IFERROR(VLOOKUP(EFC117,[1]MO!$A$6:$D$26,{2,3,4},0),IFERROR(VLOOKUP(EFC117,[1]MQ!$A$6:$D$26,{2,3,4},0),IFERROR(VLOOKUP(EFC117,[1]BA!$A$6:$H$184,{2,5,8},0),{"No encontrado","X","X"}))))</f>
        <v>CIMBRA COMUN</v>
      </c>
      <c r="EFE117" s="12" t="str">
        <v>m2</v>
      </c>
      <c r="EFF117" s="4">
        <v>404.09</v>
      </c>
      <c r="EFG117" s="1">
        <f t="shared" ref="EFG117" si="885">0.2*2</f>
        <v>0.4</v>
      </c>
      <c r="EFH117" s="4">
        <f t="shared" ref="EFH117:EFH120" si="886">EFG117*EFF117</f>
        <v>161.63999999999999</v>
      </c>
      <c r="EFK117" s="1" t="s">
        <v>550</v>
      </c>
      <c r="EFL117" s="4" t="str" cm="1">
        <f t="array" ref="EFL117:EFN117">IFERROR(VLOOKUP(EFK117,[1]MA!$A$6:$D$32,{2,3,4},0),IFERROR(VLOOKUP(EFK117,[1]MO!$A$6:$D$26,{2,3,4},0),IFERROR(VLOOKUP(EFK117,[1]MQ!$A$6:$D$26,{2,3,4},0),IFERROR(VLOOKUP(EFK117,[1]BA!$A$6:$H$184,{2,5,8},0),{"No encontrado","X","X"}))))</f>
        <v>CIMBRA COMUN</v>
      </c>
      <c r="EFM117" s="12" t="str">
        <v>m2</v>
      </c>
      <c r="EFN117" s="4">
        <v>404.09</v>
      </c>
      <c r="EFO117" s="1">
        <f t="shared" ref="EFO117" si="887">0.2*2</f>
        <v>0.4</v>
      </c>
      <c r="EFP117" s="4">
        <f t="shared" ref="EFP117:EFP120" si="888">EFO117*EFN117</f>
        <v>161.63999999999999</v>
      </c>
      <c r="EFS117" s="1" t="s">
        <v>550</v>
      </c>
      <c r="EFT117" s="4" t="str" cm="1">
        <f t="array" ref="EFT117:EFV117">IFERROR(VLOOKUP(EFS117,[1]MA!$A$6:$D$32,{2,3,4},0),IFERROR(VLOOKUP(EFS117,[1]MO!$A$6:$D$26,{2,3,4},0),IFERROR(VLOOKUP(EFS117,[1]MQ!$A$6:$D$26,{2,3,4},0),IFERROR(VLOOKUP(EFS117,[1]BA!$A$6:$H$184,{2,5,8},0),{"No encontrado","X","X"}))))</f>
        <v>CIMBRA COMUN</v>
      </c>
      <c r="EFU117" s="12" t="str">
        <v>m2</v>
      </c>
      <c r="EFV117" s="4">
        <v>404.09</v>
      </c>
      <c r="EFW117" s="1">
        <f t="shared" ref="EFW117" si="889">0.2*2</f>
        <v>0.4</v>
      </c>
      <c r="EFX117" s="4">
        <f t="shared" ref="EFX117:EFX120" si="890">EFW117*EFV117</f>
        <v>161.63999999999999</v>
      </c>
      <c r="EGA117" s="1" t="s">
        <v>550</v>
      </c>
      <c r="EGB117" s="4" t="str" cm="1">
        <f t="array" ref="EGB117:EGD117">IFERROR(VLOOKUP(EGA117,[1]MA!$A$6:$D$32,{2,3,4},0),IFERROR(VLOOKUP(EGA117,[1]MO!$A$6:$D$26,{2,3,4},0),IFERROR(VLOOKUP(EGA117,[1]MQ!$A$6:$D$26,{2,3,4},0),IFERROR(VLOOKUP(EGA117,[1]BA!$A$6:$H$184,{2,5,8},0),{"No encontrado","X","X"}))))</f>
        <v>CIMBRA COMUN</v>
      </c>
      <c r="EGC117" s="12" t="str">
        <v>m2</v>
      </c>
      <c r="EGD117" s="4">
        <v>404.09</v>
      </c>
      <c r="EGE117" s="1">
        <f t="shared" ref="EGE117" si="891">0.2*2</f>
        <v>0.4</v>
      </c>
      <c r="EGF117" s="4">
        <f t="shared" ref="EGF117:EGF120" si="892">EGE117*EGD117</f>
        <v>161.63999999999999</v>
      </c>
      <c r="EGI117" s="1" t="s">
        <v>550</v>
      </c>
      <c r="EGJ117" s="4" t="str" cm="1">
        <f t="array" ref="EGJ117:EGL117">IFERROR(VLOOKUP(EGI117,[1]MA!$A$6:$D$32,{2,3,4},0),IFERROR(VLOOKUP(EGI117,[1]MO!$A$6:$D$26,{2,3,4},0),IFERROR(VLOOKUP(EGI117,[1]MQ!$A$6:$D$26,{2,3,4},0),IFERROR(VLOOKUP(EGI117,[1]BA!$A$6:$H$184,{2,5,8},0),{"No encontrado","X","X"}))))</f>
        <v>CIMBRA COMUN</v>
      </c>
      <c r="EGK117" s="12" t="str">
        <v>m2</v>
      </c>
      <c r="EGL117" s="4">
        <v>404.09</v>
      </c>
      <c r="EGM117" s="1">
        <f t="shared" ref="EGM117" si="893">0.2*2</f>
        <v>0.4</v>
      </c>
      <c r="EGN117" s="4">
        <f t="shared" ref="EGN117:EGN120" si="894">EGM117*EGL117</f>
        <v>161.63999999999999</v>
      </c>
      <c r="EGQ117" s="1" t="s">
        <v>550</v>
      </c>
      <c r="EGR117" s="4" t="str" cm="1">
        <f t="array" ref="EGR117:EGT117">IFERROR(VLOOKUP(EGQ117,[1]MA!$A$6:$D$32,{2,3,4},0),IFERROR(VLOOKUP(EGQ117,[1]MO!$A$6:$D$26,{2,3,4},0),IFERROR(VLOOKUP(EGQ117,[1]MQ!$A$6:$D$26,{2,3,4},0),IFERROR(VLOOKUP(EGQ117,[1]BA!$A$6:$H$184,{2,5,8},0),{"No encontrado","X","X"}))))</f>
        <v>CIMBRA COMUN</v>
      </c>
      <c r="EGS117" s="12" t="str">
        <v>m2</v>
      </c>
      <c r="EGT117" s="4">
        <v>404.09</v>
      </c>
      <c r="EGU117" s="1">
        <f t="shared" ref="EGU117" si="895">0.2*2</f>
        <v>0.4</v>
      </c>
      <c r="EGV117" s="4">
        <f t="shared" ref="EGV117:EGV120" si="896">EGU117*EGT117</f>
        <v>161.63999999999999</v>
      </c>
      <c r="EGY117" s="1" t="s">
        <v>550</v>
      </c>
      <c r="EGZ117" s="4" t="str" cm="1">
        <f t="array" ref="EGZ117:EHB117">IFERROR(VLOOKUP(EGY117,[1]MA!$A$6:$D$32,{2,3,4},0),IFERROR(VLOOKUP(EGY117,[1]MO!$A$6:$D$26,{2,3,4},0),IFERROR(VLOOKUP(EGY117,[1]MQ!$A$6:$D$26,{2,3,4},0),IFERROR(VLOOKUP(EGY117,[1]BA!$A$6:$H$184,{2,5,8},0),{"No encontrado","X","X"}))))</f>
        <v>CIMBRA COMUN</v>
      </c>
      <c r="EHA117" s="12" t="str">
        <v>m2</v>
      </c>
      <c r="EHB117" s="4">
        <v>404.09</v>
      </c>
      <c r="EHC117" s="1">
        <f t="shared" ref="EHC117" si="897">0.2*2</f>
        <v>0.4</v>
      </c>
      <c r="EHD117" s="4">
        <f t="shared" ref="EHD117:EHD120" si="898">EHC117*EHB117</f>
        <v>161.63999999999999</v>
      </c>
      <c r="EHG117" s="1" t="s">
        <v>550</v>
      </c>
      <c r="EHH117" s="4" t="str" cm="1">
        <f t="array" ref="EHH117:EHJ117">IFERROR(VLOOKUP(EHG117,[1]MA!$A$6:$D$32,{2,3,4},0),IFERROR(VLOOKUP(EHG117,[1]MO!$A$6:$D$26,{2,3,4},0),IFERROR(VLOOKUP(EHG117,[1]MQ!$A$6:$D$26,{2,3,4},0),IFERROR(VLOOKUP(EHG117,[1]BA!$A$6:$H$184,{2,5,8},0),{"No encontrado","X","X"}))))</f>
        <v>CIMBRA COMUN</v>
      </c>
      <c r="EHI117" s="12" t="str">
        <v>m2</v>
      </c>
      <c r="EHJ117" s="4">
        <v>404.09</v>
      </c>
      <c r="EHK117" s="1">
        <f t="shared" ref="EHK117" si="899">0.2*2</f>
        <v>0.4</v>
      </c>
      <c r="EHL117" s="4">
        <f t="shared" ref="EHL117:EHL120" si="900">EHK117*EHJ117</f>
        <v>161.63999999999999</v>
      </c>
      <c r="EHO117" s="1" t="s">
        <v>550</v>
      </c>
      <c r="EHP117" s="4" t="str" cm="1">
        <f t="array" ref="EHP117:EHR117">IFERROR(VLOOKUP(EHO117,[1]MA!$A$6:$D$32,{2,3,4},0),IFERROR(VLOOKUP(EHO117,[1]MO!$A$6:$D$26,{2,3,4},0),IFERROR(VLOOKUP(EHO117,[1]MQ!$A$6:$D$26,{2,3,4},0),IFERROR(VLOOKUP(EHO117,[1]BA!$A$6:$H$184,{2,5,8},0),{"No encontrado","X","X"}))))</f>
        <v>CIMBRA COMUN</v>
      </c>
      <c r="EHQ117" s="12" t="str">
        <v>m2</v>
      </c>
      <c r="EHR117" s="4">
        <v>404.09</v>
      </c>
      <c r="EHS117" s="1">
        <f t="shared" ref="EHS117" si="901">0.2*2</f>
        <v>0.4</v>
      </c>
      <c r="EHT117" s="4">
        <f t="shared" ref="EHT117:EHT120" si="902">EHS117*EHR117</f>
        <v>161.63999999999999</v>
      </c>
      <c r="EHW117" s="1" t="s">
        <v>550</v>
      </c>
      <c r="EHX117" s="4" t="str" cm="1">
        <f t="array" ref="EHX117:EHZ117">IFERROR(VLOOKUP(EHW117,[1]MA!$A$6:$D$32,{2,3,4},0),IFERROR(VLOOKUP(EHW117,[1]MO!$A$6:$D$26,{2,3,4},0),IFERROR(VLOOKUP(EHW117,[1]MQ!$A$6:$D$26,{2,3,4},0),IFERROR(VLOOKUP(EHW117,[1]BA!$A$6:$H$184,{2,5,8},0),{"No encontrado","X","X"}))))</f>
        <v>CIMBRA COMUN</v>
      </c>
      <c r="EHY117" s="12" t="str">
        <v>m2</v>
      </c>
      <c r="EHZ117" s="4">
        <v>404.09</v>
      </c>
      <c r="EIA117" s="1">
        <f t="shared" ref="EIA117" si="903">0.2*2</f>
        <v>0.4</v>
      </c>
      <c r="EIB117" s="4">
        <f t="shared" ref="EIB117:EIB120" si="904">EIA117*EHZ117</f>
        <v>161.63999999999999</v>
      </c>
      <c r="EIE117" s="1" t="s">
        <v>550</v>
      </c>
      <c r="EIF117" s="4" t="str" cm="1">
        <f t="array" ref="EIF117:EIH117">IFERROR(VLOOKUP(EIE117,[1]MA!$A$6:$D$32,{2,3,4},0),IFERROR(VLOOKUP(EIE117,[1]MO!$A$6:$D$26,{2,3,4},0),IFERROR(VLOOKUP(EIE117,[1]MQ!$A$6:$D$26,{2,3,4},0),IFERROR(VLOOKUP(EIE117,[1]BA!$A$6:$H$184,{2,5,8},0),{"No encontrado","X","X"}))))</f>
        <v>CIMBRA COMUN</v>
      </c>
      <c r="EIG117" s="12" t="str">
        <v>m2</v>
      </c>
      <c r="EIH117" s="4">
        <v>404.09</v>
      </c>
      <c r="EII117" s="1">
        <f t="shared" ref="EII117" si="905">0.2*2</f>
        <v>0.4</v>
      </c>
      <c r="EIJ117" s="4">
        <f t="shared" ref="EIJ117:EIJ120" si="906">EII117*EIH117</f>
        <v>161.63999999999999</v>
      </c>
      <c r="EIM117" s="1" t="s">
        <v>550</v>
      </c>
      <c r="EIN117" s="4" t="str" cm="1">
        <f t="array" ref="EIN117:EIP117">IFERROR(VLOOKUP(EIM117,[1]MA!$A$6:$D$32,{2,3,4},0),IFERROR(VLOOKUP(EIM117,[1]MO!$A$6:$D$26,{2,3,4},0),IFERROR(VLOOKUP(EIM117,[1]MQ!$A$6:$D$26,{2,3,4},0),IFERROR(VLOOKUP(EIM117,[1]BA!$A$6:$H$184,{2,5,8},0),{"No encontrado","X","X"}))))</f>
        <v>CIMBRA COMUN</v>
      </c>
      <c r="EIO117" s="12" t="str">
        <v>m2</v>
      </c>
      <c r="EIP117" s="4">
        <v>404.09</v>
      </c>
      <c r="EIQ117" s="1">
        <f t="shared" ref="EIQ117" si="907">0.2*2</f>
        <v>0.4</v>
      </c>
      <c r="EIR117" s="4">
        <f t="shared" ref="EIR117:EIR120" si="908">EIQ117*EIP117</f>
        <v>161.63999999999999</v>
      </c>
      <c r="EIU117" s="1" t="s">
        <v>550</v>
      </c>
      <c r="EIV117" s="4" t="str" cm="1">
        <f t="array" ref="EIV117:EIX117">IFERROR(VLOOKUP(EIU117,[1]MA!$A$6:$D$32,{2,3,4},0),IFERROR(VLOOKUP(EIU117,[1]MO!$A$6:$D$26,{2,3,4},0),IFERROR(VLOOKUP(EIU117,[1]MQ!$A$6:$D$26,{2,3,4},0),IFERROR(VLOOKUP(EIU117,[1]BA!$A$6:$H$184,{2,5,8},0),{"No encontrado","X","X"}))))</f>
        <v>CIMBRA COMUN</v>
      </c>
      <c r="EIW117" s="12" t="str">
        <v>m2</v>
      </c>
      <c r="EIX117" s="4">
        <v>404.09</v>
      </c>
      <c r="EIY117" s="1">
        <f t="shared" ref="EIY117" si="909">0.2*2</f>
        <v>0.4</v>
      </c>
      <c r="EIZ117" s="4">
        <f t="shared" ref="EIZ117:EIZ120" si="910">EIY117*EIX117</f>
        <v>161.63999999999999</v>
      </c>
      <c r="EJC117" s="1" t="s">
        <v>550</v>
      </c>
      <c r="EJD117" s="4" t="str" cm="1">
        <f t="array" ref="EJD117:EJF117">IFERROR(VLOOKUP(EJC117,[1]MA!$A$6:$D$32,{2,3,4},0),IFERROR(VLOOKUP(EJC117,[1]MO!$A$6:$D$26,{2,3,4},0),IFERROR(VLOOKUP(EJC117,[1]MQ!$A$6:$D$26,{2,3,4},0),IFERROR(VLOOKUP(EJC117,[1]BA!$A$6:$H$184,{2,5,8},0),{"No encontrado","X","X"}))))</f>
        <v>CIMBRA COMUN</v>
      </c>
      <c r="EJE117" s="12" t="str">
        <v>m2</v>
      </c>
      <c r="EJF117" s="4">
        <v>404.09</v>
      </c>
      <c r="EJG117" s="1">
        <f t="shared" ref="EJG117" si="911">0.2*2</f>
        <v>0.4</v>
      </c>
      <c r="EJH117" s="4">
        <f t="shared" ref="EJH117:EJH120" si="912">EJG117*EJF117</f>
        <v>161.63999999999999</v>
      </c>
      <c r="EJK117" s="1" t="s">
        <v>550</v>
      </c>
      <c r="EJL117" s="4" t="str" cm="1">
        <f t="array" ref="EJL117:EJN117">IFERROR(VLOOKUP(EJK117,[1]MA!$A$6:$D$32,{2,3,4},0),IFERROR(VLOOKUP(EJK117,[1]MO!$A$6:$D$26,{2,3,4},0),IFERROR(VLOOKUP(EJK117,[1]MQ!$A$6:$D$26,{2,3,4},0),IFERROR(VLOOKUP(EJK117,[1]BA!$A$6:$H$184,{2,5,8},0),{"No encontrado","X","X"}))))</f>
        <v>CIMBRA COMUN</v>
      </c>
      <c r="EJM117" s="12" t="str">
        <v>m2</v>
      </c>
      <c r="EJN117" s="4">
        <v>404.09</v>
      </c>
      <c r="EJO117" s="1">
        <f t="shared" ref="EJO117" si="913">0.2*2</f>
        <v>0.4</v>
      </c>
      <c r="EJP117" s="4">
        <f t="shared" ref="EJP117:EJP120" si="914">EJO117*EJN117</f>
        <v>161.63999999999999</v>
      </c>
      <c r="EJS117" s="1" t="s">
        <v>550</v>
      </c>
      <c r="EJT117" s="4" t="str" cm="1">
        <f t="array" ref="EJT117:EJV117">IFERROR(VLOOKUP(EJS117,[1]MA!$A$6:$D$32,{2,3,4},0),IFERROR(VLOOKUP(EJS117,[1]MO!$A$6:$D$26,{2,3,4},0),IFERROR(VLOOKUP(EJS117,[1]MQ!$A$6:$D$26,{2,3,4},0),IFERROR(VLOOKUP(EJS117,[1]BA!$A$6:$H$184,{2,5,8},0),{"No encontrado","X","X"}))))</f>
        <v>CIMBRA COMUN</v>
      </c>
      <c r="EJU117" s="12" t="str">
        <v>m2</v>
      </c>
      <c r="EJV117" s="4">
        <v>404.09</v>
      </c>
      <c r="EJW117" s="1">
        <f t="shared" ref="EJW117" si="915">0.2*2</f>
        <v>0.4</v>
      </c>
      <c r="EJX117" s="4">
        <f t="shared" ref="EJX117:EJX120" si="916">EJW117*EJV117</f>
        <v>161.63999999999999</v>
      </c>
      <c r="EKA117" s="1" t="s">
        <v>550</v>
      </c>
      <c r="EKB117" s="4" t="str" cm="1">
        <f t="array" ref="EKB117:EKD117">IFERROR(VLOOKUP(EKA117,[1]MA!$A$6:$D$32,{2,3,4},0),IFERROR(VLOOKUP(EKA117,[1]MO!$A$6:$D$26,{2,3,4},0),IFERROR(VLOOKUP(EKA117,[1]MQ!$A$6:$D$26,{2,3,4},0),IFERROR(VLOOKUP(EKA117,[1]BA!$A$6:$H$184,{2,5,8},0),{"No encontrado","X","X"}))))</f>
        <v>CIMBRA COMUN</v>
      </c>
      <c r="EKC117" s="12" t="str">
        <v>m2</v>
      </c>
      <c r="EKD117" s="4">
        <v>404.09</v>
      </c>
      <c r="EKE117" s="1">
        <f t="shared" ref="EKE117" si="917">0.2*2</f>
        <v>0.4</v>
      </c>
      <c r="EKF117" s="4">
        <f t="shared" ref="EKF117:EKF120" si="918">EKE117*EKD117</f>
        <v>161.63999999999999</v>
      </c>
      <c r="EKI117" s="1" t="s">
        <v>550</v>
      </c>
      <c r="EKJ117" s="4" t="str" cm="1">
        <f t="array" ref="EKJ117:EKL117">IFERROR(VLOOKUP(EKI117,[1]MA!$A$6:$D$32,{2,3,4},0),IFERROR(VLOOKUP(EKI117,[1]MO!$A$6:$D$26,{2,3,4},0),IFERROR(VLOOKUP(EKI117,[1]MQ!$A$6:$D$26,{2,3,4},0),IFERROR(VLOOKUP(EKI117,[1]BA!$A$6:$H$184,{2,5,8},0),{"No encontrado","X","X"}))))</f>
        <v>CIMBRA COMUN</v>
      </c>
      <c r="EKK117" s="12" t="str">
        <v>m2</v>
      </c>
      <c r="EKL117" s="4">
        <v>404.09</v>
      </c>
      <c r="EKM117" s="1">
        <f t="shared" ref="EKM117" si="919">0.2*2</f>
        <v>0.4</v>
      </c>
      <c r="EKN117" s="4">
        <f t="shared" ref="EKN117:EKN120" si="920">EKM117*EKL117</f>
        <v>161.63999999999999</v>
      </c>
      <c r="EKQ117" s="1" t="s">
        <v>550</v>
      </c>
      <c r="EKR117" s="4" t="str" cm="1">
        <f t="array" ref="EKR117:EKT117">IFERROR(VLOOKUP(EKQ117,[1]MA!$A$6:$D$32,{2,3,4},0),IFERROR(VLOOKUP(EKQ117,[1]MO!$A$6:$D$26,{2,3,4},0),IFERROR(VLOOKUP(EKQ117,[1]MQ!$A$6:$D$26,{2,3,4},0),IFERROR(VLOOKUP(EKQ117,[1]BA!$A$6:$H$184,{2,5,8},0),{"No encontrado","X","X"}))))</f>
        <v>CIMBRA COMUN</v>
      </c>
      <c r="EKS117" s="12" t="str">
        <v>m2</v>
      </c>
      <c r="EKT117" s="4">
        <v>404.09</v>
      </c>
      <c r="EKU117" s="1">
        <f t="shared" ref="EKU117" si="921">0.2*2</f>
        <v>0.4</v>
      </c>
      <c r="EKV117" s="4">
        <f t="shared" ref="EKV117:EKV120" si="922">EKU117*EKT117</f>
        <v>161.63999999999999</v>
      </c>
      <c r="EKY117" s="1" t="s">
        <v>550</v>
      </c>
      <c r="EKZ117" s="4" t="str" cm="1">
        <f t="array" ref="EKZ117:ELB117">IFERROR(VLOOKUP(EKY117,[1]MA!$A$6:$D$32,{2,3,4},0),IFERROR(VLOOKUP(EKY117,[1]MO!$A$6:$D$26,{2,3,4},0),IFERROR(VLOOKUP(EKY117,[1]MQ!$A$6:$D$26,{2,3,4},0),IFERROR(VLOOKUP(EKY117,[1]BA!$A$6:$H$184,{2,5,8},0),{"No encontrado","X","X"}))))</f>
        <v>CIMBRA COMUN</v>
      </c>
      <c r="ELA117" s="12" t="str">
        <v>m2</v>
      </c>
      <c r="ELB117" s="4">
        <v>404.09</v>
      </c>
      <c r="ELC117" s="1">
        <f t="shared" ref="ELC117" si="923">0.2*2</f>
        <v>0.4</v>
      </c>
      <c r="ELD117" s="4">
        <f t="shared" ref="ELD117:ELD120" si="924">ELC117*ELB117</f>
        <v>161.63999999999999</v>
      </c>
      <c r="ELG117" s="1" t="s">
        <v>550</v>
      </c>
      <c r="ELH117" s="4" t="str" cm="1">
        <f t="array" ref="ELH117:ELJ117">IFERROR(VLOOKUP(ELG117,[1]MA!$A$6:$D$32,{2,3,4},0),IFERROR(VLOOKUP(ELG117,[1]MO!$A$6:$D$26,{2,3,4},0),IFERROR(VLOOKUP(ELG117,[1]MQ!$A$6:$D$26,{2,3,4},0),IFERROR(VLOOKUP(ELG117,[1]BA!$A$6:$H$184,{2,5,8},0),{"No encontrado","X","X"}))))</f>
        <v>CIMBRA COMUN</v>
      </c>
      <c r="ELI117" s="12" t="str">
        <v>m2</v>
      </c>
      <c r="ELJ117" s="4">
        <v>404.09</v>
      </c>
      <c r="ELK117" s="1">
        <f t="shared" ref="ELK117" si="925">0.2*2</f>
        <v>0.4</v>
      </c>
      <c r="ELL117" s="4">
        <f t="shared" ref="ELL117:ELL120" si="926">ELK117*ELJ117</f>
        <v>161.63999999999999</v>
      </c>
      <c r="ELO117" s="1" t="s">
        <v>550</v>
      </c>
      <c r="ELP117" s="4" t="str" cm="1">
        <f t="array" ref="ELP117:ELR117">IFERROR(VLOOKUP(ELO117,[1]MA!$A$6:$D$32,{2,3,4},0),IFERROR(VLOOKUP(ELO117,[1]MO!$A$6:$D$26,{2,3,4},0),IFERROR(VLOOKUP(ELO117,[1]MQ!$A$6:$D$26,{2,3,4},0),IFERROR(VLOOKUP(ELO117,[1]BA!$A$6:$H$184,{2,5,8},0),{"No encontrado","X","X"}))))</f>
        <v>CIMBRA COMUN</v>
      </c>
      <c r="ELQ117" s="12" t="str">
        <v>m2</v>
      </c>
      <c r="ELR117" s="4">
        <v>404.09</v>
      </c>
      <c r="ELS117" s="1">
        <f t="shared" ref="ELS117" si="927">0.2*2</f>
        <v>0.4</v>
      </c>
      <c r="ELT117" s="4">
        <f t="shared" ref="ELT117:ELT120" si="928">ELS117*ELR117</f>
        <v>161.63999999999999</v>
      </c>
      <c r="ELW117" s="1" t="s">
        <v>550</v>
      </c>
      <c r="ELX117" s="4" t="str" cm="1">
        <f t="array" ref="ELX117:ELZ117">IFERROR(VLOOKUP(ELW117,[1]MA!$A$6:$D$32,{2,3,4},0),IFERROR(VLOOKUP(ELW117,[1]MO!$A$6:$D$26,{2,3,4},0),IFERROR(VLOOKUP(ELW117,[1]MQ!$A$6:$D$26,{2,3,4},0),IFERROR(VLOOKUP(ELW117,[1]BA!$A$6:$H$184,{2,5,8},0),{"No encontrado","X","X"}))))</f>
        <v>CIMBRA COMUN</v>
      </c>
      <c r="ELY117" s="12" t="str">
        <v>m2</v>
      </c>
      <c r="ELZ117" s="4">
        <v>404.09</v>
      </c>
      <c r="EMA117" s="1">
        <f t="shared" ref="EMA117" si="929">0.2*2</f>
        <v>0.4</v>
      </c>
      <c r="EMB117" s="4">
        <f t="shared" ref="EMB117:EMB120" si="930">EMA117*ELZ117</f>
        <v>161.63999999999999</v>
      </c>
      <c r="EME117" s="1" t="s">
        <v>550</v>
      </c>
      <c r="EMF117" s="4" t="str" cm="1">
        <f t="array" ref="EMF117:EMH117">IFERROR(VLOOKUP(EME117,[1]MA!$A$6:$D$32,{2,3,4},0),IFERROR(VLOOKUP(EME117,[1]MO!$A$6:$D$26,{2,3,4},0),IFERROR(VLOOKUP(EME117,[1]MQ!$A$6:$D$26,{2,3,4},0),IFERROR(VLOOKUP(EME117,[1]BA!$A$6:$H$184,{2,5,8},0),{"No encontrado","X","X"}))))</f>
        <v>CIMBRA COMUN</v>
      </c>
      <c r="EMG117" s="12" t="str">
        <v>m2</v>
      </c>
      <c r="EMH117" s="4">
        <v>404.09</v>
      </c>
      <c r="EMI117" s="1">
        <f t="shared" ref="EMI117" si="931">0.2*2</f>
        <v>0.4</v>
      </c>
      <c r="EMJ117" s="4">
        <f t="shared" ref="EMJ117:EMJ120" si="932">EMI117*EMH117</f>
        <v>161.63999999999999</v>
      </c>
      <c r="EMM117" s="1" t="s">
        <v>550</v>
      </c>
      <c r="EMN117" s="4" t="str" cm="1">
        <f t="array" ref="EMN117:EMP117">IFERROR(VLOOKUP(EMM117,[1]MA!$A$6:$D$32,{2,3,4},0),IFERROR(VLOOKUP(EMM117,[1]MO!$A$6:$D$26,{2,3,4},0),IFERROR(VLOOKUP(EMM117,[1]MQ!$A$6:$D$26,{2,3,4},0),IFERROR(VLOOKUP(EMM117,[1]BA!$A$6:$H$184,{2,5,8},0),{"No encontrado","X","X"}))))</f>
        <v>CIMBRA COMUN</v>
      </c>
      <c r="EMO117" s="12" t="str">
        <v>m2</v>
      </c>
      <c r="EMP117" s="4">
        <v>404.09</v>
      </c>
      <c r="EMQ117" s="1">
        <f t="shared" ref="EMQ117" si="933">0.2*2</f>
        <v>0.4</v>
      </c>
      <c r="EMR117" s="4">
        <f t="shared" ref="EMR117:EMR120" si="934">EMQ117*EMP117</f>
        <v>161.63999999999999</v>
      </c>
      <c r="EMU117" s="1" t="s">
        <v>550</v>
      </c>
      <c r="EMV117" s="4" t="str" cm="1">
        <f t="array" ref="EMV117:EMX117">IFERROR(VLOOKUP(EMU117,[1]MA!$A$6:$D$32,{2,3,4},0),IFERROR(VLOOKUP(EMU117,[1]MO!$A$6:$D$26,{2,3,4},0),IFERROR(VLOOKUP(EMU117,[1]MQ!$A$6:$D$26,{2,3,4},0),IFERROR(VLOOKUP(EMU117,[1]BA!$A$6:$H$184,{2,5,8},0),{"No encontrado","X","X"}))))</f>
        <v>CIMBRA COMUN</v>
      </c>
      <c r="EMW117" s="12" t="str">
        <v>m2</v>
      </c>
      <c r="EMX117" s="4">
        <v>404.09</v>
      </c>
      <c r="EMY117" s="1">
        <f t="shared" ref="EMY117" si="935">0.2*2</f>
        <v>0.4</v>
      </c>
      <c r="EMZ117" s="4">
        <f t="shared" ref="EMZ117:EMZ120" si="936">EMY117*EMX117</f>
        <v>161.63999999999999</v>
      </c>
      <c r="ENC117" s="1" t="s">
        <v>550</v>
      </c>
      <c r="END117" s="4" t="str" cm="1">
        <f t="array" ref="END117:ENF117">IFERROR(VLOOKUP(ENC117,[1]MA!$A$6:$D$32,{2,3,4},0),IFERROR(VLOOKUP(ENC117,[1]MO!$A$6:$D$26,{2,3,4},0),IFERROR(VLOOKUP(ENC117,[1]MQ!$A$6:$D$26,{2,3,4},0),IFERROR(VLOOKUP(ENC117,[1]BA!$A$6:$H$184,{2,5,8},0),{"No encontrado","X","X"}))))</f>
        <v>CIMBRA COMUN</v>
      </c>
      <c r="ENE117" s="12" t="str">
        <v>m2</v>
      </c>
      <c r="ENF117" s="4">
        <v>404.09</v>
      </c>
      <c r="ENG117" s="1">
        <f t="shared" ref="ENG117" si="937">0.2*2</f>
        <v>0.4</v>
      </c>
      <c r="ENH117" s="4">
        <f t="shared" ref="ENH117:ENH120" si="938">ENG117*ENF117</f>
        <v>161.63999999999999</v>
      </c>
      <c r="ENK117" s="1" t="s">
        <v>550</v>
      </c>
      <c r="ENL117" s="4" t="str" cm="1">
        <f t="array" ref="ENL117:ENN117">IFERROR(VLOOKUP(ENK117,[1]MA!$A$6:$D$32,{2,3,4},0),IFERROR(VLOOKUP(ENK117,[1]MO!$A$6:$D$26,{2,3,4},0),IFERROR(VLOOKUP(ENK117,[1]MQ!$A$6:$D$26,{2,3,4},0),IFERROR(VLOOKUP(ENK117,[1]BA!$A$6:$H$184,{2,5,8},0),{"No encontrado","X","X"}))))</f>
        <v>CIMBRA COMUN</v>
      </c>
      <c r="ENM117" s="12" t="str">
        <v>m2</v>
      </c>
      <c r="ENN117" s="4">
        <v>404.09</v>
      </c>
      <c r="ENO117" s="1">
        <f t="shared" ref="ENO117" si="939">0.2*2</f>
        <v>0.4</v>
      </c>
      <c r="ENP117" s="4">
        <f t="shared" ref="ENP117:ENP120" si="940">ENO117*ENN117</f>
        <v>161.63999999999999</v>
      </c>
      <c r="ENS117" s="1" t="s">
        <v>550</v>
      </c>
      <c r="ENT117" s="4" t="str" cm="1">
        <f t="array" ref="ENT117:ENV117">IFERROR(VLOOKUP(ENS117,[1]MA!$A$6:$D$32,{2,3,4},0),IFERROR(VLOOKUP(ENS117,[1]MO!$A$6:$D$26,{2,3,4},0),IFERROR(VLOOKUP(ENS117,[1]MQ!$A$6:$D$26,{2,3,4},0),IFERROR(VLOOKUP(ENS117,[1]BA!$A$6:$H$184,{2,5,8},0),{"No encontrado","X","X"}))))</f>
        <v>CIMBRA COMUN</v>
      </c>
      <c r="ENU117" s="12" t="str">
        <v>m2</v>
      </c>
      <c r="ENV117" s="4">
        <v>404.09</v>
      </c>
      <c r="ENW117" s="1">
        <f t="shared" ref="ENW117" si="941">0.2*2</f>
        <v>0.4</v>
      </c>
      <c r="ENX117" s="4">
        <f t="shared" ref="ENX117:ENX120" si="942">ENW117*ENV117</f>
        <v>161.63999999999999</v>
      </c>
      <c r="EOA117" s="1" t="s">
        <v>550</v>
      </c>
      <c r="EOB117" s="4" t="str" cm="1">
        <f t="array" ref="EOB117:EOD117">IFERROR(VLOOKUP(EOA117,[1]MA!$A$6:$D$32,{2,3,4},0),IFERROR(VLOOKUP(EOA117,[1]MO!$A$6:$D$26,{2,3,4},0),IFERROR(VLOOKUP(EOA117,[1]MQ!$A$6:$D$26,{2,3,4},0),IFERROR(VLOOKUP(EOA117,[1]BA!$A$6:$H$184,{2,5,8},0),{"No encontrado","X","X"}))))</f>
        <v>CIMBRA COMUN</v>
      </c>
      <c r="EOC117" s="12" t="str">
        <v>m2</v>
      </c>
      <c r="EOD117" s="4">
        <v>404.09</v>
      </c>
      <c r="EOE117" s="1">
        <f t="shared" ref="EOE117" si="943">0.2*2</f>
        <v>0.4</v>
      </c>
      <c r="EOF117" s="4">
        <f t="shared" ref="EOF117:EOF120" si="944">EOE117*EOD117</f>
        <v>161.63999999999999</v>
      </c>
      <c r="EOI117" s="1" t="s">
        <v>550</v>
      </c>
      <c r="EOJ117" s="4" t="str" cm="1">
        <f t="array" ref="EOJ117:EOL117">IFERROR(VLOOKUP(EOI117,[1]MA!$A$6:$D$32,{2,3,4},0),IFERROR(VLOOKUP(EOI117,[1]MO!$A$6:$D$26,{2,3,4},0),IFERROR(VLOOKUP(EOI117,[1]MQ!$A$6:$D$26,{2,3,4},0),IFERROR(VLOOKUP(EOI117,[1]BA!$A$6:$H$184,{2,5,8},0),{"No encontrado","X","X"}))))</f>
        <v>CIMBRA COMUN</v>
      </c>
      <c r="EOK117" s="12" t="str">
        <v>m2</v>
      </c>
      <c r="EOL117" s="4">
        <v>404.09</v>
      </c>
      <c r="EOM117" s="1">
        <f t="shared" ref="EOM117" si="945">0.2*2</f>
        <v>0.4</v>
      </c>
      <c r="EON117" s="4">
        <f t="shared" ref="EON117:EON120" si="946">EOM117*EOL117</f>
        <v>161.63999999999999</v>
      </c>
      <c r="EOQ117" s="1" t="s">
        <v>550</v>
      </c>
      <c r="EOR117" s="4" t="str" cm="1">
        <f t="array" ref="EOR117:EOT117">IFERROR(VLOOKUP(EOQ117,[1]MA!$A$6:$D$32,{2,3,4},0),IFERROR(VLOOKUP(EOQ117,[1]MO!$A$6:$D$26,{2,3,4},0),IFERROR(VLOOKUP(EOQ117,[1]MQ!$A$6:$D$26,{2,3,4},0),IFERROR(VLOOKUP(EOQ117,[1]BA!$A$6:$H$184,{2,5,8},0),{"No encontrado","X","X"}))))</f>
        <v>CIMBRA COMUN</v>
      </c>
      <c r="EOS117" s="12" t="str">
        <v>m2</v>
      </c>
      <c r="EOT117" s="4">
        <v>404.09</v>
      </c>
      <c r="EOU117" s="1">
        <f t="shared" ref="EOU117" si="947">0.2*2</f>
        <v>0.4</v>
      </c>
      <c r="EOV117" s="4">
        <f t="shared" ref="EOV117:EOV120" si="948">EOU117*EOT117</f>
        <v>161.63999999999999</v>
      </c>
      <c r="EOY117" s="1" t="s">
        <v>550</v>
      </c>
      <c r="EOZ117" s="4" t="str" cm="1">
        <f t="array" ref="EOZ117:EPB117">IFERROR(VLOOKUP(EOY117,[1]MA!$A$6:$D$32,{2,3,4},0),IFERROR(VLOOKUP(EOY117,[1]MO!$A$6:$D$26,{2,3,4},0),IFERROR(VLOOKUP(EOY117,[1]MQ!$A$6:$D$26,{2,3,4},0),IFERROR(VLOOKUP(EOY117,[1]BA!$A$6:$H$184,{2,5,8},0),{"No encontrado","X","X"}))))</f>
        <v>CIMBRA COMUN</v>
      </c>
      <c r="EPA117" s="12" t="str">
        <v>m2</v>
      </c>
      <c r="EPB117" s="4">
        <v>404.09</v>
      </c>
      <c r="EPC117" s="1">
        <f t="shared" ref="EPC117" si="949">0.2*2</f>
        <v>0.4</v>
      </c>
      <c r="EPD117" s="4">
        <f t="shared" ref="EPD117:EPD120" si="950">EPC117*EPB117</f>
        <v>161.63999999999999</v>
      </c>
      <c r="EPG117" s="1" t="s">
        <v>550</v>
      </c>
      <c r="EPH117" s="4" t="str" cm="1">
        <f t="array" ref="EPH117:EPJ117">IFERROR(VLOOKUP(EPG117,[1]MA!$A$6:$D$32,{2,3,4},0),IFERROR(VLOOKUP(EPG117,[1]MO!$A$6:$D$26,{2,3,4},0),IFERROR(VLOOKUP(EPG117,[1]MQ!$A$6:$D$26,{2,3,4},0),IFERROR(VLOOKUP(EPG117,[1]BA!$A$6:$H$184,{2,5,8},0),{"No encontrado","X","X"}))))</f>
        <v>CIMBRA COMUN</v>
      </c>
      <c r="EPI117" s="12" t="str">
        <v>m2</v>
      </c>
      <c r="EPJ117" s="4">
        <v>404.09</v>
      </c>
      <c r="EPK117" s="1">
        <f t="shared" ref="EPK117" si="951">0.2*2</f>
        <v>0.4</v>
      </c>
      <c r="EPL117" s="4">
        <f t="shared" ref="EPL117:EPL120" si="952">EPK117*EPJ117</f>
        <v>161.63999999999999</v>
      </c>
      <c r="EPO117" s="1" t="s">
        <v>550</v>
      </c>
      <c r="EPP117" s="4" t="str" cm="1">
        <f t="array" ref="EPP117:EPR117">IFERROR(VLOOKUP(EPO117,[1]MA!$A$6:$D$32,{2,3,4},0),IFERROR(VLOOKUP(EPO117,[1]MO!$A$6:$D$26,{2,3,4},0),IFERROR(VLOOKUP(EPO117,[1]MQ!$A$6:$D$26,{2,3,4},0),IFERROR(VLOOKUP(EPO117,[1]BA!$A$6:$H$184,{2,5,8},0),{"No encontrado","X","X"}))))</f>
        <v>CIMBRA COMUN</v>
      </c>
      <c r="EPQ117" s="12" t="str">
        <v>m2</v>
      </c>
      <c r="EPR117" s="4">
        <v>404.09</v>
      </c>
      <c r="EPS117" s="1">
        <f t="shared" ref="EPS117" si="953">0.2*2</f>
        <v>0.4</v>
      </c>
      <c r="EPT117" s="4">
        <f t="shared" ref="EPT117:EPT120" si="954">EPS117*EPR117</f>
        <v>161.63999999999999</v>
      </c>
      <c r="EPW117" s="1" t="s">
        <v>550</v>
      </c>
      <c r="EPX117" s="4" t="str" cm="1">
        <f t="array" ref="EPX117:EPZ117">IFERROR(VLOOKUP(EPW117,[1]MA!$A$6:$D$32,{2,3,4},0),IFERROR(VLOOKUP(EPW117,[1]MO!$A$6:$D$26,{2,3,4},0),IFERROR(VLOOKUP(EPW117,[1]MQ!$A$6:$D$26,{2,3,4},0),IFERROR(VLOOKUP(EPW117,[1]BA!$A$6:$H$184,{2,5,8},0),{"No encontrado","X","X"}))))</f>
        <v>CIMBRA COMUN</v>
      </c>
      <c r="EPY117" s="12" t="str">
        <v>m2</v>
      </c>
      <c r="EPZ117" s="4">
        <v>404.09</v>
      </c>
      <c r="EQA117" s="1">
        <f t="shared" ref="EQA117" si="955">0.2*2</f>
        <v>0.4</v>
      </c>
      <c r="EQB117" s="4">
        <f t="shared" ref="EQB117:EQB120" si="956">EQA117*EPZ117</f>
        <v>161.63999999999999</v>
      </c>
      <c r="EQE117" s="1" t="s">
        <v>550</v>
      </c>
      <c r="EQF117" s="4" t="str" cm="1">
        <f t="array" ref="EQF117:EQH117">IFERROR(VLOOKUP(EQE117,[1]MA!$A$6:$D$32,{2,3,4},0),IFERROR(VLOOKUP(EQE117,[1]MO!$A$6:$D$26,{2,3,4},0),IFERROR(VLOOKUP(EQE117,[1]MQ!$A$6:$D$26,{2,3,4},0),IFERROR(VLOOKUP(EQE117,[1]BA!$A$6:$H$184,{2,5,8},0),{"No encontrado","X","X"}))))</f>
        <v>CIMBRA COMUN</v>
      </c>
      <c r="EQG117" s="12" t="str">
        <v>m2</v>
      </c>
      <c r="EQH117" s="4">
        <v>404.09</v>
      </c>
      <c r="EQI117" s="1">
        <f t="shared" ref="EQI117" si="957">0.2*2</f>
        <v>0.4</v>
      </c>
      <c r="EQJ117" s="4">
        <f t="shared" ref="EQJ117:EQJ120" si="958">EQI117*EQH117</f>
        <v>161.63999999999999</v>
      </c>
      <c r="EQM117" s="1" t="s">
        <v>550</v>
      </c>
      <c r="EQN117" s="4" t="str" cm="1">
        <f t="array" ref="EQN117:EQP117">IFERROR(VLOOKUP(EQM117,[1]MA!$A$6:$D$32,{2,3,4},0),IFERROR(VLOOKUP(EQM117,[1]MO!$A$6:$D$26,{2,3,4},0),IFERROR(VLOOKUP(EQM117,[1]MQ!$A$6:$D$26,{2,3,4},0),IFERROR(VLOOKUP(EQM117,[1]BA!$A$6:$H$184,{2,5,8},0),{"No encontrado","X","X"}))))</f>
        <v>CIMBRA COMUN</v>
      </c>
      <c r="EQO117" s="12" t="str">
        <v>m2</v>
      </c>
      <c r="EQP117" s="4">
        <v>404.09</v>
      </c>
      <c r="EQQ117" s="1">
        <f t="shared" ref="EQQ117" si="959">0.2*2</f>
        <v>0.4</v>
      </c>
      <c r="EQR117" s="4">
        <f t="shared" ref="EQR117:EQR120" si="960">EQQ117*EQP117</f>
        <v>161.63999999999999</v>
      </c>
      <c r="EQU117" s="1" t="s">
        <v>550</v>
      </c>
      <c r="EQV117" s="4" t="str" cm="1">
        <f t="array" ref="EQV117:EQX117">IFERROR(VLOOKUP(EQU117,[1]MA!$A$6:$D$32,{2,3,4},0),IFERROR(VLOOKUP(EQU117,[1]MO!$A$6:$D$26,{2,3,4},0),IFERROR(VLOOKUP(EQU117,[1]MQ!$A$6:$D$26,{2,3,4},0),IFERROR(VLOOKUP(EQU117,[1]BA!$A$6:$H$184,{2,5,8},0),{"No encontrado","X","X"}))))</f>
        <v>CIMBRA COMUN</v>
      </c>
      <c r="EQW117" s="12" t="str">
        <v>m2</v>
      </c>
      <c r="EQX117" s="4">
        <v>404.09</v>
      </c>
      <c r="EQY117" s="1">
        <f t="shared" ref="EQY117" si="961">0.2*2</f>
        <v>0.4</v>
      </c>
      <c r="EQZ117" s="4">
        <f t="shared" ref="EQZ117:EQZ120" si="962">EQY117*EQX117</f>
        <v>161.63999999999999</v>
      </c>
      <c r="ERC117" s="1" t="s">
        <v>550</v>
      </c>
      <c r="ERD117" s="4" t="str" cm="1">
        <f t="array" ref="ERD117:ERF117">IFERROR(VLOOKUP(ERC117,[1]MA!$A$6:$D$32,{2,3,4},0),IFERROR(VLOOKUP(ERC117,[1]MO!$A$6:$D$26,{2,3,4},0),IFERROR(VLOOKUP(ERC117,[1]MQ!$A$6:$D$26,{2,3,4},0),IFERROR(VLOOKUP(ERC117,[1]BA!$A$6:$H$184,{2,5,8},0),{"No encontrado","X","X"}))))</f>
        <v>CIMBRA COMUN</v>
      </c>
      <c r="ERE117" s="12" t="str">
        <v>m2</v>
      </c>
      <c r="ERF117" s="4">
        <v>404.09</v>
      </c>
      <c r="ERG117" s="1">
        <f t="shared" ref="ERG117" si="963">0.2*2</f>
        <v>0.4</v>
      </c>
      <c r="ERH117" s="4">
        <f t="shared" ref="ERH117:ERH120" si="964">ERG117*ERF117</f>
        <v>161.63999999999999</v>
      </c>
      <c r="ERK117" s="1" t="s">
        <v>550</v>
      </c>
      <c r="ERL117" s="4" t="str" cm="1">
        <f t="array" ref="ERL117:ERN117">IFERROR(VLOOKUP(ERK117,[1]MA!$A$6:$D$32,{2,3,4},0),IFERROR(VLOOKUP(ERK117,[1]MO!$A$6:$D$26,{2,3,4},0),IFERROR(VLOOKUP(ERK117,[1]MQ!$A$6:$D$26,{2,3,4},0),IFERROR(VLOOKUP(ERK117,[1]BA!$A$6:$H$184,{2,5,8},0),{"No encontrado","X","X"}))))</f>
        <v>CIMBRA COMUN</v>
      </c>
      <c r="ERM117" s="12" t="str">
        <v>m2</v>
      </c>
      <c r="ERN117" s="4">
        <v>404.09</v>
      </c>
      <c r="ERO117" s="1">
        <f t="shared" ref="ERO117" si="965">0.2*2</f>
        <v>0.4</v>
      </c>
      <c r="ERP117" s="4">
        <f t="shared" ref="ERP117:ERP120" si="966">ERO117*ERN117</f>
        <v>161.63999999999999</v>
      </c>
      <c r="ERS117" s="1" t="s">
        <v>550</v>
      </c>
      <c r="ERT117" s="4" t="str" cm="1">
        <f t="array" ref="ERT117:ERV117">IFERROR(VLOOKUP(ERS117,[1]MA!$A$6:$D$32,{2,3,4},0),IFERROR(VLOOKUP(ERS117,[1]MO!$A$6:$D$26,{2,3,4},0),IFERROR(VLOOKUP(ERS117,[1]MQ!$A$6:$D$26,{2,3,4},0),IFERROR(VLOOKUP(ERS117,[1]BA!$A$6:$H$184,{2,5,8},0),{"No encontrado","X","X"}))))</f>
        <v>CIMBRA COMUN</v>
      </c>
      <c r="ERU117" s="12" t="str">
        <v>m2</v>
      </c>
      <c r="ERV117" s="4">
        <v>404.09</v>
      </c>
      <c r="ERW117" s="1">
        <f t="shared" ref="ERW117" si="967">0.2*2</f>
        <v>0.4</v>
      </c>
      <c r="ERX117" s="4">
        <f t="shared" ref="ERX117:ERX120" si="968">ERW117*ERV117</f>
        <v>161.63999999999999</v>
      </c>
      <c r="ESA117" s="1" t="s">
        <v>550</v>
      </c>
      <c r="ESB117" s="4" t="str" cm="1">
        <f t="array" ref="ESB117:ESD117">IFERROR(VLOOKUP(ESA117,[1]MA!$A$6:$D$32,{2,3,4},0),IFERROR(VLOOKUP(ESA117,[1]MO!$A$6:$D$26,{2,3,4},0),IFERROR(VLOOKUP(ESA117,[1]MQ!$A$6:$D$26,{2,3,4},0),IFERROR(VLOOKUP(ESA117,[1]BA!$A$6:$H$184,{2,5,8},0),{"No encontrado","X","X"}))))</f>
        <v>CIMBRA COMUN</v>
      </c>
      <c r="ESC117" s="12" t="str">
        <v>m2</v>
      </c>
      <c r="ESD117" s="4">
        <v>404.09</v>
      </c>
      <c r="ESE117" s="1">
        <f t="shared" ref="ESE117" si="969">0.2*2</f>
        <v>0.4</v>
      </c>
      <c r="ESF117" s="4">
        <f t="shared" ref="ESF117:ESF120" si="970">ESE117*ESD117</f>
        <v>161.63999999999999</v>
      </c>
      <c r="ESI117" s="1" t="s">
        <v>550</v>
      </c>
      <c r="ESJ117" s="4" t="str" cm="1">
        <f t="array" ref="ESJ117:ESL117">IFERROR(VLOOKUP(ESI117,[1]MA!$A$6:$D$32,{2,3,4},0),IFERROR(VLOOKUP(ESI117,[1]MO!$A$6:$D$26,{2,3,4},0),IFERROR(VLOOKUP(ESI117,[1]MQ!$A$6:$D$26,{2,3,4},0),IFERROR(VLOOKUP(ESI117,[1]BA!$A$6:$H$184,{2,5,8},0),{"No encontrado","X","X"}))))</f>
        <v>CIMBRA COMUN</v>
      </c>
      <c r="ESK117" s="12" t="str">
        <v>m2</v>
      </c>
      <c r="ESL117" s="4">
        <v>404.09</v>
      </c>
      <c r="ESM117" s="1">
        <f t="shared" ref="ESM117" si="971">0.2*2</f>
        <v>0.4</v>
      </c>
      <c r="ESN117" s="4">
        <f t="shared" ref="ESN117:ESN120" si="972">ESM117*ESL117</f>
        <v>161.63999999999999</v>
      </c>
      <c r="ESQ117" s="1" t="s">
        <v>550</v>
      </c>
      <c r="ESR117" s="4" t="str" cm="1">
        <f t="array" ref="ESR117:EST117">IFERROR(VLOOKUP(ESQ117,[1]MA!$A$6:$D$32,{2,3,4},0),IFERROR(VLOOKUP(ESQ117,[1]MO!$A$6:$D$26,{2,3,4},0),IFERROR(VLOOKUP(ESQ117,[1]MQ!$A$6:$D$26,{2,3,4},0),IFERROR(VLOOKUP(ESQ117,[1]BA!$A$6:$H$184,{2,5,8},0),{"No encontrado","X","X"}))))</f>
        <v>CIMBRA COMUN</v>
      </c>
      <c r="ESS117" s="12" t="str">
        <v>m2</v>
      </c>
      <c r="EST117" s="4">
        <v>404.09</v>
      </c>
      <c r="ESU117" s="1">
        <f t="shared" ref="ESU117" si="973">0.2*2</f>
        <v>0.4</v>
      </c>
      <c r="ESV117" s="4">
        <f t="shared" ref="ESV117:ESV120" si="974">ESU117*EST117</f>
        <v>161.63999999999999</v>
      </c>
      <c r="ESY117" s="1" t="s">
        <v>550</v>
      </c>
      <c r="ESZ117" s="4" t="str" cm="1">
        <f t="array" ref="ESZ117:ETB117">IFERROR(VLOOKUP(ESY117,[1]MA!$A$6:$D$32,{2,3,4},0),IFERROR(VLOOKUP(ESY117,[1]MO!$A$6:$D$26,{2,3,4},0),IFERROR(VLOOKUP(ESY117,[1]MQ!$A$6:$D$26,{2,3,4},0),IFERROR(VLOOKUP(ESY117,[1]BA!$A$6:$H$184,{2,5,8},0),{"No encontrado","X","X"}))))</f>
        <v>CIMBRA COMUN</v>
      </c>
      <c r="ETA117" s="12" t="str">
        <v>m2</v>
      </c>
      <c r="ETB117" s="4">
        <v>404.09</v>
      </c>
      <c r="ETC117" s="1">
        <f t="shared" ref="ETC117" si="975">0.2*2</f>
        <v>0.4</v>
      </c>
      <c r="ETD117" s="4">
        <f t="shared" ref="ETD117:ETD120" si="976">ETC117*ETB117</f>
        <v>161.63999999999999</v>
      </c>
      <c r="ETG117" s="1" t="s">
        <v>550</v>
      </c>
      <c r="ETH117" s="4" t="str" cm="1">
        <f t="array" ref="ETH117:ETJ117">IFERROR(VLOOKUP(ETG117,[1]MA!$A$6:$D$32,{2,3,4},0),IFERROR(VLOOKUP(ETG117,[1]MO!$A$6:$D$26,{2,3,4},0),IFERROR(VLOOKUP(ETG117,[1]MQ!$A$6:$D$26,{2,3,4},0),IFERROR(VLOOKUP(ETG117,[1]BA!$A$6:$H$184,{2,5,8},0),{"No encontrado","X","X"}))))</f>
        <v>CIMBRA COMUN</v>
      </c>
      <c r="ETI117" s="12" t="str">
        <v>m2</v>
      </c>
      <c r="ETJ117" s="4">
        <v>404.09</v>
      </c>
      <c r="ETK117" s="1">
        <f t="shared" ref="ETK117" si="977">0.2*2</f>
        <v>0.4</v>
      </c>
      <c r="ETL117" s="4">
        <f t="shared" ref="ETL117:ETL120" si="978">ETK117*ETJ117</f>
        <v>161.63999999999999</v>
      </c>
      <c r="ETO117" s="1" t="s">
        <v>550</v>
      </c>
      <c r="ETP117" s="4" t="str" cm="1">
        <f t="array" ref="ETP117:ETR117">IFERROR(VLOOKUP(ETO117,[1]MA!$A$6:$D$32,{2,3,4},0),IFERROR(VLOOKUP(ETO117,[1]MO!$A$6:$D$26,{2,3,4},0),IFERROR(VLOOKUP(ETO117,[1]MQ!$A$6:$D$26,{2,3,4},0),IFERROR(VLOOKUP(ETO117,[1]BA!$A$6:$H$184,{2,5,8},0),{"No encontrado","X","X"}))))</f>
        <v>CIMBRA COMUN</v>
      </c>
      <c r="ETQ117" s="12" t="str">
        <v>m2</v>
      </c>
      <c r="ETR117" s="4">
        <v>404.09</v>
      </c>
      <c r="ETS117" s="1">
        <f t="shared" ref="ETS117" si="979">0.2*2</f>
        <v>0.4</v>
      </c>
      <c r="ETT117" s="4">
        <f t="shared" ref="ETT117:ETT120" si="980">ETS117*ETR117</f>
        <v>161.63999999999999</v>
      </c>
      <c r="ETW117" s="1" t="s">
        <v>550</v>
      </c>
      <c r="ETX117" s="4" t="str" cm="1">
        <f t="array" ref="ETX117:ETZ117">IFERROR(VLOOKUP(ETW117,[1]MA!$A$6:$D$32,{2,3,4},0),IFERROR(VLOOKUP(ETW117,[1]MO!$A$6:$D$26,{2,3,4},0),IFERROR(VLOOKUP(ETW117,[1]MQ!$A$6:$D$26,{2,3,4},0),IFERROR(VLOOKUP(ETW117,[1]BA!$A$6:$H$184,{2,5,8},0),{"No encontrado","X","X"}))))</f>
        <v>CIMBRA COMUN</v>
      </c>
      <c r="ETY117" s="12" t="str">
        <v>m2</v>
      </c>
      <c r="ETZ117" s="4">
        <v>404.09</v>
      </c>
      <c r="EUA117" s="1">
        <f t="shared" ref="EUA117" si="981">0.2*2</f>
        <v>0.4</v>
      </c>
      <c r="EUB117" s="4">
        <f t="shared" ref="EUB117:EUB120" si="982">EUA117*ETZ117</f>
        <v>161.63999999999999</v>
      </c>
      <c r="EUE117" s="1" t="s">
        <v>550</v>
      </c>
      <c r="EUF117" s="4" t="str" cm="1">
        <f t="array" ref="EUF117:EUH117">IFERROR(VLOOKUP(EUE117,[1]MA!$A$6:$D$32,{2,3,4},0),IFERROR(VLOOKUP(EUE117,[1]MO!$A$6:$D$26,{2,3,4},0),IFERROR(VLOOKUP(EUE117,[1]MQ!$A$6:$D$26,{2,3,4},0),IFERROR(VLOOKUP(EUE117,[1]BA!$A$6:$H$184,{2,5,8},0),{"No encontrado","X","X"}))))</f>
        <v>CIMBRA COMUN</v>
      </c>
      <c r="EUG117" s="12" t="str">
        <v>m2</v>
      </c>
      <c r="EUH117" s="4">
        <v>404.09</v>
      </c>
      <c r="EUI117" s="1">
        <f t="shared" ref="EUI117" si="983">0.2*2</f>
        <v>0.4</v>
      </c>
      <c r="EUJ117" s="4">
        <f t="shared" ref="EUJ117:EUJ120" si="984">EUI117*EUH117</f>
        <v>161.63999999999999</v>
      </c>
      <c r="EUM117" s="1" t="s">
        <v>550</v>
      </c>
      <c r="EUN117" s="4" t="str" cm="1">
        <f t="array" ref="EUN117:EUP117">IFERROR(VLOOKUP(EUM117,[1]MA!$A$6:$D$32,{2,3,4},0),IFERROR(VLOOKUP(EUM117,[1]MO!$A$6:$D$26,{2,3,4},0),IFERROR(VLOOKUP(EUM117,[1]MQ!$A$6:$D$26,{2,3,4},0),IFERROR(VLOOKUP(EUM117,[1]BA!$A$6:$H$184,{2,5,8},0),{"No encontrado","X","X"}))))</f>
        <v>CIMBRA COMUN</v>
      </c>
      <c r="EUO117" s="12" t="str">
        <v>m2</v>
      </c>
      <c r="EUP117" s="4">
        <v>404.09</v>
      </c>
      <c r="EUQ117" s="1">
        <f t="shared" ref="EUQ117" si="985">0.2*2</f>
        <v>0.4</v>
      </c>
      <c r="EUR117" s="4">
        <f t="shared" ref="EUR117:EUR120" si="986">EUQ117*EUP117</f>
        <v>161.63999999999999</v>
      </c>
      <c r="EUU117" s="1" t="s">
        <v>550</v>
      </c>
      <c r="EUV117" s="4" t="str" cm="1">
        <f t="array" ref="EUV117:EUX117">IFERROR(VLOOKUP(EUU117,[1]MA!$A$6:$D$32,{2,3,4},0),IFERROR(VLOOKUP(EUU117,[1]MO!$A$6:$D$26,{2,3,4},0),IFERROR(VLOOKUP(EUU117,[1]MQ!$A$6:$D$26,{2,3,4},0),IFERROR(VLOOKUP(EUU117,[1]BA!$A$6:$H$184,{2,5,8},0),{"No encontrado","X","X"}))))</f>
        <v>CIMBRA COMUN</v>
      </c>
      <c r="EUW117" s="12" t="str">
        <v>m2</v>
      </c>
      <c r="EUX117" s="4">
        <v>404.09</v>
      </c>
      <c r="EUY117" s="1">
        <f t="shared" ref="EUY117" si="987">0.2*2</f>
        <v>0.4</v>
      </c>
      <c r="EUZ117" s="4">
        <f t="shared" ref="EUZ117:EUZ120" si="988">EUY117*EUX117</f>
        <v>161.63999999999999</v>
      </c>
      <c r="EVC117" s="1" t="s">
        <v>550</v>
      </c>
      <c r="EVD117" s="4" t="str" cm="1">
        <f t="array" ref="EVD117:EVF117">IFERROR(VLOOKUP(EVC117,[1]MA!$A$6:$D$32,{2,3,4},0),IFERROR(VLOOKUP(EVC117,[1]MO!$A$6:$D$26,{2,3,4},0),IFERROR(VLOOKUP(EVC117,[1]MQ!$A$6:$D$26,{2,3,4},0),IFERROR(VLOOKUP(EVC117,[1]BA!$A$6:$H$184,{2,5,8},0),{"No encontrado","X","X"}))))</f>
        <v>CIMBRA COMUN</v>
      </c>
      <c r="EVE117" s="12" t="str">
        <v>m2</v>
      </c>
      <c r="EVF117" s="4">
        <v>404.09</v>
      </c>
      <c r="EVG117" s="1">
        <f t="shared" ref="EVG117" si="989">0.2*2</f>
        <v>0.4</v>
      </c>
      <c r="EVH117" s="4">
        <f t="shared" ref="EVH117:EVH120" si="990">EVG117*EVF117</f>
        <v>161.63999999999999</v>
      </c>
      <c r="EVK117" s="1" t="s">
        <v>550</v>
      </c>
      <c r="EVL117" s="4" t="str" cm="1">
        <f t="array" ref="EVL117:EVN117">IFERROR(VLOOKUP(EVK117,[1]MA!$A$6:$D$32,{2,3,4},0),IFERROR(VLOOKUP(EVK117,[1]MO!$A$6:$D$26,{2,3,4},0),IFERROR(VLOOKUP(EVK117,[1]MQ!$A$6:$D$26,{2,3,4},0),IFERROR(VLOOKUP(EVK117,[1]BA!$A$6:$H$184,{2,5,8},0),{"No encontrado","X","X"}))))</f>
        <v>CIMBRA COMUN</v>
      </c>
      <c r="EVM117" s="12" t="str">
        <v>m2</v>
      </c>
      <c r="EVN117" s="4">
        <v>404.09</v>
      </c>
      <c r="EVO117" s="1">
        <f t="shared" ref="EVO117" si="991">0.2*2</f>
        <v>0.4</v>
      </c>
      <c r="EVP117" s="4">
        <f t="shared" ref="EVP117:EVP120" si="992">EVO117*EVN117</f>
        <v>161.63999999999999</v>
      </c>
      <c r="EVS117" s="1" t="s">
        <v>550</v>
      </c>
      <c r="EVT117" s="4" t="str" cm="1">
        <f t="array" ref="EVT117:EVV117">IFERROR(VLOOKUP(EVS117,[1]MA!$A$6:$D$32,{2,3,4},0),IFERROR(VLOOKUP(EVS117,[1]MO!$A$6:$D$26,{2,3,4},0),IFERROR(VLOOKUP(EVS117,[1]MQ!$A$6:$D$26,{2,3,4},0),IFERROR(VLOOKUP(EVS117,[1]BA!$A$6:$H$184,{2,5,8},0),{"No encontrado","X","X"}))))</f>
        <v>CIMBRA COMUN</v>
      </c>
      <c r="EVU117" s="12" t="str">
        <v>m2</v>
      </c>
      <c r="EVV117" s="4">
        <v>404.09</v>
      </c>
      <c r="EVW117" s="1">
        <f t="shared" ref="EVW117" si="993">0.2*2</f>
        <v>0.4</v>
      </c>
      <c r="EVX117" s="4">
        <f t="shared" ref="EVX117:EVX120" si="994">EVW117*EVV117</f>
        <v>161.63999999999999</v>
      </c>
      <c r="EWA117" s="1" t="s">
        <v>550</v>
      </c>
      <c r="EWB117" s="4" t="str" cm="1">
        <f t="array" ref="EWB117:EWD117">IFERROR(VLOOKUP(EWA117,[1]MA!$A$6:$D$32,{2,3,4},0),IFERROR(VLOOKUP(EWA117,[1]MO!$A$6:$D$26,{2,3,4},0),IFERROR(VLOOKUP(EWA117,[1]MQ!$A$6:$D$26,{2,3,4},0),IFERROR(VLOOKUP(EWA117,[1]BA!$A$6:$H$184,{2,5,8},0),{"No encontrado","X","X"}))))</f>
        <v>CIMBRA COMUN</v>
      </c>
      <c r="EWC117" s="12" t="str">
        <v>m2</v>
      </c>
      <c r="EWD117" s="4">
        <v>404.09</v>
      </c>
      <c r="EWE117" s="1">
        <f t="shared" ref="EWE117" si="995">0.2*2</f>
        <v>0.4</v>
      </c>
      <c r="EWF117" s="4">
        <f t="shared" ref="EWF117:EWF120" si="996">EWE117*EWD117</f>
        <v>161.63999999999999</v>
      </c>
      <c r="EWI117" s="1" t="s">
        <v>550</v>
      </c>
      <c r="EWJ117" s="4" t="str" cm="1">
        <f t="array" ref="EWJ117:EWL117">IFERROR(VLOOKUP(EWI117,[1]MA!$A$6:$D$32,{2,3,4},0),IFERROR(VLOOKUP(EWI117,[1]MO!$A$6:$D$26,{2,3,4},0),IFERROR(VLOOKUP(EWI117,[1]MQ!$A$6:$D$26,{2,3,4},0),IFERROR(VLOOKUP(EWI117,[1]BA!$A$6:$H$184,{2,5,8},0),{"No encontrado","X","X"}))))</f>
        <v>CIMBRA COMUN</v>
      </c>
      <c r="EWK117" s="12" t="str">
        <v>m2</v>
      </c>
      <c r="EWL117" s="4">
        <v>404.09</v>
      </c>
      <c r="EWM117" s="1">
        <f t="shared" ref="EWM117" si="997">0.2*2</f>
        <v>0.4</v>
      </c>
      <c r="EWN117" s="4">
        <f t="shared" ref="EWN117:EWN120" si="998">EWM117*EWL117</f>
        <v>161.63999999999999</v>
      </c>
      <c r="EWQ117" s="1" t="s">
        <v>550</v>
      </c>
      <c r="EWR117" s="4" t="str" cm="1">
        <f t="array" ref="EWR117:EWT117">IFERROR(VLOOKUP(EWQ117,[1]MA!$A$6:$D$32,{2,3,4},0),IFERROR(VLOOKUP(EWQ117,[1]MO!$A$6:$D$26,{2,3,4},0),IFERROR(VLOOKUP(EWQ117,[1]MQ!$A$6:$D$26,{2,3,4},0),IFERROR(VLOOKUP(EWQ117,[1]BA!$A$6:$H$184,{2,5,8},0),{"No encontrado","X","X"}))))</f>
        <v>CIMBRA COMUN</v>
      </c>
      <c r="EWS117" s="12" t="str">
        <v>m2</v>
      </c>
      <c r="EWT117" s="4">
        <v>404.09</v>
      </c>
      <c r="EWU117" s="1">
        <f t="shared" ref="EWU117" si="999">0.2*2</f>
        <v>0.4</v>
      </c>
      <c r="EWV117" s="4">
        <f t="shared" ref="EWV117:EWV120" si="1000">EWU117*EWT117</f>
        <v>161.63999999999999</v>
      </c>
      <c r="EWY117" s="1" t="s">
        <v>550</v>
      </c>
      <c r="EWZ117" s="4" t="str" cm="1">
        <f t="array" ref="EWZ117:EXB117">IFERROR(VLOOKUP(EWY117,[1]MA!$A$6:$D$32,{2,3,4},0),IFERROR(VLOOKUP(EWY117,[1]MO!$A$6:$D$26,{2,3,4},0),IFERROR(VLOOKUP(EWY117,[1]MQ!$A$6:$D$26,{2,3,4},0),IFERROR(VLOOKUP(EWY117,[1]BA!$A$6:$H$184,{2,5,8},0),{"No encontrado","X","X"}))))</f>
        <v>CIMBRA COMUN</v>
      </c>
      <c r="EXA117" s="12" t="str">
        <v>m2</v>
      </c>
      <c r="EXB117" s="4">
        <v>404.09</v>
      </c>
      <c r="EXC117" s="1">
        <f t="shared" ref="EXC117" si="1001">0.2*2</f>
        <v>0.4</v>
      </c>
      <c r="EXD117" s="4">
        <f t="shared" ref="EXD117:EXD120" si="1002">EXC117*EXB117</f>
        <v>161.63999999999999</v>
      </c>
      <c r="EXG117" s="1" t="s">
        <v>550</v>
      </c>
      <c r="EXH117" s="4" t="str" cm="1">
        <f t="array" ref="EXH117:EXJ117">IFERROR(VLOOKUP(EXG117,[1]MA!$A$6:$D$32,{2,3,4},0),IFERROR(VLOOKUP(EXG117,[1]MO!$A$6:$D$26,{2,3,4},0),IFERROR(VLOOKUP(EXG117,[1]MQ!$A$6:$D$26,{2,3,4},0),IFERROR(VLOOKUP(EXG117,[1]BA!$A$6:$H$184,{2,5,8},0),{"No encontrado","X","X"}))))</f>
        <v>CIMBRA COMUN</v>
      </c>
      <c r="EXI117" s="12" t="str">
        <v>m2</v>
      </c>
      <c r="EXJ117" s="4">
        <v>404.09</v>
      </c>
      <c r="EXK117" s="1">
        <f t="shared" ref="EXK117" si="1003">0.2*2</f>
        <v>0.4</v>
      </c>
      <c r="EXL117" s="4">
        <f t="shared" ref="EXL117:EXL120" si="1004">EXK117*EXJ117</f>
        <v>161.63999999999999</v>
      </c>
      <c r="EXO117" s="1" t="s">
        <v>550</v>
      </c>
      <c r="EXP117" s="4" t="str" cm="1">
        <f t="array" ref="EXP117:EXR117">IFERROR(VLOOKUP(EXO117,[1]MA!$A$6:$D$32,{2,3,4},0),IFERROR(VLOOKUP(EXO117,[1]MO!$A$6:$D$26,{2,3,4},0),IFERROR(VLOOKUP(EXO117,[1]MQ!$A$6:$D$26,{2,3,4},0),IFERROR(VLOOKUP(EXO117,[1]BA!$A$6:$H$184,{2,5,8},0),{"No encontrado","X","X"}))))</f>
        <v>CIMBRA COMUN</v>
      </c>
      <c r="EXQ117" s="12" t="str">
        <v>m2</v>
      </c>
      <c r="EXR117" s="4">
        <v>404.09</v>
      </c>
      <c r="EXS117" s="1">
        <f t="shared" ref="EXS117" si="1005">0.2*2</f>
        <v>0.4</v>
      </c>
      <c r="EXT117" s="4">
        <f t="shared" ref="EXT117:EXT120" si="1006">EXS117*EXR117</f>
        <v>161.63999999999999</v>
      </c>
      <c r="EXW117" s="1" t="s">
        <v>550</v>
      </c>
      <c r="EXX117" s="4" t="str" cm="1">
        <f t="array" ref="EXX117:EXZ117">IFERROR(VLOOKUP(EXW117,[1]MA!$A$6:$D$32,{2,3,4},0),IFERROR(VLOOKUP(EXW117,[1]MO!$A$6:$D$26,{2,3,4},0),IFERROR(VLOOKUP(EXW117,[1]MQ!$A$6:$D$26,{2,3,4},0),IFERROR(VLOOKUP(EXW117,[1]BA!$A$6:$H$184,{2,5,8},0),{"No encontrado","X","X"}))))</f>
        <v>CIMBRA COMUN</v>
      </c>
      <c r="EXY117" s="12" t="str">
        <v>m2</v>
      </c>
      <c r="EXZ117" s="4">
        <v>404.09</v>
      </c>
      <c r="EYA117" s="1">
        <f t="shared" ref="EYA117" si="1007">0.2*2</f>
        <v>0.4</v>
      </c>
      <c r="EYB117" s="4">
        <f t="shared" ref="EYB117:EYB120" si="1008">EYA117*EXZ117</f>
        <v>161.63999999999999</v>
      </c>
      <c r="EYE117" s="1" t="s">
        <v>550</v>
      </c>
      <c r="EYF117" s="4" t="str" cm="1">
        <f t="array" ref="EYF117:EYH117">IFERROR(VLOOKUP(EYE117,[1]MA!$A$6:$D$32,{2,3,4},0),IFERROR(VLOOKUP(EYE117,[1]MO!$A$6:$D$26,{2,3,4},0),IFERROR(VLOOKUP(EYE117,[1]MQ!$A$6:$D$26,{2,3,4},0),IFERROR(VLOOKUP(EYE117,[1]BA!$A$6:$H$184,{2,5,8},0),{"No encontrado","X","X"}))))</f>
        <v>CIMBRA COMUN</v>
      </c>
      <c r="EYG117" s="12" t="str">
        <v>m2</v>
      </c>
      <c r="EYH117" s="4">
        <v>404.09</v>
      </c>
      <c r="EYI117" s="1">
        <f t="shared" ref="EYI117" si="1009">0.2*2</f>
        <v>0.4</v>
      </c>
      <c r="EYJ117" s="4">
        <f t="shared" ref="EYJ117:EYJ120" si="1010">EYI117*EYH117</f>
        <v>161.63999999999999</v>
      </c>
      <c r="EYM117" s="1" t="s">
        <v>550</v>
      </c>
      <c r="EYN117" s="4" t="str" cm="1">
        <f t="array" ref="EYN117:EYP117">IFERROR(VLOOKUP(EYM117,[1]MA!$A$6:$D$32,{2,3,4},0),IFERROR(VLOOKUP(EYM117,[1]MO!$A$6:$D$26,{2,3,4},0),IFERROR(VLOOKUP(EYM117,[1]MQ!$A$6:$D$26,{2,3,4},0),IFERROR(VLOOKUP(EYM117,[1]BA!$A$6:$H$184,{2,5,8},0),{"No encontrado","X","X"}))))</f>
        <v>CIMBRA COMUN</v>
      </c>
      <c r="EYO117" s="12" t="str">
        <v>m2</v>
      </c>
      <c r="EYP117" s="4">
        <v>404.09</v>
      </c>
      <c r="EYQ117" s="1">
        <f t="shared" ref="EYQ117" si="1011">0.2*2</f>
        <v>0.4</v>
      </c>
      <c r="EYR117" s="4">
        <f t="shared" ref="EYR117:EYR120" si="1012">EYQ117*EYP117</f>
        <v>161.63999999999999</v>
      </c>
      <c r="EYU117" s="1" t="s">
        <v>550</v>
      </c>
      <c r="EYV117" s="4" t="str" cm="1">
        <f t="array" ref="EYV117:EYX117">IFERROR(VLOOKUP(EYU117,[1]MA!$A$6:$D$32,{2,3,4},0),IFERROR(VLOOKUP(EYU117,[1]MO!$A$6:$D$26,{2,3,4},0),IFERROR(VLOOKUP(EYU117,[1]MQ!$A$6:$D$26,{2,3,4},0),IFERROR(VLOOKUP(EYU117,[1]BA!$A$6:$H$184,{2,5,8},0),{"No encontrado","X","X"}))))</f>
        <v>CIMBRA COMUN</v>
      </c>
      <c r="EYW117" s="12" t="str">
        <v>m2</v>
      </c>
      <c r="EYX117" s="4">
        <v>404.09</v>
      </c>
      <c r="EYY117" s="1">
        <f t="shared" ref="EYY117" si="1013">0.2*2</f>
        <v>0.4</v>
      </c>
      <c r="EYZ117" s="4">
        <f t="shared" ref="EYZ117:EYZ120" si="1014">EYY117*EYX117</f>
        <v>161.63999999999999</v>
      </c>
      <c r="EZC117" s="1" t="s">
        <v>550</v>
      </c>
      <c r="EZD117" s="4" t="str" cm="1">
        <f t="array" ref="EZD117:EZF117">IFERROR(VLOOKUP(EZC117,[1]MA!$A$6:$D$32,{2,3,4},0),IFERROR(VLOOKUP(EZC117,[1]MO!$A$6:$D$26,{2,3,4},0),IFERROR(VLOOKUP(EZC117,[1]MQ!$A$6:$D$26,{2,3,4},0),IFERROR(VLOOKUP(EZC117,[1]BA!$A$6:$H$184,{2,5,8},0),{"No encontrado","X","X"}))))</f>
        <v>CIMBRA COMUN</v>
      </c>
      <c r="EZE117" s="12" t="str">
        <v>m2</v>
      </c>
      <c r="EZF117" s="4">
        <v>404.09</v>
      </c>
      <c r="EZG117" s="1">
        <f t="shared" ref="EZG117" si="1015">0.2*2</f>
        <v>0.4</v>
      </c>
      <c r="EZH117" s="4">
        <f t="shared" ref="EZH117:EZH120" si="1016">EZG117*EZF117</f>
        <v>161.63999999999999</v>
      </c>
      <c r="EZK117" s="1" t="s">
        <v>550</v>
      </c>
      <c r="EZL117" s="4" t="str" cm="1">
        <f t="array" ref="EZL117:EZN117">IFERROR(VLOOKUP(EZK117,[1]MA!$A$6:$D$32,{2,3,4},0),IFERROR(VLOOKUP(EZK117,[1]MO!$A$6:$D$26,{2,3,4},0),IFERROR(VLOOKUP(EZK117,[1]MQ!$A$6:$D$26,{2,3,4},0),IFERROR(VLOOKUP(EZK117,[1]BA!$A$6:$H$184,{2,5,8},0),{"No encontrado","X","X"}))))</f>
        <v>CIMBRA COMUN</v>
      </c>
      <c r="EZM117" s="12" t="str">
        <v>m2</v>
      </c>
      <c r="EZN117" s="4">
        <v>404.09</v>
      </c>
      <c r="EZO117" s="1">
        <f t="shared" ref="EZO117" si="1017">0.2*2</f>
        <v>0.4</v>
      </c>
      <c r="EZP117" s="4">
        <f t="shared" ref="EZP117:EZP120" si="1018">EZO117*EZN117</f>
        <v>161.63999999999999</v>
      </c>
      <c r="EZS117" s="1" t="s">
        <v>550</v>
      </c>
      <c r="EZT117" s="4" t="str" cm="1">
        <f t="array" ref="EZT117:EZV117">IFERROR(VLOOKUP(EZS117,[1]MA!$A$6:$D$32,{2,3,4},0),IFERROR(VLOOKUP(EZS117,[1]MO!$A$6:$D$26,{2,3,4},0),IFERROR(VLOOKUP(EZS117,[1]MQ!$A$6:$D$26,{2,3,4},0),IFERROR(VLOOKUP(EZS117,[1]BA!$A$6:$H$184,{2,5,8},0),{"No encontrado","X","X"}))))</f>
        <v>CIMBRA COMUN</v>
      </c>
      <c r="EZU117" s="12" t="str">
        <v>m2</v>
      </c>
      <c r="EZV117" s="4">
        <v>404.09</v>
      </c>
      <c r="EZW117" s="1">
        <f t="shared" ref="EZW117" si="1019">0.2*2</f>
        <v>0.4</v>
      </c>
      <c r="EZX117" s="4">
        <f t="shared" ref="EZX117:EZX120" si="1020">EZW117*EZV117</f>
        <v>161.63999999999999</v>
      </c>
      <c r="FAA117" s="1" t="s">
        <v>550</v>
      </c>
      <c r="FAB117" s="4" t="str" cm="1">
        <f t="array" ref="FAB117:FAD117">IFERROR(VLOOKUP(FAA117,[1]MA!$A$6:$D$32,{2,3,4},0),IFERROR(VLOOKUP(FAA117,[1]MO!$A$6:$D$26,{2,3,4},0),IFERROR(VLOOKUP(FAA117,[1]MQ!$A$6:$D$26,{2,3,4},0),IFERROR(VLOOKUP(FAA117,[1]BA!$A$6:$H$184,{2,5,8},0),{"No encontrado","X","X"}))))</f>
        <v>CIMBRA COMUN</v>
      </c>
      <c r="FAC117" s="12" t="str">
        <v>m2</v>
      </c>
      <c r="FAD117" s="4">
        <v>404.09</v>
      </c>
      <c r="FAE117" s="1">
        <f t="shared" ref="FAE117" si="1021">0.2*2</f>
        <v>0.4</v>
      </c>
      <c r="FAF117" s="4">
        <f t="shared" ref="FAF117:FAF120" si="1022">FAE117*FAD117</f>
        <v>161.63999999999999</v>
      </c>
      <c r="FAI117" s="1" t="s">
        <v>550</v>
      </c>
      <c r="FAJ117" s="4" t="str" cm="1">
        <f t="array" ref="FAJ117:FAL117">IFERROR(VLOOKUP(FAI117,[1]MA!$A$6:$D$32,{2,3,4},0),IFERROR(VLOOKUP(FAI117,[1]MO!$A$6:$D$26,{2,3,4},0),IFERROR(VLOOKUP(FAI117,[1]MQ!$A$6:$D$26,{2,3,4},0),IFERROR(VLOOKUP(FAI117,[1]BA!$A$6:$H$184,{2,5,8},0),{"No encontrado","X","X"}))))</f>
        <v>CIMBRA COMUN</v>
      </c>
      <c r="FAK117" s="12" t="str">
        <v>m2</v>
      </c>
      <c r="FAL117" s="4">
        <v>404.09</v>
      </c>
      <c r="FAM117" s="1">
        <f t="shared" ref="FAM117" si="1023">0.2*2</f>
        <v>0.4</v>
      </c>
      <c r="FAN117" s="4">
        <f t="shared" ref="FAN117:FAN120" si="1024">FAM117*FAL117</f>
        <v>161.63999999999999</v>
      </c>
      <c r="FAQ117" s="1" t="s">
        <v>550</v>
      </c>
      <c r="FAR117" s="4" t="str" cm="1">
        <f t="array" ref="FAR117:FAT117">IFERROR(VLOOKUP(FAQ117,[1]MA!$A$6:$D$32,{2,3,4},0),IFERROR(VLOOKUP(FAQ117,[1]MO!$A$6:$D$26,{2,3,4},0),IFERROR(VLOOKUP(FAQ117,[1]MQ!$A$6:$D$26,{2,3,4},0),IFERROR(VLOOKUP(FAQ117,[1]BA!$A$6:$H$184,{2,5,8},0),{"No encontrado","X","X"}))))</f>
        <v>CIMBRA COMUN</v>
      </c>
      <c r="FAS117" s="12" t="str">
        <v>m2</v>
      </c>
      <c r="FAT117" s="4">
        <v>404.09</v>
      </c>
      <c r="FAU117" s="1">
        <f t="shared" ref="FAU117" si="1025">0.2*2</f>
        <v>0.4</v>
      </c>
      <c r="FAV117" s="4">
        <f t="shared" ref="FAV117:FAV120" si="1026">FAU117*FAT117</f>
        <v>161.63999999999999</v>
      </c>
      <c r="FAY117" s="1" t="s">
        <v>550</v>
      </c>
      <c r="FAZ117" s="4" t="str" cm="1">
        <f t="array" ref="FAZ117:FBB117">IFERROR(VLOOKUP(FAY117,[1]MA!$A$6:$D$32,{2,3,4},0),IFERROR(VLOOKUP(FAY117,[1]MO!$A$6:$D$26,{2,3,4},0),IFERROR(VLOOKUP(FAY117,[1]MQ!$A$6:$D$26,{2,3,4},0),IFERROR(VLOOKUP(FAY117,[1]BA!$A$6:$H$184,{2,5,8},0),{"No encontrado","X","X"}))))</f>
        <v>CIMBRA COMUN</v>
      </c>
      <c r="FBA117" s="12" t="str">
        <v>m2</v>
      </c>
      <c r="FBB117" s="4">
        <v>404.09</v>
      </c>
      <c r="FBC117" s="1">
        <f t="shared" ref="FBC117" si="1027">0.2*2</f>
        <v>0.4</v>
      </c>
      <c r="FBD117" s="4">
        <f t="shared" ref="FBD117:FBD120" si="1028">FBC117*FBB117</f>
        <v>161.63999999999999</v>
      </c>
      <c r="FBG117" s="1" t="s">
        <v>550</v>
      </c>
      <c r="FBH117" s="4" t="str" cm="1">
        <f t="array" ref="FBH117:FBJ117">IFERROR(VLOOKUP(FBG117,[1]MA!$A$6:$D$32,{2,3,4},0),IFERROR(VLOOKUP(FBG117,[1]MO!$A$6:$D$26,{2,3,4},0),IFERROR(VLOOKUP(FBG117,[1]MQ!$A$6:$D$26,{2,3,4},0),IFERROR(VLOOKUP(FBG117,[1]BA!$A$6:$H$184,{2,5,8},0),{"No encontrado","X","X"}))))</f>
        <v>CIMBRA COMUN</v>
      </c>
      <c r="FBI117" s="12" t="str">
        <v>m2</v>
      </c>
      <c r="FBJ117" s="4">
        <v>404.09</v>
      </c>
      <c r="FBK117" s="1">
        <f t="shared" ref="FBK117" si="1029">0.2*2</f>
        <v>0.4</v>
      </c>
      <c r="FBL117" s="4">
        <f t="shared" ref="FBL117:FBL120" si="1030">FBK117*FBJ117</f>
        <v>161.63999999999999</v>
      </c>
      <c r="FBO117" s="1" t="s">
        <v>550</v>
      </c>
      <c r="FBP117" s="4" t="str" cm="1">
        <f t="array" ref="FBP117:FBR117">IFERROR(VLOOKUP(FBO117,[1]MA!$A$6:$D$32,{2,3,4},0),IFERROR(VLOOKUP(FBO117,[1]MO!$A$6:$D$26,{2,3,4},0),IFERROR(VLOOKUP(FBO117,[1]MQ!$A$6:$D$26,{2,3,4},0),IFERROR(VLOOKUP(FBO117,[1]BA!$A$6:$H$184,{2,5,8},0),{"No encontrado","X","X"}))))</f>
        <v>CIMBRA COMUN</v>
      </c>
      <c r="FBQ117" s="12" t="str">
        <v>m2</v>
      </c>
      <c r="FBR117" s="4">
        <v>404.09</v>
      </c>
      <c r="FBS117" s="1">
        <f t="shared" ref="FBS117" si="1031">0.2*2</f>
        <v>0.4</v>
      </c>
      <c r="FBT117" s="4">
        <f t="shared" ref="FBT117:FBT120" si="1032">FBS117*FBR117</f>
        <v>161.63999999999999</v>
      </c>
      <c r="FBW117" s="1" t="s">
        <v>550</v>
      </c>
      <c r="FBX117" s="4" t="str" cm="1">
        <f t="array" ref="FBX117:FBZ117">IFERROR(VLOOKUP(FBW117,[1]MA!$A$6:$D$32,{2,3,4},0),IFERROR(VLOOKUP(FBW117,[1]MO!$A$6:$D$26,{2,3,4},0),IFERROR(VLOOKUP(FBW117,[1]MQ!$A$6:$D$26,{2,3,4},0),IFERROR(VLOOKUP(FBW117,[1]BA!$A$6:$H$184,{2,5,8},0),{"No encontrado","X","X"}))))</f>
        <v>CIMBRA COMUN</v>
      </c>
      <c r="FBY117" s="12" t="str">
        <v>m2</v>
      </c>
      <c r="FBZ117" s="4">
        <v>404.09</v>
      </c>
      <c r="FCA117" s="1">
        <f t="shared" ref="FCA117" si="1033">0.2*2</f>
        <v>0.4</v>
      </c>
      <c r="FCB117" s="4">
        <f t="shared" ref="FCB117:FCB120" si="1034">FCA117*FBZ117</f>
        <v>161.63999999999999</v>
      </c>
      <c r="FCE117" s="1" t="s">
        <v>550</v>
      </c>
      <c r="FCF117" s="4" t="str" cm="1">
        <f t="array" ref="FCF117:FCH117">IFERROR(VLOOKUP(FCE117,[1]MA!$A$6:$D$32,{2,3,4},0),IFERROR(VLOOKUP(FCE117,[1]MO!$A$6:$D$26,{2,3,4},0),IFERROR(VLOOKUP(FCE117,[1]MQ!$A$6:$D$26,{2,3,4},0),IFERROR(VLOOKUP(FCE117,[1]BA!$A$6:$H$184,{2,5,8},0),{"No encontrado","X","X"}))))</f>
        <v>CIMBRA COMUN</v>
      </c>
      <c r="FCG117" s="12" t="str">
        <v>m2</v>
      </c>
      <c r="FCH117" s="4">
        <v>404.09</v>
      </c>
      <c r="FCI117" s="1">
        <f t="shared" ref="FCI117" si="1035">0.2*2</f>
        <v>0.4</v>
      </c>
      <c r="FCJ117" s="4">
        <f t="shared" ref="FCJ117:FCJ120" si="1036">FCI117*FCH117</f>
        <v>161.63999999999999</v>
      </c>
      <c r="FCM117" s="1" t="s">
        <v>550</v>
      </c>
      <c r="FCN117" s="4" t="str" cm="1">
        <f t="array" ref="FCN117:FCP117">IFERROR(VLOOKUP(FCM117,[1]MA!$A$6:$D$32,{2,3,4},0),IFERROR(VLOOKUP(FCM117,[1]MO!$A$6:$D$26,{2,3,4},0),IFERROR(VLOOKUP(FCM117,[1]MQ!$A$6:$D$26,{2,3,4},0),IFERROR(VLOOKUP(FCM117,[1]BA!$A$6:$H$184,{2,5,8},0),{"No encontrado","X","X"}))))</f>
        <v>CIMBRA COMUN</v>
      </c>
      <c r="FCO117" s="12" t="str">
        <v>m2</v>
      </c>
      <c r="FCP117" s="4">
        <v>404.09</v>
      </c>
      <c r="FCQ117" s="1">
        <f t="shared" ref="FCQ117" si="1037">0.2*2</f>
        <v>0.4</v>
      </c>
      <c r="FCR117" s="4">
        <f t="shared" ref="FCR117:FCR120" si="1038">FCQ117*FCP117</f>
        <v>161.63999999999999</v>
      </c>
      <c r="FCU117" s="1" t="s">
        <v>550</v>
      </c>
      <c r="FCV117" s="4" t="str" cm="1">
        <f t="array" ref="FCV117:FCX117">IFERROR(VLOOKUP(FCU117,[1]MA!$A$6:$D$32,{2,3,4},0),IFERROR(VLOOKUP(FCU117,[1]MO!$A$6:$D$26,{2,3,4},0),IFERROR(VLOOKUP(FCU117,[1]MQ!$A$6:$D$26,{2,3,4},0),IFERROR(VLOOKUP(FCU117,[1]BA!$A$6:$H$184,{2,5,8},0),{"No encontrado","X","X"}))))</f>
        <v>CIMBRA COMUN</v>
      </c>
      <c r="FCW117" s="12" t="str">
        <v>m2</v>
      </c>
      <c r="FCX117" s="4">
        <v>404.09</v>
      </c>
      <c r="FCY117" s="1">
        <f t="shared" ref="FCY117" si="1039">0.2*2</f>
        <v>0.4</v>
      </c>
      <c r="FCZ117" s="4">
        <f t="shared" ref="FCZ117:FCZ120" si="1040">FCY117*FCX117</f>
        <v>161.63999999999999</v>
      </c>
      <c r="FDC117" s="1" t="s">
        <v>550</v>
      </c>
      <c r="FDD117" s="4" t="str" cm="1">
        <f t="array" ref="FDD117:FDF117">IFERROR(VLOOKUP(FDC117,[1]MA!$A$6:$D$32,{2,3,4},0),IFERROR(VLOOKUP(FDC117,[1]MO!$A$6:$D$26,{2,3,4},0),IFERROR(VLOOKUP(FDC117,[1]MQ!$A$6:$D$26,{2,3,4},0),IFERROR(VLOOKUP(FDC117,[1]BA!$A$6:$H$184,{2,5,8},0),{"No encontrado","X","X"}))))</f>
        <v>CIMBRA COMUN</v>
      </c>
      <c r="FDE117" s="12" t="str">
        <v>m2</v>
      </c>
      <c r="FDF117" s="4">
        <v>404.09</v>
      </c>
      <c r="FDG117" s="1">
        <f t="shared" ref="FDG117" si="1041">0.2*2</f>
        <v>0.4</v>
      </c>
      <c r="FDH117" s="4">
        <f t="shared" ref="FDH117:FDH120" si="1042">FDG117*FDF117</f>
        <v>161.63999999999999</v>
      </c>
      <c r="FDK117" s="1" t="s">
        <v>550</v>
      </c>
      <c r="FDL117" s="4" t="str" cm="1">
        <f t="array" ref="FDL117:FDN117">IFERROR(VLOOKUP(FDK117,[1]MA!$A$6:$D$32,{2,3,4},0),IFERROR(VLOOKUP(FDK117,[1]MO!$A$6:$D$26,{2,3,4},0),IFERROR(VLOOKUP(FDK117,[1]MQ!$A$6:$D$26,{2,3,4},0),IFERROR(VLOOKUP(FDK117,[1]BA!$A$6:$H$184,{2,5,8},0),{"No encontrado","X","X"}))))</f>
        <v>CIMBRA COMUN</v>
      </c>
      <c r="FDM117" s="12" t="str">
        <v>m2</v>
      </c>
      <c r="FDN117" s="4">
        <v>404.09</v>
      </c>
      <c r="FDO117" s="1">
        <f t="shared" ref="FDO117" si="1043">0.2*2</f>
        <v>0.4</v>
      </c>
      <c r="FDP117" s="4">
        <f t="shared" ref="FDP117:FDP120" si="1044">FDO117*FDN117</f>
        <v>161.63999999999999</v>
      </c>
      <c r="FDS117" s="1" t="s">
        <v>550</v>
      </c>
      <c r="FDT117" s="4" t="str" cm="1">
        <f t="array" ref="FDT117:FDV117">IFERROR(VLOOKUP(FDS117,[1]MA!$A$6:$D$32,{2,3,4},0),IFERROR(VLOOKUP(FDS117,[1]MO!$A$6:$D$26,{2,3,4},0),IFERROR(VLOOKUP(FDS117,[1]MQ!$A$6:$D$26,{2,3,4},0),IFERROR(VLOOKUP(FDS117,[1]BA!$A$6:$H$184,{2,5,8},0),{"No encontrado","X","X"}))))</f>
        <v>CIMBRA COMUN</v>
      </c>
      <c r="FDU117" s="12" t="str">
        <v>m2</v>
      </c>
      <c r="FDV117" s="4">
        <v>404.09</v>
      </c>
      <c r="FDW117" s="1">
        <f t="shared" ref="FDW117" si="1045">0.2*2</f>
        <v>0.4</v>
      </c>
      <c r="FDX117" s="4">
        <f t="shared" ref="FDX117:FDX120" si="1046">FDW117*FDV117</f>
        <v>161.63999999999999</v>
      </c>
      <c r="FEA117" s="1" t="s">
        <v>550</v>
      </c>
      <c r="FEB117" s="4" t="str" cm="1">
        <f t="array" ref="FEB117:FED117">IFERROR(VLOOKUP(FEA117,[1]MA!$A$6:$D$32,{2,3,4},0),IFERROR(VLOOKUP(FEA117,[1]MO!$A$6:$D$26,{2,3,4},0),IFERROR(VLOOKUP(FEA117,[1]MQ!$A$6:$D$26,{2,3,4},0),IFERROR(VLOOKUP(FEA117,[1]BA!$A$6:$H$184,{2,5,8},0),{"No encontrado","X","X"}))))</f>
        <v>CIMBRA COMUN</v>
      </c>
      <c r="FEC117" s="12" t="str">
        <v>m2</v>
      </c>
      <c r="FED117" s="4">
        <v>404.09</v>
      </c>
      <c r="FEE117" s="1">
        <f t="shared" ref="FEE117" si="1047">0.2*2</f>
        <v>0.4</v>
      </c>
      <c r="FEF117" s="4">
        <f t="shared" ref="FEF117:FEF120" si="1048">FEE117*FED117</f>
        <v>161.63999999999999</v>
      </c>
      <c r="FEI117" s="1" t="s">
        <v>550</v>
      </c>
      <c r="FEJ117" s="4" t="str" cm="1">
        <f t="array" ref="FEJ117:FEL117">IFERROR(VLOOKUP(FEI117,[1]MA!$A$6:$D$32,{2,3,4},0),IFERROR(VLOOKUP(FEI117,[1]MO!$A$6:$D$26,{2,3,4},0),IFERROR(VLOOKUP(FEI117,[1]MQ!$A$6:$D$26,{2,3,4},0),IFERROR(VLOOKUP(FEI117,[1]BA!$A$6:$H$184,{2,5,8},0),{"No encontrado","X","X"}))))</f>
        <v>CIMBRA COMUN</v>
      </c>
      <c r="FEK117" s="12" t="str">
        <v>m2</v>
      </c>
      <c r="FEL117" s="4">
        <v>404.09</v>
      </c>
      <c r="FEM117" s="1">
        <f t="shared" ref="FEM117" si="1049">0.2*2</f>
        <v>0.4</v>
      </c>
      <c r="FEN117" s="4">
        <f t="shared" ref="FEN117:FEN120" si="1050">FEM117*FEL117</f>
        <v>161.63999999999999</v>
      </c>
      <c r="FEQ117" s="1" t="s">
        <v>550</v>
      </c>
      <c r="FER117" s="4" t="str" cm="1">
        <f t="array" ref="FER117:FET117">IFERROR(VLOOKUP(FEQ117,[1]MA!$A$6:$D$32,{2,3,4},0),IFERROR(VLOOKUP(FEQ117,[1]MO!$A$6:$D$26,{2,3,4},0),IFERROR(VLOOKUP(FEQ117,[1]MQ!$A$6:$D$26,{2,3,4},0),IFERROR(VLOOKUP(FEQ117,[1]BA!$A$6:$H$184,{2,5,8},0),{"No encontrado","X","X"}))))</f>
        <v>CIMBRA COMUN</v>
      </c>
      <c r="FES117" s="12" t="str">
        <v>m2</v>
      </c>
      <c r="FET117" s="4">
        <v>404.09</v>
      </c>
      <c r="FEU117" s="1">
        <f t="shared" ref="FEU117" si="1051">0.2*2</f>
        <v>0.4</v>
      </c>
      <c r="FEV117" s="4">
        <f t="shared" ref="FEV117:FEV120" si="1052">FEU117*FET117</f>
        <v>161.63999999999999</v>
      </c>
      <c r="FEY117" s="1" t="s">
        <v>550</v>
      </c>
      <c r="FEZ117" s="4" t="str" cm="1">
        <f t="array" ref="FEZ117:FFB117">IFERROR(VLOOKUP(FEY117,[1]MA!$A$6:$D$32,{2,3,4},0),IFERROR(VLOOKUP(FEY117,[1]MO!$A$6:$D$26,{2,3,4},0),IFERROR(VLOOKUP(FEY117,[1]MQ!$A$6:$D$26,{2,3,4},0),IFERROR(VLOOKUP(FEY117,[1]BA!$A$6:$H$184,{2,5,8},0),{"No encontrado","X","X"}))))</f>
        <v>CIMBRA COMUN</v>
      </c>
      <c r="FFA117" s="12" t="str">
        <v>m2</v>
      </c>
      <c r="FFB117" s="4">
        <v>404.09</v>
      </c>
      <c r="FFC117" s="1">
        <f t="shared" ref="FFC117" si="1053">0.2*2</f>
        <v>0.4</v>
      </c>
      <c r="FFD117" s="4">
        <f t="shared" ref="FFD117:FFD120" si="1054">FFC117*FFB117</f>
        <v>161.63999999999999</v>
      </c>
      <c r="FFG117" s="1" t="s">
        <v>550</v>
      </c>
      <c r="FFH117" s="4" t="str" cm="1">
        <f t="array" ref="FFH117:FFJ117">IFERROR(VLOOKUP(FFG117,[1]MA!$A$6:$D$32,{2,3,4},0),IFERROR(VLOOKUP(FFG117,[1]MO!$A$6:$D$26,{2,3,4},0),IFERROR(VLOOKUP(FFG117,[1]MQ!$A$6:$D$26,{2,3,4},0),IFERROR(VLOOKUP(FFG117,[1]BA!$A$6:$H$184,{2,5,8},0),{"No encontrado","X","X"}))))</f>
        <v>CIMBRA COMUN</v>
      </c>
      <c r="FFI117" s="12" t="str">
        <v>m2</v>
      </c>
      <c r="FFJ117" s="4">
        <v>404.09</v>
      </c>
      <c r="FFK117" s="1">
        <f t="shared" ref="FFK117" si="1055">0.2*2</f>
        <v>0.4</v>
      </c>
      <c r="FFL117" s="4">
        <f t="shared" ref="FFL117:FFL120" si="1056">FFK117*FFJ117</f>
        <v>161.63999999999999</v>
      </c>
      <c r="FFO117" s="1" t="s">
        <v>550</v>
      </c>
      <c r="FFP117" s="4" t="str" cm="1">
        <f t="array" ref="FFP117:FFR117">IFERROR(VLOOKUP(FFO117,[1]MA!$A$6:$D$32,{2,3,4},0),IFERROR(VLOOKUP(FFO117,[1]MO!$A$6:$D$26,{2,3,4},0),IFERROR(VLOOKUP(FFO117,[1]MQ!$A$6:$D$26,{2,3,4},0),IFERROR(VLOOKUP(FFO117,[1]BA!$A$6:$H$184,{2,5,8},0),{"No encontrado","X","X"}))))</f>
        <v>CIMBRA COMUN</v>
      </c>
      <c r="FFQ117" s="12" t="str">
        <v>m2</v>
      </c>
      <c r="FFR117" s="4">
        <v>404.09</v>
      </c>
      <c r="FFS117" s="1">
        <f t="shared" ref="FFS117" si="1057">0.2*2</f>
        <v>0.4</v>
      </c>
      <c r="FFT117" s="4">
        <f t="shared" ref="FFT117:FFT120" si="1058">FFS117*FFR117</f>
        <v>161.63999999999999</v>
      </c>
      <c r="FFW117" s="1" t="s">
        <v>550</v>
      </c>
      <c r="FFX117" s="4" t="str" cm="1">
        <f t="array" ref="FFX117:FFZ117">IFERROR(VLOOKUP(FFW117,[1]MA!$A$6:$D$32,{2,3,4},0),IFERROR(VLOOKUP(FFW117,[1]MO!$A$6:$D$26,{2,3,4},0),IFERROR(VLOOKUP(FFW117,[1]MQ!$A$6:$D$26,{2,3,4},0),IFERROR(VLOOKUP(FFW117,[1]BA!$A$6:$H$184,{2,5,8},0),{"No encontrado","X","X"}))))</f>
        <v>CIMBRA COMUN</v>
      </c>
      <c r="FFY117" s="12" t="str">
        <v>m2</v>
      </c>
      <c r="FFZ117" s="4">
        <v>404.09</v>
      </c>
      <c r="FGA117" s="1">
        <f t="shared" ref="FGA117" si="1059">0.2*2</f>
        <v>0.4</v>
      </c>
      <c r="FGB117" s="4">
        <f t="shared" ref="FGB117:FGB120" si="1060">FGA117*FFZ117</f>
        <v>161.63999999999999</v>
      </c>
      <c r="FGE117" s="1" t="s">
        <v>550</v>
      </c>
      <c r="FGF117" s="4" t="str" cm="1">
        <f t="array" ref="FGF117:FGH117">IFERROR(VLOOKUP(FGE117,[1]MA!$A$6:$D$32,{2,3,4},0),IFERROR(VLOOKUP(FGE117,[1]MO!$A$6:$D$26,{2,3,4},0),IFERROR(VLOOKUP(FGE117,[1]MQ!$A$6:$D$26,{2,3,4},0),IFERROR(VLOOKUP(FGE117,[1]BA!$A$6:$H$184,{2,5,8},0),{"No encontrado","X","X"}))))</f>
        <v>CIMBRA COMUN</v>
      </c>
      <c r="FGG117" s="12" t="str">
        <v>m2</v>
      </c>
      <c r="FGH117" s="4">
        <v>404.09</v>
      </c>
      <c r="FGI117" s="1">
        <f t="shared" ref="FGI117" si="1061">0.2*2</f>
        <v>0.4</v>
      </c>
      <c r="FGJ117" s="4">
        <f t="shared" ref="FGJ117:FGJ120" si="1062">FGI117*FGH117</f>
        <v>161.63999999999999</v>
      </c>
      <c r="FGM117" s="1" t="s">
        <v>550</v>
      </c>
      <c r="FGN117" s="4" t="str" cm="1">
        <f t="array" ref="FGN117:FGP117">IFERROR(VLOOKUP(FGM117,[1]MA!$A$6:$D$32,{2,3,4},0),IFERROR(VLOOKUP(FGM117,[1]MO!$A$6:$D$26,{2,3,4},0),IFERROR(VLOOKUP(FGM117,[1]MQ!$A$6:$D$26,{2,3,4},0),IFERROR(VLOOKUP(FGM117,[1]BA!$A$6:$H$184,{2,5,8},0),{"No encontrado","X","X"}))))</f>
        <v>CIMBRA COMUN</v>
      </c>
      <c r="FGO117" s="12" t="str">
        <v>m2</v>
      </c>
      <c r="FGP117" s="4">
        <v>404.09</v>
      </c>
      <c r="FGQ117" s="1">
        <f t="shared" ref="FGQ117" si="1063">0.2*2</f>
        <v>0.4</v>
      </c>
      <c r="FGR117" s="4">
        <f t="shared" ref="FGR117:FGR120" si="1064">FGQ117*FGP117</f>
        <v>161.63999999999999</v>
      </c>
      <c r="FGU117" s="1" t="s">
        <v>550</v>
      </c>
      <c r="FGV117" s="4" t="str" cm="1">
        <f t="array" ref="FGV117:FGX117">IFERROR(VLOOKUP(FGU117,[1]MA!$A$6:$D$32,{2,3,4},0),IFERROR(VLOOKUP(FGU117,[1]MO!$A$6:$D$26,{2,3,4},0),IFERROR(VLOOKUP(FGU117,[1]MQ!$A$6:$D$26,{2,3,4},0),IFERROR(VLOOKUP(FGU117,[1]BA!$A$6:$H$184,{2,5,8},0),{"No encontrado","X","X"}))))</f>
        <v>CIMBRA COMUN</v>
      </c>
      <c r="FGW117" s="12" t="str">
        <v>m2</v>
      </c>
      <c r="FGX117" s="4">
        <v>404.09</v>
      </c>
      <c r="FGY117" s="1">
        <f t="shared" ref="FGY117" si="1065">0.2*2</f>
        <v>0.4</v>
      </c>
      <c r="FGZ117" s="4">
        <f t="shared" ref="FGZ117:FGZ120" si="1066">FGY117*FGX117</f>
        <v>161.63999999999999</v>
      </c>
      <c r="FHC117" s="1" t="s">
        <v>550</v>
      </c>
      <c r="FHD117" s="4" t="str" cm="1">
        <f t="array" ref="FHD117:FHF117">IFERROR(VLOOKUP(FHC117,[1]MA!$A$6:$D$32,{2,3,4},0),IFERROR(VLOOKUP(FHC117,[1]MO!$A$6:$D$26,{2,3,4},0),IFERROR(VLOOKUP(FHC117,[1]MQ!$A$6:$D$26,{2,3,4},0),IFERROR(VLOOKUP(FHC117,[1]BA!$A$6:$H$184,{2,5,8},0),{"No encontrado","X","X"}))))</f>
        <v>CIMBRA COMUN</v>
      </c>
      <c r="FHE117" s="12" t="str">
        <v>m2</v>
      </c>
      <c r="FHF117" s="4">
        <v>404.09</v>
      </c>
      <c r="FHG117" s="1">
        <f t="shared" ref="FHG117" si="1067">0.2*2</f>
        <v>0.4</v>
      </c>
      <c r="FHH117" s="4">
        <f t="shared" ref="FHH117:FHH120" si="1068">FHG117*FHF117</f>
        <v>161.63999999999999</v>
      </c>
      <c r="FHK117" s="1" t="s">
        <v>550</v>
      </c>
      <c r="FHL117" s="4" t="str" cm="1">
        <f t="array" ref="FHL117:FHN117">IFERROR(VLOOKUP(FHK117,[1]MA!$A$6:$D$32,{2,3,4},0),IFERROR(VLOOKUP(FHK117,[1]MO!$A$6:$D$26,{2,3,4},0),IFERROR(VLOOKUP(FHK117,[1]MQ!$A$6:$D$26,{2,3,4},0),IFERROR(VLOOKUP(FHK117,[1]BA!$A$6:$H$184,{2,5,8},0),{"No encontrado","X","X"}))))</f>
        <v>CIMBRA COMUN</v>
      </c>
      <c r="FHM117" s="12" t="str">
        <v>m2</v>
      </c>
      <c r="FHN117" s="4">
        <v>404.09</v>
      </c>
      <c r="FHO117" s="1">
        <f t="shared" ref="FHO117" si="1069">0.2*2</f>
        <v>0.4</v>
      </c>
      <c r="FHP117" s="4">
        <f t="shared" ref="FHP117:FHP120" si="1070">FHO117*FHN117</f>
        <v>161.63999999999999</v>
      </c>
      <c r="FHS117" s="1" t="s">
        <v>550</v>
      </c>
      <c r="FHT117" s="4" t="str" cm="1">
        <f t="array" ref="FHT117:FHV117">IFERROR(VLOOKUP(FHS117,[1]MA!$A$6:$D$32,{2,3,4},0),IFERROR(VLOOKUP(FHS117,[1]MO!$A$6:$D$26,{2,3,4},0),IFERROR(VLOOKUP(FHS117,[1]MQ!$A$6:$D$26,{2,3,4},0),IFERROR(VLOOKUP(FHS117,[1]BA!$A$6:$H$184,{2,5,8},0),{"No encontrado","X","X"}))))</f>
        <v>CIMBRA COMUN</v>
      </c>
      <c r="FHU117" s="12" t="str">
        <v>m2</v>
      </c>
      <c r="FHV117" s="4">
        <v>404.09</v>
      </c>
      <c r="FHW117" s="1">
        <f t="shared" ref="FHW117" si="1071">0.2*2</f>
        <v>0.4</v>
      </c>
      <c r="FHX117" s="4">
        <f t="shared" ref="FHX117:FHX120" si="1072">FHW117*FHV117</f>
        <v>161.63999999999999</v>
      </c>
      <c r="FIA117" s="1" t="s">
        <v>550</v>
      </c>
      <c r="FIB117" s="4" t="str" cm="1">
        <f t="array" ref="FIB117:FID117">IFERROR(VLOOKUP(FIA117,[1]MA!$A$6:$D$32,{2,3,4},0),IFERROR(VLOOKUP(FIA117,[1]MO!$A$6:$D$26,{2,3,4},0),IFERROR(VLOOKUP(FIA117,[1]MQ!$A$6:$D$26,{2,3,4},0),IFERROR(VLOOKUP(FIA117,[1]BA!$A$6:$H$184,{2,5,8},0),{"No encontrado","X","X"}))))</f>
        <v>CIMBRA COMUN</v>
      </c>
      <c r="FIC117" s="12" t="str">
        <v>m2</v>
      </c>
      <c r="FID117" s="4">
        <v>404.09</v>
      </c>
      <c r="FIE117" s="1">
        <f t="shared" ref="FIE117" si="1073">0.2*2</f>
        <v>0.4</v>
      </c>
      <c r="FIF117" s="4">
        <f t="shared" ref="FIF117:FIF120" si="1074">FIE117*FID117</f>
        <v>161.63999999999999</v>
      </c>
      <c r="FII117" s="1" t="s">
        <v>550</v>
      </c>
      <c r="FIJ117" s="4" t="str" cm="1">
        <f t="array" ref="FIJ117:FIL117">IFERROR(VLOOKUP(FII117,[1]MA!$A$6:$D$32,{2,3,4},0),IFERROR(VLOOKUP(FII117,[1]MO!$A$6:$D$26,{2,3,4},0),IFERROR(VLOOKUP(FII117,[1]MQ!$A$6:$D$26,{2,3,4},0),IFERROR(VLOOKUP(FII117,[1]BA!$A$6:$H$184,{2,5,8},0),{"No encontrado","X","X"}))))</f>
        <v>CIMBRA COMUN</v>
      </c>
      <c r="FIK117" s="12" t="str">
        <v>m2</v>
      </c>
      <c r="FIL117" s="4">
        <v>404.09</v>
      </c>
      <c r="FIM117" s="1">
        <f t="shared" ref="FIM117" si="1075">0.2*2</f>
        <v>0.4</v>
      </c>
      <c r="FIN117" s="4">
        <f t="shared" ref="FIN117:FIN120" si="1076">FIM117*FIL117</f>
        <v>161.63999999999999</v>
      </c>
      <c r="FIQ117" s="1" t="s">
        <v>550</v>
      </c>
      <c r="FIR117" s="4" t="str" cm="1">
        <f t="array" ref="FIR117:FIT117">IFERROR(VLOOKUP(FIQ117,[1]MA!$A$6:$D$32,{2,3,4},0),IFERROR(VLOOKUP(FIQ117,[1]MO!$A$6:$D$26,{2,3,4},0),IFERROR(VLOOKUP(FIQ117,[1]MQ!$A$6:$D$26,{2,3,4},0),IFERROR(VLOOKUP(FIQ117,[1]BA!$A$6:$H$184,{2,5,8},0),{"No encontrado","X","X"}))))</f>
        <v>CIMBRA COMUN</v>
      </c>
      <c r="FIS117" s="12" t="str">
        <v>m2</v>
      </c>
      <c r="FIT117" s="4">
        <v>404.09</v>
      </c>
      <c r="FIU117" s="1">
        <f t="shared" ref="FIU117" si="1077">0.2*2</f>
        <v>0.4</v>
      </c>
      <c r="FIV117" s="4">
        <f t="shared" ref="FIV117:FIV120" si="1078">FIU117*FIT117</f>
        <v>161.63999999999999</v>
      </c>
      <c r="FIY117" s="1" t="s">
        <v>550</v>
      </c>
      <c r="FIZ117" s="4" t="str" cm="1">
        <f t="array" ref="FIZ117:FJB117">IFERROR(VLOOKUP(FIY117,[1]MA!$A$6:$D$32,{2,3,4},0),IFERROR(VLOOKUP(FIY117,[1]MO!$A$6:$D$26,{2,3,4},0),IFERROR(VLOOKUP(FIY117,[1]MQ!$A$6:$D$26,{2,3,4},0),IFERROR(VLOOKUP(FIY117,[1]BA!$A$6:$H$184,{2,5,8},0),{"No encontrado","X","X"}))))</f>
        <v>CIMBRA COMUN</v>
      </c>
      <c r="FJA117" s="12" t="str">
        <v>m2</v>
      </c>
      <c r="FJB117" s="4">
        <v>404.09</v>
      </c>
      <c r="FJC117" s="1">
        <f t="shared" ref="FJC117" si="1079">0.2*2</f>
        <v>0.4</v>
      </c>
      <c r="FJD117" s="4">
        <f t="shared" ref="FJD117:FJD120" si="1080">FJC117*FJB117</f>
        <v>161.63999999999999</v>
      </c>
      <c r="FJG117" s="1" t="s">
        <v>550</v>
      </c>
      <c r="FJH117" s="4" t="str" cm="1">
        <f t="array" ref="FJH117:FJJ117">IFERROR(VLOOKUP(FJG117,[1]MA!$A$6:$D$32,{2,3,4},0),IFERROR(VLOOKUP(FJG117,[1]MO!$A$6:$D$26,{2,3,4},0),IFERROR(VLOOKUP(FJG117,[1]MQ!$A$6:$D$26,{2,3,4},0),IFERROR(VLOOKUP(FJG117,[1]BA!$A$6:$H$184,{2,5,8},0),{"No encontrado","X","X"}))))</f>
        <v>CIMBRA COMUN</v>
      </c>
      <c r="FJI117" s="12" t="str">
        <v>m2</v>
      </c>
      <c r="FJJ117" s="4">
        <v>404.09</v>
      </c>
      <c r="FJK117" s="1">
        <f t="shared" ref="FJK117" si="1081">0.2*2</f>
        <v>0.4</v>
      </c>
      <c r="FJL117" s="4">
        <f t="shared" ref="FJL117:FJL120" si="1082">FJK117*FJJ117</f>
        <v>161.63999999999999</v>
      </c>
      <c r="FJO117" s="1" t="s">
        <v>550</v>
      </c>
      <c r="FJP117" s="4" t="str" cm="1">
        <f t="array" ref="FJP117:FJR117">IFERROR(VLOOKUP(FJO117,[1]MA!$A$6:$D$32,{2,3,4},0),IFERROR(VLOOKUP(FJO117,[1]MO!$A$6:$D$26,{2,3,4},0),IFERROR(VLOOKUP(FJO117,[1]MQ!$A$6:$D$26,{2,3,4},0),IFERROR(VLOOKUP(FJO117,[1]BA!$A$6:$H$184,{2,5,8},0),{"No encontrado","X","X"}))))</f>
        <v>CIMBRA COMUN</v>
      </c>
      <c r="FJQ117" s="12" t="str">
        <v>m2</v>
      </c>
      <c r="FJR117" s="4">
        <v>404.09</v>
      </c>
      <c r="FJS117" s="1">
        <f t="shared" ref="FJS117" si="1083">0.2*2</f>
        <v>0.4</v>
      </c>
      <c r="FJT117" s="4">
        <f t="shared" ref="FJT117:FJT120" si="1084">FJS117*FJR117</f>
        <v>161.63999999999999</v>
      </c>
      <c r="FJW117" s="1" t="s">
        <v>550</v>
      </c>
      <c r="FJX117" s="4" t="str" cm="1">
        <f t="array" ref="FJX117:FJZ117">IFERROR(VLOOKUP(FJW117,[1]MA!$A$6:$D$32,{2,3,4},0),IFERROR(VLOOKUP(FJW117,[1]MO!$A$6:$D$26,{2,3,4},0),IFERROR(VLOOKUP(FJW117,[1]MQ!$A$6:$D$26,{2,3,4},0),IFERROR(VLOOKUP(FJW117,[1]BA!$A$6:$H$184,{2,5,8},0),{"No encontrado","X","X"}))))</f>
        <v>CIMBRA COMUN</v>
      </c>
      <c r="FJY117" s="12" t="str">
        <v>m2</v>
      </c>
      <c r="FJZ117" s="4">
        <v>404.09</v>
      </c>
      <c r="FKA117" s="1">
        <f t="shared" ref="FKA117" si="1085">0.2*2</f>
        <v>0.4</v>
      </c>
      <c r="FKB117" s="4">
        <f t="shared" ref="FKB117:FKB120" si="1086">FKA117*FJZ117</f>
        <v>161.63999999999999</v>
      </c>
      <c r="FKE117" s="1" t="s">
        <v>550</v>
      </c>
      <c r="FKF117" s="4" t="str" cm="1">
        <f t="array" ref="FKF117:FKH117">IFERROR(VLOOKUP(FKE117,[1]MA!$A$6:$D$32,{2,3,4},0),IFERROR(VLOOKUP(FKE117,[1]MO!$A$6:$D$26,{2,3,4},0),IFERROR(VLOOKUP(FKE117,[1]MQ!$A$6:$D$26,{2,3,4},0),IFERROR(VLOOKUP(FKE117,[1]BA!$A$6:$H$184,{2,5,8},0),{"No encontrado","X","X"}))))</f>
        <v>CIMBRA COMUN</v>
      </c>
      <c r="FKG117" s="12" t="str">
        <v>m2</v>
      </c>
      <c r="FKH117" s="4">
        <v>404.09</v>
      </c>
      <c r="FKI117" s="1">
        <f t="shared" ref="FKI117" si="1087">0.2*2</f>
        <v>0.4</v>
      </c>
      <c r="FKJ117" s="4">
        <f t="shared" ref="FKJ117:FKJ120" si="1088">FKI117*FKH117</f>
        <v>161.63999999999999</v>
      </c>
      <c r="FKM117" s="1" t="s">
        <v>550</v>
      </c>
      <c r="FKN117" s="4" t="str" cm="1">
        <f t="array" ref="FKN117:FKP117">IFERROR(VLOOKUP(FKM117,[1]MA!$A$6:$D$32,{2,3,4},0),IFERROR(VLOOKUP(FKM117,[1]MO!$A$6:$D$26,{2,3,4},0),IFERROR(VLOOKUP(FKM117,[1]MQ!$A$6:$D$26,{2,3,4},0),IFERROR(VLOOKUP(FKM117,[1]BA!$A$6:$H$184,{2,5,8},0),{"No encontrado","X","X"}))))</f>
        <v>CIMBRA COMUN</v>
      </c>
      <c r="FKO117" s="12" t="str">
        <v>m2</v>
      </c>
      <c r="FKP117" s="4">
        <v>404.09</v>
      </c>
      <c r="FKQ117" s="1">
        <f t="shared" ref="FKQ117" si="1089">0.2*2</f>
        <v>0.4</v>
      </c>
      <c r="FKR117" s="4">
        <f t="shared" ref="FKR117:FKR120" si="1090">FKQ117*FKP117</f>
        <v>161.63999999999999</v>
      </c>
      <c r="FKU117" s="1" t="s">
        <v>550</v>
      </c>
      <c r="FKV117" s="4" t="str" cm="1">
        <f t="array" ref="FKV117:FKX117">IFERROR(VLOOKUP(FKU117,[1]MA!$A$6:$D$32,{2,3,4},0),IFERROR(VLOOKUP(FKU117,[1]MO!$A$6:$D$26,{2,3,4},0),IFERROR(VLOOKUP(FKU117,[1]MQ!$A$6:$D$26,{2,3,4},0),IFERROR(VLOOKUP(FKU117,[1]BA!$A$6:$H$184,{2,5,8},0),{"No encontrado","X","X"}))))</f>
        <v>CIMBRA COMUN</v>
      </c>
      <c r="FKW117" s="12" t="str">
        <v>m2</v>
      </c>
      <c r="FKX117" s="4">
        <v>404.09</v>
      </c>
      <c r="FKY117" s="1">
        <f t="shared" ref="FKY117" si="1091">0.2*2</f>
        <v>0.4</v>
      </c>
      <c r="FKZ117" s="4">
        <f t="shared" ref="FKZ117:FKZ120" si="1092">FKY117*FKX117</f>
        <v>161.63999999999999</v>
      </c>
      <c r="FLC117" s="1" t="s">
        <v>550</v>
      </c>
      <c r="FLD117" s="4" t="str" cm="1">
        <f t="array" ref="FLD117:FLF117">IFERROR(VLOOKUP(FLC117,[1]MA!$A$6:$D$32,{2,3,4},0),IFERROR(VLOOKUP(FLC117,[1]MO!$A$6:$D$26,{2,3,4},0),IFERROR(VLOOKUP(FLC117,[1]MQ!$A$6:$D$26,{2,3,4},0),IFERROR(VLOOKUP(FLC117,[1]BA!$A$6:$H$184,{2,5,8},0),{"No encontrado","X","X"}))))</f>
        <v>CIMBRA COMUN</v>
      </c>
      <c r="FLE117" s="12" t="str">
        <v>m2</v>
      </c>
      <c r="FLF117" s="4">
        <v>404.09</v>
      </c>
      <c r="FLG117" s="1">
        <f t="shared" ref="FLG117" si="1093">0.2*2</f>
        <v>0.4</v>
      </c>
      <c r="FLH117" s="4">
        <f t="shared" ref="FLH117:FLH120" si="1094">FLG117*FLF117</f>
        <v>161.63999999999999</v>
      </c>
      <c r="FLK117" s="1" t="s">
        <v>550</v>
      </c>
      <c r="FLL117" s="4" t="str" cm="1">
        <f t="array" ref="FLL117:FLN117">IFERROR(VLOOKUP(FLK117,[1]MA!$A$6:$D$32,{2,3,4},0),IFERROR(VLOOKUP(FLK117,[1]MO!$A$6:$D$26,{2,3,4},0),IFERROR(VLOOKUP(FLK117,[1]MQ!$A$6:$D$26,{2,3,4},0),IFERROR(VLOOKUP(FLK117,[1]BA!$A$6:$H$184,{2,5,8},0),{"No encontrado","X","X"}))))</f>
        <v>CIMBRA COMUN</v>
      </c>
      <c r="FLM117" s="12" t="str">
        <v>m2</v>
      </c>
      <c r="FLN117" s="4">
        <v>404.09</v>
      </c>
      <c r="FLO117" s="1">
        <f t="shared" ref="FLO117" si="1095">0.2*2</f>
        <v>0.4</v>
      </c>
      <c r="FLP117" s="4">
        <f t="shared" ref="FLP117:FLP120" si="1096">FLO117*FLN117</f>
        <v>161.63999999999999</v>
      </c>
      <c r="FLS117" s="1" t="s">
        <v>550</v>
      </c>
      <c r="FLT117" s="4" t="str" cm="1">
        <f t="array" ref="FLT117:FLV117">IFERROR(VLOOKUP(FLS117,[1]MA!$A$6:$D$32,{2,3,4},0),IFERROR(VLOOKUP(FLS117,[1]MO!$A$6:$D$26,{2,3,4},0),IFERROR(VLOOKUP(FLS117,[1]MQ!$A$6:$D$26,{2,3,4},0),IFERROR(VLOOKUP(FLS117,[1]BA!$A$6:$H$184,{2,5,8},0),{"No encontrado","X","X"}))))</f>
        <v>CIMBRA COMUN</v>
      </c>
      <c r="FLU117" s="12" t="str">
        <v>m2</v>
      </c>
      <c r="FLV117" s="4">
        <v>404.09</v>
      </c>
      <c r="FLW117" s="1">
        <f t="shared" ref="FLW117" si="1097">0.2*2</f>
        <v>0.4</v>
      </c>
      <c r="FLX117" s="4">
        <f t="shared" ref="FLX117:FLX120" si="1098">FLW117*FLV117</f>
        <v>161.63999999999999</v>
      </c>
      <c r="FMA117" s="1" t="s">
        <v>550</v>
      </c>
      <c r="FMB117" s="4" t="str" cm="1">
        <f t="array" ref="FMB117:FMD117">IFERROR(VLOOKUP(FMA117,[1]MA!$A$6:$D$32,{2,3,4},0),IFERROR(VLOOKUP(FMA117,[1]MO!$A$6:$D$26,{2,3,4},0),IFERROR(VLOOKUP(FMA117,[1]MQ!$A$6:$D$26,{2,3,4},0),IFERROR(VLOOKUP(FMA117,[1]BA!$A$6:$H$184,{2,5,8},0),{"No encontrado","X","X"}))))</f>
        <v>CIMBRA COMUN</v>
      </c>
      <c r="FMC117" s="12" t="str">
        <v>m2</v>
      </c>
      <c r="FMD117" s="4">
        <v>404.09</v>
      </c>
      <c r="FME117" s="1">
        <f t="shared" ref="FME117" si="1099">0.2*2</f>
        <v>0.4</v>
      </c>
      <c r="FMF117" s="4">
        <f t="shared" ref="FMF117:FMF120" si="1100">FME117*FMD117</f>
        <v>161.63999999999999</v>
      </c>
      <c r="FMI117" s="1" t="s">
        <v>550</v>
      </c>
      <c r="FMJ117" s="4" t="str" cm="1">
        <f t="array" ref="FMJ117:FML117">IFERROR(VLOOKUP(FMI117,[1]MA!$A$6:$D$32,{2,3,4},0),IFERROR(VLOOKUP(FMI117,[1]MO!$A$6:$D$26,{2,3,4},0),IFERROR(VLOOKUP(FMI117,[1]MQ!$A$6:$D$26,{2,3,4},0),IFERROR(VLOOKUP(FMI117,[1]BA!$A$6:$H$184,{2,5,8},0),{"No encontrado","X","X"}))))</f>
        <v>CIMBRA COMUN</v>
      </c>
      <c r="FMK117" s="12" t="str">
        <v>m2</v>
      </c>
      <c r="FML117" s="4">
        <v>404.09</v>
      </c>
      <c r="FMM117" s="1">
        <f t="shared" ref="FMM117" si="1101">0.2*2</f>
        <v>0.4</v>
      </c>
      <c r="FMN117" s="4">
        <f t="shared" ref="FMN117:FMN120" si="1102">FMM117*FML117</f>
        <v>161.63999999999999</v>
      </c>
      <c r="FMQ117" s="1" t="s">
        <v>550</v>
      </c>
      <c r="FMR117" s="4" t="str" cm="1">
        <f t="array" ref="FMR117:FMT117">IFERROR(VLOOKUP(FMQ117,[1]MA!$A$6:$D$32,{2,3,4},0),IFERROR(VLOOKUP(FMQ117,[1]MO!$A$6:$D$26,{2,3,4},0),IFERROR(VLOOKUP(FMQ117,[1]MQ!$A$6:$D$26,{2,3,4},0),IFERROR(VLOOKUP(FMQ117,[1]BA!$A$6:$H$184,{2,5,8},0),{"No encontrado","X","X"}))))</f>
        <v>CIMBRA COMUN</v>
      </c>
      <c r="FMS117" s="12" t="str">
        <v>m2</v>
      </c>
      <c r="FMT117" s="4">
        <v>404.09</v>
      </c>
      <c r="FMU117" s="1">
        <f t="shared" ref="FMU117" si="1103">0.2*2</f>
        <v>0.4</v>
      </c>
      <c r="FMV117" s="4">
        <f t="shared" ref="FMV117:FMV120" si="1104">FMU117*FMT117</f>
        <v>161.63999999999999</v>
      </c>
      <c r="FMY117" s="1" t="s">
        <v>550</v>
      </c>
      <c r="FMZ117" s="4" t="str" cm="1">
        <f t="array" ref="FMZ117:FNB117">IFERROR(VLOOKUP(FMY117,[1]MA!$A$6:$D$32,{2,3,4},0),IFERROR(VLOOKUP(FMY117,[1]MO!$A$6:$D$26,{2,3,4},0),IFERROR(VLOOKUP(FMY117,[1]MQ!$A$6:$D$26,{2,3,4},0),IFERROR(VLOOKUP(FMY117,[1]BA!$A$6:$H$184,{2,5,8},0),{"No encontrado","X","X"}))))</f>
        <v>CIMBRA COMUN</v>
      </c>
      <c r="FNA117" s="12" t="str">
        <v>m2</v>
      </c>
      <c r="FNB117" s="4">
        <v>404.09</v>
      </c>
      <c r="FNC117" s="1">
        <f t="shared" ref="FNC117" si="1105">0.2*2</f>
        <v>0.4</v>
      </c>
      <c r="FND117" s="4">
        <f t="shared" ref="FND117:FND120" si="1106">FNC117*FNB117</f>
        <v>161.63999999999999</v>
      </c>
      <c r="FNG117" s="1" t="s">
        <v>550</v>
      </c>
      <c r="FNH117" s="4" t="str" cm="1">
        <f t="array" ref="FNH117:FNJ117">IFERROR(VLOOKUP(FNG117,[1]MA!$A$6:$D$32,{2,3,4},0),IFERROR(VLOOKUP(FNG117,[1]MO!$A$6:$D$26,{2,3,4},0),IFERROR(VLOOKUP(FNG117,[1]MQ!$A$6:$D$26,{2,3,4},0),IFERROR(VLOOKUP(FNG117,[1]BA!$A$6:$H$184,{2,5,8},0),{"No encontrado","X","X"}))))</f>
        <v>CIMBRA COMUN</v>
      </c>
      <c r="FNI117" s="12" t="str">
        <v>m2</v>
      </c>
      <c r="FNJ117" s="4">
        <v>404.09</v>
      </c>
      <c r="FNK117" s="1">
        <f t="shared" ref="FNK117" si="1107">0.2*2</f>
        <v>0.4</v>
      </c>
      <c r="FNL117" s="4">
        <f t="shared" ref="FNL117:FNL120" si="1108">FNK117*FNJ117</f>
        <v>161.63999999999999</v>
      </c>
      <c r="FNO117" s="1" t="s">
        <v>550</v>
      </c>
      <c r="FNP117" s="4" t="str" cm="1">
        <f t="array" ref="FNP117:FNR117">IFERROR(VLOOKUP(FNO117,[1]MA!$A$6:$D$32,{2,3,4},0),IFERROR(VLOOKUP(FNO117,[1]MO!$A$6:$D$26,{2,3,4},0),IFERROR(VLOOKUP(FNO117,[1]MQ!$A$6:$D$26,{2,3,4},0),IFERROR(VLOOKUP(FNO117,[1]BA!$A$6:$H$184,{2,5,8},0),{"No encontrado","X","X"}))))</f>
        <v>CIMBRA COMUN</v>
      </c>
      <c r="FNQ117" s="12" t="str">
        <v>m2</v>
      </c>
      <c r="FNR117" s="4">
        <v>404.09</v>
      </c>
      <c r="FNS117" s="1">
        <f t="shared" ref="FNS117" si="1109">0.2*2</f>
        <v>0.4</v>
      </c>
      <c r="FNT117" s="4">
        <f t="shared" ref="FNT117:FNT120" si="1110">FNS117*FNR117</f>
        <v>161.63999999999999</v>
      </c>
      <c r="FNW117" s="1" t="s">
        <v>550</v>
      </c>
      <c r="FNX117" s="4" t="str" cm="1">
        <f t="array" ref="FNX117:FNZ117">IFERROR(VLOOKUP(FNW117,[1]MA!$A$6:$D$32,{2,3,4},0),IFERROR(VLOOKUP(FNW117,[1]MO!$A$6:$D$26,{2,3,4},0),IFERROR(VLOOKUP(FNW117,[1]MQ!$A$6:$D$26,{2,3,4},0),IFERROR(VLOOKUP(FNW117,[1]BA!$A$6:$H$184,{2,5,8},0),{"No encontrado","X","X"}))))</f>
        <v>CIMBRA COMUN</v>
      </c>
      <c r="FNY117" s="12" t="str">
        <v>m2</v>
      </c>
      <c r="FNZ117" s="4">
        <v>404.09</v>
      </c>
      <c r="FOA117" s="1">
        <f t="shared" ref="FOA117" si="1111">0.2*2</f>
        <v>0.4</v>
      </c>
      <c r="FOB117" s="4">
        <f t="shared" ref="FOB117:FOB120" si="1112">FOA117*FNZ117</f>
        <v>161.63999999999999</v>
      </c>
      <c r="FOE117" s="1" t="s">
        <v>550</v>
      </c>
      <c r="FOF117" s="4" t="str" cm="1">
        <f t="array" ref="FOF117:FOH117">IFERROR(VLOOKUP(FOE117,[1]MA!$A$6:$D$32,{2,3,4},0),IFERROR(VLOOKUP(FOE117,[1]MO!$A$6:$D$26,{2,3,4},0),IFERROR(VLOOKUP(FOE117,[1]MQ!$A$6:$D$26,{2,3,4},0),IFERROR(VLOOKUP(FOE117,[1]BA!$A$6:$H$184,{2,5,8},0),{"No encontrado","X","X"}))))</f>
        <v>CIMBRA COMUN</v>
      </c>
      <c r="FOG117" s="12" t="str">
        <v>m2</v>
      </c>
      <c r="FOH117" s="4">
        <v>404.09</v>
      </c>
      <c r="FOI117" s="1">
        <f t="shared" ref="FOI117" si="1113">0.2*2</f>
        <v>0.4</v>
      </c>
      <c r="FOJ117" s="4">
        <f t="shared" ref="FOJ117:FOJ120" si="1114">FOI117*FOH117</f>
        <v>161.63999999999999</v>
      </c>
      <c r="FOM117" s="1" t="s">
        <v>550</v>
      </c>
      <c r="FON117" s="4" t="str" cm="1">
        <f t="array" ref="FON117:FOP117">IFERROR(VLOOKUP(FOM117,[1]MA!$A$6:$D$32,{2,3,4},0),IFERROR(VLOOKUP(FOM117,[1]MO!$A$6:$D$26,{2,3,4},0),IFERROR(VLOOKUP(FOM117,[1]MQ!$A$6:$D$26,{2,3,4},0),IFERROR(VLOOKUP(FOM117,[1]BA!$A$6:$H$184,{2,5,8},0),{"No encontrado","X","X"}))))</f>
        <v>CIMBRA COMUN</v>
      </c>
      <c r="FOO117" s="12" t="str">
        <v>m2</v>
      </c>
      <c r="FOP117" s="4">
        <v>404.09</v>
      </c>
      <c r="FOQ117" s="1">
        <f t="shared" ref="FOQ117" si="1115">0.2*2</f>
        <v>0.4</v>
      </c>
      <c r="FOR117" s="4">
        <f t="shared" ref="FOR117:FOR120" si="1116">FOQ117*FOP117</f>
        <v>161.63999999999999</v>
      </c>
      <c r="FOU117" s="1" t="s">
        <v>550</v>
      </c>
      <c r="FOV117" s="4" t="str" cm="1">
        <f t="array" ref="FOV117:FOX117">IFERROR(VLOOKUP(FOU117,[1]MA!$A$6:$D$32,{2,3,4},0),IFERROR(VLOOKUP(FOU117,[1]MO!$A$6:$D$26,{2,3,4},0),IFERROR(VLOOKUP(FOU117,[1]MQ!$A$6:$D$26,{2,3,4},0),IFERROR(VLOOKUP(FOU117,[1]BA!$A$6:$H$184,{2,5,8},0),{"No encontrado","X","X"}))))</f>
        <v>CIMBRA COMUN</v>
      </c>
      <c r="FOW117" s="12" t="str">
        <v>m2</v>
      </c>
      <c r="FOX117" s="4">
        <v>404.09</v>
      </c>
      <c r="FOY117" s="1">
        <f t="shared" ref="FOY117" si="1117">0.2*2</f>
        <v>0.4</v>
      </c>
      <c r="FOZ117" s="4">
        <f t="shared" ref="FOZ117:FOZ120" si="1118">FOY117*FOX117</f>
        <v>161.63999999999999</v>
      </c>
      <c r="FPC117" s="1" t="s">
        <v>550</v>
      </c>
      <c r="FPD117" s="4" t="str" cm="1">
        <f t="array" ref="FPD117:FPF117">IFERROR(VLOOKUP(FPC117,[1]MA!$A$6:$D$32,{2,3,4},0),IFERROR(VLOOKUP(FPC117,[1]MO!$A$6:$D$26,{2,3,4},0),IFERROR(VLOOKUP(FPC117,[1]MQ!$A$6:$D$26,{2,3,4},0),IFERROR(VLOOKUP(FPC117,[1]BA!$A$6:$H$184,{2,5,8},0),{"No encontrado","X","X"}))))</f>
        <v>CIMBRA COMUN</v>
      </c>
      <c r="FPE117" s="12" t="str">
        <v>m2</v>
      </c>
      <c r="FPF117" s="4">
        <v>404.09</v>
      </c>
      <c r="FPG117" s="1">
        <f t="shared" ref="FPG117" si="1119">0.2*2</f>
        <v>0.4</v>
      </c>
      <c r="FPH117" s="4">
        <f t="shared" ref="FPH117:FPH120" si="1120">FPG117*FPF117</f>
        <v>161.63999999999999</v>
      </c>
      <c r="FPK117" s="1" t="s">
        <v>550</v>
      </c>
      <c r="FPL117" s="4" t="str" cm="1">
        <f t="array" ref="FPL117:FPN117">IFERROR(VLOOKUP(FPK117,[1]MA!$A$6:$D$32,{2,3,4},0),IFERROR(VLOOKUP(FPK117,[1]MO!$A$6:$D$26,{2,3,4},0),IFERROR(VLOOKUP(FPK117,[1]MQ!$A$6:$D$26,{2,3,4},0),IFERROR(VLOOKUP(FPK117,[1]BA!$A$6:$H$184,{2,5,8},0),{"No encontrado","X","X"}))))</f>
        <v>CIMBRA COMUN</v>
      </c>
      <c r="FPM117" s="12" t="str">
        <v>m2</v>
      </c>
      <c r="FPN117" s="4">
        <v>404.09</v>
      </c>
      <c r="FPO117" s="1">
        <f t="shared" ref="FPO117" si="1121">0.2*2</f>
        <v>0.4</v>
      </c>
      <c r="FPP117" s="4">
        <f t="shared" ref="FPP117:FPP120" si="1122">FPO117*FPN117</f>
        <v>161.63999999999999</v>
      </c>
      <c r="FPS117" s="1" t="s">
        <v>550</v>
      </c>
      <c r="FPT117" s="4" t="str" cm="1">
        <f t="array" ref="FPT117:FPV117">IFERROR(VLOOKUP(FPS117,[1]MA!$A$6:$D$32,{2,3,4},0),IFERROR(VLOOKUP(FPS117,[1]MO!$A$6:$D$26,{2,3,4},0),IFERROR(VLOOKUP(FPS117,[1]MQ!$A$6:$D$26,{2,3,4},0),IFERROR(VLOOKUP(FPS117,[1]BA!$A$6:$H$184,{2,5,8},0),{"No encontrado","X","X"}))))</f>
        <v>CIMBRA COMUN</v>
      </c>
      <c r="FPU117" s="12" t="str">
        <v>m2</v>
      </c>
      <c r="FPV117" s="4">
        <v>404.09</v>
      </c>
      <c r="FPW117" s="1">
        <f t="shared" ref="FPW117" si="1123">0.2*2</f>
        <v>0.4</v>
      </c>
      <c r="FPX117" s="4">
        <f t="shared" ref="FPX117:FPX120" si="1124">FPW117*FPV117</f>
        <v>161.63999999999999</v>
      </c>
      <c r="FQA117" s="1" t="s">
        <v>550</v>
      </c>
      <c r="FQB117" s="4" t="str" cm="1">
        <f t="array" ref="FQB117:FQD117">IFERROR(VLOOKUP(FQA117,[1]MA!$A$6:$D$32,{2,3,4},0),IFERROR(VLOOKUP(FQA117,[1]MO!$A$6:$D$26,{2,3,4},0),IFERROR(VLOOKUP(FQA117,[1]MQ!$A$6:$D$26,{2,3,4},0),IFERROR(VLOOKUP(FQA117,[1]BA!$A$6:$H$184,{2,5,8},0),{"No encontrado","X","X"}))))</f>
        <v>CIMBRA COMUN</v>
      </c>
      <c r="FQC117" s="12" t="str">
        <v>m2</v>
      </c>
      <c r="FQD117" s="4">
        <v>404.09</v>
      </c>
      <c r="FQE117" s="1">
        <f t="shared" ref="FQE117" si="1125">0.2*2</f>
        <v>0.4</v>
      </c>
      <c r="FQF117" s="4">
        <f t="shared" ref="FQF117:FQF120" si="1126">FQE117*FQD117</f>
        <v>161.63999999999999</v>
      </c>
      <c r="FQI117" s="1" t="s">
        <v>550</v>
      </c>
      <c r="FQJ117" s="4" t="str" cm="1">
        <f t="array" ref="FQJ117:FQL117">IFERROR(VLOOKUP(FQI117,[1]MA!$A$6:$D$32,{2,3,4},0),IFERROR(VLOOKUP(FQI117,[1]MO!$A$6:$D$26,{2,3,4},0),IFERROR(VLOOKUP(FQI117,[1]MQ!$A$6:$D$26,{2,3,4},0),IFERROR(VLOOKUP(FQI117,[1]BA!$A$6:$H$184,{2,5,8},0),{"No encontrado","X","X"}))))</f>
        <v>CIMBRA COMUN</v>
      </c>
      <c r="FQK117" s="12" t="str">
        <v>m2</v>
      </c>
      <c r="FQL117" s="4">
        <v>404.09</v>
      </c>
      <c r="FQM117" s="1">
        <f t="shared" ref="FQM117" si="1127">0.2*2</f>
        <v>0.4</v>
      </c>
      <c r="FQN117" s="4">
        <f t="shared" ref="FQN117:FQN120" si="1128">FQM117*FQL117</f>
        <v>161.63999999999999</v>
      </c>
      <c r="FQQ117" s="1" t="s">
        <v>550</v>
      </c>
      <c r="FQR117" s="4" t="str" cm="1">
        <f t="array" ref="FQR117:FQT117">IFERROR(VLOOKUP(FQQ117,[1]MA!$A$6:$D$32,{2,3,4},0),IFERROR(VLOOKUP(FQQ117,[1]MO!$A$6:$D$26,{2,3,4},0),IFERROR(VLOOKUP(FQQ117,[1]MQ!$A$6:$D$26,{2,3,4},0),IFERROR(VLOOKUP(FQQ117,[1]BA!$A$6:$H$184,{2,5,8},0),{"No encontrado","X","X"}))))</f>
        <v>CIMBRA COMUN</v>
      </c>
      <c r="FQS117" s="12" t="str">
        <v>m2</v>
      </c>
      <c r="FQT117" s="4">
        <v>404.09</v>
      </c>
      <c r="FQU117" s="1">
        <f t="shared" ref="FQU117" si="1129">0.2*2</f>
        <v>0.4</v>
      </c>
      <c r="FQV117" s="4">
        <f t="shared" ref="FQV117:FQV120" si="1130">FQU117*FQT117</f>
        <v>161.63999999999999</v>
      </c>
      <c r="FQY117" s="1" t="s">
        <v>550</v>
      </c>
      <c r="FQZ117" s="4" t="str" cm="1">
        <f t="array" ref="FQZ117:FRB117">IFERROR(VLOOKUP(FQY117,[1]MA!$A$6:$D$32,{2,3,4},0),IFERROR(VLOOKUP(FQY117,[1]MO!$A$6:$D$26,{2,3,4},0),IFERROR(VLOOKUP(FQY117,[1]MQ!$A$6:$D$26,{2,3,4},0),IFERROR(VLOOKUP(FQY117,[1]BA!$A$6:$H$184,{2,5,8},0),{"No encontrado","X","X"}))))</f>
        <v>CIMBRA COMUN</v>
      </c>
      <c r="FRA117" s="12" t="str">
        <v>m2</v>
      </c>
      <c r="FRB117" s="4">
        <v>404.09</v>
      </c>
      <c r="FRC117" s="1">
        <f t="shared" ref="FRC117" si="1131">0.2*2</f>
        <v>0.4</v>
      </c>
      <c r="FRD117" s="4">
        <f t="shared" ref="FRD117:FRD120" si="1132">FRC117*FRB117</f>
        <v>161.63999999999999</v>
      </c>
      <c r="FRG117" s="1" t="s">
        <v>550</v>
      </c>
      <c r="FRH117" s="4" t="str" cm="1">
        <f t="array" ref="FRH117:FRJ117">IFERROR(VLOOKUP(FRG117,[1]MA!$A$6:$D$32,{2,3,4},0),IFERROR(VLOOKUP(FRG117,[1]MO!$A$6:$D$26,{2,3,4},0),IFERROR(VLOOKUP(FRG117,[1]MQ!$A$6:$D$26,{2,3,4},0),IFERROR(VLOOKUP(FRG117,[1]BA!$A$6:$H$184,{2,5,8},0),{"No encontrado","X","X"}))))</f>
        <v>CIMBRA COMUN</v>
      </c>
      <c r="FRI117" s="12" t="str">
        <v>m2</v>
      </c>
      <c r="FRJ117" s="4">
        <v>404.09</v>
      </c>
      <c r="FRK117" s="1">
        <f t="shared" ref="FRK117" si="1133">0.2*2</f>
        <v>0.4</v>
      </c>
      <c r="FRL117" s="4">
        <f t="shared" ref="FRL117:FRL120" si="1134">FRK117*FRJ117</f>
        <v>161.63999999999999</v>
      </c>
      <c r="FRO117" s="1" t="s">
        <v>550</v>
      </c>
      <c r="FRP117" s="4" t="str" cm="1">
        <f t="array" ref="FRP117:FRR117">IFERROR(VLOOKUP(FRO117,[1]MA!$A$6:$D$32,{2,3,4},0),IFERROR(VLOOKUP(FRO117,[1]MO!$A$6:$D$26,{2,3,4},0),IFERROR(VLOOKUP(FRO117,[1]MQ!$A$6:$D$26,{2,3,4},0),IFERROR(VLOOKUP(FRO117,[1]BA!$A$6:$H$184,{2,5,8},0),{"No encontrado","X","X"}))))</f>
        <v>CIMBRA COMUN</v>
      </c>
      <c r="FRQ117" s="12" t="str">
        <v>m2</v>
      </c>
      <c r="FRR117" s="4">
        <v>404.09</v>
      </c>
      <c r="FRS117" s="1">
        <f t="shared" ref="FRS117" si="1135">0.2*2</f>
        <v>0.4</v>
      </c>
      <c r="FRT117" s="4">
        <f t="shared" ref="FRT117:FRT120" si="1136">FRS117*FRR117</f>
        <v>161.63999999999999</v>
      </c>
      <c r="FRW117" s="1" t="s">
        <v>550</v>
      </c>
      <c r="FRX117" s="4" t="str" cm="1">
        <f t="array" ref="FRX117:FRZ117">IFERROR(VLOOKUP(FRW117,[1]MA!$A$6:$D$32,{2,3,4},0),IFERROR(VLOOKUP(FRW117,[1]MO!$A$6:$D$26,{2,3,4},0),IFERROR(VLOOKUP(FRW117,[1]MQ!$A$6:$D$26,{2,3,4},0),IFERROR(VLOOKUP(FRW117,[1]BA!$A$6:$H$184,{2,5,8},0),{"No encontrado","X","X"}))))</f>
        <v>CIMBRA COMUN</v>
      </c>
      <c r="FRY117" s="12" t="str">
        <v>m2</v>
      </c>
      <c r="FRZ117" s="4">
        <v>404.09</v>
      </c>
      <c r="FSA117" s="1">
        <f t="shared" ref="FSA117" si="1137">0.2*2</f>
        <v>0.4</v>
      </c>
      <c r="FSB117" s="4">
        <f t="shared" ref="FSB117:FSB120" si="1138">FSA117*FRZ117</f>
        <v>161.63999999999999</v>
      </c>
      <c r="FSE117" s="1" t="s">
        <v>550</v>
      </c>
      <c r="FSF117" s="4" t="str" cm="1">
        <f t="array" ref="FSF117:FSH117">IFERROR(VLOOKUP(FSE117,[1]MA!$A$6:$D$32,{2,3,4},0),IFERROR(VLOOKUP(FSE117,[1]MO!$A$6:$D$26,{2,3,4},0),IFERROR(VLOOKUP(FSE117,[1]MQ!$A$6:$D$26,{2,3,4},0),IFERROR(VLOOKUP(FSE117,[1]BA!$A$6:$H$184,{2,5,8},0),{"No encontrado","X","X"}))))</f>
        <v>CIMBRA COMUN</v>
      </c>
      <c r="FSG117" s="12" t="str">
        <v>m2</v>
      </c>
      <c r="FSH117" s="4">
        <v>404.09</v>
      </c>
      <c r="FSI117" s="1">
        <f t="shared" ref="FSI117" si="1139">0.2*2</f>
        <v>0.4</v>
      </c>
      <c r="FSJ117" s="4">
        <f t="shared" ref="FSJ117:FSJ120" si="1140">FSI117*FSH117</f>
        <v>161.63999999999999</v>
      </c>
      <c r="FSM117" s="1" t="s">
        <v>550</v>
      </c>
      <c r="FSN117" s="4" t="str" cm="1">
        <f t="array" ref="FSN117:FSP117">IFERROR(VLOOKUP(FSM117,[1]MA!$A$6:$D$32,{2,3,4},0),IFERROR(VLOOKUP(FSM117,[1]MO!$A$6:$D$26,{2,3,4},0),IFERROR(VLOOKUP(FSM117,[1]MQ!$A$6:$D$26,{2,3,4},0),IFERROR(VLOOKUP(FSM117,[1]BA!$A$6:$H$184,{2,5,8},0),{"No encontrado","X","X"}))))</f>
        <v>CIMBRA COMUN</v>
      </c>
      <c r="FSO117" s="12" t="str">
        <v>m2</v>
      </c>
      <c r="FSP117" s="4">
        <v>404.09</v>
      </c>
      <c r="FSQ117" s="1">
        <f t="shared" ref="FSQ117" si="1141">0.2*2</f>
        <v>0.4</v>
      </c>
      <c r="FSR117" s="4">
        <f t="shared" ref="FSR117:FSR120" si="1142">FSQ117*FSP117</f>
        <v>161.63999999999999</v>
      </c>
      <c r="FSU117" s="1" t="s">
        <v>550</v>
      </c>
      <c r="FSV117" s="4" t="str" cm="1">
        <f t="array" ref="FSV117:FSX117">IFERROR(VLOOKUP(FSU117,[1]MA!$A$6:$D$32,{2,3,4},0),IFERROR(VLOOKUP(FSU117,[1]MO!$A$6:$D$26,{2,3,4},0),IFERROR(VLOOKUP(FSU117,[1]MQ!$A$6:$D$26,{2,3,4},0),IFERROR(VLOOKUP(FSU117,[1]BA!$A$6:$H$184,{2,5,8},0),{"No encontrado","X","X"}))))</f>
        <v>CIMBRA COMUN</v>
      </c>
      <c r="FSW117" s="12" t="str">
        <v>m2</v>
      </c>
      <c r="FSX117" s="4">
        <v>404.09</v>
      </c>
      <c r="FSY117" s="1">
        <f t="shared" ref="FSY117" si="1143">0.2*2</f>
        <v>0.4</v>
      </c>
      <c r="FSZ117" s="4">
        <f t="shared" ref="FSZ117:FSZ120" si="1144">FSY117*FSX117</f>
        <v>161.63999999999999</v>
      </c>
      <c r="FTC117" s="1" t="s">
        <v>550</v>
      </c>
      <c r="FTD117" s="4" t="str" cm="1">
        <f t="array" ref="FTD117:FTF117">IFERROR(VLOOKUP(FTC117,[1]MA!$A$6:$D$32,{2,3,4},0),IFERROR(VLOOKUP(FTC117,[1]MO!$A$6:$D$26,{2,3,4},0),IFERROR(VLOOKUP(FTC117,[1]MQ!$A$6:$D$26,{2,3,4},0),IFERROR(VLOOKUP(FTC117,[1]BA!$A$6:$H$184,{2,5,8},0),{"No encontrado","X","X"}))))</f>
        <v>CIMBRA COMUN</v>
      </c>
      <c r="FTE117" s="12" t="str">
        <v>m2</v>
      </c>
      <c r="FTF117" s="4">
        <v>404.09</v>
      </c>
      <c r="FTG117" s="1">
        <f t="shared" ref="FTG117" si="1145">0.2*2</f>
        <v>0.4</v>
      </c>
      <c r="FTH117" s="4">
        <f t="shared" ref="FTH117:FTH120" si="1146">FTG117*FTF117</f>
        <v>161.63999999999999</v>
      </c>
      <c r="FTK117" s="1" t="s">
        <v>550</v>
      </c>
      <c r="FTL117" s="4" t="str" cm="1">
        <f t="array" ref="FTL117:FTN117">IFERROR(VLOOKUP(FTK117,[1]MA!$A$6:$D$32,{2,3,4},0),IFERROR(VLOOKUP(FTK117,[1]MO!$A$6:$D$26,{2,3,4},0),IFERROR(VLOOKUP(FTK117,[1]MQ!$A$6:$D$26,{2,3,4},0),IFERROR(VLOOKUP(FTK117,[1]BA!$A$6:$H$184,{2,5,8},0),{"No encontrado","X","X"}))))</f>
        <v>CIMBRA COMUN</v>
      </c>
      <c r="FTM117" s="12" t="str">
        <v>m2</v>
      </c>
      <c r="FTN117" s="4">
        <v>404.09</v>
      </c>
      <c r="FTO117" s="1">
        <f t="shared" ref="FTO117" si="1147">0.2*2</f>
        <v>0.4</v>
      </c>
      <c r="FTP117" s="4">
        <f t="shared" ref="FTP117:FTP120" si="1148">FTO117*FTN117</f>
        <v>161.63999999999999</v>
      </c>
      <c r="FTS117" s="1" t="s">
        <v>550</v>
      </c>
      <c r="FTT117" s="4" t="str" cm="1">
        <f t="array" ref="FTT117:FTV117">IFERROR(VLOOKUP(FTS117,[1]MA!$A$6:$D$32,{2,3,4},0),IFERROR(VLOOKUP(FTS117,[1]MO!$A$6:$D$26,{2,3,4},0),IFERROR(VLOOKUP(FTS117,[1]MQ!$A$6:$D$26,{2,3,4},0),IFERROR(VLOOKUP(FTS117,[1]BA!$A$6:$H$184,{2,5,8},0),{"No encontrado","X","X"}))))</f>
        <v>CIMBRA COMUN</v>
      </c>
      <c r="FTU117" s="12" t="str">
        <v>m2</v>
      </c>
      <c r="FTV117" s="4">
        <v>404.09</v>
      </c>
      <c r="FTW117" s="1">
        <f t="shared" ref="FTW117" si="1149">0.2*2</f>
        <v>0.4</v>
      </c>
      <c r="FTX117" s="4">
        <f t="shared" ref="FTX117:FTX120" si="1150">FTW117*FTV117</f>
        <v>161.63999999999999</v>
      </c>
      <c r="FUA117" s="1" t="s">
        <v>550</v>
      </c>
      <c r="FUB117" s="4" t="str" cm="1">
        <f t="array" ref="FUB117:FUD117">IFERROR(VLOOKUP(FUA117,[1]MA!$A$6:$D$32,{2,3,4},0),IFERROR(VLOOKUP(FUA117,[1]MO!$A$6:$D$26,{2,3,4},0),IFERROR(VLOOKUP(FUA117,[1]MQ!$A$6:$D$26,{2,3,4},0),IFERROR(VLOOKUP(FUA117,[1]BA!$A$6:$H$184,{2,5,8},0),{"No encontrado","X","X"}))))</f>
        <v>CIMBRA COMUN</v>
      </c>
      <c r="FUC117" s="12" t="str">
        <v>m2</v>
      </c>
      <c r="FUD117" s="4">
        <v>404.09</v>
      </c>
      <c r="FUE117" s="1">
        <f t="shared" ref="FUE117" si="1151">0.2*2</f>
        <v>0.4</v>
      </c>
      <c r="FUF117" s="4">
        <f t="shared" ref="FUF117:FUF120" si="1152">FUE117*FUD117</f>
        <v>161.63999999999999</v>
      </c>
      <c r="FUI117" s="1" t="s">
        <v>550</v>
      </c>
      <c r="FUJ117" s="4" t="str" cm="1">
        <f t="array" ref="FUJ117:FUL117">IFERROR(VLOOKUP(FUI117,[1]MA!$A$6:$D$32,{2,3,4},0),IFERROR(VLOOKUP(FUI117,[1]MO!$A$6:$D$26,{2,3,4},0),IFERROR(VLOOKUP(FUI117,[1]MQ!$A$6:$D$26,{2,3,4},0),IFERROR(VLOOKUP(FUI117,[1]BA!$A$6:$H$184,{2,5,8},0),{"No encontrado","X","X"}))))</f>
        <v>CIMBRA COMUN</v>
      </c>
      <c r="FUK117" s="12" t="str">
        <v>m2</v>
      </c>
      <c r="FUL117" s="4">
        <v>404.09</v>
      </c>
      <c r="FUM117" s="1">
        <f t="shared" ref="FUM117" si="1153">0.2*2</f>
        <v>0.4</v>
      </c>
      <c r="FUN117" s="4">
        <f t="shared" ref="FUN117:FUN120" si="1154">FUM117*FUL117</f>
        <v>161.63999999999999</v>
      </c>
      <c r="FUQ117" s="1" t="s">
        <v>550</v>
      </c>
      <c r="FUR117" s="4" t="str" cm="1">
        <f t="array" ref="FUR117:FUT117">IFERROR(VLOOKUP(FUQ117,[1]MA!$A$6:$D$32,{2,3,4},0),IFERROR(VLOOKUP(FUQ117,[1]MO!$A$6:$D$26,{2,3,4},0),IFERROR(VLOOKUP(FUQ117,[1]MQ!$A$6:$D$26,{2,3,4},0),IFERROR(VLOOKUP(FUQ117,[1]BA!$A$6:$H$184,{2,5,8},0),{"No encontrado","X","X"}))))</f>
        <v>CIMBRA COMUN</v>
      </c>
      <c r="FUS117" s="12" t="str">
        <v>m2</v>
      </c>
      <c r="FUT117" s="4">
        <v>404.09</v>
      </c>
      <c r="FUU117" s="1">
        <f t="shared" ref="FUU117" si="1155">0.2*2</f>
        <v>0.4</v>
      </c>
      <c r="FUV117" s="4">
        <f t="shared" ref="FUV117:FUV120" si="1156">FUU117*FUT117</f>
        <v>161.63999999999999</v>
      </c>
      <c r="FUY117" s="1" t="s">
        <v>550</v>
      </c>
      <c r="FUZ117" s="4" t="str" cm="1">
        <f t="array" ref="FUZ117:FVB117">IFERROR(VLOOKUP(FUY117,[1]MA!$A$6:$D$32,{2,3,4},0),IFERROR(VLOOKUP(FUY117,[1]MO!$A$6:$D$26,{2,3,4},0),IFERROR(VLOOKUP(FUY117,[1]MQ!$A$6:$D$26,{2,3,4},0),IFERROR(VLOOKUP(FUY117,[1]BA!$A$6:$H$184,{2,5,8},0),{"No encontrado","X","X"}))))</f>
        <v>CIMBRA COMUN</v>
      </c>
      <c r="FVA117" s="12" t="str">
        <v>m2</v>
      </c>
      <c r="FVB117" s="4">
        <v>404.09</v>
      </c>
      <c r="FVC117" s="1">
        <f t="shared" ref="FVC117" si="1157">0.2*2</f>
        <v>0.4</v>
      </c>
      <c r="FVD117" s="4">
        <f t="shared" ref="FVD117:FVD120" si="1158">FVC117*FVB117</f>
        <v>161.63999999999999</v>
      </c>
      <c r="FVG117" s="1" t="s">
        <v>550</v>
      </c>
      <c r="FVH117" s="4" t="str" cm="1">
        <f t="array" ref="FVH117:FVJ117">IFERROR(VLOOKUP(FVG117,[1]MA!$A$6:$D$32,{2,3,4},0),IFERROR(VLOOKUP(FVG117,[1]MO!$A$6:$D$26,{2,3,4},0),IFERROR(VLOOKUP(FVG117,[1]MQ!$A$6:$D$26,{2,3,4},0),IFERROR(VLOOKUP(FVG117,[1]BA!$A$6:$H$184,{2,5,8},0),{"No encontrado","X","X"}))))</f>
        <v>CIMBRA COMUN</v>
      </c>
      <c r="FVI117" s="12" t="str">
        <v>m2</v>
      </c>
      <c r="FVJ117" s="4">
        <v>404.09</v>
      </c>
      <c r="FVK117" s="1">
        <f t="shared" ref="FVK117" si="1159">0.2*2</f>
        <v>0.4</v>
      </c>
      <c r="FVL117" s="4">
        <f t="shared" ref="FVL117:FVL120" si="1160">FVK117*FVJ117</f>
        <v>161.63999999999999</v>
      </c>
      <c r="FVO117" s="1" t="s">
        <v>550</v>
      </c>
      <c r="FVP117" s="4" t="str" cm="1">
        <f t="array" ref="FVP117:FVR117">IFERROR(VLOOKUP(FVO117,[1]MA!$A$6:$D$32,{2,3,4},0),IFERROR(VLOOKUP(FVO117,[1]MO!$A$6:$D$26,{2,3,4},0),IFERROR(VLOOKUP(FVO117,[1]MQ!$A$6:$D$26,{2,3,4},0),IFERROR(VLOOKUP(FVO117,[1]BA!$A$6:$H$184,{2,5,8},0),{"No encontrado","X","X"}))))</f>
        <v>CIMBRA COMUN</v>
      </c>
      <c r="FVQ117" s="12" t="str">
        <v>m2</v>
      </c>
      <c r="FVR117" s="4">
        <v>404.09</v>
      </c>
      <c r="FVS117" s="1">
        <f t="shared" ref="FVS117" si="1161">0.2*2</f>
        <v>0.4</v>
      </c>
      <c r="FVT117" s="4">
        <f t="shared" ref="FVT117:FVT120" si="1162">FVS117*FVR117</f>
        <v>161.63999999999999</v>
      </c>
      <c r="FVW117" s="1" t="s">
        <v>550</v>
      </c>
      <c r="FVX117" s="4" t="str" cm="1">
        <f t="array" ref="FVX117:FVZ117">IFERROR(VLOOKUP(FVW117,[1]MA!$A$6:$D$32,{2,3,4},0),IFERROR(VLOOKUP(FVW117,[1]MO!$A$6:$D$26,{2,3,4},0),IFERROR(VLOOKUP(FVW117,[1]MQ!$A$6:$D$26,{2,3,4},0),IFERROR(VLOOKUP(FVW117,[1]BA!$A$6:$H$184,{2,5,8},0),{"No encontrado","X","X"}))))</f>
        <v>CIMBRA COMUN</v>
      </c>
      <c r="FVY117" s="12" t="str">
        <v>m2</v>
      </c>
      <c r="FVZ117" s="4">
        <v>404.09</v>
      </c>
      <c r="FWA117" s="1">
        <f t="shared" ref="FWA117" si="1163">0.2*2</f>
        <v>0.4</v>
      </c>
      <c r="FWB117" s="4">
        <f t="shared" ref="FWB117:FWB120" si="1164">FWA117*FVZ117</f>
        <v>161.63999999999999</v>
      </c>
      <c r="FWE117" s="1" t="s">
        <v>550</v>
      </c>
      <c r="FWF117" s="4" t="str" cm="1">
        <f t="array" ref="FWF117:FWH117">IFERROR(VLOOKUP(FWE117,[1]MA!$A$6:$D$32,{2,3,4},0),IFERROR(VLOOKUP(FWE117,[1]MO!$A$6:$D$26,{2,3,4},0),IFERROR(VLOOKUP(FWE117,[1]MQ!$A$6:$D$26,{2,3,4},0),IFERROR(VLOOKUP(FWE117,[1]BA!$A$6:$H$184,{2,5,8},0),{"No encontrado","X","X"}))))</f>
        <v>CIMBRA COMUN</v>
      </c>
      <c r="FWG117" s="12" t="str">
        <v>m2</v>
      </c>
      <c r="FWH117" s="4">
        <v>404.09</v>
      </c>
      <c r="FWI117" s="1">
        <f t="shared" ref="FWI117" si="1165">0.2*2</f>
        <v>0.4</v>
      </c>
      <c r="FWJ117" s="4">
        <f t="shared" ref="FWJ117:FWJ120" si="1166">FWI117*FWH117</f>
        <v>161.63999999999999</v>
      </c>
      <c r="FWM117" s="1" t="s">
        <v>550</v>
      </c>
      <c r="FWN117" s="4" t="str" cm="1">
        <f t="array" ref="FWN117:FWP117">IFERROR(VLOOKUP(FWM117,[1]MA!$A$6:$D$32,{2,3,4},0),IFERROR(VLOOKUP(FWM117,[1]MO!$A$6:$D$26,{2,3,4},0),IFERROR(VLOOKUP(FWM117,[1]MQ!$A$6:$D$26,{2,3,4},0),IFERROR(VLOOKUP(FWM117,[1]BA!$A$6:$H$184,{2,5,8},0),{"No encontrado","X","X"}))))</f>
        <v>CIMBRA COMUN</v>
      </c>
      <c r="FWO117" s="12" t="str">
        <v>m2</v>
      </c>
      <c r="FWP117" s="4">
        <v>404.09</v>
      </c>
      <c r="FWQ117" s="1">
        <f t="shared" ref="FWQ117" si="1167">0.2*2</f>
        <v>0.4</v>
      </c>
      <c r="FWR117" s="4">
        <f t="shared" ref="FWR117:FWR120" si="1168">FWQ117*FWP117</f>
        <v>161.63999999999999</v>
      </c>
      <c r="FWU117" s="1" t="s">
        <v>550</v>
      </c>
      <c r="FWV117" s="4" t="str" cm="1">
        <f t="array" ref="FWV117:FWX117">IFERROR(VLOOKUP(FWU117,[1]MA!$A$6:$D$32,{2,3,4},0),IFERROR(VLOOKUP(FWU117,[1]MO!$A$6:$D$26,{2,3,4},0),IFERROR(VLOOKUP(FWU117,[1]MQ!$A$6:$D$26,{2,3,4},0),IFERROR(VLOOKUP(FWU117,[1]BA!$A$6:$H$184,{2,5,8},0),{"No encontrado","X","X"}))))</f>
        <v>CIMBRA COMUN</v>
      </c>
      <c r="FWW117" s="12" t="str">
        <v>m2</v>
      </c>
      <c r="FWX117" s="4">
        <v>404.09</v>
      </c>
      <c r="FWY117" s="1">
        <f t="shared" ref="FWY117" si="1169">0.2*2</f>
        <v>0.4</v>
      </c>
      <c r="FWZ117" s="4">
        <f t="shared" ref="FWZ117:FWZ120" si="1170">FWY117*FWX117</f>
        <v>161.63999999999999</v>
      </c>
      <c r="FXC117" s="1" t="s">
        <v>550</v>
      </c>
      <c r="FXD117" s="4" t="str" cm="1">
        <f t="array" ref="FXD117:FXF117">IFERROR(VLOOKUP(FXC117,[1]MA!$A$6:$D$32,{2,3,4},0),IFERROR(VLOOKUP(FXC117,[1]MO!$A$6:$D$26,{2,3,4},0),IFERROR(VLOOKUP(FXC117,[1]MQ!$A$6:$D$26,{2,3,4},0),IFERROR(VLOOKUP(FXC117,[1]BA!$A$6:$H$184,{2,5,8},0),{"No encontrado","X","X"}))))</f>
        <v>CIMBRA COMUN</v>
      </c>
      <c r="FXE117" s="12" t="str">
        <v>m2</v>
      </c>
      <c r="FXF117" s="4">
        <v>404.09</v>
      </c>
      <c r="FXG117" s="1">
        <f t="shared" ref="FXG117" si="1171">0.2*2</f>
        <v>0.4</v>
      </c>
      <c r="FXH117" s="4">
        <f t="shared" ref="FXH117:FXH120" si="1172">FXG117*FXF117</f>
        <v>161.63999999999999</v>
      </c>
      <c r="FXK117" s="1" t="s">
        <v>550</v>
      </c>
      <c r="FXL117" s="4" t="str" cm="1">
        <f t="array" ref="FXL117:FXN117">IFERROR(VLOOKUP(FXK117,[1]MA!$A$6:$D$32,{2,3,4},0),IFERROR(VLOOKUP(FXK117,[1]MO!$A$6:$D$26,{2,3,4},0),IFERROR(VLOOKUP(FXK117,[1]MQ!$A$6:$D$26,{2,3,4},0),IFERROR(VLOOKUP(FXK117,[1]BA!$A$6:$H$184,{2,5,8},0),{"No encontrado","X","X"}))))</f>
        <v>CIMBRA COMUN</v>
      </c>
      <c r="FXM117" s="12" t="str">
        <v>m2</v>
      </c>
      <c r="FXN117" s="4">
        <v>404.09</v>
      </c>
      <c r="FXO117" s="1">
        <f t="shared" ref="FXO117" si="1173">0.2*2</f>
        <v>0.4</v>
      </c>
      <c r="FXP117" s="4">
        <f t="shared" ref="FXP117:FXP120" si="1174">FXO117*FXN117</f>
        <v>161.63999999999999</v>
      </c>
      <c r="FXS117" s="1" t="s">
        <v>550</v>
      </c>
      <c r="FXT117" s="4" t="str" cm="1">
        <f t="array" ref="FXT117:FXV117">IFERROR(VLOOKUP(FXS117,[1]MA!$A$6:$D$32,{2,3,4},0),IFERROR(VLOOKUP(FXS117,[1]MO!$A$6:$D$26,{2,3,4},0),IFERROR(VLOOKUP(FXS117,[1]MQ!$A$6:$D$26,{2,3,4},0),IFERROR(VLOOKUP(FXS117,[1]BA!$A$6:$H$184,{2,5,8},0),{"No encontrado","X","X"}))))</f>
        <v>CIMBRA COMUN</v>
      </c>
      <c r="FXU117" s="12" t="str">
        <v>m2</v>
      </c>
      <c r="FXV117" s="4">
        <v>404.09</v>
      </c>
      <c r="FXW117" s="1">
        <f t="shared" ref="FXW117" si="1175">0.2*2</f>
        <v>0.4</v>
      </c>
      <c r="FXX117" s="4">
        <f t="shared" ref="FXX117:FXX120" si="1176">FXW117*FXV117</f>
        <v>161.63999999999999</v>
      </c>
      <c r="FYA117" s="1" t="s">
        <v>550</v>
      </c>
      <c r="FYB117" s="4" t="str" cm="1">
        <f t="array" ref="FYB117:FYD117">IFERROR(VLOOKUP(FYA117,[1]MA!$A$6:$D$32,{2,3,4},0),IFERROR(VLOOKUP(FYA117,[1]MO!$A$6:$D$26,{2,3,4},0),IFERROR(VLOOKUP(FYA117,[1]MQ!$A$6:$D$26,{2,3,4},0),IFERROR(VLOOKUP(FYA117,[1]BA!$A$6:$H$184,{2,5,8},0),{"No encontrado","X","X"}))))</f>
        <v>CIMBRA COMUN</v>
      </c>
      <c r="FYC117" s="12" t="str">
        <v>m2</v>
      </c>
      <c r="FYD117" s="4">
        <v>404.09</v>
      </c>
      <c r="FYE117" s="1">
        <f t="shared" ref="FYE117" si="1177">0.2*2</f>
        <v>0.4</v>
      </c>
      <c r="FYF117" s="4">
        <f t="shared" ref="FYF117:FYF120" si="1178">FYE117*FYD117</f>
        <v>161.63999999999999</v>
      </c>
      <c r="FYI117" s="1" t="s">
        <v>550</v>
      </c>
      <c r="FYJ117" s="4" t="str" cm="1">
        <f t="array" ref="FYJ117:FYL117">IFERROR(VLOOKUP(FYI117,[1]MA!$A$6:$D$32,{2,3,4},0),IFERROR(VLOOKUP(FYI117,[1]MO!$A$6:$D$26,{2,3,4},0),IFERROR(VLOOKUP(FYI117,[1]MQ!$A$6:$D$26,{2,3,4},0),IFERROR(VLOOKUP(FYI117,[1]BA!$A$6:$H$184,{2,5,8},0),{"No encontrado","X","X"}))))</f>
        <v>CIMBRA COMUN</v>
      </c>
      <c r="FYK117" s="12" t="str">
        <v>m2</v>
      </c>
      <c r="FYL117" s="4">
        <v>404.09</v>
      </c>
      <c r="FYM117" s="1">
        <f t="shared" ref="FYM117" si="1179">0.2*2</f>
        <v>0.4</v>
      </c>
      <c r="FYN117" s="4">
        <f t="shared" ref="FYN117:FYN120" si="1180">FYM117*FYL117</f>
        <v>161.63999999999999</v>
      </c>
      <c r="FYQ117" s="1" t="s">
        <v>550</v>
      </c>
      <c r="FYR117" s="4" t="str" cm="1">
        <f t="array" ref="FYR117:FYT117">IFERROR(VLOOKUP(FYQ117,[1]MA!$A$6:$D$32,{2,3,4},0),IFERROR(VLOOKUP(FYQ117,[1]MO!$A$6:$D$26,{2,3,4},0),IFERROR(VLOOKUP(FYQ117,[1]MQ!$A$6:$D$26,{2,3,4},0),IFERROR(VLOOKUP(FYQ117,[1]BA!$A$6:$H$184,{2,5,8},0),{"No encontrado","X","X"}))))</f>
        <v>CIMBRA COMUN</v>
      </c>
      <c r="FYS117" s="12" t="str">
        <v>m2</v>
      </c>
      <c r="FYT117" s="4">
        <v>404.09</v>
      </c>
      <c r="FYU117" s="1">
        <f t="shared" ref="FYU117" si="1181">0.2*2</f>
        <v>0.4</v>
      </c>
      <c r="FYV117" s="4">
        <f t="shared" ref="FYV117:FYV120" si="1182">FYU117*FYT117</f>
        <v>161.63999999999999</v>
      </c>
      <c r="FYY117" s="1" t="s">
        <v>550</v>
      </c>
      <c r="FYZ117" s="4" t="str" cm="1">
        <f t="array" ref="FYZ117:FZB117">IFERROR(VLOOKUP(FYY117,[1]MA!$A$6:$D$32,{2,3,4},0),IFERROR(VLOOKUP(FYY117,[1]MO!$A$6:$D$26,{2,3,4},0),IFERROR(VLOOKUP(FYY117,[1]MQ!$A$6:$D$26,{2,3,4},0),IFERROR(VLOOKUP(FYY117,[1]BA!$A$6:$H$184,{2,5,8},0),{"No encontrado","X","X"}))))</f>
        <v>CIMBRA COMUN</v>
      </c>
      <c r="FZA117" s="12" t="str">
        <v>m2</v>
      </c>
      <c r="FZB117" s="4">
        <v>404.09</v>
      </c>
      <c r="FZC117" s="1">
        <f t="shared" ref="FZC117" si="1183">0.2*2</f>
        <v>0.4</v>
      </c>
      <c r="FZD117" s="4">
        <f t="shared" ref="FZD117:FZD120" si="1184">FZC117*FZB117</f>
        <v>161.63999999999999</v>
      </c>
      <c r="FZG117" s="1" t="s">
        <v>550</v>
      </c>
      <c r="FZH117" s="4" t="str" cm="1">
        <f t="array" ref="FZH117:FZJ117">IFERROR(VLOOKUP(FZG117,[1]MA!$A$6:$D$32,{2,3,4},0),IFERROR(VLOOKUP(FZG117,[1]MO!$A$6:$D$26,{2,3,4},0),IFERROR(VLOOKUP(FZG117,[1]MQ!$A$6:$D$26,{2,3,4},0),IFERROR(VLOOKUP(FZG117,[1]BA!$A$6:$H$184,{2,5,8},0),{"No encontrado","X","X"}))))</f>
        <v>CIMBRA COMUN</v>
      </c>
      <c r="FZI117" s="12" t="str">
        <v>m2</v>
      </c>
      <c r="FZJ117" s="4">
        <v>404.09</v>
      </c>
      <c r="FZK117" s="1">
        <f t="shared" ref="FZK117" si="1185">0.2*2</f>
        <v>0.4</v>
      </c>
      <c r="FZL117" s="4">
        <f t="shared" ref="FZL117:FZL120" si="1186">FZK117*FZJ117</f>
        <v>161.63999999999999</v>
      </c>
      <c r="FZO117" s="1" t="s">
        <v>550</v>
      </c>
      <c r="FZP117" s="4" t="str" cm="1">
        <f t="array" ref="FZP117:FZR117">IFERROR(VLOOKUP(FZO117,[1]MA!$A$6:$D$32,{2,3,4},0),IFERROR(VLOOKUP(FZO117,[1]MO!$A$6:$D$26,{2,3,4},0),IFERROR(VLOOKUP(FZO117,[1]MQ!$A$6:$D$26,{2,3,4},0),IFERROR(VLOOKUP(FZO117,[1]BA!$A$6:$H$184,{2,5,8},0),{"No encontrado","X","X"}))))</f>
        <v>CIMBRA COMUN</v>
      </c>
      <c r="FZQ117" s="12" t="str">
        <v>m2</v>
      </c>
      <c r="FZR117" s="4">
        <v>404.09</v>
      </c>
      <c r="FZS117" s="1">
        <f t="shared" ref="FZS117" si="1187">0.2*2</f>
        <v>0.4</v>
      </c>
      <c r="FZT117" s="4">
        <f t="shared" ref="FZT117:FZT120" si="1188">FZS117*FZR117</f>
        <v>161.63999999999999</v>
      </c>
      <c r="FZW117" s="1" t="s">
        <v>550</v>
      </c>
      <c r="FZX117" s="4" t="str" cm="1">
        <f t="array" ref="FZX117:FZZ117">IFERROR(VLOOKUP(FZW117,[1]MA!$A$6:$D$32,{2,3,4},0),IFERROR(VLOOKUP(FZW117,[1]MO!$A$6:$D$26,{2,3,4},0),IFERROR(VLOOKUP(FZW117,[1]MQ!$A$6:$D$26,{2,3,4},0),IFERROR(VLOOKUP(FZW117,[1]BA!$A$6:$H$184,{2,5,8},0),{"No encontrado","X","X"}))))</f>
        <v>CIMBRA COMUN</v>
      </c>
      <c r="FZY117" s="12" t="str">
        <v>m2</v>
      </c>
      <c r="FZZ117" s="4">
        <v>404.09</v>
      </c>
      <c r="GAA117" s="1">
        <f t="shared" ref="GAA117" si="1189">0.2*2</f>
        <v>0.4</v>
      </c>
      <c r="GAB117" s="4">
        <f t="shared" ref="GAB117:GAB120" si="1190">GAA117*FZZ117</f>
        <v>161.63999999999999</v>
      </c>
      <c r="GAE117" s="1" t="s">
        <v>550</v>
      </c>
      <c r="GAF117" s="4" t="str" cm="1">
        <f t="array" ref="GAF117:GAH117">IFERROR(VLOOKUP(GAE117,[1]MA!$A$6:$D$32,{2,3,4},0),IFERROR(VLOOKUP(GAE117,[1]MO!$A$6:$D$26,{2,3,4},0),IFERROR(VLOOKUP(GAE117,[1]MQ!$A$6:$D$26,{2,3,4},0),IFERROR(VLOOKUP(GAE117,[1]BA!$A$6:$H$184,{2,5,8},0),{"No encontrado","X","X"}))))</f>
        <v>CIMBRA COMUN</v>
      </c>
      <c r="GAG117" s="12" t="str">
        <v>m2</v>
      </c>
      <c r="GAH117" s="4">
        <v>404.09</v>
      </c>
      <c r="GAI117" s="1">
        <f t="shared" ref="GAI117" si="1191">0.2*2</f>
        <v>0.4</v>
      </c>
      <c r="GAJ117" s="4">
        <f t="shared" ref="GAJ117:GAJ120" si="1192">GAI117*GAH117</f>
        <v>161.63999999999999</v>
      </c>
      <c r="GAM117" s="1" t="s">
        <v>550</v>
      </c>
      <c r="GAN117" s="4" t="str" cm="1">
        <f t="array" ref="GAN117:GAP117">IFERROR(VLOOKUP(GAM117,[1]MA!$A$6:$D$32,{2,3,4},0),IFERROR(VLOOKUP(GAM117,[1]MO!$A$6:$D$26,{2,3,4},0),IFERROR(VLOOKUP(GAM117,[1]MQ!$A$6:$D$26,{2,3,4},0),IFERROR(VLOOKUP(GAM117,[1]BA!$A$6:$H$184,{2,5,8},0),{"No encontrado","X","X"}))))</f>
        <v>CIMBRA COMUN</v>
      </c>
      <c r="GAO117" s="12" t="str">
        <v>m2</v>
      </c>
      <c r="GAP117" s="4">
        <v>404.09</v>
      </c>
      <c r="GAQ117" s="1">
        <f t="shared" ref="GAQ117" si="1193">0.2*2</f>
        <v>0.4</v>
      </c>
      <c r="GAR117" s="4">
        <f t="shared" ref="GAR117:GAR120" si="1194">GAQ117*GAP117</f>
        <v>161.63999999999999</v>
      </c>
      <c r="GAU117" s="1" t="s">
        <v>550</v>
      </c>
      <c r="GAV117" s="4" t="str" cm="1">
        <f t="array" ref="GAV117:GAX117">IFERROR(VLOOKUP(GAU117,[1]MA!$A$6:$D$32,{2,3,4},0),IFERROR(VLOOKUP(GAU117,[1]MO!$A$6:$D$26,{2,3,4},0),IFERROR(VLOOKUP(GAU117,[1]MQ!$A$6:$D$26,{2,3,4},0),IFERROR(VLOOKUP(GAU117,[1]BA!$A$6:$H$184,{2,5,8},0),{"No encontrado","X","X"}))))</f>
        <v>CIMBRA COMUN</v>
      </c>
      <c r="GAW117" s="12" t="str">
        <v>m2</v>
      </c>
      <c r="GAX117" s="4">
        <v>404.09</v>
      </c>
      <c r="GAY117" s="1">
        <f t="shared" ref="GAY117" si="1195">0.2*2</f>
        <v>0.4</v>
      </c>
      <c r="GAZ117" s="4">
        <f t="shared" ref="GAZ117:GAZ120" si="1196">GAY117*GAX117</f>
        <v>161.63999999999999</v>
      </c>
      <c r="GBC117" s="1" t="s">
        <v>550</v>
      </c>
      <c r="GBD117" s="4" t="str" cm="1">
        <f t="array" ref="GBD117:GBF117">IFERROR(VLOOKUP(GBC117,[1]MA!$A$6:$D$32,{2,3,4},0),IFERROR(VLOOKUP(GBC117,[1]MO!$A$6:$D$26,{2,3,4},0),IFERROR(VLOOKUP(GBC117,[1]MQ!$A$6:$D$26,{2,3,4},0),IFERROR(VLOOKUP(GBC117,[1]BA!$A$6:$H$184,{2,5,8},0),{"No encontrado","X","X"}))))</f>
        <v>CIMBRA COMUN</v>
      </c>
      <c r="GBE117" s="12" t="str">
        <v>m2</v>
      </c>
      <c r="GBF117" s="4">
        <v>404.09</v>
      </c>
      <c r="GBG117" s="1">
        <f t="shared" ref="GBG117" si="1197">0.2*2</f>
        <v>0.4</v>
      </c>
      <c r="GBH117" s="4">
        <f t="shared" ref="GBH117:GBH120" si="1198">GBG117*GBF117</f>
        <v>161.63999999999999</v>
      </c>
      <c r="GBK117" s="1" t="s">
        <v>550</v>
      </c>
      <c r="GBL117" s="4" t="str" cm="1">
        <f t="array" ref="GBL117:GBN117">IFERROR(VLOOKUP(GBK117,[1]MA!$A$6:$D$32,{2,3,4},0),IFERROR(VLOOKUP(GBK117,[1]MO!$A$6:$D$26,{2,3,4},0),IFERROR(VLOOKUP(GBK117,[1]MQ!$A$6:$D$26,{2,3,4},0),IFERROR(VLOOKUP(GBK117,[1]BA!$A$6:$H$184,{2,5,8},0),{"No encontrado","X","X"}))))</f>
        <v>CIMBRA COMUN</v>
      </c>
      <c r="GBM117" s="12" t="str">
        <v>m2</v>
      </c>
      <c r="GBN117" s="4">
        <v>404.09</v>
      </c>
      <c r="GBO117" s="1">
        <f t="shared" ref="GBO117" si="1199">0.2*2</f>
        <v>0.4</v>
      </c>
      <c r="GBP117" s="4">
        <f t="shared" ref="GBP117:GBP120" si="1200">GBO117*GBN117</f>
        <v>161.63999999999999</v>
      </c>
      <c r="GBS117" s="1" t="s">
        <v>550</v>
      </c>
      <c r="GBT117" s="4" t="str" cm="1">
        <f t="array" ref="GBT117:GBV117">IFERROR(VLOOKUP(GBS117,[1]MA!$A$6:$D$32,{2,3,4},0),IFERROR(VLOOKUP(GBS117,[1]MO!$A$6:$D$26,{2,3,4},0),IFERROR(VLOOKUP(GBS117,[1]MQ!$A$6:$D$26,{2,3,4},0),IFERROR(VLOOKUP(GBS117,[1]BA!$A$6:$H$184,{2,5,8},0),{"No encontrado","X","X"}))))</f>
        <v>CIMBRA COMUN</v>
      </c>
      <c r="GBU117" s="12" t="str">
        <v>m2</v>
      </c>
      <c r="GBV117" s="4">
        <v>404.09</v>
      </c>
      <c r="GBW117" s="1">
        <f t="shared" ref="GBW117" si="1201">0.2*2</f>
        <v>0.4</v>
      </c>
      <c r="GBX117" s="4">
        <f t="shared" ref="GBX117:GBX120" si="1202">GBW117*GBV117</f>
        <v>161.63999999999999</v>
      </c>
      <c r="GCA117" s="1" t="s">
        <v>550</v>
      </c>
      <c r="GCB117" s="4" t="str" cm="1">
        <f t="array" ref="GCB117:GCD117">IFERROR(VLOOKUP(GCA117,[1]MA!$A$6:$D$32,{2,3,4},0),IFERROR(VLOOKUP(GCA117,[1]MO!$A$6:$D$26,{2,3,4},0),IFERROR(VLOOKUP(GCA117,[1]MQ!$A$6:$D$26,{2,3,4},0),IFERROR(VLOOKUP(GCA117,[1]BA!$A$6:$H$184,{2,5,8},0),{"No encontrado","X","X"}))))</f>
        <v>CIMBRA COMUN</v>
      </c>
      <c r="GCC117" s="12" t="str">
        <v>m2</v>
      </c>
      <c r="GCD117" s="4">
        <v>404.09</v>
      </c>
      <c r="GCE117" s="1">
        <f t="shared" ref="GCE117" si="1203">0.2*2</f>
        <v>0.4</v>
      </c>
      <c r="GCF117" s="4">
        <f t="shared" ref="GCF117:GCF120" si="1204">GCE117*GCD117</f>
        <v>161.63999999999999</v>
      </c>
      <c r="GCI117" s="1" t="s">
        <v>550</v>
      </c>
      <c r="GCJ117" s="4" t="str" cm="1">
        <f t="array" ref="GCJ117:GCL117">IFERROR(VLOOKUP(GCI117,[1]MA!$A$6:$D$32,{2,3,4},0),IFERROR(VLOOKUP(GCI117,[1]MO!$A$6:$D$26,{2,3,4},0),IFERROR(VLOOKUP(GCI117,[1]MQ!$A$6:$D$26,{2,3,4},0),IFERROR(VLOOKUP(GCI117,[1]BA!$A$6:$H$184,{2,5,8},0),{"No encontrado","X","X"}))))</f>
        <v>CIMBRA COMUN</v>
      </c>
      <c r="GCK117" s="12" t="str">
        <v>m2</v>
      </c>
      <c r="GCL117" s="4">
        <v>404.09</v>
      </c>
      <c r="GCM117" s="1">
        <f t="shared" ref="GCM117" si="1205">0.2*2</f>
        <v>0.4</v>
      </c>
      <c r="GCN117" s="4">
        <f t="shared" ref="GCN117:GCN120" si="1206">GCM117*GCL117</f>
        <v>161.63999999999999</v>
      </c>
      <c r="GCQ117" s="1" t="s">
        <v>550</v>
      </c>
      <c r="GCR117" s="4" t="str" cm="1">
        <f t="array" ref="GCR117:GCT117">IFERROR(VLOOKUP(GCQ117,[1]MA!$A$6:$D$32,{2,3,4},0),IFERROR(VLOOKUP(GCQ117,[1]MO!$A$6:$D$26,{2,3,4},0),IFERROR(VLOOKUP(GCQ117,[1]MQ!$A$6:$D$26,{2,3,4},0),IFERROR(VLOOKUP(GCQ117,[1]BA!$A$6:$H$184,{2,5,8},0),{"No encontrado","X","X"}))))</f>
        <v>CIMBRA COMUN</v>
      </c>
      <c r="GCS117" s="12" t="str">
        <v>m2</v>
      </c>
      <c r="GCT117" s="4">
        <v>404.09</v>
      </c>
      <c r="GCU117" s="1">
        <f t="shared" ref="GCU117" si="1207">0.2*2</f>
        <v>0.4</v>
      </c>
      <c r="GCV117" s="4">
        <f t="shared" ref="GCV117:GCV120" si="1208">GCU117*GCT117</f>
        <v>161.63999999999999</v>
      </c>
      <c r="GCY117" s="1" t="s">
        <v>550</v>
      </c>
      <c r="GCZ117" s="4" t="str" cm="1">
        <f t="array" ref="GCZ117:GDB117">IFERROR(VLOOKUP(GCY117,[1]MA!$A$6:$D$32,{2,3,4},0),IFERROR(VLOOKUP(GCY117,[1]MO!$A$6:$D$26,{2,3,4},0),IFERROR(VLOOKUP(GCY117,[1]MQ!$A$6:$D$26,{2,3,4},0),IFERROR(VLOOKUP(GCY117,[1]BA!$A$6:$H$184,{2,5,8},0),{"No encontrado","X","X"}))))</f>
        <v>CIMBRA COMUN</v>
      </c>
      <c r="GDA117" s="12" t="str">
        <v>m2</v>
      </c>
      <c r="GDB117" s="4">
        <v>404.09</v>
      </c>
      <c r="GDC117" s="1">
        <f t="shared" ref="GDC117" si="1209">0.2*2</f>
        <v>0.4</v>
      </c>
      <c r="GDD117" s="4">
        <f t="shared" ref="GDD117:GDD120" si="1210">GDC117*GDB117</f>
        <v>161.63999999999999</v>
      </c>
      <c r="GDG117" s="1" t="s">
        <v>550</v>
      </c>
      <c r="GDH117" s="4" t="str" cm="1">
        <f t="array" ref="GDH117:GDJ117">IFERROR(VLOOKUP(GDG117,[1]MA!$A$6:$D$32,{2,3,4},0),IFERROR(VLOOKUP(GDG117,[1]MO!$A$6:$D$26,{2,3,4},0),IFERROR(VLOOKUP(GDG117,[1]MQ!$A$6:$D$26,{2,3,4},0),IFERROR(VLOOKUP(GDG117,[1]BA!$A$6:$H$184,{2,5,8},0),{"No encontrado","X","X"}))))</f>
        <v>CIMBRA COMUN</v>
      </c>
      <c r="GDI117" s="12" t="str">
        <v>m2</v>
      </c>
      <c r="GDJ117" s="4">
        <v>404.09</v>
      </c>
      <c r="GDK117" s="1">
        <f t="shared" ref="GDK117" si="1211">0.2*2</f>
        <v>0.4</v>
      </c>
      <c r="GDL117" s="4">
        <f t="shared" ref="GDL117:GDL120" si="1212">GDK117*GDJ117</f>
        <v>161.63999999999999</v>
      </c>
      <c r="GDO117" s="1" t="s">
        <v>550</v>
      </c>
      <c r="GDP117" s="4" t="str" cm="1">
        <f t="array" ref="GDP117:GDR117">IFERROR(VLOOKUP(GDO117,[1]MA!$A$6:$D$32,{2,3,4},0),IFERROR(VLOOKUP(GDO117,[1]MO!$A$6:$D$26,{2,3,4},0),IFERROR(VLOOKUP(GDO117,[1]MQ!$A$6:$D$26,{2,3,4},0),IFERROR(VLOOKUP(GDO117,[1]BA!$A$6:$H$184,{2,5,8},0),{"No encontrado","X","X"}))))</f>
        <v>CIMBRA COMUN</v>
      </c>
      <c r="GDQ117" s="12" t="str">
        <v>m2</v>
      </c>
      <c r="GDR117" s="4">
        <v>404.09</v>
      </c>
      <c r="GDS117" s="1">
        <f t="shared" ref="GDS117" si="1213">0.2*2</f>
        <v>0.4</v>
      </c>
      <c r="GDT117" s="4">
        <f t="shared" ref="GDT117:GDT120" si="1214">GDS117*GDR117</f>
        <v>161.63999999999999</v>
      </c>
      <c r="GDW117" s="1" t="s">
        <v>550</v>
      </c>
      <c r="GDX117" s="4" t="str" cm="1">
        <f t="array" ref="GDX117:GDZ117">IFERROR(VLOOKUP(GDW117,[1]MA!$A$6:$D$32,{2,3,4},0),IFERROR(VLOOKUP(GDW117,[1]MO!$A$6:$D$26,{2,3,4},0),IFERROR(VLOOKUP(GDW117,[1]MQ!$A$6:$D$26,{2,3,4},0),IFERROR(VLOOKUP(GDW117,[1]BA!$A$6:$H$184,{2,5,8},0),{"No encontrado","X","X"}))))</f>
        <v>CIMBRA COMUN</v>
      </c>
      <c r="GDY117" s="12" t="str">
        <v>m2</v>
      </c>
      <c r="GDZ117" s="4">
        <v>404.09</v>
      </c>
      <c r="GEA117" s="1">
        <f t="shared" ref="GEA117" si="1215">0.2*2</f>
        <v>0.4</v>
      </c>
      <c r="GEB117" s="4">
        <f t="shared" ref="GEB117:GEB120" si="1216">GEA117*GDZ117</f>
        <v>161.63999999999999</v>
      </c>
      <c r="GEE117" s="1" t="s">
        <v>550</v>
      </c>
      <c r="GEF117" s="4" t="str" cm="1">
        <f t="array" ref="GEF117:GEH117">IFERROR(VLOOKUP(GEE117,[1]MA!$A$6:$D$32,{2,3,4},0),IFERROR(VLOOKUP(GEE117,[1]MO!$A$6:$D$26,{2,3,4},0),IFERROR(VLOOKUP(GEE117,[1]MQ!$A$6:$D$26,{2,3,4},0),IFERROR(VLOOKUP(GEE117,[1]BA!$A$6:$H$184,{2,5,8},0),{"No encontrado","X","X"}))))</f>
        <v>CIMBRA COMUN</v>
      </c>
      <c r="GEG117" s="12" t="str">
        <v>m2</v>
      </c>
      <c r="GEH117" s="4">
        <v>404.09</v>
      </c>
      <c r="GEI117" s="1">
        <f t="shared" ref="GEI117" si="1217">0.2*2</f>
        <v>0.4</v>
      </c>
      <c r="GEJ117" s="4">
        <f t="shared" ref="GEJ117:GEJ120" si="1218">GEI117*GEH117</f>
        <v>161.63999999999999</v>
      </c>
      <c r="GEM117" s="1" t="s">
        <v>550</v>
      </c>
      <c r="GEN117" s="4" t="str" cm="1">
        <f t="array" ref="GEN117:GEP117">IFERROR(VLOOKUP(GEM117,[1]MA!$A$6:$D$32,{2,3,4},0),IFERROR(VLOOKUP(GEM117,[1]MO!$A$6:$D$26,{2,3,4},0),IFERROR(VLOOKUP(GEM117,[1]MQ!$A$6:$D$26,{2,3,4},0),IFERROR(VLOOKUP(GEM117,[1]BA!$A$6:$H$184,{2,5,8},0),{"No encontrado","X","X"}))))</f>
        <v>CIMBRA COMUN</v>
      </c>
      <c r="GEO117" s="12" t="str">
        <v>m2</v>
      </c>
      <c r="GEP117" s="4">
        <v>404.09</v>
      </c>
      <c r="GEQ117" s="1">
        <f t="shared" ref="GEQ117" si="1219">0.2*2</f>
        <v>0.4</v>
      </c>
      <c r="GER117" s="4">
        <f t="shared" ref="GER117:GER120" si="1220">GEQ117*GEP117</f>
        <v>161.63999999999999</v>
      </c>
      <c r="GEU117" s="1" t="s">
        <v>550</v>
      </c>
      <c r="GEV117" s="4" t="str" cm="1">
        <f t="array" ref="GEV117:GEX117">IFERROR(VLOOKUP(GEU117,[1]MA!$A$6:$D$32,{2,3,4},0),IFERROR(VLOOKUP(GEU117,[1]MO!$A$6:$D$26,{2,3,4},0),IFERROR(VLOOKUP(GEU117,[1]MQ!$A$6:$D$26,{2,3,4},0),IFERROR(VLOOKUP(GEU117,[1]BA!$A$6:$H$184,{2,5,8},0),{"No encontrado","X","X"}))))</f>
        <v>CIMBRA COMUN</v>
      </c>
      <c r="GEW117" s="12" t="str">
        <v>m2</v>
      </c>
      <c r="GEX117" s="4">
        <v>404.09</v>
      </c>
      <c r="GEY117" s="1">
        <f t="shared" ref="GEY117" si="1221">0.2*2</f>
        <v>0.4</v>
      </c>
      <c r="GEZ117" s="4">
        <f t="shared" ref="GEZ117:GEZ120" si="1222">GEY117*GEX117</f>
        <v>161.63999999999999</v>
      </c>
      <c r="GFC117" s="1" t="s">
        <v>550</v>
      </c>
      <c r="GFD117" s="4" t="str" cm="1">
        <f t="array" ref="GFD117:GFF117">IFERROR(VLOOKUP(GFC117,[1]MA!$A$6:$D$32,{2,3,4},0),IFERROR(VLOOKUP(GFC117,[1]MO!$A$6:$D$26,{2,3,4},0),IFERROR(VLOOKUP(GFC117,[1]MQ!$A$6:$D$26,{2,3,4},0),IFERROR(VLOOKUP(GFC117,[1]BA!$A$6:$H$184,{2,5,8},0),{"No encontrado","X","X"}))))</f>
        <v>CIMBRA COMUN</v>
      </c>
      <c r="GFE117" s="12" t="str">
        <v>m2</v>
      </c>
      <c r="GFF117" s="4">
        <v>404.09</v>
      </c>
      <c r="GFG117" s="1">
        <f t="shared" ref="GFG117" si="1223">0.2*2</f>
        <v>0.4</v>
      </c>
      <c r="GFH117" s="4">
        <f t="shared" ref="GFH117:GFH120" si="1224">GFG117*GFF117</f>
        <v>161.63999999999999</v>
      </c>
      <c r="GFK117" s="1" t="s">
        <v>550</v>
      </c>
      <c r="GFL117" s="4" t="str" cm="1">
        <f t="array" ref="GFL117:GFN117">IFERROR(VLOOKUP(GFK117,[1]MA!$A$6:$D$32,{2,3,4},0),IFERROR(VLOOKUP(GFK117,[1]MO!$A$6:$D$26,{2,3,4},0),IFERROR(VLOOKUP(GFK117,[1]MQ!$A$6:$D$26,{2,3,4},0),IFERROR(VLOOKUP(GFK117,[1]BA!$A$6:$H$184,{2,5,8},0),{"No encontrado","X","X"}))))</f>
        <v>CIMBRA COMUN</v>
      </c>
      <c r="GFM117" s="12" t="str">
        <v>m2</v>
      </c>
      <c r="GFN117" s="4">
        <v>404.09</v>
      </c>
      <c r="GFO117" s="1">
        <f t="shared" ref="GFO117" si="1225">0.2*2</f>
        <v>0.4</v>
      </c>
      <c r="GFP117" s="4">
        <f t="shared" ref="GFP117:GFP120" si="1226">GFO117*GFN117</f>
        <v>161.63999999999999</v>
      </c>
      <c r="GFS117" s="1" t="s">
        <v>550</v>
      </c>
      <c r="GFT117" s="4" t="str" cm="1">
        <f t="array" ref="GFT117:GFV117">IFERROR(VLOOKUP(GFS117,[1]MA!$A$6:$D$32,{2,3,4},0),IFERROR(VLOOKUP(GFS117,[1]MO!$A$6:$D$26,{2,3,4},0),IFERROR(VLOOKUP(GFS117,[1]MQ!$A$6:$D$26,{2,3,4},0),IFERROR(VLOOKUP(GFS117,[1]BA!$A$6:$H$184,{2,5,8},0),{"No encontrado","X","X"}))))</f>
        <v>CIMBRA COMUN</v>
      </c>
      <c r="GFU117" s="12" t="str">
        <v>m2</v>
      </c>
      <c r="GFV117" s="4">
        <v>404.09</v>
      </c>
      <c r="GFW117" s="1">
        <f t="shared" ref="GFW117" si="1227">0.2*2</f>
        <v>0.4</v>
      </c>
      <c r="GFX117" s="4">
        <f t="shared" ref="GFX117:GFX120" si="1228">GFW117*GFV117</f>
        <v>161.63999999999999</v>
      </c>
      <c r="GGA117" s="1" t="s">
        <v>550</v>
      </c>
      <c r="GGB117" s="4" t="str" cm="1">
        <f t="array" ref="GGB117:GGD117">IFERROR(VLOOKUP(GGA117,[1]MA!$A$6:$D$32,{2,3,4},0),IFERROR(VLOOKUP(GGA117,[1]MO!$A$6:$D$26,{2,3,4},0),IFERROR(VLOOKUP(GGA117,[1]MQ!$A$6:$D$26,{2,3,4},0),IFERROR(VLOOKUP(GGA117,[1]BA!$A$6:$H$184,{2,5,8},0),{"No encontrado","X","X"}))))</f>
        <v>CIMBRA COMUN</v>
      </c>
      <c r="GGC117" s="12" t="str">
        <v>m2</v>
      </c>
      <c r="GGD117" s="4">
        <v>404.09</v>
      </c>
      <c r="GGE117" s="1">
        <f t="shared" ref="GGE117" si="1229">0.2*2</f>
        <v>0.4</v>
      </c>
      <c r="GGF117" s="4">
        <f t="shared" ref="GGF117:GGF120" si="1230">GGE117*GGD117</f>
        <v>161.63999999999999</v>
      </c>
      <c r="GGI117" s="1" t="s">
        <v>550</v>
      </c>
      <c r="GGJ117" s="4" t="str" cm="1">
        <f t="array" ref="GGJ117:GGL117">IFERROR(VLOOKUP(GGI117,[1]MA!$A$6:$D$32,{2,3,4},0),IFERROR(VLOOKUP(GGI117,[1]MO!$A$6:$D$26,{2,3,4},0),IFERROR(VLOOKUP(GGI117,[1]MQ!$A$6:$D$26,{2,3,4},0),IFERROR(VLOOKUP(GGI117,[1]BA!$A$6:$H$184,{2,5,8},0),{"No encontrado","X","X"}))))</f>
        <v>CIMBRA COMUN</v>
      </c>
      <c r="GGK117" s="12" t="str">
        <v>m2</v>
      </c>
      <c r="GGL117" s="4">
        <v>404.09</v>
      </c>
      <c r="GGM117" s="1">
        <f t="shared" ref="GGM117" si="1231">0.2*2</f>
        <v>0.4</v>
      </c>
      <c r="GGN117" s="4">
        <f t="shared" ref="GGN117:GGN120" si="1232">GGM117*GGL117</f>
        <v>161.63999999999999</v>
      </c>
      <c r="GGQ117" s="1" t="s">
        <v>550</v>
      </c>
      <c r="GGR117" s="4" t="str" cm="1">
        <f t="array" ref="GGR117:GGT117">IFERROR(VLOOKUP(GGQ117,[1]MA!$A$6:$D$32,{2,3,4},0),IFERROR(VLOOKUP(GGQ117,[1]MO!$A$6:$D$26,{2,3,4},0),IFERROR(VLOOKUP(GGQ117,[1]MQ!$A$6:$D$26,{2,3,4},0),IFERROR(VLOOKUP(GGQ117,[1]BA!$A$6:$H$184,{2,5,8},0),{"No encontrado","X","X"}))))</f>
        <v>CIMBRA COMUN</v>
      </c>
      <c r="GGS117" s="12" t="str">
        <v>m2</v>
      </c>
      <c r="GGT117" s="4">
        <v>404.09</v>
      </c>
      <c r="GGU117" s="1">
        <f t="shared" ref="GGU117" si="1233">0.2*2</f>
        <v>0.4</v>
      </c>
      <c r="GGV117" s="4">
        <f t="shared" ref="GGV117:GGV120" si="1234">GGU117*GGT117</f>
        <v>161.63999999999999</v>
      </c>
      <c r="GGY117" s="1" t="s">
        <v>550</v>
      </c>
      <c r="GGZ117" s="4" t="str" cm="1">
        <f t="array" ref="GGZ117:GHB117">IFERROR(VLOOKUP(GGY117,[1]MA!$A$6:$D$32,{2,3,4},0),IFERROR(VLOOKUP(GGY117,[1]MO!$A$6:$D$26,{2,3,4},0),IFERROR(VLOOKUP(GGY117,[1]MQ!$A$6:$D$26,{2,3,4},0),IFERROR(VLOOKUP(GGY117,[1]BA!$A$6:$H$184,{2,5,8},0),{"No encontrado","X","X"}))))</f>
        <v>CIMBRA COMUN</v>
      </c>
      <c r="GHA117" s="12" t="str">
        <v>m2</v>
      </c>
      <c r="GHB117" s="4">
        <v>404.09</v>
      </c>
      <c r="GHC117" s="1">
        <f t="shared" ref="GHC117" si="1235">0.2*2</f>
        <v>0.4</v>
      </c>
      <c r="GHD117" s="4">
        <f t="shared" ref="GHD117:GHD120" si="1236">GHC117*GHB117</f>
        <v>161.63999999999999</v>
      </c>
      <c r="GHG117" s="1" t="s">
        <v>550</v>
      </c>
      <c r="GHH117" s="4" t="str" cm="1">
        <f t="array" ref="GHH117:GHJ117">IFERROR(VLOOKUP(GHG117,[1]MA!$A$6:$D$32,{2,3,4},0),IFERROR(VLOOKUP(GHG117,[1]MO!$A$6:$D$26,{2,3,4},0),IFERROR(VLOOKUP(GHG117,[1]MQ!$A$6:$D$26,{2,3,4},0),IFERROR(VLOOKUP(GHG117,[1]BA!$A$6:$H$184,{2,5,8},0),{"No encontrado","X","X"}))))</f>
        <v>CIMBRA COMUN</v>
      </c>
      <c r="GHI117" s="12" t="str">
        <v>m2</v>
      </c>
      <c r="GHJ117" s="4">
        <v>404.09</v>
      </c>
      <c r="GHK117" s="1">
        <f t="shared" ref="GHK117" si="1237">0.2*2</f>
        <v>0.4</v>
      </c>
      <c r="GHL117" s="4">
        <f t="shared" ref="GHL117:GHL120" si="1238">GHK117*GHJ117</f>
        <v>161.63999999999999</v>
      </c>
      <c r="GHO117" s="1" t="s">
        <v>550</v>
      </c>
      <c r="GHP117" s="4" t="str" cm="1">
        <f t="array" ref="GHP117:GHR117">IFERROR(VLOOKUP(GHO117,[1]MA!$A$6:$D$32,{2,3,4},0),IFERROR(VLOOKUP(GHO117,[1]MO!$A$6:$D$26,{2,3,4},0),IFERROR(VLOOKUP(GHO117,[1]MQ!$A$6:$D$26,{2,3,4},0),IFERROR(VLOOKUP(GHO117,[1]BA!$A$6:$H$184,{2,5,8},0),{"No encontrado","X","X"}))))</f>
        <v>CIMBRA COMUN</v>
      </c>
      <c r="GHQ117" s="12" t="str">
        <v>m2</v>
      </c>
      <c r="GHR117" s="4">
        <v>404.09</v>
      </c>
      <c r="GHS117" s="1">
        <f t="shared" ref="GHS117" si="1239">0.2*2</f>
        <v>0.4</v>
      </c>
      <c r="GHT117" s="4">
        <f t="shared" ref="GHT117:GHT120" si="1240">GHS117*GHR117</f>
        <v>161.63999999999999</v>
      </c>
      <c r="GHW117" s="1" t="s">
        <v>550</v>
      </c>
      <c r="GHX117" s="4" t="str" cm="1">
        <f t="array" ref="GHX117:GHZ117">IFERROR(VLOOKUP(GHW117,[1]MA!$A$6:$D$32,{2,3,4},0),IFERROR(VLOOKUP(GHW117,[1]MO!$A$6:$D$26,{2,3,4},0),IFERROR(VLOOKUP(GHW117,[1]MQ!$A$6:$D$26,{2,3,4},0),IFERROR(VLOOKUP(GHW117,[1]BA!$A$6:$H$184,{2,5,8},0),{"No encontrado","X","X"}))))</f>
        <v>CIMBRA COMUN</v>
      </c>
      <c r="GHY117" s="12" t="str">
        <v>m2</v>
      </c>
      <c r="GHZ117" s="4">
        <v>404.09</v>
      </c>
      <c r="GIA117" s="1">
        <f t="shared" ref="GIA117" si="1241">0.2*2</f>
        <v>0.4</v>
      </c>
      <c r="GIB117" s="4">
        <f t="shared" ref="GIB117:GIB120" si="1242">GIA117*GHZ117</f>
        <v>161.63999999999999</v>
      </c>
      <c r="GIE117" s="1" t="s">
        <v>550</v>
      </c>
      <c r="GIF117" s="4" t="str" cm="1">
        <f t="array" ref="GIF117:GIH117">IFERROR(VLOOKUP(GIE117,[1]MA!$A$6:$D$32,{2,3,4},0),IFERROR(VLOOKUP(GIE117,[1]MO!$A$6:$D$26,{2,3,4},0),IFERROR(VLOOKUP(GIE117,[1]MQ!$A$6:$D$26,{2,3,4},0),IFERROR(VLOOKUP(GIE117,[1]BA!$A$6:$H$184,{2,5,8},0),{"No encontrado","X","X"}))))</f>
        <v>CIMBRA COMUN</v>
      </c>
      <c r="GIG117" s="12" t="str">
        <v>m2</v>
      </c>
      <c r="GIH117" s="4">
        <v>404.09</v>
      </c>
      <c r="GII117" s="1">
        <f t="shared" ref="GII117" si="1243">0.2*2</f>
        <v>0.4</v>
      </c>
      <c r="GIJ117" s="4">
        <f t="shared" ref="GIJ117:GIJ120" si="1244">GII117*GIH117</f>
        <v>161.63999999999999</v>
      </c>
      <c r="GIM117" s="1" t="s">
        <v>550</v>
      </c>
      <c r="GIN117" s="4" t="str" cm="1">
        <f t="array" ref="GIN117:GIP117">IFERROR(VLOOKUP(GIM117,[1]MA!$A$6:$D$32,{2,3,4},0),IFERROR(VLOOKUP(GIM117,[1]MO!$A$6:$D$26,{2,3,4},0),IFERROR(VLOOKUP(GIM117,[1]MQ!$A$6:$D$26,{2,3,4},0),IFERROR(VLOOKUP(GIM117,[1]BA!$A$6:$H$184,{2,5,8},0),{"No encontrado","X","X"}))))</f>
        <v>CIMBRA COMUN</v>
      </c>
      <c r="GIO117" s="12" t="str">
        <v>m2</v>
      </c>
      <c r="GIP117" s="4">
        <v>404.09</v>
      </c>
      <c r="GIQ117" s="1">
        <f t="shared" ref="GIQ117" si="1245">0.2*2</f>
        <v>0.4</v>
      </c>
      <c r="GIR117" s="4">
        <f t="shared" ref="GIR117:GIR120" si="1246">GIQ117*GIP117</f>
        <v>161.63999999999999</v>
      </c>
      <c r="GIU117" s="1" t="s">
        <v>550</v>
      </c>
      <c r="GIV117" s="4" t="str" cm="1">
        <f t="array" ref="GIV117:GIX117">IFERROR(VLOOKUP(GIU117,[1]MA!$A$6:$D$32,{2,3,4},0),IFERROR(VLOOKUP(GIU117,[1]MO!$A$6:$D$26,{2,3,4},0),IFERROR(VLOOKUP(GIU117,[1]MQ!$A$6:$D$26,{2,3,4},0),IFERROR(VLOOKUP(GIU117,[1]BA!$A$6:$H$184,{2,5,8},0),{"No encontrado","X","X"}))))</f>
        <v>CIMBRA COMUN</v>
      </c>
      <c r="GIW117" s="12" t="str">
        <v>m2</v>
      </c>
      <c r="GIX117" s="4">
        <v>404.09</v>
      </c>
      <c r="GIY117" s="1">
        <f t="shared" ref="GIY117" si="1247">0.2*2</f>
        <v>0.4</v>
      </c>
      <c r="GIZ117" s="4">
        <f t="shared" ref="GIZ117:GIZ120" si="1248">GIY117*GIX117</f>
        <v>161.63999999999999</v>
      </c>
      <c r="GJC117" s="1" t="s">
        <v>550</v>
      </c>
      <c r="GJD117" s="4" t="str" cm="1">
        <f t="array" ref="GJD117:GJF117">IFERROR(VLOOKUP(GJC117,[1]MA!$A$6:$D$32,{2,3,4},0),IFERROR(VLOOKUP(GJC117,[1]MO!$A$6:$D$26,{2,3,4},0),IFERROR(VLOOKUP(GJC117,[1]MQ!$A$6:$D$26,{2,3,4},0),IFERROR(VLOOKUP(GJC117,[1]BA!$A$6:$H$184,{2,5,8},0),{"No encontrado","X","X"}))))</f>
        <v>CIMBRA COMUN</v>
      </c>
      <c r="GJE117" s="12" t="str">
        <v>m2</v>
      </c>
      <c r="GJF117" s="4">
        <v>404.09</v>
      </c>
      <c r="GJG117" s="1">
        <f t="shared" ref="GJG117" si="1249">0.2*2</f>
        <v>0.4</v>
      </c>
      <c r="GJH117" s="4">
        <f t="shared" ref="GJH117:GJH120" si="1250">GJG117*GJF117</f>
        <v>161.63999999999999</v>
      </c>
      <c r="GJK117" s="1" t="s">
        <v>550</v>
      </c>
      <c r="GJL117" s="4" t="str" cm="1">
        <f t="array" ref="GJL117:GJN117">IFERROR(VLOOKUP(GJK117,[1]MA!$A$6:$D$32,{2,3,4},0),IFERROR(VLOOKUP(GJK117,[1]MO!$A$6:$D$26,{2,3,4},0),IFERROR(VLOOKUP(GJK117,[1]MQ!$A$6:$D$26,{2,3,4},0),IFERROR(VLOOKUP(GJK117,[1]BA!$A$6:$H$184,{2,5,8},0),{"No encontrado","X","X"}))))</f>
        <v>CIMBRA COMUN</v>
      </c>
      <c r="GJM117" s="12" t="str">
        <v>m2</v>
      </c>
      <c r="GJN117" s="4">
        <v>404.09</v>
      </c>
      <c r="GJO117" s="1">
        <f t="shared" ref="GJO117" si="1251">0.2*2</f>
        <v>0.4</v>
      </c>
      <c r="GJP117" s="4">
        <f t="shared" ref="GJP117:GJP120" si="1252">GJO117*GJN117</f>
        <v>161.63999999999999</v>
      </c>
      <c r="GJS117" s="1" t="s">
        <v>550</v>
      </c>
      <c r="GJT117" s="4" t="str" cm="1">
        <f t="array" ref="GJT117:GJV117">IFERROR(VLOOKUP(GJS117,[1]MA!$A$6:$D$32,{2,3,4},0),IFERROR(VLOOKUP(GJS117,[1]MO!$A$6:$D$26,{2,3,4},0),IFERROR(VLOOKUP(GJS117,[1]MQ!$A$6:$D$26,{2,3,4},0),IFERROR(VLOOKUP(GJS117,[1]BA!$A$6:$H$184,{2,5,8},0),{"No encontrado","X","X"}))))</f>
        <v>CIMBRA COMUN</v>
      </c>
      <c r="GJU117" s="12" t="str">
        <v>m2</v>
      </c>
      <c r="GJV117" s="4">
        <v>404.09</v>
      </c>
      <c r="GJW117" s="1">
        <f t="shared" ref="GJW117" si="1253">0.2*2</f>
        <v>0.4</v>
      </c>
      <c r="GJX117" s="4">
        <f t="shared" ref="GJX117:GJX120" si="1254">GJW117*GJV117</f>
        <v>161.63999999999999</v>
      </c>
      <c r="GKA117" s="1" t="s">
        <v>550</v>
      </c>
      <c r="GKB117" s="4" t="str" cm="1">
        <f t="array" ref="GKB117:GKD117">IFERROR(VLOOKUP(GKA117,[1]MA!$A$6:$D$32,{2,3,4},0),IFERROR(VLOOKUP(GKA117,[1]MO!$A$6:$D$26,{2,3,4},0),IFERROR(VLOOKUP(GKA117,[1]MQ!$A$6:$D$26,{2,3,4},0),IFERROR(VLOOKUP(GKA117,[1]BA!$A$6:$H$184,{2,5,8},0),{"No encontrado","X","X"}))))</f>
        <v>CIMBRA COMUN</v>
      </c>
      <c r="GKC117" s="12" t="str">
        <v>m2</v>
      </c>
      <c r="GKD117" s="4">
        <v>404.09</v>
      </c>
      <c r="GKE117" s="1">
        <f t="shared" ref="GKE117" si="1255">0.2*2</f>
        <v>0.4</v>
      </c>
      <c r="GKF117" s="4">
        <f t="shared" ref="GKF117:GKF120" si="1256">GKE117*GKD117</f>
        <v>161.63999999999999</v>
      </c>
      <c r="GKI117" s="1" t="s">
        <v>550</v>
      </c>
      <c r="GKJ117" s="4" t="str" cm="1">
        <f t="array" ref="GKJ117:GKL117">IFERROR(VLOOKUP(GKI117,[1]MA!$A$6:$D$32,{2,3,4},0),IFERROR(VLOOKUP(GKI117,[1]MO!$A$6:$D$26,{2,3,4},0),IFERROR(VLOOKUP(GKI117,[1]MQ!$A$6:$D$26,{2,3,4},0),IFERROR(VLOOKUP(GKI117,[1]BA!$A$6:$H$184,{2,5,8},0),{"No encontrado","X","X"}))))</f>
        <v>CIMBRA COMUN</v>
      </c>
      <c r="GKK117" s="12" t="str">
        <v>m2</v>
      </c>
      <c r="GKL117" s="4">
        <v>404.09</v>
      </c>
      <c r="GKM117" s="1">
        <f t="shared" ref="GKM117" si="1257">0.2*2</f>
        <v>0.4</v>
      </c>
      <c r="GKN117" s="4">
        <f t="shared" ref="GKN117:GKN120" si="1258">GKM117*GKL117</f>
        <v>161.63999999999999</v>
      </c>
      <c r="GKQ117" s="1" t="s">
        <v>550</v>
      </c>
      <c r="GKR117" s="4" t="str" cm="1">
        <f t="array" ref="GKR117:GKT117">IFERROR(VLOOKUP(GKQ117,[1]MA!$A$6:$D$32,{2,3,4},0),IFERROR(VLOOKUP(GKQ117,[1]MO!$A$6:$D$26,{2,3,4},0),IFERROR(VLOOKUP(GKQ117,[1]MQ!$A$6:$D$26,{2,3,4},0),IFERROR(VLOOKUP(GKQ117,[1]BA!$A$6:$H$184,{2,5,8},0),{"No encontrado","X","X"}))))</f>
        <v>CIMBRA COMUN</v>
      </c>
      <c r="GKS117" s="12" t="str">
        <v>m2</v>
      </c>
      <c r="GKT117" s="4">
        <v>404.09</v>
      </c>
      <c r="GKU117" s="1">
        <f t="shared" ref="GKU117" si="1259">0.2*2</f>
        <v>0.4</v>
      </c>
      <c r="GKV117" s="4">
        <f t="shared" ref="GKV117:GKV120" si="1260">GKU117*GKT117</f>
        <v>161.63999999999999</v>
      </c>
      <c r="GKY117" s="1" t="s">
        <v>550</v>
      </c>
      <c r="GKZ117" s="4" t="str" cm="1">
        <f t="array" ref="GKZ117:GLB117">IFERROR(VLOOKUP(GKY117,[1]MA!$A$6:$D$32,{2,3,4},0),IFERROR(VLOOKUP(GKY117,[1]MO!$A$6:$D$26,{2,3,4},0),IFERROR(VLOOKUP(GKY117,[1]MQ!$A$6:$D$26,{2,3,4},0),IFERROR(VLOOKUP(GKY117,[1]BA!$A$6:$H$184,{2,5,8},0),{"No encontrado","X","X"}))))</f>
        <v>CIMBRA COMUN</v>
      </c>
      <c r="GLA117" s="12" t="str">
        <v>m2</v>
      </c>
      <c r="GLB117" s="4">
        <v>404.09</v>
      </c>
      <c r="GLC117" s="1">
        <f t="shared" ref="GLC117" si="1261">0.2*2</f>
        <v>0.4</v>
      </c>
      <c r="GLD117" s="4">
        <f t="shared" ref="GLD117:GLD120" si="1262">GLC117*GLB117</f>
        <v>161.63999999999999</v>
      </c>
      <c r="GLG117" s="1" t="s">
        <v>550</v>
      </c>
      <c r="GLH117" s="4" t="str" cm="1">
        <f t="array" ref="GLH117:GLJ117">IFERROR(VLOOKUP(GLG117,[1]MA!$A$6:$D$32,{2,3,4},0),IFERROR(VLOOKUP(GLG117,[1]MO!$A$6:$D$26,{2,3,4},0),IFERROR(VLOOKUP(GLG117,[1]MQ!$A$6:$D$26,{2,3,4},0),IFERROR(VLOOKUP(GLG117,[1]BA!$A$6:$H$184,{2,5,8},0),{"No encontrado","X","X"}))))</f>
        <v>CIMBRA COMUN</v>
      </c>
      <c r="GLI117" s="12" t="str">
        <v>m2</v>
      </c>
      <c r="GLJ117" s="4">
        <v>404.09</v>
      </c>
      <c r="GLK117" s="1">
        <f t="shared" ref="GLK117" si="1263">0.2*2</f>
        <v>0.4</v>
      </c>
      <c r="GLL117" s="4">
        <f t="shared" ref="GLL117:GLL120" si="1264">GLK117*GLJ117</f>
        <v>161.63999999999999</v>
      </c>
      <c r="GLO117" s="1" t="s">
        <v>550</v>
      </c>
      <c r="GLP117" s="4" t="str" cm="1">
        <f t="array" ref="GLP117:GLR117">IFERROR(VLOOKUP(GLO117,[1]MA!$A$6:$D$32,{2,3,4},0),IFERROR(VLOOKUP(GLO117,[1]MO!$A$6:$D$26,{2,3,4},0),IFERROR(VLOOKUP(GLO117,[1]MQ!$A$6:$D$26,{2,3,4},0),IFERROR(VLOOKUP(GLO117,[1]BA!$A$6:$H$184,{2,5,8},0),{"No encontrado","X","X"}))))</f>
        <v>CIMBRA COMUN</v>
      </c>
      <c r="GLQ117" s="12" t="str">
        <v>m2</v>
      </c>
      <c r="GLR117" s="4">
        <v>404.09</v>
      </c>
      <c r="GLS117" s="1">
        <f t="shared" ref="GLS117" si="1265">0.2*2</f>
        <v>0.4</v>
      </c>
      <c r="GLT117" s="4">
        <f t="shared" ref="GLT117:GLT120" si="1266">GLS117*GLR117</f>
        <v>161.63999999999999</v>
      </c>
      <c r="GLW117" s="1" t="s">
        <v>550</v>
      </c>
      <c r="GLX117" s="4" t="str" cm="1">
        <f t="array" ref="GLX117:GLZ117">IFERROR(VLOOKUP(GLW117,[1]MA!$A$6:$D$32,{2,3,4},0),IFERROR(VLOOKUP(GLW117,[1]MO!$A$6:$D$26,{2,3,4},0),IFERROR(VLOOKUP(GLW117,[1]MQ!$A$6:$D$26,{2,3,4},0),IFERROR(VLOOKUP(GLW117,[1]BA!$A$6:$H$184,{2,5,8},0),{"No encontrado","X","X"}))))</f>
        <v>CIMBRA COMUN</v>
      </c>
      <c r="GLY117" s="12" t="str">
        <v>m2</v>
      </c>
      <c r="GLZ117" s="4">
        <v>404.09</v>
      </c>
      <c r="GMA117" s="1">
        <f t="shared" ref="GMA117" si="1267">0.2*2</f>
        <v>0.4</v>
      </c>
      <c r="GMB117" s="4">
        <f t="shared" ref="GMB117:GMB120" si="1268">GMA117*GLZ117</f>
        <v>161.63999999999999</v>
      </c>
      <c r="GME117" s="1" t="s">
        <v>550</v>
      </c>
      <c r="GMF117" s="4" t="str" cm="1">
        <f t="array" ref="GMF117:GMH117">IFERROR(VLOOKUP(GME117,[1]MA!$A$6:$D$32,{2,3,4},0),IFERROR(VLOOKUP(GME117,[1]MO!$A$6:$D$26,{2,3,4},0),IFERROR(VLOOKUP(GME117,[1]MQ!$A$6:$D$26,{2,3,4},0),IFERROR(VLOOKUP(GME117,[1]BA!$A$6:$H$184,{2,5,8},0),{"No encontrado","X","X"}))))</f>
        <v>CIMBRA COMUN</v>
      </c>
      <c r="GMG117" s="12" t="str">
        <v>m2</v>
      </c>
      <c r="GMH117" s="4">
        <v>404.09</v>
      </c>
      <c r="GMI117" s="1">
        <f t="shared" ref="GMI117" si="1269">0.2*2</f>
        <v>0.4</v>
      </c>
      <c r="GMJ117" s="4">
        <f t="shared" ref="GMJ117:GMJ120" si="1270">GMI117*GMH117</f>
        <v>161.63999999999999</v>
      </c>
      <c r="GMM117" s="1" t="s">
        <v>550</v>
      </c>
      <c r="GMN117" s="4" t="str" cm="1">
        <f t="array" ref="GMN117:GMP117">IFERROR(VLOOKUP(GMM117,[1]MA!$A$6:$D$32,{2,3,4},0),IFERROR(VLOOKUP(GMM117,[1]MO!$A$6:$D$26,{2,3,4},0),IFERROR(VLOOKUP(GMM117,[1]MQ!$A$6:$D$26,{2,3,4},0),IFERROR(VLOOKUP(GMM117,[1]BA!$A$6:$H$184,{2,5,8},0),{"No encontrado","X","X"}))))</f>
        <v>CIMBRA COMUN</v>
      </c>
      <c r="GMO117" s="12" t="str">
        <v>m2</v>
      </c>
      <c r="GMP117" s="4">
        <v>404.09</v>
      </c>
      <c r="GMQ117" s="1">
        <f t="shared" ref="GMQ117" si="1271">0.2*2</f>
        <v>0.4</v>
      </c>
      <c r="GMR117" s="4">
        <f t="shared" ref="GMR117:GMR120" si="1272">GMQ117*GMP117</f>
        <v>161.63999999999999</v>
      </c>
      <c r="GMU117" s="1" t="s">
        <v>550</v>
      </c>
      <c r="GMV117" s="4" t="str" cm="1">
        <f t="array" ref="GMV117:GMX117">IFERROR(VLOOKUP(GMU117,[1]MA!$A$6:$D$32,{2,3,4},0),IFERROR(VLOOKUP(GMU117,[1]MO!$A$6:$D$26,{2,3,4},0),IFERROR(VLOOKUP(GMU117,[1]MQ!$A$6:$D$26,{2,3,4},0),IFERROR(VLOOKUP(GMU117,[1]BA!$A$6:$H$184,{2,5,8},0),{"No encontrado","X","X"}))))</f>
        <v>CIMBRA COMUN</v>
      </c>
      <c r="GMW117" s="12" t="str">
        <v>m2</v>
      </c>
      <c r="GMX117" s="4">
        <v>404.09</v>
      </c>
      <c r="GMY117" s="1">
        <f t="shared" ref="GMY117" si="1273">0.2*2</f>
        <v>0.4</v>
      </c>
      <c r="GMZ117" s="4">
        <f t="shared" ref="GMZ117:GMZ120" si="1274">GMY117*GMX117</f>
        <v>161.63999999999999</v>
      </c>
      <c r="GNC117" s="1" t="s">
        <v>550</v>
      </c>
      <c r="GND117" s="4" t="str" cm="1">
        <f t="array" ref="GND117:GNF117">IFERROR(VLOOKUP(GNC117,[1]MA!$A$6:$D$32,{2,3,4},0),IFERROR(VLOOKUP(GNC117,[1]MO!$A$6:$D$26,{2,3,4},0),IFERROR(VLOOKUP(GNC117,[1]MQ!$A$6:$D$26,{2,3,4},0),IFERROR(VLOOKUP(GNC117,[1]BA!$A$6:$H$184,{2,5,8},0),{"No encontrado","X","X"}))))</f>
        <v>CIMBRA COMUN</v>
      </c>
      <c r="GNE117" s="12" t="str">
        <v>m2</v>
      </c>
      <c r="GNF117" s="4">
        <v>404.09</v>
      </c>
      <c r="GNG117" s="1">
        <f t="shared" ref="GNG117" si="1275">0.2*2</f>
        <v>0.4</v>
      </c>
      <c r="GNH117" s="4">
        <f t="shared" ref="GNH117:GNH120" si="1276">GNG117*GNF117</f>
        <v>161.63999999999999</v>
      </c>
      <c r="GNK117" s="1" t="s">
        <v>550</v>
      </c>
      <c r="GNL117" s="4" t="str" cm="1">
        <f t="array" ref="GNL117:GNN117">IFERROR(VLOOKUP(GNK117,[1]MA!$A$6:$D$32,{2,3,4},0),IFERROR(VLOOKUP(GNK117,[1]MO!$A$6:$D$26,{2,3,4},0),IFERROR(VLOOKUP(GNK117,[1]MQ!$A$6:$D$26,{2,3,4},0),IFERROR(VLOOKUP(GNK117,[1]BA!$A$6:$H$184,{2,5,8},0),{"No encontrado","X","X"}))))</f>
        <v>CIMBRA COMUN</v>
      </c>
      <c r="GNM117" s="12" t="str">
        <v>m2</v>
      </c>
      <c r="GNN117" s="4">
        <v>404.09</v>
      </c>
      <c r="GNO117" s="1">
        <f t="shared" ref="GNO117" si="1277">0.2*2</f>
        <v>0.4</v>
      </c>
      <c r="GNP117" s="4">
        <f t="shared" ref="GNP117:GNP120" si="1278">GNO117*GNN117</f>
        <v>161.63999999999999</v>
      </c>
      <c r="GNS117" s="1" t="s">
        <v>550</v>
      </c>
      <c r="GNT117" s="4" t="str" cm="1">
        <f t="array" ref="GNT117:GNV117">IFERROR(VLOOKUP(GNS117,[1]MA!$A$6:$D$32,{2,3,4},0),IFERROR(VLOOKUP(GNS117,[1]MO!$A$6:$D$26,{2,3,4},0),IFERROR(VLOOKUP(GNS117,[1]MQ!$A$6:$D$26,{2,3,4},0),IFERROR(VLOOKUP(GNS117,[1]BA!$A$6:$H$184,{2,5,8},0),{"No encontrado","X","X"}))))</f>
        <v>CIMBRA COMUN</v>
      </c>
      <c r="GNU117" s="12" t="str">
        <v>m2</v>
      </c>
      <c r="GNV117" s="4">
        <v>404.09</v>
      </c>
      <c r="GNW117" s="1">
        <f t="shared" ref="GNW117" si="1279">0.2*2</f>
        <v>0.4</v>
      </c>
      <c r="GNX117" s="4">
        <f t="shared" ref="GNX117:GNX120" si="1280">GNW117*GNV117</f>
        <v>161.63999999999999</v>
      </c>
      <c r="GOA117" s="1" t="s">
        <v>550</v>
      </c>
      <c r="GOB117" s="4" t="str" cm="1">
        <f t="array" ref="GOB117:GOD117">IFERROR(VLOOKUP(GOA117,[1]MA!$A$6:$D$32,{2,3,4},0),IFERROR(VLOOKUP(GOA117,[1]MO!$A$6:$D$26,{2,3,4},0),IFERROR(VLOOKUP(GOA117,[1]MQ!$A$6:$D$26,{2,3,4},0),IFERROR(VLOOKUP(GOA117,[1]BA!$A$6:$H$184,{2,5,8},0),{"No encontrado","X","X"}))))</f>
        <v>CIMBRA COMUN</v>
      </c>
      <c r="GOC117" s="12" t="str">
        <v>m2</v>
      </c>
      <c r="GOD117" s="4">
        <v>404.09</v>
      </c>
      <c r="GOE117" s="1">
        <f t="shared" ref="GOE117" si="1281">0.2*2</f>
        <v>0.4</v>
      </c>
      <c r="GOF117" s="4">
        <f t="shared" ref="GOF117:GOF120" si="1282">GOE117*GOD117</f>
        <v>161.63999999999999</v>
      </c>
      <c r="GOI117" s="1" t="s">
        <v>550</v>
      </c>
      <c r="GOJ117" s="4" t="str" cm="1">
        <f t="array" ref="GOJ117:GOL117">IFERROR(VLOOKUP(GOI117,[1]MA!$A$6:$D$32,{2,3,4},0),IFERROR(VLOOKUP(GOI117,[1]MO!$A$6:$D$26,{2,3,4},0),IFERROR(VLOOKUP(GOI117,[1]MQ!$A$6:$D$26,{2,3,4},0),IFERROR(VLOOKUP(GOI117,[1]BA!$A$6:$H$184,{2,5,8},0),{"No encontrado","X","X"}))))</f>
        <v>CIMBRA COMUN</v>
      </c>
      <c r="GOK117" s="12" t="str">
        <v>m2</v>
      </c>
      <c r="GOL117" s="4">
        <v>404.09</v>
      </c>
      <c r="GOM117" s="1">
        <f t="shared" ref="GOM117" si="1283">0.2*2</f>
        <v>0.4</v>
      </c>
      <c r="GON117" s="4">
        <f t="shared" ref="GON117:GON120" si="1284">GOM117*GOL117</f>
        <v>161.63999999999999</v>
      </c>
      <c r="GOQ117" s="1" t="s">
        <v>550</v>
      </c>
      <c r="GOR117" s="4" t="str" cm="1">
        <f t="array" ref="GOR117:GOT117">IFERROR(VLOOKUP(GOQ117,[1]MA!$A$6:$D$32,{2,3,4},0),IFERROR(VLOOKUP(GOQ117,[1]MO!$A$6:$D$26,{2,3,4},0),IFERROR(VLOOKUP(GOQ117,[1]MQ!$A$6:$D$26,{2,3,4},0),IFERROR(VLOOKUP(GOQ117,[1]BA!$A$6:$H$184,{2,5,8},0),{"No encontrado","X","X"}))))</f>
        <v>CIMBRA COMUN</v>
      </c>
      <c r="GOS117" s="12" t="str">
        <v>m2</v>
      </c>
      <c r="GOT117" s="4">
        <v>404.09</v>
      </c>
      <c r="GOU117" s="1">
        <f t="shared" ref="GOU117" si="1285">0.2*2</f>
        <v>0.4</v>
      </c>
      <c r="GOV117" s="4">
        <f t="shared" ref="GOV117:GOV120" si="1286">GOU117*GOT117</f>
        <v>161.63999999999999</v>
      </c>
      <c r="GOY117" s="1" t="s">
        <v>550</v>
      </c>
      <c r="GOZ117" s="4" t="str" cm="1">
        <f t="array" ref="GOZ117:GPB117">IFERROR(VLOOKUP(GOY117,[1]MA!$A$6:$D$32,{2,3,4},0),IFERROR(VLOOKUP(GOY117,[1]MO!$A$6:$D$26,{2,3,4},0),IFERROR(VLOOKUP(GOY117,[1]MQ!$A$6:$D$26,{2,3,4},0),IFERROR(VLOOKUP(GOY117,[1]BA!$A$6:$H$184,{2,5,8},0),{"No encontrado","X","X"}))))</f>
        <v>CIMBRA COMUN</v>
      </c>
      <c r="GPA117" s="12" t="str">
        <v>m2</v>
      </c>
      <c r="GPB117" s="4">
        <v>404.09</v>
      </c>
      <c r="GPC117" s="1">
        <f t="shared" ref="GPC117" si="1287">0.2*2</f>
        <v>0.4</v>
      </c>
      <c r="GPD117" s="4">
        <f t="shared" ref="GPD117:GPD120" si="1288">GPC117*GPB117</f>
        <v>161.63999999999999</v>
      </c>
      <c r="GPG117" s="1" t="s">
        <v>550</v>
      </c>
      <c r="GPH117" s="4" t="str" cm="1">
        <f t="array" ref="GPH117:GPJ117">IFERROR(VLOOKUP(GPG117,[1]MA!$A$6:$D$32,{2,3,4},0),IFERROR(VLOOKUP(GPG117,[1]MO!$A$6:$D$26,{2,3,4},0),IFERROR(VLOOKUP(GPG117,[1]MQ!$A$6:$D$26,{2,3,4},0),IFERROR(VLOOKUP(GPG117,[1]BA!$A$6:$H$184,{2,5,8},0),{"No encontrado","X","X"}))))</f>
        <v>CIMBRA COMUN</v>
      </c>
      <c r="GPI117" s="12" t="str">
        <v>m2</v>
      </c>
      <c r="GPJ117" s="4">
        <v>404.09</v>
      </c>
      <c r="GPK117" s="1">
        <f t="shared" ref="GPK117" si="1289">0.2*2</f>
        <v>0.4</v>
      </c>
      <c r="GPL117" s="4">
        <f t="shared" ref="GPL117:GPL120" si="1290">GPK117*GPJ117</f>
        <v>161.63999999999999</v>
      </c>
      <c r="GPO117" s="1" t="s">
        <v>550</v>
      </c>
      <c r="GPP117" s="4" t="str" cm="1">
        <f t="array" ref="GPP117:GPR117">IFERROR(VLOOKUP(GPO117,[1]MA!$A$6:$D$32,{2,3,4},0),IFERROR(VLOOKUP(GPO117,[1]MO!$A$6:$D$26,{2,3,4},0),IFERROR(VLOOKUP(GPO117,[1]MQ!$A$6:$D$26,{2,3,4},0),IFERROR(VLOOKUP(GPO117,[1]BA!$A$6:$H$184,{2,5,8},0),{"No encontrado","X","X"}))))</f>
        <v>CIMBRA COMUN</v>
      </c>
      <c r="GPQ117" s="12" t="str">
        <v>m2</v>
      </c>
      <c r="GPR117" s="4">
        <v>404.09</v>
      </c>
      <c r="GPS117" s="1">
        <f t="shared" ref="GPS117" si="1291">0.2*2</f>
        <v>0.4</v>
      </c>
      <c r="GPT117" s="4">
        <f t="shared" ref="GPT117:GPT120" si="1292">GPS117*GPR117</f>
        <v>161.63999999999999</v>
      </c>
      <c r="GPW117" s="1" t="s">
        <v>550</v>
      </c>
      <c r="GPX117" s="4" t="str" cm="1">
        <f t="array" ref="GPX117:GPZ117">IFERROR(VLOOKUP(GPW117,[1]MA!$A$6:$D$32,{2,3,4},0),IFERROR(VLOOKUP(GPW117,[1]MO!$A$6:$D$26,{2,3,4},0),IFERROR(VLOOKUP(GPW117,[1]MQ!$A$6:$D$26,{2,3,4},0),IFERROR(VLOOKUP(GPW117,[1]BA!$A$6:$H$184,{2,5,8},0),{"No encontrado","X","X"}))))</f>
        <v>CIMBRA COMUN</v>
      </c>
      <c r="GPY117" s="12" t="str">
        <v>m2</v>
      </c>
      <c r="GPZ117" s="4">
        <v>404.09</v>
      </c>
      <c r="GQA117" s="1">
        <f t="shared" ref="GQA117" si="1293">0.2*2</f>
        <v>0.4</v>
      </c>
      <c r="GQB117" s="4">
        <f t="shared" ref="GQB117:GQB120" si="1294">GQA117*GPZ117</f>
        <v>161.63999999999999</v>
      </c>
      <c r="GQE117" s="1" t="s">
        <v>550</v>
      </c>
      <c r="GQF117" s="4" t="str" cm="1">
        <f t="array" ref="GQF117:GQH117">IFERROR(VLOOKUP(GQE117,[1]MA!$A$6:$D$32,{2,3,4},0),IFERROR(VLOOKUP(GQE117,[1]MO!$A$6:$D$26,{2,3,4},0),IFERROR(VLOOKUP(GQE117,[1]MQ!$A$6:$D$26,{2,3,4},0),IFERROR(VLOOKUP(GQE117,[1]BA!$A$6:$H$184,{2,5,8},0),{"No encontrado","X","X"}))))</f>
        <v>CIMBRA COMUN</v>
      </c>
      <c r="GQG117" s="12" t="str">
        <v>m2</v>
      </c>
      <c r="GQH117" s="4">
        <v>404.09</v>
      </c>
      <c r="GQI117" s="1">
        <f t="shared" ref="GQI117" si="1295">0.2*2</f>
        <v>0.4</v>
      </c>
      <c r="GQJ117" s="4">
        <f t="shared" ref="GQJ117:GQJ120" si="1296">GQI117*GQH117</f>
        <v>161.63999999999999</v>
      </c>
      <c r="GQM117" s="1" t="s">
        <v>550</v>
      </c>
      <c r="GQN117" s="4" t="str" cm="1">
        <f t="array" ref="GQN117:GQP117">IFERROR(VLOOKUP(GQM117,[1]MA!$A$6:$D$32,{2,3,4},0),IFERROR(VLOOKUP(GQM117,[1]MO!$A$6:$D$26,{2,3,4},0),IFERROR(VLOOKUP(GQM117,[1]MQ!$A$6:$D$26,{2,3,4},0),IFERROR(VLOOKUP(GQM117,[1]BA!$A$6:$H$184,{2,5,8},0),{"No encontrado","X","X"}))))</f>
        <v>CIMBRA COMUN</v>
      </c>
      <c r="GQO117" s="12" t="str">
        <v>m2</v>
      </c>
      <c r="GQP117" s="4">
        <v>404.09</v>
      </c>
      <c r="GQQ117" s="1">
        <f t="shared" ref="GQQ117" si="1297">0.2*2</f>
        <v>0.4</v>
      </c>
      <c r="GQR117" s="4">
        <f t="shared" ref="GQR117:GQR120" si="1298">GQQ117*GQP117</f>
        <v>161.63999999999999</v>
      </c>
      <c r="GQU117" s="1" t="s">
        <v>550</v>
      </c>
      <c r="GQV117" s="4" t="str" cm="1">
        <f t="array" ref="GQV117:GQX117">IFERROR(VLOOKUP(GQU117,[1]MA!$A$6:$D$32,{2,3,4},0),IFERROR(VLOOKUP(GQU117,[1]MO!$A$6:$D$26,{2,3,4},0),IFERROR(VLOOKUP(GQU117,[1]MQ!$A$6:$D$26,{2,3,4},0),IFERROR(VLOOKUP(GQU117,[1]BA!$A$6:$H$184,{2,5,8},0),{"No encontrado","X","X"}))))</f>
        <v>CIMBRA COMUN</v>
      </c>
      <c r="GQW117" s="12" t="str">
        <v>m2</v>
      </c>
      <c r="GQX117" s="4">
        <v>404.09</v>
      </c>
      <c r="GQY117" s="1">
        <f t="shared" ref="GQY117" si="1299">0.2*2</f>
        <v>0.4</v>
      </c>
      <c r="GQZ117" s="4">
        <f t="shared" ref="GQZ117:GQZ120" si="1300">GQY117*GQX117</f>
        <v>161.63999999999999</v>
      </c>
      <c r="GRC117" s="1" t="s">
        <v>550</v>
      </c>
      <c r="GRD117" s="4" t="str" cm="1">
        <f t="array" ref="GRD117:GRF117">IFERROR(VLOOKUP(GRC117,[1]MA!$A$6:$D$32,{2,3,4},0),IFERROR(VLOOKUP(GRC117,[1]MO!$A$6:$D$26,{2,3,4},0),IFERROR(VLOOKUP(GRC117,[1]MQ!$A$6:$D$26,{2,3,4},0),IFERROR(VLOOKUP(GRC117,[1]BA!$A$6:$H$184,{2,5,8},0),{"No encontrado","X","X"}))))</f>
        <v>CIMBRA COMUN</v>
      </c>
      <c r="GRE117" s="12" t="str">
        <v>m2</v>
      </c>
      <c r="GRF117" s="4">
        <v>404.09</v>
      </c>
      <c r="GRG117" s="1">
        <f t="shared" ref="GRG117" si="1301">0.2*2</f>
        <v>0.4</v>
      </c>
      <c r="GRH117" s="4">
        <f t="shared" ref="GRH117:GRH120" si="1302">GRG117*GRF117</f>
        <v>161.63999999999999</v>
      </c>
      <c r="GRK117" s="1" t="s">
        <v>550</v>
      </c>
      <c r="GRL117" s="4" t="str" cm="1">
        <f t="array" ref="GRL117:GRN117">IFERROR(VLOOKUP(GRK117,[1]MA!$A$6:$D$32,{2,3,4},0),IFERROR(VLOOKUP(GRK117,[1]MO!$A$6:$D$26,{2,3,4},0),IFERROR(VLOOKUP(GRK117,[1]MQ!$A$6:$D$26,{2,3,4},0),IFERROR(VLOOKUP(GRK117,[1]BA!$A$6:$H$184,{2,5,8},0),{"No encontrado","X","X"}))))</f>
        <v>CIMBRA COMUN</v>
      </c>
      <c r="GRM117" s="12" t="str">
        <v>m2</v>
      </c>
      <c r="GRN117" s="4">
        <v>404.09</v>
      </c>
      <c r="GRO117" s="1">
        <f t="shared" ref="GRO117" si="1303">0.2*2</f>
        <v>0.4</v>
      </c>
      <c r="GRP117" s="4">
        <f t="shared" ref="GRP117:GRP120" si="1304">GRO117*GRN117</f>
        <v>161.63999999999999</v>
      </c>
      <c r="GRS117" s="1" t="s">
        <v>550</v>
      </c>
      <c r="GRT117" s="4" t="str" cm="1">
        <f t="array" ref="GRT117:GRV117">IFERROR(VLOOKUP(GRS117,[1]MA!$A$6:$D$32,{2,3,4},0),IFERROR(VLOOKUP(GRS117,[1]MO!$A$6:$D$26,{2,3,4},0),IFERROR(VLOOKUP(GRS117,[1]MQ!$A$6:$D$26,{2,3,4},0),IFERROR(VLOOKUP(GRS117,[1]BA!$A$6:$H$184,{2,5,8},0),{"No encontrado","X","X"}))))</f>
        <v>CIMBRA COMUN</v>
      </c>
      <c r="GRU117" s="12" t="str">
        <v>m2</v>
      </c>
      <c r="GRV117" s="4">
        <v>404.09</v>
      </c>
      <c r="GRW117" s="1">
        <f t="shared" ref="GRW117" si="1305">0.2*2</f>
        <v>0.4</v>
      </c>
      <c r="GRX117" s="4">
        <f t="shared" ref="GRX117:GRX120" si="1306">GRW117*GRV117</f>
        <v>161.63999999999999</v>
      </c>
      <c r="GSA117" s="1" t="s">
        <v>550</v>
      </c>
      <c r="GSB117" s="4" t="str" cm="1">
        <f t="array" ref="GSB117:GSD117">IFERROR(VLOOKUP(GSA117,[1]MA!$A$6:$D$32,{2,3,4},0),IFERROR(VLOOKUP(GSA117,[1]MO!$A$6:$D$26,{2,3,4},0),IFERROR(VLOOKUP(GSA117,[1]MQ!$A$6:$D$26,{2,3,4},0),IFERROR(VLOOKUP(GSA117,[1]BA!$A$6:$H$184,{2,5,8},0),{"No encontrado","X","X"}))))</f>
        <v>CIMBRA COMUN</v>
      </c>
      <c r="GSC117" s="12" t="str">
        <v>m2</v>
      </c>
      <c r="GSD117" s="4">
        <v>404.09</v>
      </c>
      <c r="GSE117" s="1">
        <f t="shared" ref="GSE117" si="1307">0.2*2</f>
        <v>0.4</v>
      </c>
      <c r="GSF117" s="4">
        <f t="shared" ref="GSF117:GSF120" si="1308">GSE117*GSD117</f>
        <v>161.63999999999999</v>
      </c>
      <c r="GSI117" s="1" t="s">
        <v>550</v>
      </c>
      <c r="GSJ117" s="4" t="str" cm="1">
        <f t="array" ref="GSJ117:GSL117">IFERROR(VLOOKUP(GSI117,[1]MA!$A$6:$D$32,{2,3,4},0),IFERROR(VLOOKUP(GSI117,[1]MO!$A$6:$D$26,{2,3,4},0),IFERROR(VLOOKUP(GSI117,[1]MQ!$A$6:$D$26,{2,3,4},0),IFERROR(VLOOKUP(GSI117,[1]BA!$A$6:$H$184,{2,5,8},0),{"No encontrado","X","X"}))))</f>
        <v>CIMBRA COMUN</v>
      </c>
      <c r="GSK117" s="12" t="str">
        <v>m2</v>
      </c>
      <c r="GSL117" s="4">
        <v>404.09</v>
      </c>
      <c r="GSM117" s="1">
        <f t="shared" ref="GSM117" si="1309">0.2*2</f>
        <v>0.4</v>
      </c>
      <c r="GSN117" s="4">
        <f t="shared" ref="GSN117:GSN120" si="1310">GSM117*GSL117</f>
        <v>161.63999999999999</v>
      </c>
      <c r="GSQ117" s="1" t="s">
        <v>550</v>
      </c>
      <c r="GSR117" s="4" t="str" cm="1">
        <f t="array" ref="GSR117:GST117">IFERROR(VLOOKUP(GSQ117,[1]MA!$A$6:$D$32,{2,3,4},0),IFERROR(VLOOKUP(GSQ117,[1]MO!$A$6:$D$26,{2,3,4},0),IFERROR(VLOOKUP(GSQ117,[1]MQ!$A$6:$D$26,{2,3,4},0),IFERROR(VLOOKUP(GSQ117,[1]BA!$A$6:$H$184,{2,5,8},0),{"No encontrado","X","X"}))))</f>
        <v>CIMBRA COMUN</v>
      </c>
      <c r="GSS117" s="12" t="str">
        <v>m2</v>
      </c>
      <c r="GST117" s="4">
        <v>404.09</v>
      </c>
      <c r="GSU117" s="1">
        <f t="shared" ref="GSU117" si="1311">0.2*2</f>
        <v>0.4</v>
      </c>
      <c r="GSV117" s="4">
        <f t="shared" ref="GSV117:GSV120" si="1312">GSU117*GST117</f>
        <v>161.63999999999999</v>
      </c>
      <c r="GSY117" s="1" t="s">
        <v>550</v>
      </c>
      <c r="GSZ117" s="4" t="str" cm="1">
        <f t="array" ref="GSZ117:GTB117">IFERROR(VLOOKUP(GSY117,[1]MA!$A$6:$D$32,{2,3,4},0),IFERROR(VLOOKUP(GSY117,[1]MO!$A$6:$D$26,{2,3,4},0),IFERROR(VLOOKUP(GSY117,[1]MQ!$A$6:$D$26,{2,3,4},0),IFERROR(VLOOKUP(GSY117,[1]BA!$A$6:$H$184,{2,5,8},0),{"No encontrado","X","X"}))))</f>
        <v>CIMBRA COMUN</v>
      </c>
      <c r="GTA117" s="12" t="str">
        <v>m2</v>
      </c>
      <c r="GTB117" s="4">
        <v>404.09</v>
      </c>
      <c r="GTC117" s="1">
        <f t="shared" ref="GTC117" si="1313">0.2*2</f>
        <v>0.4</v>
      </c>
      <c r="GTD117" s="4">
        <f t="shared" ref="GTD117:GTD120" si="1314">GTC117*GTB117</f>
        <v>161.63999999999999</v>
      </c>
      <c r="GTG117" s="1" t="s">
        <v>550</v>
      </c>
      <c r="GTH117" s="4" t="str" cm="1">
        <f t="array" ref="GTH117:GTJ117">IFERROR(VLOOKUP(GTG117,[1]MA!$A$6:$D$32,{2,3,4},0),IFERROR(VLOOKUP(GTG117,[1]MO!$A$6:$D$26,{2,3,4},0),IFERROR(VLOOKUP(GTG117,[1]MQ!$A$6:$D$26,{2,3,4},0),IFERROR(VLOOKUP(GTG117,[1]BA!$A$6:$H$184,{2,5,8},0),{"No encontrado","X","X"}))))</f>
        <v>CIMBRA COMUN</v>
      </c>
      <c r="GTI117" s="12" t="str">
        <v>m2</v>
      </c>
      <c r="GTJ117" s="4">
        <v>404.09</v>
      </c>
      <c r="GTK117" s="1">
        <f t="shared" ref="GTK117" si="1315">0.2*2</f>
        <v>0.4</v>
      </c>
      <c r="GTL117" s="4">
        <f t="shared" ref="GTL117:GTL120" si="1316">GTK117*GTJ117</f>
        <v>161.63999999999999</v>
      </c>
      <c r="GTO117" s="1" t="s">
        <v>550</v>
      </c>
      <c r="GTP117" s="4" t="str" cm="1">
        <f t="array" ref="GTP117:GTR117">IFERROR(VLOOKUP(GTO117,[1]MA!$A$6:$D$32,{2,3,4},0),IFERROR(VLOOKUP(GTO117,[1]MO!$A$6:$D$26,{2,3,4},0),IFERROR(VLOOKUP(GTO117,[1]MQ!$A$6:$D$26,{2,3,4},0),IFERROR(VLOOKUP(GTO117,[1]BA!$A$6:$H$184,{2,5,8},0),{"No encontrado","X","X"}))))</f>
        <v>CIMBRA COMUN</v>
      </c>
      <c r="GTQ117" s="12" t="str">
        <v>m2</v>
      </c>
      <c r="GTR117" s="4">
        <v>404.09</v>
      </c>
      <c r="GTS117" s="1">
        <f t="shared" ref="GTS117" si="1317">0.2*2</f>
        <v>0.4</v>
      </c>
      <c r="GTT117" s="4">
        <f t="shared" ref="GTT117:GTT120" si="1318">GTS117*GTR117</f>
        <v>161.63999999999999</v>
      </c>
      <c r="GTW117" s="1" t="s">
        <v>550</v>
      </c>
      <c r="GTX117" s="4" t="str" cm="1">
        <f t="array" ref="GTX117:GTZ117">IFERROR(VLOOKUP(GTW117,[1]MA!$A$6:$D$32,{2,3,4},0),IFERROR(VLOOKUP(GTW117,[1]MO!$A$6:$D$26,{2,3,4},0),IFERROR(VLOOKUP(GTW117,[1]MQ!$A$6:$D$26,{2,3,4},0),IFERROR(VLOOKUP(GTW117,[1]BA!$A$6:$H$184,{2,5,8},0),{"No encontrado","X","X"}))))</f>
        <v>CIMBRA COMUN</v>
      </c>
      <c r="GTY117" s="12" t="str">
        <v>m2</v>
      </c>
      <c r="GTZ117" s="4">
        <v>404.09</v>
      </c>
      <c r="GUA117" s="1">
        <f t="shared" ref="GUA117" si="1319">0.2*2</f>
        <v>0.4</v>
      </c>
      <c r="GUB117" s="4">
        <f t="shared" ref="GUB117:GUB120" si="1320">GUA117*GTZ117</f>
        <v>161.63999999999999</v>
      </c>
      <c r="GUE117" s="1" t="s">
        <v>550</v>
      </c>
      <c r="GUF117" s="4" t="str" cm="1">
        <f t="array" ref="GUF117:GUH117">IFERROR(VLOOKUP(GUE117,[1]MA!$A$6:$D$32,{2,3,4},0),IFERROR(VLOOKUP(GUE117,[1]MO!$A$6:$D$26,{2,3,4},0),IFERROR(VLOOKUP(GUE117,[1]MQ!$A$6:$D$26,{2,3,4},0),IFERROR(VLOOKUP(GUE117,[1]BA!$A$6:$H$184,{2,5,8},0),{"No encontrado","X","X"}))))</f>
        <v>CIMBRA COMUN</v>
      </c>
      <c r="GUG117" s="12" t="str">
        <v>m2</v>
      </c>
      <c r="GUH117" s="4">
        <v>404.09</v>
      </c>
      <c r="GUI117" s="1">
        <f t="shared" ref="GUI117" si="1321">0.2*2</f>
        <v>0.4</v>
      </c>
      <c r="GUJ117" s="4">
        <f t="shared" ref="GUJ117:GUJ120" si="1322">GUI117*GUH117</f>
        <v>161.63999999999999</v>
      </c>
      <c r="GUM117" s="1" t="s">
        <v>550</v>
      </c>
      <c r="GUN117" s="4" t="str" cm="1">
        <f t="array" ref="GUN117:GUP117">IFERROR(VLOOKUP(GUM117,[1]MA!$A$6:$D$32,{2,3,4},0),IFERROR(VLOOKUP(GUM117,[1]MO!$A$6:$D$26,{2,3,4},0),IFERROR(VLOOKUP(GUM117,[1]MQ!$A$6:$D$26,{2,3,4},0),IFERROR(VLOOKUP(GUM117,[1]BA!$A$6:$H$184,{2,5,8},0),{"No encontrado","X","X"}))))</f>
        <v>CIMBRA COMUN</v>
      </c>
      <c r="GUO117" s="12" t="str">
        <v>m2</v>
      </c>
      <c r="GUP117" s="4">
        <v>404.09</v>
      </c>
      <c r="GUQ117" s="1">
        <f t="shared" ref="GUQ117" si="1323">0.2*2</f>
        <v>0.4</v>
      </c>
      <c r="GUR117" s="4">
        <f t="shared" ref="GUR117:GUR120" si="1324">GUQ117*GUP117</f>
        <v>161.63999999999999</v>
      </c>
      <c r="GUU117" s="1" t="s">
        <v>550</v>
      </c>
      <c r="GUV117" s="4" t="str" cm="1">
        <f t="array" ref="GUV117:GUX117">IFERROR(VLOOKUP(GUU117,[1]MA!$A$6:$D$32,{2,3,4},0),IFERROR(VLOOKUP(GUU117,[1]MO!$A$6:$D$26,{2,3,4},0),IFERROR(VLOOKUP(GUU117,[1]MQ!$A$6:$D$26,{2,3,4},0),IFERROR(VLOOKUP(GUU117,[1]BA!$A$6:$H$184,{2,5,8},0),{"No encontrado","X","X"}))))</f>
        <v>CIMBRA COMUN</v>
      </c>
      <c r="GUW117" s="12" t="str">
        <v>m2</v>
      </c>
      <c r="GUX117" s="4">
        <v>404.09</v>
      </c>
      <c r="GUY117" s="1">
        <f t="shared" ref="GUY117" si="1325">0.2*2</f>
        <v>0.4</v>
      </c>
      <c r="GUZ117" s="4">
        <f t="shared" ref="GUZ117:GUZ120" si="1326">GUY117*GUX117</f>
        <v>161.63999999999999</v>
      </c>
      <c r="GVC117" s="1" t="s">
        <v>550</v>
      </c>
      <c r="GVD117" s="4" t="str" cm="1">
        <f t="array" ref="GVD117:GVF117">IFERROR(VLOOKUP(GVC117,[1]MA!$A$6:$D$32,{2,3,4},0),IFERROR(VLOOKUP(GVC117,[1]MO!$A$6:$D$26,{2,3,4},0),IFERROR(VLOOKUP(GVC117,[1]MQ!$A$6:$D$26,{2,3,4},0),IFERROR(VLOOKUP(GVC117,[1]BA!$A$6:$H$184,{2,5,8},0),{"No encontrado","X","X"}))))</f>
        <v>CIMBRA COMUN</v>
      </c>
      <c r="GVE117" s="12" t="str">
        <v>m2</v>
      </c>
      <c r="GVF117" s="4">
        <v>404.09</v>
      </c>
      <c r="GVG117" s="1">
        <f t="shared" ref="GVG117" si="1327">0.2*2</f>
        <v>0.4</v>
      </c>
      <c r="GVH117" s="4">
        <f t="shared" ref="GVH117:GVH120" si="1328">GVG117*GVF117</f>
        <v>161.63999999999999</v>
      </c>
      <c r="GVK117" s="1" t="s">
        <v>550</v>
      </c>
      <c r="GVL117" s="4" t="str" cm="1">
        <f t="array" ref="GVL117:GVN117">IFERROR(VLOOKUP(GVK117,[1]MA!$A$6:$D$32,{2,3,4},0),IFERROR(VLOOKUP(GVK117,[1]MO!$A$6:$D$26,{2,3,4},0),IFERROR(VLOOKUP(GVK117,[1]MQ!$A$6:$D$26,{2,3,4},0),IFERROR(VLOOKUP(GVK117,[1]BA!$A$6:$H$184,{2,5,8},0),{"No encontrado","X","X"}))))</f>
        <v>CIMBRA COMUN</v>
      </c>
      <c r="GVM117" s="12" t="str">
        <v>m2</v>
      </c>
      <c r="GVN117" s="4">
        <v>404.09</v>
      </c>
      <c r="GVO117" s="1">
        <f t="shared" ref="GVO117" si="1329">0.2*2</f>
        <v>0.4</v>
      </c>
      <c r="GVP117" s="4">
        <f t="shared" ref="GVP117:GVP120" si="1330">GVO117*GVN117</f>
        <v>161.63999999999999</v>
      </c>
      <c r="GVS117" s="1" t="s">
        <v>550</v>
      </c>
      <c r="GVT117" s="4" t="str" cm="1">
        <f t="array" ref="GVT117:GVV117">IFERROR(VLOOKUP(GVS117,[1]MA!$A$6:$D$32,{2,3,4},0),IFERROR(VLOOKUP(GVS117,[1]MO!$A$6:$D$26,{2,3,4},0),IFERROR(VLOOKUP(GVS117,[1]MQ!$A$6:$D$26,{2,3,4},0),IFERROR(VLOOKUP(GVS117,[1]BA!$A$6:$H$184,{2,5,8},0),{"No encontrado","X","X"}))))</f>
        <v>CIMBRA COMUN</v>
      </c>
      <c r="GVU117" s="12" t="str">
        <v>m2</v>
      </c>
      <c r="GVV117" s="4">
        <v>404.09</v>
      </c>
      <c r="GVW117" s="1">
        <f t="shared" ref="GVW117" si="1331">0.2*2</f>
        <v>0.4</v>
      </c>
      <c r="GVX117" s="4">
        <f t="shared" ref="GVX117:GVX120" si="1332">GVW117*GVV117</f>
        <v>161.63999999999999</v>
      </c>
      <c r="GWA117" s="1" t="s">
        <v>550</v>
      </c>
      <c r="GWB117" s="4" t="str" cm="1">
        <f t="array" ref="GWB117:GWD117">IFERROR(VLOOKUP(GWA117,[1]MA!$A$6:$D$32,{2,3,4},0),IFERROR(VLOOKUP(GWA117,[1]MO!$A$6:$D$26,{2,3,4},0),IFERROR(VLOOKUP(GWA117,[1]MQ!$A$6:$D$26,{2,3,4},0),IFERROR(VLOOKUP(GWA117,[1]BA!$A$6:$H$184,{2,5,8},0),{"No encontrado","X","X"}))))</f>
        <v>CIMBRA COMUN</v>
      </c>
      <c r="GWC117" s="12" t="str">
        <v>m2</v>
      </c>
      <c r="GWD117" s="4">
        <v>404.09</v>
      </c>
      <c r="GWE117" s="1">
        <f t="shared" ref="GWE117" si="1333">0.2*2</f>
        <v>0.4</v>
      </c>
      <c r="GWF117" s="4">
        <f t="shared" ref="GWF117:GWF120" si="1334">GWE117*GWD117</f>
        <v>161.63999999999999</v>
      </c>
      <c r="GWI117" s="1" t="s">
        <v>550</v>
      </c>
      <c r="GWJ117" s="4" t="str" cm="1">
        <f t="array" ref="GWJ117:GWL117">IFERROR(VLOOKUP(GWI117,[1]MA!$A$6:$D$32,{2,3,4},0),IFERROR(VLOOKUP(GWI117,[1]MO!$A$6:$D$26,{2,3,4},0),IFERROR(VLOOKUP(GWI117,[1]MQ!$A$6:$D$26,{2,3,4},0),IFERROR(VLOOKUP(GWI117,[1]BA!$A$6:$H$184,{2,5,8},0),{"No encontrado","X","X"}))))</f>
        <v>CIMBRA COMUN</v>
      </c>
      <c r="GWK117" s="12" t="str">
        <v>m2</v>
      </c>
      <c r="GWL117" s="4">
        <v>404.09</v>
      </c>
      <c r="GWM117" s="1">
        <f t="shared" ref="GWM117" si="1335">0.2*2</f>
        <v>0.4</v>
      </c>
      <c r="GWN117" s="4">
        <f t="shared" ref="GWN117:GWN120" si="1336">GWM117*GWL117</f>
        <v>161.63999999999999</v>
      </c>
      <c r="GWQ117" s="1" t="s">
        <v>550</v>
      </c>
      <c r="GWR117" s="4" t="str" cm="1">
        <f t="array" ref="GWR117:GWT117">IFERROR(VLOOKUP(GWQ117,[1]MA!$A$6:$D$32,{2,3,4},0),IFERROR(VLOOKUP(GWQ117,[1]MO!$A$6:$D$26,{2,3,4},0),IFERROR(VLOOKUP(GWQ117,[1]MQ!$A$6:$D$26,{2,3,4},0),IFERROR(VLOOKUP(GWQ117,[1]BA!$A$6:$H$184,{2,5,8},0),{"No encontrado","X","X"}))))</f>
        <v>CIMBRA COMUN</v>
      </c>
      <c r="GWS117" s="12" t="str">
        <v>m2</v>
      </c>
      <c r="GWT117" s="4">
        <v>404.09</v>
      </c>
      <c r="GWU117" s="1">
        <f t="shared" ref="GWU117" si="1337">0.2*2</f>
        <v>0.4</v>
      </c>
      <c r="GWV117" s="4">
        <f t="shared" ref="GWV117:GWV120" si="1338">GWU117*GWT117</f>
        <v>161.63999999999999</v>
      </c>
      <c r="GWY117" s="1" t="s">
        <v>550</v>
      </c>
      <c r="GWZ117" s="4" t="str" cm="1">
        <f t="array" ref="GWZ117:GXB117">IFERROR(VLOOKUP(GWY117,[1]MA!$A$6:$D$32,{2,3,4},0),IFERROR(VLOOKUP(GWY117,[1]MO!$A$6:$D$26,{2,3,4},0),IFERROR(VLOOKUP(GWY117,[1]MQ!$A$6:$D$26,{2,3,4},0),IFERROR(VLOOKUP(GWY117,[1]BA!$A$6:$H$184,{2,5,8},0),{"No encontrado","X","X"}))))</f>
        <v>CIMBRA COMUN</v>
      </c>
      <c r="GXA117" s="12" t="str">
        <v>m2</v>
      </c>
      <c r="GXB117" s="4">
        <v>404.09</v>
      </c>
      <c r="GXC117" s="1">
        <f t="shared" ref="GXC117" si="1339">0.2*2</f>
        <v>0.4</v>
      </c>
      <c r="GXD117" s="4">
        <f t="shared" ref="GXD117:GXD120" si="1340">GXC117*GXB117</f>
        <v>161.63999999999999</v>
      </c>
      <c r="GXG117" s="1" t="s">
        <v>550</v>
      </c>
      <c r="GXH117" s="4" t="str" cm="1">
        <f t="array" ref="GXH117:GXJ117">IFERROR(VLOOKUP(GXG117,[1]MA!$A$6:$D$32,{2,3,4},0),IFERROR(VLOOKUP(GXG117,[1]MO!$A$6:$D$26,{2,3,4},0),IFERROR(VLOOKUP(GXG117,[1]MQ!$A$6:$D$26,{2,3,4},0),IFERROR(VLOOKUP(GXG117,[1]BA!$A$6:$H$184,{2,5,8},0),{"No encontrado","X","X"}))))</f>
        <v>CIMBRA COMUN</v>
      </c>
      <c r="GXI117" s="12" t="str">
        <v>m2</v>
      </c>
      <c r="GXJ117" s="4">
        <v>404.09</v>
      </c>
      <c r="GXK117" s="1">
        <f t="shared" ref="GXK117" si="1341">0.2*2</f>
        <v>0.4</v>
      </c>
      <c r="GXL117" s="4">
        <f t="shared" ref="GXL117:GXL120" si="1342">GXK117*GXJ117</f>
        <v>161.63999999999999</v>
      </c>
      <c r="GXO117" s="1" t="s">
        <v>550</v>
      </c>
      <c r="GXP117" s="4" t="str" cm="1">
        <f t="array" ref="GXP117:GXR117">IFERROR(VLOOKUP(GXO117,[1]MA!$A$6:$D$32,{2,3,4},0),IFERROR(VLOOKUP(GXO117,[1]MO!$A$6:$D$26,{2,3,4},0),IFERROR(VLOOKUP(GXO117,[1]MQ!$A$6:$D$26,{2,3,4},0),IFERROR(VLOOKUP(GXO117,[1]BA!$A$6:$H$184,{2,5,8},0),{"No encontrado","X","X"}))))</f>
        <v>CIMBRA COMUN</v>
      </c>
      <c r="GXQ117" s="12" t="str">
        <v>m2</v>
      </c>
      <c r="GXR117" s="4">
        <v>404.09</v>
      </c>
      <c r="GXS117" s="1">
        <f t="shared" ref="GXS117" si="1343">0.2*2</f>
        <v>0.4</v>
      </c>
      <c r="GXT117" s="4">
        <f t="shared" ref="GXT117:GXT120" si="1344">GXS117*GXR117</f>
        <v>161.63999999999999</v>
      </c>
      <c r="GXW117" s="1" t="s">
        <v>550</v>
      </c>
      <c r="GXX117" s="4" t="str" cm="1">
        <f t="array" ref="GXX117:GXZ117">IFERROR(VLOOKUP(GXW117,[1]MA!$A$6:$D$32,{2,3,4},0),IFERROR(VLOOKUP(GXW117,[1]MO!$A$6:$D$26,{2,3,4},0),IFERROR(VLOOKUP(GXW117,[1]MQ!$A$6:$D$26,{2,3,4},0),IFERROR(VLOOKUP(GXW117,[1]BA!$A$6:$H$184,{2,5,8},0),{"No encontrado","X","X"}))))</f>
        <v>CIMBRA COMUN</v>
      </c>
      <c r="GXY117" s="12" t="str">
        <v>m2</v>
      </c>
      <c r="GXZ117" s="4">
        <v>404.09</v>
      </c>
      <c r="GYA117" s="1">
        <f t="shared" ref="GYA117" si="1345">0.2*2</f>
        <v>0.4</v>
      </c>
      <c r="GYB117" s="4">
        <f t="shared" ref="GYB117:GYB120" si="1346">GYA117*GXZ117</f>
        <v>161.63999999999999</v>
      </c>
      <c r="GYE117" s="1" t="s">
        <v>550</v>
      </c>
      <c r="GYF117" s="4" t="str" cm="1">
        <f t="array" ref="GYF117:GYH117">IFERROR(VLOOKUP(GYE117,[1]MA!$A$6:$D$32,{2,3,4},0),IFERROR(VLOOKUP(GYE117,[1]MO!$A$6:$D$26,{2,3,4},0),IFERROR(VLOOKUP(GYE117,[1]MQ!$A$6:$D$26,{2,3,4},0),IFERROR(VLOOKUP(GYE117,[1]BA!$A$6:$H$184,{2,5,8},0),{"No encontrado","X","X"}))))</f>
        <v>CIMBRA COMUN</v>
      </c>
      <c r="GYG117" s="12" t="str">
        <v>m2</v>
      </c>
      <c r="GYH117" s="4">
        <v>404.09</v>
      </c>
      <c r="GYI117" s="1">
        <f t="shared" ref="GYI117" si="1347">0.2*2</f>
        <v>0.4</v>
      </c>
      <c r="GYJ117" s="4">
        <f t="shared" ref="GYJ117:GYJ120" si="1348">GYI117*GYH117</f>
        <v>161.63999999999999</v>
      </c>
      <c r="GYM117" s="1" t="s">
        <v>550</v>
      </c>
      <c r="GYN117" s="4" t="str" cm="1">
        <f t="array" ref="GYN117:GYP117">IFERROR(VLOOKUP(GYM117,[1]MA!$A$6:$D$32,{2,3,4},0),IFERROR(VLOOKUP(GYM117,[1]MO!$A$6:$D$26,{2,3,4},0),IFERROR(VLOOKUP(GYM117,[1]MQ!$A$6:$D$26,{2,3,4},0),IFERROR(VLOOKUP(GYM117,[1]BA!$A$6:$H$184,{2,5,8},0),{"No encontrado","X","X"}))))</f>
        <v>CIMBRA COMUN</v>
      </c>
      <c r="GYO117" s="12" t="str">
        <v>m2</v>
      </c>
      <c r="GYP117" s="4">
        <v>404.09</v>
      </c>
      <c r="GYQ117" s="1">
        <f t="shared" ref="GYQ117" si="1349">0.2*2</f>
        <v>0.4</v>
      </c>
      <c r="GYR117" s="4">
        <f t="shared" ref="GYR117:GYR120" si="1350">GYQ117*GYP117</f>
        <v>161.63999999999999</v>
      </c>
      <c r="GYU117" s="1" t="s">
        <v>550</v>
      </c>
      <c r="GYV117" s="4" t="str" cm="1">
        <f t="array" ref="GYV117:GYX117">IFERROR(VLOOKUP(GYU117,[1]MA!$A$6:$D$32,{2,3,4},0),IFERROR(VLOOKUP(GYU117,[1]MO!$A$6:$D$26,{2,3,4},0),IFERROR(VLOOKUP(GYU117,[1]MQ!$A$6:$D$26,{2,3,4},0),IFERROR(VLOOKUP(GYU117,[1]BA!$A$6:$H$184,{2,5,8},0),{"No encontrado","X","X"}))))</f>
        <v>CIMBRA COMUN</v>
      </c>
      <c r="GYW117" s="12" t="str">
        <v>m2</v>
      </c>
      <c r="GYX117" s="4">
        <v>404.09</v>
      </c>
      <c r="GYY117" s="1">
        <f t="shared" ref="GYY117" si="1351">0.2*2</f>
        <v>0.4</v>
      </c>
      <c r="GYZ117" s="4">
        <f t="shared" ref="GYZ117:GYZ120" si="1352">GYY117*GYX117</f>
        <v>161.63999999999999</v>
      </c>
      <c r="GZC117" s="1" t="s">
        <v>550</v>
      </c>
      <c r="GZD117" s="4" t="str" cm="1">
        <f t="array" ref="GZD117:GZF117">IFERROR(VLOOKUP(GZC117,[1]MA!$A$6:$D$32,{2,3,4},0),IFERROR(VLOOKUP(GZC117,[1]MO!$A$6:$D$26,{2,3,4},0),IFERROR(VLOOKUP(GZC117,[1]MQ!$A$6:$D$26,{2,3,4},0),IFERROR(VLOOKUP(GZC117,[1]BA!$A$6:$H$184,{2,5,8},0),{"No encontrado","X","X"}))))</f>
        <v>CIMBRA COMUN</v>
      </c>
      <c r="GZE117" s="12" t="str">
        <v>m2</v>
      </c>
      <c r="GZF117" s="4">
        <v>404.09</v>
      </c>
      <c r="GZG117" s="1">
        <f t="shared" ref="GZG117" si="1353">0.2*2</f>
        <v>0.4</v>
      </c>
      <c r="GZH117" s="4">
        <f t="shared" ref="GZH117:GZH120" si="1354">GZG117*GZF117</f>
        <v>161.63999999999999</v>
      </c>
      <c r="GZK117" s="1" t="s">
        <v>550</v>
      </c>
      <c r="GZL117" s="4" t="str" cm="1">
        <f t="array" ref="GZL117:GZN117">IFERROR(VLOOKUP(GZK117,[1]MA!$A$6:$D$32,{2,3,4},0),IFERROR(VLOOKUP(GZK117,[1]MO!$A$6:$D$26,{2,3,4},0),IFERROR(VLOOKUP(GZK117,[1]MQ!$A$6:$D$26,{2,3,4},0),IFERROR(VLOOKUP(GZK117,[1]BA!$A$6:$H$184,{2,5,8},0),{"No encontrado","X","X"}))))</f>
        <v>CIMBRA COMUN</v>
      </c>
      <c r="GZM117" s="12" t="str">
        <v>m2</v>
      </c>
      <c r="GZN117" s="4">
        <v>404.09</v>
      </c>
      <c r="GZO117" s="1">
        <f t="shared" ref="GZO117" si="1355">0.2*2</f>
        <v>0.4</v>
      </c>
      <c r="GZP117" s="4">
        <f t="shared" ref="GZP117:GZP120" si="1356">GZO117*GZN117</f>
        <v>161.63999999999999</v>
      </c>
      <c r="GZS117" s="1" t="s">
        <v>550</v>
      </c>
      <c r="GZT117" s="4" t="str" cm="1">
        <f t="array" ref="GZT117:GZV117">IFERROR(VLOOKUP(GZS117,[1]MA!$A$6:$D$32,{2,3,4},0),IFERROR(VLOOKUP(GZS117,[1]MO!$A$6:$D$26,{2,3,4},0),IFERROR(VLOOKUP(GZS117,[1]MQ!$A$6:$D$26,{2,3,4},0),IFERROR(VLOOKUP(GZS117,[1]BA!$A$6:$H$184,{2,5,8},0),{"No encontrado","X","X"}))))</f>
        <v>CIMBRA COMUN</v>
      </c>
      <c r="GZU117" s="12" t="str">
        <v>m2</v>
      </c>
      <c r="GZV117" s="4">
        <v>404.09</v>
      </c>
      <c r="GZW117" s="1">
        <f t="shared" ref="GZW117" si="1357">0.2*2</f>
        <v>0.4</v>
      </c>
      <c r="GZX117" s="4">
        <f t="shared" ref="GZX117:GZX120" si="1358">GZW117*GZV117</f>
        <v>161.63999999999999</v>
      </c>
      <c r="HAA117" s="1" t="s">
        <v>550</v>
      </c>
      <c r="HAB117" s="4" t="str" cm="1">
        <f t="array" ref="HAB117:HAD117">IFERROR(VLOOKUP(HAA117,[1]MA!$A$6:$D$32,{2,3,4},0),IFERROR(VLOOKUP(HAA117,[1]MO!$A$6:$D$26,{2,3,4},0),IFERROR(VLOOKUP(HAA117,[1]MQ!$A$6:$D$26,{2,3,4},0),IFERROR(VLOOKUP(HAA117,[1]BA!$A$6:$H$184,{2,5,8},0),{"No encontrado","X","X"}))))</f>
        <v>CIMBRA COMUN</v>
      </c>
      <c r="HAC117" s="12" t="str">
        <v>m2</v>
      </c>
      <c r="HAD117" s="4">
        <v>404.09</v>
      </c>
      <c r="HAE117" s="1">
        <f t="shared" ref="HAE117" si="1359">0.2*2</f>
        <v>0.4</v>
      </c>
      <c r="HAF117" s="4">
        <f t="shared" ref="HAF117:HAF120" si="1360">HAE117*HAD117</f>
        <v>161.63999999999999</v>
      </c>
      <c r="HAI117" s="1" t="s">
        <v>550</v>
      </c>
      <c r="HAJ117" s="4" t="str" cm="1">
        <f t="array" ref="HAJ117:HAL117">IFERROR(VLOOKUP(HAI117,[1]MA!$A$6:$D$32,{2,3,4},0),IFERROR(VLOOKUP(HAI117,[1]MO!$A$6:$D$26,{2,3,4},0),IFERROR(VLOOKUP(HAI117,[1]MQ!$A$6:$D$26,{2,3,4},0),IFERROR(VLOOKUP(HAI117,[1]BA!$A$6:$H$184,{2,5,8},0),{"No encontrado","X","X"}))))</f>
        <v>CIMBRA COMUN</v>
      </c>
      <c r="HAK117" s="12" t="str">
        <v>m2</v>
      </c>
      <c r="HAL117" s="4">
        <v>404.09</v>
      </c>
      <c r="HAM117" s="1">
        <f t="shared" ref="HAM117" si="1361">0.2*2</f>
        <v>0.4</v>
      </c>
      <c r="HAN117" s="4">
        <f t="shared" ref="HAN117:HAN120" si="1362">HAM117*HAL117</f>
        <v>161.63999999999999</v>
      </c>
      <c r="HAQ117" s="1" t="s">
        <v>550</v>
      </c>
      <c r="HAR117" s="4" t="str" cm="1">
        <f t="array" ref="HAR117:HAT117">IFERROR(VLOOKUP(HAQ117,[1]MA!$A$6:$D$32,{2,3,4},0),IFERROR(VLOOKUP(HAQ117,[1]MO!$A$6:$D$26,{2,3,4},0),IFERROR(VLOOKUP(HAQ117,[1]MQ!$A$6:$D$26,{2,3,4},0),IFERROR(VLOOKUP(HAQ117,[1]BA!$A$6:$H$184,{2,5,8},0),{"No encontrado","X","X"}))))</f>
        <v>CIMBRA COMUN</v>
      </c>
      <c r="HAS117" s="12" t="str">
        <v>m2</v>
      </c>
      <c r="HAT117" s="4">
        <v>404.09</v>
      </c>
      <c r="HAU117" s="1">
        <f t="shared" ref="HAU117" si="1363">0.2*2</f>
        <v>0.4</v>
      </c>
      <c r="HAV117" s="4">
        <f t="shared" ref="HAV117:HAV120" si="1364">HAU117*HAT117</f>
        <v>161.63999999999999</v>
      </c>
      <c r="HAY117" s="1" t="s">
        <v>550</v>
      </c>
      <c r="HAZ117" s="4" t="str" cm="1">
        <f t="array" ref="HAZ117:HBB117">IFERROR(VLOOKUP(HAY117,[1]MA!$A$6:$D$32,{2,3,4},0),IFERROR(VLOOKUP(HAY117,[1]MO!$A$6:$D$26,{2,3,4},0),IFERROR(VLOOKUP(HAY117,[1]MQ!$A$6:$D$26,{2,3,4},0),IFERROR(VLOOKUP(HAY117,[1]BA!$A$6:$H$184,{2,5,8},0),{"No encontrado","X","X"}))))</f>
        <v>CIMBRA COMUN</v>
      </c>
      <c r="HBA117" s="12" t="str">
        <v>m2</v>
      </c>
      <c r="HBB117" s="4">
        <v>404.09</v>
      </c>
      <c r="HBC117" s="1">
        <f t="shared" ref="HBC117" si="1365">0.2*2</f>
        <v>0.4</v>
      </c>
      <c r="HBD117" s="4">
        <f t="shared" ref="HBD117:HBD120" si="1366">HBC117*HBB117</f>
        <v>161.63999999999999</v>
      </c>
      <c r="HBG117" s="1" t="s">
        <v>550</v>
      </c>
      <c r="HBH117" s="4" t="str" cm="1">
        <f t="array" ref="HBH117:HBJ117">IFERROR(VLOOKUP(HBG117,[1]MA!$A$6:$D$32,{2,3,4},0),IFERROR(VLOOKUP(HBG117,[1]MO!$A$6:$D$26,{2,3,4},0),IFERROR(VLOOKUP(HBG117,[1]MQ!$A$6:$D$26,{2,3,4},0),IFERROR(VLOOKUP(HBG117,[1]BA!$A$6:$H$184,{2,5,8},0),{"No encontrado","X","X"}))))</f>
        <v>CIMBRA COMUN</v>
      </c>
      <c r="HBI117" s="12" t="str">
        <v>m2</v>
      </c>
      <c r="HBJ117" s="4">
        <v>404.09</v>
      </c>
      <c r="HBK117" s="1">
        <f t="shared" ref="HBK117" si="1367">0.2*2</f>
        <v>0.4</v>
      </c>
      <c r="HBL117" s="4">
        <f t="shared" ref="HBL117:HBL120" si="1368">HBK117*HBJ117</f>
        <v>161.63999999999999</v>
      </c>
      <c r="HBO117" s="1" t="s">
        <v>550</v>
      </c>
      <c r="HBP117" s="4" t="str" cm="1">
        <f t="array" ref="HBP117:HBR117">IFERROR(VLOOKUP(HBO117,[1]MA!$A$6:$D$32,{2,3,4},0),IFERROR(VLOOKUP(HBO117,[1]MO!$A$6:$D$26,{2,3,4},0),IFERROR(VLOOKUP(HBO117,[1]MQ!$A$6:$D$26,{2,3,4},0),IFERROR(VLOOKUP(HBO117,[1]BA!$A$6:$H$184,{2,5,8},0),{"No encontrado","X","X"}))))</f>
        <v>CIMBRA COMUN</v>
      </c>
      <c r="HBQ117" s="12" t="str">
        <v>m2</v>
      </c>
      <c r="HBR117" s="4">
        <v>404.09</v>
      </c>
      <c r="HBS117" s="1">
        <f t="shared" ref="HBS117" si="1369">0.2*2</f>
        <v>0.4</v>
      </c>
      <c r="HBT117" s="4">
        <f t="shared" ref="HBT117:HBT120" si="1370">HBS117*HBR117</f>
        <v>161.63999999999999</v>
      </c>
      <c r="HBW117" s="1" t="s">
        <v>550</v>
      </c>
      <c r="HBX117" s="4" t="str" cm="1">
        <f t="array" ref="HBX117:HBZ117">IFERROR(VLOOKUP(HBW117,[1]MA!$A$6:$D$32,{2,3,4},0),IFERROR(VLOOKUP(HBW117,[1]MO!$A$6:$D$26,{2,3,4},0),IFERROR(VLOOKUP(HBW117,[1]MQ!$A$6:$D$26,{2,3,4},0),IFERROR(VLOOKUP(HBW117,[1]BA!$A$6:$H$184,{2,5,8},0),{"No encontrado","X","X"}))))</f>
        <v>CIMBRA COMUN</v>
      </c>
      <c r="HBY117" s="12" t="str">
        <v>m2</v>
      </c>
      <c r="HBZ117" s="4">
        <v>404.09</v>
      </c>
      <c r="HCA117" s="1">
        <f t="shared" ref="HCA117" si="1371">0.2*2</f>
        <v>0.4</v>
      </c>
      <c r="HCB117" s="4">
        <f t="shared" ref="HCB117:HCB120" si="1372">HCA117*HBZ117</f>
        <v>161.63999999999999</v>
      </c>
      <c r="HCE117" s="1" t="s">
        <v>550</v>
      </c>
      <c r="HCF117" s="4" t="str" cm="1">
        <f t="array" ref="HCF117:HCH117">IFERROR(VLOOKUP(HCE117,[1]MA!$A$6:$D$32,{2,3,4},0),IFERROR(VLOOKUP(HCE117,[1]MO!$A$6:$D$26,{2,3,4},0),IFERROR(VLOOKUP(HCE117,[1]MQ!$A$6:$D$26,{2,3,4},0),IFERROR(VLOOKUP(HCE117,[1]BA!$A$6:$H$184,{2,5,8},0),{"No encontrado","X","X"}))))</f>
        <v>CIMBRA COMUN</v>
      </c>
      <c r="HCG117" s="12" t="str">
        <v>m2</v>
      </c>
      <c r="HCH117" s="4">
        <v>404.09</v>
      </c>
      <c r="HCI117" s="1">
        <f t="shared" ref="HCI117" si="1373">0.2*2</f>
        <v>0.4</v>
      </c>
      <c r="HCJ117" s="4">
        <f t="shared" ref="HCJ117:HCJ120" si="1374">HCI117*HCH117</f>
        <v>161.63999999999999</v>
      </c>
      <c r="HCM117" s="1" t="s">
        <v>550</v>
      </c>
      <c r="HCN117" s="4" t="str" cm="1">
        <f t="array" ref="HCN117:HCP117">IFERROR(VLOOKUP(HCM117,[1]MA!$A$6:$D$32,{2,3,4},0),IFERROR(VLOOKUP(HCM117,[1]MO!$A$6:$D$26,{2,3,4},0),IFERROR(VLOOKUP(HCM117,[1]MQ!$A$6:$D$26,{2,3,4},0),IFERROR(VLOOKUP(HCM117,[1]BA!$A$6:$H$184,{2,5,8},0),{"No encontrado","X","X"}))))</f>
        <v>CIMBRA COMUN</v>
      </c>
      <c r="HCO117" s="12" t="str">
        <v>m2</v>
      </c>
      <c r="HCP117" s="4">
        <v>404.09</v>
      </c>
      <c r="HCQ117" s="1">
        <f t="shared" ref="HCQ117" si="1375">0.2*2</f>
        <v>0.4</v>
      </c>
      <c r="HCR117" s="4">
        <f t="shared" ref="HCR117:HCR120" si="1376">HCQ117*HCP117</f>
        <v>161.63999999999999</v>
      </c>
      <c r="HCU117" s="1" t="s">
        <v>550</v>
      </c>
      <c r="HCV117" s="4" t="str" cm="1">
        <f t="array" ref="HCV117:HCX117">IFERROR(VLOOKUP(HCU117,[1]MA!$A$6:$D$32,{2,3,4},0),IFERROR(VLOOKUP(HCU117,[1]MO!$A$6:$D$26,{2,3,4},0),IFERROR(VLOOKUP(HCU117,[1]MQ!$A$6:$D$26,{2,3,4},0),IFERROR(VLOOKUP(HCU117,[1]BA!$A$6:$H$184,{2,5,8},0),{"No encontrado","X","X"}))))</f>
        <v>CIMBRA COMUN</v>
      </c>
      <c r="HCW117" s="12" t="str">
        <v>m2</v>
      </c>
      <c r="HCX117" s="4">
        <v>404.09</v>
      </c>
      <c r="HCY117" s="1">
        <f t="shared" ref="HCY117" si="1377">0.2*2</f>
        <v>0.4</v>
      </c>
      <c r="HCZ117" s="4">
        <f t="shared" ref="HCZ117:HCZ120" si="1378">HCY117*HCX117</f>
        <v>161.63999999999999</v>
      </c>
      <c r="HDC117" s="1" t="s">
        <v>550</v>
      </c>
      <c r="HDD117" s="4" t="str" cm="1">
        <f t="array" ref="HDD117:HDF117">IFERROR(VLOOKUP(HDC117,[1]MA!$A$6:$D$32,{2,3,4},0),IFERROR(VLOOKUP(HDC117,[1]MO!$A$6:$D$26,{2,3,4},0),IFERROR(VLOOKUP(HDC117,[1]MQ!$A$6:$D$26,{2,3,4},0),IFERROR(VLOOKUP(HDC117,[1]BA!$A$6:$H$184,{2,5,8},0),{"No encontrado","X","X"}))))</f>
        <v>CIMBRA COMUN</v>
      </c>
      <c r="HDE117" s="12" t="str">
        <v>m2</v>
      </c>
      <c r="HDF117" s="4">
        <v>404.09</v>
      </c>
      <c r="HDG117" s="1">
        <f t="shared" ref="HDG117" si="1379">0.2*2</f>
        <v>0.4</v>
      </c>
      <c r="HDH117" s="4">
        <f t="shared" ref="HDH117:HDH120" si="1380">HDG117*HDF117</f>
        <v>161.63999999999999</v>
      </c>
      <c r="HDK117" s="1" t="s">
        <v>550</v>
      </c>
      <c r="HDL117" s="4" t="str" cm="1">
        <f t="array" ref="HDL117:HDN117">IFERROR(VLOOKUP(HDK117,[1]MA!$A$6:$D$32,{2,3,4},0),IFERROR(VLOOKUP(HDK117,[1]MO!$A$6:$D$26,{2,3,4},0),IFERROR(VLOOKUP(HDK117,[1]MQ!$A$6:$D$26,{2,3,4},0),IFERROR(VLOOKUP(HDK117,[1]BA!$A$6:$H$184,{2,5,8},0),{"No encontrado","X","X"}))))</f>
        <v>CIMBRA COMUN</v>
      </c>
      <c r="HDM117" s="12" t="str">
        <v>m2</v>
      </c>
      <c r="HDN117" s="4">
        <v>404.09</v>
      </c>
      <c r="HDO117" s="1">
        <f t="shared" ref="HDO117" si="1381">0.2*2</f>
        <v>0.4</v>
      </c>
      <c r="HDP117" s="4">
        <f t="shared" ref="HDP117:HDP120" si="1382">HDO117*HDN117</f>
        <v>161.63999999999999</v>
      </c>
      <c r="HDS117" s="1" t="s">
        <v>550</v>
      </c>
      <c r="HDT117" s="4" t="str" cm="1">
        <f t="array" ref="HDT117:HDV117">IFERROR(VLOOKUP(HDS117,[1]MA!$A$6:$D$32,{2,3,4},0),IFERROR(VLOOKUP(HDS117,[1]MO!$A$6:$D$26,{2,3,4},0),IFERROR(VLOOKUP(HDS117,[1]MQ!$A$6:$D$26,{2,3,4},0),IFERROR(VLOOKUP(HDS117,[1]BA!$A$6:$H$184,{2,5,8},0),{"No encontrado","X","X"}))))</f>
        <v>CIMBRA COMUN</v>
      </c>
      <c r="HDU117" s="12" t="str">
        <v>m2</v>
      </c>
      <c r="HDV117" s="4">
        <v>404.09</v>
      </c>
      <c r="HDW117" s="1">
        <f t="shared" ref="HDW117" si="1383">0.2*2</f>
        <v>0.4</v>
      </c>
      <c r="HDX117" s="4">
        <f t="shared" ref="HDX117:HDX120" si="1384">HDW117*HDV117</f>
        <v>161.63999999999999</v>
      </c>
      <c r="HEA117" s="1" t="s">
        <v>550</v>
      </c>
      <c r="HEB117" s="4" t="str" cm="1">
        <f t="array" ref="HEB117:HED117">IFERROR(VLOOKUP(HEA117,[1]MA!$A$6:$D$32,{2,3,4},0),IFERROR(VLOOKUP(HEA117,[1]MO!$A$6:$D$26,{2,3,4},0),IFERROR(VLOOKUP(HEA117,[1]MQ!$A$6:$D$26,{2,3,4},0),IFERROR(VLOOKUP(HEA117,[1]BA!$A$6:$H$184,{2,5,8},0),{"No encontrado","X","X"}))))</f>
        <v>CIMBRA COMUN</v>
      </c>
      <c r="HEC117" s="12" t="str">
        <v>m2</v>
      </c>
      <c r="HED117" s="4">
        <v>404.09</v>
      </c>
      <c r="HEE117" s="1">
        <f t="shared" ref="HEE117" si="1385">0.2*2</f>
        <v>0.4</v>
      </c>
      <c r="HEF117" s="4">
        <f t="shared" ref="HEF117:HEF120" si="1386">HEE117*HED117</f>
        <v>161.63999999999999</v>
      </c>
      <c r="HEI117" s="1" t="s">
        <v>550</v>
      </c>
      <c r="HEJ117" s="4" t="str" cm="1">
        <f t="array" ref="HEJ117:HEL117">IFERROR(VLOOKUP(HEI117,[1]MA!$A$6:$D$32,{2,3,4},0),IFERROR(VLOOKUP(HEI117,[1]MO!$A$6:$D$26,{2,3,4},0),IFERROR(VLOOKUP(HEI117,[1]MQ!$A$6:$D$26,{2,3,4},0),IFERROR(VLOOKUP(HEI117,[1]BA!$A$6:$H$184,{2,5,8},0),{"No encontrado","X","X"}))))</f>
        <v>CIMBRA COMUN</v>
      </c>
      <c r="HEK117" s="12" t="str">
        <v>m2</v>
      </c>
      <c r="HEL117" s="4">
        <v>404.09</v>
      </c>
      <c r="HEM117" s="1">
        <f t="shared" ref="HEM117" si="1387">0.2*2</f>
        <v>0.4</v>
      </c>
      <c r="HEN117" s="4">
        <f t="shared" ref="HEN117:HEN120" si="1388">HEM117*HEL117</f>
        <v>161.63999999999999</v>
      </c>
      <c r="HEQ117" s="1" t="s">
        <v>550</v>
      </c>
      <c r="HER117" s="4" t="str" cm="1">
        <f t="array" ref="HER117:HET117">IFERROR(VLOOKUP(HEQ117,[1]MA!$A$6:$D$32,{2,3,4},0),IFERROR(VLOOKUP(HEQ117,[1]MO!$A$6:$D$26,{2,3,4},0),IFERROR(VLOOKUP(HEQ117,[1]MQ!$A$6:$D$26,{2,3,4},0),IFERROR(VLOOKUP(HEQ117,[1]BA!$A$6:$H$184,{2,5,8},0),{"No encontrado","X","X"}))))</f>
        <v>CIMBRA COMUN</v>
      </c>
      <c r="HES117" s="12" t="str">
        <v>m2</v>
      </c>
      <c r="HET117" s="4">
        <v>404.09</v>
      </c>
      <c r="HEU117" s="1">
        <f t="shared" ref="HEU117" si="1389">0.2*2</f>
        <v>0.4</v>
      </c>
      <c r="HEV117" s="4">
        <f t="shared" ref="HEV117:HEV120" si="1390">HEU117*HET117</f>
        <v>161.63999999999999</v>
      </c>
      <c r="HEY117" s="1" t="s">
        <v>550</v>
      </c>
      <c r="HEZ117" s="4" t="str" cm="1">
        <f t="array" ref="HEZ117:HFB117">IFERROR(VLOOKUP(HEY117,[1]MA!$A$6:$D$32,{2,3,4},0),IFERROR(VLOOKUP(HEY117,[1]MO!$A$6:$D$26,{2,3,4},0),IFERROR(VLOOKUP(HEY117,[1]MQ!$A$6:$D$26,{2,3,4},0),IFERROR(VLOOKUP(HEY117,[1]BA!$A$6:$H$184,{2,5,8},0),{"No encontrado","X","X"}))))</f>
        <v>CIMBRA COMUN</v>
      </c>
      <c r="HFA117" s="12" t="str">
        <v>m2</v>
      </c>
      <c r="HFB117" s="4">
        <v>404.09</v>
      </c>
      <c r="HFC117" s="1">
        <f t="shared" ref="HFC117" si="1391">0.2*2</f>
        <v>0.4</v>
      </c>
      <c r="HFD117" s="4">
        <f t="shared" ref="HFD117:HFD120" si="1392">HFC117*HFB117</f>
        <v>161.63999999999999</v>
      </c>
      <c r="HFG117" s="1" t="s">
        <v>550</v>
      </c>
      <c r="HFH117" s="4" t="str" cm="1">
        <f t="array" ref="HFH117:HFJ117">IFERROR(VLOOKUP(HFG117,[1]MA!$A$6:$D$32,{2,3,4},0),IFERROR(VLOOKUP(HFG117,[1]MO!$A$6:$D$26,{2,3,4},0),IFERROR(VLOOKUP(HFG117,[1]MQ!$A$6:$D$26,{2,3,4},0),IFERROR(VLOOKUP(HFG117,[1]BA!$A$6:$H$184,{2,5,8},0),{"No encontrado","X","X"}))))</f>
        <v>CIMBRA COMUN</v>
      </c>
      <c r="HFI117" s="12" t="str">
        <v>m2</v>
      </c>
      <c r="HFJ117" s="4">
        <v>404.09</v>
      </c>
      <c r="HFK117" s="1">
        <f t="shared" ref="HFK117" si="1393">0.2*2</f>
        <v>0.4</v>
      </c>
      <c r="HFL117" s="4">
        <f t="shared" ref="HFL117:HFL120" si="1394">HFK117*HFJ117</f>
        <v>161.63999999999999</v>
      </c>
      <c r="HFO117" s="1" t="s">
        <v>550</v>
      </c>
      <c r="HFP117" s="4" t="str" cm="1">
        <f t="array" ref="HFP117:HFR117">IFERROR(VLOOKUP(HFO117,[1]MA!$A$6:$D$32,{2,3,4},0),IFERROR(VLOOKUP(HFO117,[1]MO!$A$6:$D$26,{2,3,4},0),IFERROR(VLOOKUP(HFO117,[1]MQ!$A$6:$D$26,{2,3,4},0),IFERROR(VLOOKUP(HFO117,[1]BA!$A$6:$H$184,{2,5,8},0),{"No encontrado","X","X"}))))</f>
        <v>CIMBRA COMUN</v>
      </c>
      <c r="HFQ117" s="12" t="str">
        <v>m2</v>
      </c>
      <c r="HFR117" s="4">
        <v>404.09</v>
      </c>
      <c r="HFS117" s="1">
        <f t="shared" ref="HFS117" si="1395">0.2*2</f>
        <v>0.4</v>
      </c>
      <c r="HFT117" s="4">
        <f t="shared" ref="HFT117:HFT120" si="1396">HFS117*HFR117</f>
        <v>161.63999999999999</v>
      </c>
      <c r="HFW117" s="1" t="s">
        <v>550</v>
      </c>
      <c r="HFX117" s="4" t="str" cm="1">
        <f t="array" ref="HFX117:HFZ117">IFERROR(VLOOKUP(HFW117,[1]MA!$A$6:$D$32,{2,3,4},0),IFERROR(VLOOKUP(HFW117,[1]MO!$A$6:$D$26,{2,3,4},0),IFERROR(VLOOKUP(HFW117,[1]MQ!$A$6:$D$26,{2,3,4},0),IFERROR(VLOOKUP(HFW117,[1]BA!$A$6:$H$184,{2,5,8},0),{"No encontrado","X","X"}))))</f>
        <v>CIMBRA COMUN</v>
      </c>
      <c r="HFY117" s="12" t="str">
        <v>m2</v>
      </c>
      <c r="HFZ117" s="4">
        <v>404.09</v>
      </c>
      <c r="HGA117" s="1">
        <f t="shared" ref="HGA117" si="1397">0.2*2</f>
        <v>0.4</v>
      </c>
      <c r="HGB117" s="4">
        <f t="shared" ref="HGB117:HGB120" si="1398">HGA117*HFZ117</f>
        <v>161.63999999999999</v>
      </c>
      <c r="HGE117" s="1" t="s">
        <v>550</v>
      </c>
      <c r="HGF117" s="4" t="str" cm="1">
        <f t="array" ref="HGF117:HGH117">IFERROR(VLOOKUP(HGE117,[1]MA!$A$6:$D$32,{2,3,4},0),IFERROR(VLOOKUP(HGE117,[1]MO!$A$6:$D$26,{2,3,4},0),IFERROR(VLOOKUP(HGE117,[1]MQ!$A$6:$D$26,{2,3,4},0),IFERROR(VLOOKUP(HGE117,[1]BA!$A$6:$H$184,{2,5,8},0),{"No encontrado","X","X"}))))</f>
        <v>CIMBRA COMUN</v>
      </c>
      <c r="HGG117" s="12" t="str">
        <v>m2</v>
      </c>
      <c r="HGH117" s="4">
        <v>404.09</v>
      </c>
      <c r="HGI117" s="1">
        <f t="shared" ref="HGI117" si="1399">0.2*2</f>
        <v>0.4</v>
      </c>
      <c r="HGJ117" s="4">
        <f t="shared" ref="HGJ117:HGJ120" si="1400">HGI117*HGH117</f>
        <v>161.63999999999999</v>
      </c>
      <c r="HGM117" s="1" t="s">
        <v>550</v>
      </c>
      <c r="HGN117" s="4" t="str" cm="1">
        <f t="array" ref="HGN117:HGP117">IFERROR(VLOOKUP(HGM117,[1]MA!$A$6:$D$32,{2,3,4},0),IFERROR(VLOOKUP(HGM117,[1]MO!$A$6:$D$26,{2,3,4},0),IFERROR(VLOOKUP(HGM117,[1]MQ!$A$6:$D$26,{2,3,4},0),IFERROR(VLOOKUP(HGM117,[1]BA!$A$6:$H$184,{2,5,8},0),{"No encontrado","X","X"}))))</f>
        <v>CIMBRA COMUN</v>
      </c>
      <c r="HGO117" s="12" t="str">
        <v>m2</v>
      </c>
      <c r="HGP117" s="4">
        <v>404.09</v>
      </c>
      <c r="HGQ117" s="1">
        <f t="shared" ref="HGQ117" si="1401">0.2*2</f>
        <v>0.4</v>
      </c>
      <c r="HGR117" s="4">
        <f t="shared" ref="HGR117:HGR120" si="1402">HGQ117*HGP117</f>
        <v>161.63999999999999</v>
      </c>
      <c r="HGU117" s="1" t="s">
        <v>550</v>
      </c>
      <c r="HGV117" s="4" t="str" cm="1">
        <f t="array" ref="HGV117:HGX117">IFERROR(VLOOKUP(HGU117,[1]MA!$A$6:$D$32,{2,3,4},0),IFERROR(VLOOKUP(HGU117,[1]MO!$A$6:$D$26,{2,3,4},0),IFERROR(VLOOKUP(HGU117,[1]MQ!$A$6:$D$26,{2,3,4},0),IFERROR(VLOOKUP(HGU117,[1]BA!$A$6:$H$184,{2,5,8},0),{"No encontrado","X","X"}))))</f>
        <v>CIMBRA COMUN</v>
      </c>
      <c r="HGW117" s="12" t="str">
        <v>m2</v>
      </c>
      <c r="HGX117" s="4">
        <v>404.09</v>
      </c>
      <c r="HGY117" s="1">
        <f t="shared" ref="HGY117" si="1403">0.2*2</f>
        <v>0.4</v>
      </c>
      <c r="HGZ117" s="4">
        <f t="shared" ref="HGZ117:HGZ120" si="1404">HGY117*HGX117</f>
        <v>161.63999999999999</v>
      </c>
      <c r="HHC117" s="1" t="s">
        <v>550</v>
      </c>
      <c r="HHD117" s="4" t="str" cm="1">
        <f t="array" ref="HHD117:HHF117">IFERROR(VLOOKUP(HHC117,[1]MA!$A$6:$D$32,{2,3,4},0),IFERROR(VLOOKUP(HHC117,[1]MO!$A$6:$D$26,{2,3,4},0),IFERROR(VLOOKUP(HHC117,[1]MQ!$A$6:$D$26,{2,3,4},0),IFERROR(VLOOKUP(HHC117,[1]BA!$A$6:$H$184,{2,5,8},0),{"No encontrado","X","X"}))))</f>
        <v>CIMBRA COMUN</v>
      </c>
      <c r="HHE117" s="12" t="str">
        <v>m2</v>
      </c>
      <c r="HHF117" s="4">
        <v>404.09</v>
      </c>
      <c r="HHG117" s="1">
        <f t="shared" ref="HHG117" si="1405">0.2*2</f>
        <v>0.4</v>
      </c>
      <c r="HHH117" s="4">
        <f t="shared" ref="HHH117:HHH120" si="1406">HHG117*HHF117</f>
        <v>161.63999999999999</v>
      </c>
      <c r="HHK117" s="1" t="s">
        <v>550</v>
      </c>
      <c r="HHL117" s="4" t="str" cm="1">
        <f t="array" ref="HHL117:HHN117">IFERROR(VLOOKUP(HHK117,[1]MA!$A$6:$D$32,{2,3,4},0),IFERROR(VLOOKUP(HHK117,[1]MO!$A$6:$D$26,{2,3,4},0),IFERROR(VLOOKUP(HHK117,[1]MQ!$A$6:$D$26,{2,3,4},0),IFERROR(VLOOKUP(HHK117,[1]BA!$A$6:$H$184,{2,5,8},0),{"No encontrado","X","X"}))))</f>
        <v>CIMBRA COMUN</v>
      </c>
      <c r="HHM117" s="12" t="str">
        <v>m2</v>
      </c>
      <c r="HHN117" s="4">
        <v>404.09</v>
      </c>
      <c r="HHO117" s="1">
        <f t="shared" ref="HHO117" si="1407">0.2*2</f>
        <v>0.4</v>
      </c>
      <c r="HHP117" s="4">
        <f t="shared" ref="HHP117:HHP120" si="1408">HHO117*HHN117</f>
        <v>161.63999999999999</v>
      </c>
      <c r="HHS117" s="1" t="s">
        <v>550</v>
      </c>
      <c r="HHT117" s="4" t="str" cm="1">
        <f t="array" ref="HHT117:HHV117">IFERROR(VLOOKUP(HHS117,[1]MA!$A$6:$D$32,{2,3,4},0),IFERROR(VLOOKUP(HHS117,[1]MO!$A$6:$D$26,{2,3,4},0),IFERROR(VLOOKUP(HHS117,[1]MQ!$A$6:$D$26,{2,3,4},0),IFERROR(VLOOKUP(HHS117,[1]BA!$A$6:$H$184,{2,5,8},0),{"No encontrado","X","X"}))))</f>
        <v>CIMBRA COMUN</v>
      </c>
      <c r="HHU117" s="12" t="str">
        <v>m2</v>
      </c>
      <c r="HHV117" s="4">
        <v>404.09</v>
      </c>
      <c r="HHW117" s="1">
        <f t="shared" ref="HHW117" si="1409">0.2*2</f>
        <v>0.4</v>
      </c>
      <c r="HHX117" s="4">
        <f t="shared" ref="HHX117:HHX120" si="1410">HHW117*HHV117</f>
        <v>161.63999999999999</v>
      </c>
      <c r="HIA117" s="1" t="s">
        <v>550</v>
      </c>
      <c r="HIB117" s="4" t="str" cm="1">
        <f t="array" ref="HIB117:HID117">IFERROR(VLOOKUP(HIA117,[1]MA!$A$6:$D$32,{2,3,4},0),IFERROR(VLOOKUP(HIA117,[1]MO!$A$6:$D$26,{2,3,4},0),IFERROR(VLOOKUP(HIA117,[1]MQ!$A$6:$D$26,{2,3,4},0),IFERROR(VLOOKUP(HIA117,[1]BA!$A$6:$H$184,{2,5,8},0),{"No encontrado","X","X"}))))</f>
        <v>CIMBRA COMUN</v>
      </c>
      <c r="HIC117" s="12" t="str">
        <v>m2</v>
      </c>
      <c r="HID117" s="4">
        <v>404.09</v>
      </c>
      <c r="HIE117" s="1">
        <f t="shared" ref="HIE117" si="1411">0.2*2</f>
        <v>0.4</v>
      </c>
      <c r="HIF117" s="4">
        <f t="shared" ref="HIF117:HIF120" si="1412">HIE117*HID117</f>
        <v>161.63999999999999</v>
      </c>
      <c r="HII117" s="1" t="s">
        <v>550</v>
      </c>
      <c r="HIJ117" s="4" t="str" cm="1">
        <f t="array" ref="HIJ117:HIL117">IFERROR(VLOOKUP(HII117,[1]MA!$A$6:$D$32,{2,3,4},0),IFERROR(VLOOKUP(HII117,[1]MO!$A$6:$D$26,{2,3,4},0),IFERROR(VLOOKUP(HII117,[1]MQ!$A$6:$D$26,{2,3,4},0),IFERROR(VLOOKUP(HII117,[1]BA!$A$6:$H$184,{2,5,8},0),{"No encontrado","X","X"}))))</f>
        <v>CIMBRA COMUN</v>
      </c>
      <c r="HIK117" s="12" t="str">
        <v>m2</v>
      </c>
      <c r="HIL117" s="4">
        <v>404.09</v>
      </c>
      <c r="HIM117" s="1">
        <f t="shared" ref="HIM117" si="1413">0.2*2</f>
        <v>0.4</v>
      </c>
      <c r="HIN117" s="4">
        <f t="shared" ref="HIN117:HIN120" si="1414">HIM117*HIL117</f>
        <v>161.63999999999999</v>
      </c>
      <c r="HIQ117" s="1" t="s">
        <v>550</v>
      </c>
      <c r="HIR117" s="4" t="str" cm="1">
        <f t="array" ref="HIR117:HIT117">IFERROR(VLOOKUP(HIQ117,[1]MA!$A$6:$D$32,{2,3,4},0),IFERROR(VLOOKUP(HIQ117,[1]MO!$A$6:$D$26,{2,3,4},0),IFERROR(VLOOKUP(HIQ117,[1]MQ!$A$6:$D$26,{2,3,4},0),IFERROR(VLOOKUP(HIQ117,[1]BA!$A$6:$H$184,{2,5,8},0),{"No encontrado","X","X"}))))</f>
        <v>CIMBRA COMUN</v>
      </c>
      <c r="HIS117" s="12" t="str">
        <v>m2</v>
      </c>
      <c r="HIT117" s="4">
        <v>404.09</v>
      </c>
      <c r="HIU117" s="1">
        <f t="shared" ref="HIU117" si="1415">0.2*2</f>
        <v>0.4</v>
      </c>
      <c r="HIV117" s="4">
        <f t="shared" ref="HIV117:HIV120" si="1416">HIU117*HIT117</f>
        <v>161.63999999999999</v>
      </c>
      <c r="HIY117" s="1" t="s">
        <v>550</v>
      </c>
      <c r="HIZ117" s="4" t="str" cm="1">
        <f t="array" ref="HIZ117:HJB117">IFERROR(VLOOKUP(HIY117,[1]MA!$A$6:$D$32,{2,3,4},0),IFERROR(VLOOKUP(HIY117,[1]MO!$A$6:$D$26,{2,3,4},0),IFERROR(VLOOKUP(HIY117,[1]MQ!$A$6:$D$26,{2,3,4},0),IFERROR(VLOOKUP(HIY117,[1]BA!$A$6:$H$184,{2,5,8},0),{"No encontrado","X","X"}))))</f>
        <v>CIMBRA COMUN</v>
      </c>
      <c r="HJA117" s="12" t="str">
        <v>m2</v>
      </c>
      <c r="HJB117" s="4">
        <v>404.09</v>
      </c>
      <c r="HJC117" s="1">
        <f t="shared" ref="HJC117" si="1417">0.2*2</f>
        <v>0.4</v>
      </c>
      <c r="HJD117" s="4">
        <f t="shared" ref="HJD117:HJD120" si="1418">HJC117*HJB117</f>
        <v>161.63999999999999</v>
      </c>
      <c r="HJG117" s="1" t="s">
        <v>550</v>
      </c>
      <c r="HJH117" s="4" t="str" cm="1">
        <f t="array" ref="HJH117:HJJ117">IFERROR(VLOOKUP(HJG117,[1]MA!$A$6:$D$32,{2,3,4},0),IFERROR(VLOOKUP(HJG117,[1]MO!$A$6:$D$26,{2,3,4},0),IFERROR(VLOOKUP(HJG117,[1]MQ!$A$6:$D$26,{2,3,4},0),IFERROR(VLOOKUP(HJG117,[1]BA!$A$6:$H$184,{2,5,8},0),{"No encontrado","X","X"}))))</f>
        <v>CIMBRA COMUN</v>
      </c>
      <c r="HJI117" s="12" t="str">
        <v>m2</v>
      </c>
      <c r="HJJ117" s="4">
        <v>404.09</v>
      </c>
      <c r="HJK117" s="1">
        <f t="shared" ref="HJK117" si="1419">0.2*2</f>
        <v>0.4</v>
      </c>
      <c r="HJL117" s="4">
        <f t="shared" ref="HJL117:HJL120" si="1420">HJK117*HJJ117</f>
        <v>161.63999999999999</v>
      </c>
      <c r="HJO117" s="1" t="s">
        <v>550</v>
      </c>
      <c r="HJP117" s="4" t="str" cm="1">
        <f t="array" ref="HJP117:HJR117">IFERROR(VLOOKUP(HJO117,[1]MA!$A$6:$D$32,{2,3,4},0),IFERROR(VLOOKUP(HJO117,[1]MO!$A$6:$D$26,{2,3,4},0),IFERROR(VLOOKUP(HJO117,[1]MQ!$A$6:$D$26,{2,3,4},0),IFERROR(VLOOKUP(HJO117,[1]BA!$A$6:$H$184,{2,5,8},0),{"No encontrado","X","X"}))))</f>
        <v>CIMBRA COMUN</v>
      </c>
      <c r="HJQ117" s="12" t="str">
        <v>m2</v>
      </c>
      <c r="HJR117" s="4">
        <v>404.09</v>
      </c>
      <c r="HJS117" s="1">
        <f t="shared" ref="HJS117" si="1421">0.2*2</f>
        <v>0.4</v>
      </c>
      <c r="HJT117" s="4">
        <f t="shared" ref="HJT117:HJT120" si="1422">HJS117*HJR117</f>
        <v>161.63999999999999</v>
      </c>
      <c r="HJW117" s="1" t="s">
        <v>550</v>
      </c>
      <c r="HJX117" s="4" t="str" cm="1">
        <f t="array" ref="HJX117:HJZ117">IFERROR(VLOOKUP(HJW117,[1]MA!$A$6:$D$32,{2,3,4},0),IFERROR(VLOOKUP(HJW117,[1]MO!$A$6:$D$26,{2,3,4},0),IFERROR(VLOOKUP(HJW117,[1]MQ!$A$6:$D$26,{2,3,4},0),IFERROR(VLOOKUP(HJW117,[1]BA!$A$6:$H$184,{2,5,8},0),{"No encontrado","X","X"}))))</f>
        <v>CIMBRA COMUN</v>
      </c>
      <c r="HJY117" s="12" t="str">
        <v>m2</v>
      </c>
      <c r="HJZ117" s="4">
        <v>404.09</v>
      </c>
      <c r="HKA117" s="1">
        <f t="shared" ref="HKA117" si="1423">0.2*2</f>
        <v>0.4</v>
      </c>
      <c r="HKB117" s="4">
        <f t="shared" ref="HKB117:HKB120" si="1424">HKA117*HJZ117</f>
        <v>161.63999999999999</v>
      </c>
      <c r="HKE117" s="1" t="s">
        <v>550</v>
      </c>
      <c r="HKF117" s="4" t="str" cm="1">
        <f t="array" ref="HKF117:HKH117">IFERROR(VLOOKUP(HKE117,[1]MA!$A$6:$D$32,{2,3,4},0),IFERROR(VLOOKUP(HKE117,[1]MO!$A$6:$D$26,{2,3,4},0),IFERROR(VLOOKUP(HKE117,[1]MQ!$A$6:$D$26,{2,3,4},0),IFERROR(VLOOKUP(HKE117,[1]BA!$A$6:$H$184,{2,5,8},0),{"No encontrado","X","X"}))))</f>
        <v>CIMBRA COMUN</v>
      </c>
      <c r="HKG117" s="12" t="str">
        <v>m2</v>
      </c>
      <c r="HKH117" s="4">
        <v>404.09</v>
      </c>
      <c r="HKI117" s="1">
        <f t="shared" ref="HKI117" si="1425">0.2*2</f>
        <v>0.4</v>
      </c>
      <c r="HKJ117" s="4">
        <f t="shared" ref="HKJ117:HKJ120" si="1426">HKI117*HKH117</f>
        <v>161.63999999999999</v>
      </c>
      <c r="HKM117" s="1" t="s">
        <v>550</v>
      </c>
      <c r="HKN117" s="4" t="str" cm="1">
        <f t="array" ref="HKN117:HKP117">IFERROR(VLOOKUP(HKM117,[1]MA!$A$6:$D$32,{2,3,4},0),IFERROR(VLOOKUP(HKM117,[1]MO!$A$6:$D$26,{2,3,4},0),IFERROR(VLOOKUP(HKM117,[1]MQ!$A$6:$D$26,{2,3,4},0),IFERROR(VLOOKUP(HKM117,[1]BA!$A$6:$H$184,{2,5,8},0),{"No encontrado","X","X"}))))</f>
        <v>CIMBRA COMUN</v>
      </c>
      <c r="HKO117" s="12" t="str">
        <v>m2</v>
      </c>
      <c r="HKP117" s="4">
        <v>404.09</v>
      </c>
      <c r="HKQ117" s="1">
        <f t="shared" ref="HKQ117" si="1427">0.2*2</f>
        <v>0.4</v>
      </c>
      <c r="HKR117" s="4">
        <f t="shared" ref="HKR117:HKR120" si="1428">HKQ117*HKP117</f>
        <v>161.63999999999999</v>
      </c>
      <c r="HKU117" s="1" t="s">
        <v>550</v>
      </c>
      <c r="HKV117" s="4" t="str" cm="1">
        <f t="array" ref="HKV117:HKX117">IFERROR(VLOOKUP(HKU117,[1]MA!$A$6:$D$32,{2,3,4},0),IFERROR(VLOOKUP(HKU117,[1]MO!$A$6:$D$26,{2,3,4},0),IFERROR(VLOOKUP(HKU117,[1]MQ!$A$6:$D$26,{2,3,4},0),IFERROR(VLOOKUP(HKU117,[1]BA!$A$6:$H$184,{2,5,8},0),{"No encontrado","X","X"}))))</f>
        <v>CIMBRA COMUN</v>
      </c>
      <c r="HKW117" s="12" t="str">
        <v>m2</v>
      </c>
      <c r="HKX117" s="4">
        <v>404.09</v>
      </c>
      <c r="HKY117" s="1">
        <f t="shared" ref="HKY117" si="1429">0.2*2</f>
        <v>0.4</v>
      </c>
      <c r="HKZ117" s="4">
        <f t="shared" ref="HKZ117:HKZ120" si="1430">HKY117*HKX117</f>
        <v>161.63999999999999</v>
      </c>
      <c r="HLC117" s="1" t="s">
        <v>550</v>
      </c>
      <c r="HLD117" s="4" t="str" cm="1">
        <f t="array" ref="HLD117:HLF117">IFERROR(VLOOKUP(HLC117,[1]MA!$A$6:$D$32,{2,3,4},0),IFERROR(VLOOKUP(HLC117,[1]MO!$A$6:$D$26,{2,3,4},0),IFERROR(VLOOKUP(HLC117,[1]MQ!$A$6:$D$26,{2,3,4},0),IFERROR(VLOOKUP(HLC117,[1]BA!$A$6:$H$184,{2,5,8},0),{"No encontrado","X","X"}))))</f>
        <v>CIMBRA COMUN</v>
      </c>
      <c r="HLE117" s="12" t="str">
        <v>m2</v>
      </c>
      <c r="HLF117" s="4">
        <v>404.09</v>
      </c>
      <c r="HLG117" s="1">
        <f t="shared" ref="HLG117" si="1431">0.2*2</f>
        <v>0.4</v>
      </c>
      <c r="HLH117" s="4">
        <f t="shared" ref="HLH117:HLH120" si="1432">HLG117*HLF117</f>
        <v>161.63999999999999</v>
      </c>
      <c r="HLK117" s="1" t="s">
        <v>550</v>
      </c>
      <c r="HLL117" s="4" t="str" cm="1">
        <f t="array" ref="HLL117:HLN117">IFERROR(VLOOKUP(HLK117,[1]MA!$A$6:$D$32,{2,3,4},0),IFERROR(VLOOKUP(HLK117,[1]MO!$A$6:$D$26,{2,3,4},0),IFERROR(VLOOKUP(HLK117,[1]MQ!$A$6:$D$26,{2,3,4},0),IFERROR(VLOOKUP(HLK117,[1]BA!$A$6:$H$184,{2,5,8},0),{"No encontrado","X","X"}))))</f>
        <v>CIMBRA COMUN</v>
      </c>
      <c r="HLM117" s="12" t="str">
        <v>m2</v>
      </c>
      <c r="HLN117" s="4">
        <v>404.09</v>
      </c>
      <c r="HLO117" s="1">
        <f t="shared" ref="HLO117" si="1433">0.2*2</f>
        <v>0.4</v>
      </c>
      <c r="HLP117" s="4">
        <f t="shared" ref="HLP117:HLP120" si="1434">HLO117*HLN117</f>
        <v>161.63999999999999</v>
      </c>
      <c r="HLS117" s="1" t="s">
        <v>550</v>
      </c>
      <c r="HLT117" s="4" t="str" cm="1">
        <f t="array" ref="HLT117:HLV117">IFERROR(VLOOKUP(HLS117,[1]MA!$A$6:$D$32,{2,3,4},0),IFERROR(VLOOKUP(HLS117,[1]MO!$A$6:$D$26,{2,3,4},0),IFERROR(VLOOKUP(HLS117,[1]MQ!$A$6:$D$26,{2,3,4},0),IFERROR(VLOOKUP(HLS117,[1]BA!$A$6:$H$184,{2,5,8},0),{"No encontrado","X","X"}))))</f>
        <v>CIMBRA COMUN</v>
      </c>
      <c r="HLU117" s="12" t="str">
        <v>m2</v>
      </c>
      <c r="HLV117" s="4">
        <v>404.09</v>
      </c>
      <c r="HLW117" s="1">
        <f t="shared" ref="HLW117" si="1435">0.2*2</f>
        <v>0.4</v>
      </c>
      <c r="HLX117" s="4">
        <f t="shared" ref="HLX117:HLX120" si="1436">HLW117*HLV117</f>
        <v>161.63999999999999</v>
      </c>
      <c r="HMA117" s="1" t="s">
        <v>550</v>
      </c>
      <c r="HMB117" s="4" t="str" cm="1">
        <f t="array" ref="HMB117:HMD117">IFERROR(VLOOKUP(HMA117,[1]MA!$A$6:$D$32,{2,3,4},0),IFERROR(VLOOKUP(HMA117,[1]MO!$A$6:$D$26,{2,3,4},0),IFERROR(VLOOKUP(HMA117,[1]MQ!$A$6:$D$26,{2,3,4},0),IFERROR(VLOOKUP(HMA117,[1]BA!$A$6:$H$184,{2,5,8},0),{"No encontrado","X","X"}))))</f>
        <v>CIMBRA COMUN</v>
      </c>
      <c r="HMC117" s="12" t="str">
        <v>m2</v>
      </c>
      <c r="HMD117" s="4">
        <v>404.09</v>
      </c>
      <c r="HME117" s="1">
        <f t="shared" ref="HME117" si="1437">0.2*2</f>
        <v>0.4</v>
      </c>
      <c r="HMF117" s="4">
        <f t="shared" ref="HMF117:HMF120" si="1438">HME117*HMD117</f>
        <v>161.63999999999999</v>
      </c>
      <c r="HMI117" s="1" t="s">
        <v>550</v>
      </c>
      <c r="HMJ117" s="4" t="str" cm="1">
        <f t="array" ref="HMJ117:HML117">IFERROR(VLOOKUP(HMI117,[1]MA!$A$6:$D$32,{2,3,4},0),IFERROR(VLOOKUP(HMI117,[1]MO!$A$6:$D$26,{2,3,4},0),IFERROR(VLOOKUP(HMI117,[1]MQ!$A$6:$D$26,{2,3,4},0),IFERROR(VLOOKUP(HMI117,[1]BA!$A$6:$H$184,{2,5,8},0),{"No encontrado","X","X"}))))</f>
        <v>CIMBRA COMUN</v>
      </c>
      <c r="HMK117" s="12" t="str">
        <v>m2</v>
      </c>
      <c r="HML117" s="4">
        <v>404.09</v>
      </c>
      <c r="HMM117" s="1">
        <f t="shared" ref="HMM117" si="1439">0.2*2</f>
        <v>0.4</v>
      </c>
      <c r="HMN117" s="4">
        <f t="shared" ref="HMN117:HMN120" si="1440">HMM117*HML117</f>
        <v>161.63999999999999</v>
      </c>
      <c r="HMQ117" s="1" t="s">
        <v>550</v>
      </c>
      <c r="HMR117" s="4" t="str" cm="1">
        <f t="array" ref="HMR117:HMT117">IFERROR(VLOOKUP(HMQ117,[1]MA!$A$6:$D$32,{2,3,4},0),IFERROR(VLOOKUP(HMQ117,[1]MO!$A$6:$D$26,{2,3,4},0),IFERROR(VLOOKUP(HMQ117,[1]MQ!$A$6:$D$26,{2,3,4},0),IFERROR(VLOOKUP(HMQ117,[1]BA!$A$6:$H$184,{2,5,8},0),{"No encontrado","X","X"}))))</f>
        <v>CIMBRA COMUN</v>
      </c>
      <c r="HMS117" s="12" t="str">
        <v>m2</v>
      </c>
      <c r="HMT117" s="4">
        <v>404.09</v>
      </c>
      <c r="HMU117" s="1">
        <f t="shared" ref="HMU117" si="1441">0.2*2</f>
        <v>0.4</v>
      </c>
      <c r="HMV117" s="4">
        <f t="shared" ref="HMV117:HMV120" si="1442">HMU117*HMT117</f>
        <v>161.63999999999999</v>
      </c>
      <c r="HMY117" s="1" t="s">
        <v>550</v>
      </c>
      <c r="HMZ117" s="4" t="str" cm="1">
        <f t="array" ref="HMZ117:HNB117">IFERROR(VLOOKUP(HMY117,[1]MA!$A$6:$D$32,{2,3,4},0),IFERROR(VLOOKUP(HMY117,[1]MO!$A$6:$D$26,{2,3,4},0),IFERROR(VLOOKUP(HMY117,[1]MQ!$A$6:$D$26,{2,3,4},0),IFERROR(VLOOKUP(HMY117,[1]BA!$A$6:$H$184,{2,5,8},0),{"No encontrado","X","X"}))))</f>
        <v>CIMBRA COMUN</v>
      </c>
      <c r="HNA117" s="12" t="str">
        <v>m2</v>
      </c>
      <c r="HNB117" s="4">
        <v>404.09</v>
      </c>
      <c r="HNC117" s="1">
        <f t="shared" ref="HNC117" si="1443">0.2*2</f>
        <v>0.4</v>
      </c>
      <c r="HND117" s="4">
        <f t="shared" ref="HND117:HND120" si="1444">HNC117*HNB117</f>
        <v>161.63999999999999</v>
      </c>
      <c r="HNG117" s="1" t="s">
        <v>550</v>
      </c>
      <c r="HNH117" s="4" t="str" cm="1">
        <f t="array" ref="HNH117:HNJ117">IFERROR(VLOOKUP(HNG117,[1]MA!$A$6:$D$32,{2,3,4},0),IFERROR(VLOOKUP(HNG117,[1]MO!$A$6:$D$26,{2,3,4},0),IFERROR(VLOOKUP(HNG117,[1]MQ!$A$6:$D$26,{2,3,4},0),IFERROR(VLOOKUP(HNG117,[1]BA!$A$6:$H$184,{2,5,8},0),{"No encontrado","X","X"}))))</f>
        <v>CIMBRA COMUN</v>
      </c>
      <c r="HNI117" s="12" t="str">
        <v>m2</v>
      </c>
      <c r="HNJ117" s="4">
        <v>404.09</v>
      </c>
      <c r="HNK117" s="1">
        <f t="shared" ref="HNK117" si="1445">0.2*2</f>
        <v>0.4</v>
      </c>
      <c r="HNL117" s="4">
        <f t="shared" ref="HNL117:HNL120" si="1446">HNK117*HNJ117</f>
        <v>161.63999999999999</v>
      </c>
      <c r="HNO117" s="1" t="s">
        <v>550</v>
      </c>
      <c r="HNP117" s="4" t="str" cm="1">
        <f t="array" ref="HNP117:HNR117">IFERROR(VLOOKUP(HNO117,[1]MA!$A$6:$D$32,{2,3,4},0),IFERROR(VLOOKUP(HNO117,[1]MO!$A$6:$D$26,{2,3,4},0),IFERROR(VLOOKUP(HNO117,[1]MQ!$A$6:$D$26,{2,3,4},0),IFERROR(VLOOKUP(HNO117,[1]BA!$A$6:$H$184,{2,5,8},0),{"No encontrado","X","X"}))))</f>
        <v>CIMBRA COMUN</v>
      </c>
      <c r="HNQ117" s="12" t="str">
        <v>m2</v>
      </c>
      <c r="HNR117" s="4">
        <v>404.09</v>
      </c>
      <c r="HNS117" s="1">
        <f t="shared" ref="HNS117" si="1447">0.2*2</f>
        <v>0.4</v>
      </c>
      <c r="HNT117" s="4">
        <f t="shared" ref="HNT117:HNT120" si="1448">HNS117*HNR117</f>
        <v>161.63999999999999</v>
      </c>
      <c r="HNW117" s="1" t="s">
        <v>550</v>
      </c>
      <c r="HNX117" s="4" t="str" cm="1">
        <f t="array" ref="HNX117:HNZ117">IFERROR(VLOOKUP(HNW117,[1]MA!$A$6:$D$32,{2,3,4},0),IFERROR(VLOOKUP(HNW117,[1]MO!$A$6:$D$26,{2,3,4},0),IFERROR(VLOOKUP(HNW117,[1]MQ!$A$6:$D$26,{2,3,4},0),IFERROR(VLOOKUP(HNW117,[1]BA!$A$6:$H$184,{2,5,8},0),{"No encontrado","X","X"}))))</f>
        <v>CIMBRA COMUN</v>
      </c>
      <c r="HNY117" s="12" t="str">
        <v>m2</v>
      </c>
      <c r="HNZ117" s="4">
        <v>404.09</v>
      </c>
      <c r="HOA117" s="1">
        <f t="shared" ref="HOA117" si="1449">0.2*2</f>
        <v>0.4</v>
      </c>
      <c r="HOB117" s="4">
        <f t="shared" ref="HOB117:HOB120" si="1450">HOA117*HNZ117</f>
        <v>161.63999999999999</v>
      </c>
      <c r="HOE117" s="1" t="s">
        <v>550</v>
      </c>
      <c r="HOF117" s="4" t="str" cm="1">
        <f t="array" ref="HOF117:HOH117">IFERROR(VLOOKUP(HOE117,[1]MA!$A$6:$D$32,{2,3,4},0),IFERROR(VLOOKUP(HOE117,[1]MO!$A$6:$D$26,{2,3,4},0),IFERROR(VLOOKUP(HOE117,[1]MQ!$A$6:$D$26,{2,3,4},0),IFERROR(VLOOKUP(HOE117,[1]BA!$A$6:$H$184,{2,5,8},0),{"No encontrado","X","X"}))))</f>
        <v>CIMBRA COMUN</v>
      </c>
      <c r="HOG117" s="12" t="str">
        <v>m2</v>
      </c>
      <c r="HOH117" s="4">
        <v>404.09</v>
      </c>
      <c r="HOI117" s="1">
        <f t="shared" ref="HOI117" si="1451">0.2*2</f>
        <v>0.4</v>
      </c>
      <c r="HOJ117" s="4">
        <f t="shared" ref="HOJ117:HOJ120" si="1452">HOI117*HOH117</f>
        <v>161.63999999999999</v>
      </c>
      <c r="HOM117" s="1" t="s">
        <v>550</v>
      </c>
      <c r="HON117" s="4" t="str" cm="1">
        <f t="array" ref="HON117:HOP117">IFERROR(VLOOKUP(HOM117,[1]MA!$A$6:$D$32,{2,3,4},0),IFERROR(VLOOKUP(HOM117,[1]MO!$A$6:$D$26,{2,3,4},0),IFERROR(VLOOKUP(HOM117,[1]MQ!$A$6:$D$26,{2,3,4},0),IFERROR(VLOOKUP(HOM117,[1]BA!$A$6:$H$184,{2,5,8},0),{"No encontrado","X","X"}))))</f>
        <v>CIMBRA COMUN</v>
      </c>
      <c r="HOO117" s="12" t="str">
        <v>m2</v>
      </c>
      <c r="HOP117" s="4">
        <v>404.09</v>
      </c>
      <c r="HOQ117" s="1">
        <f t="shared" ref="HOQ117" si="1453">0.2*2</f>
        <v>0.4</v>
      </c>
      <c r="HOR117" s="4">
        <f t="shared" ref="HOR117:HOR120" si="1454">HOQ117*HOP117</f>
        <v>161.63999999999999</v>
      </c>
      <c r="HOU117" s="1" t="s">
        <v>550</v>
      </c>
      <c r="HOV117" s="4" t="str" cm="1">
        <f t="array" ref="HOV117:HOX117">IFERROR(VLOOKUP(HOU117,[1]MA!$A$6:$D$32,{2,3,4},0),IFERROR(VLOOKUP(HOU117,[1]MO!$A$6:$D$26,{2,3,4},0),IFERROR(VLOOKUP(HOU117,[1]MQ!$A$6:$D$26,{2,3,4},0),IFERROR(VLOOKUP(HOU117,[1]BA!$A$6:$H$184,{2,5,8},0),{"No encontrado","X","X"}))))</f>
        <v>CIMBRA COMUN</v>
      </c>
      <c r="HOW117" s="12" t="str">
        <v>m2</v>
      </c>
      <c r="HOX117" s="4">
        <v>404.09</v>
      </c>
      <c r="HOY117" s="1">
        <f t="shared" ref="HOY117" si="1455">0.2*2</f>
        <v>0.4</v>
      </c>
      <c r="HOZ117" s="4">
        <f t="shared" ref="HOZ117:HOZ120" si="1456">HOY117*HOX117</f>
        <v>161.63999999999999</v>
      </c>
      <c r="HPC117" s="1" t="s">
        <v>550</v>
      </c>
      <c r="HPD117" s="4" t="str" cm="1">
        <f t="array" ref="HPD117:HPF117">IFERROR(VLOOKUP(HPC117,[1]MA!$A$6:$D$32,{2,3,4},0),IFERROR(VLOOKUP(HPC117,[1]MO!$A$6:$D$26,{2,3,4},0),IFERROR(VLOOKUP(HPC117,[1]MQ!$A$6:$D$26,{2,3,4},0),IFERROR(VLOOKUP(HPC117,[1]BA!$A$6:$H$184,{2,5,8},0),{"No encontrado","X","X"}))))</f>
        <v>CIMBRA COMUN</v>
      </c>
      <c r="HPE117" s="12" t="str">
        <v>m2</v>
      </c>
      <c r="HPF117" s="4">
        <v>404.09</v>
      </c>
      <c r="HPG117" s="1">
        <f t="shared" ref="HPG117" si="1457">0.2*2</f>
        <v>0.4</v>
      </c>
      <c r="HPH117" s="4">
        <f t="shared" ref="HPH117:HPH120" si="1458">HPG117*HPF117</f>
        <v>161.63999999999999</v>
      </c>
      <c r="HPK117" s="1" t="s">
        <v>550</v>
      </c>
      <c r="HPL117" s="4" t="str" cm="1">
        <f t="array" ref="HPL117:HPN117">IFERROR(VLOOKUP(HPK117,[1]MA!$A$6:$D$32,{2,3,4},0),IFERROR(VLOOKUP(HPK117,[1]MO!$A$6:$D$26,{2,3,4},0),IFERROR(VLOOKUP(HPK117,[1]MQ!$A$6:$D$26,{2,3,4},0),IFERROR(VLOOKUP(HPK117,[1]BA!$A$6:$H$184,{2,5,8},0),{"No encontrado","X","X"}))))</f>
        <v>CIMBRA COMUN</v>
      </c>
      <c r="HPM117" s="12" t="str">
        <v>m2</v>
      </c>
      <c r="HPN117" s="4">
        <v>404.09</v>
      </c>
      <c r="HPO117" s="1">
        <f t="shared" ref="HPO117" si="1459">0.2*2</f>
        <v>0.4</v>
      </c>
      <c r="HPP117" s="4">
        <f t="shared" ref="HPP117:HPP120" si="1460">HPO117*HPN117</f>
        <v>161.63999999999999</v>
      </c>
      <c r="HPS117" s="1" t="s">
        <v>550</v>
      </c>
      <c r="HPT117" s="4" t="str" cm="1">
        <f t="array" ref="HPT117:HPV117">IFERROR(VLOOKUP(HPS117,[1]MA!$A$6:$D$32,{2,3,4},0),IFERROR(VLOOKUP(HPS117,[1]MO!$A$6:$D$26,{2,3,4},0),IFERROR(VLOOKUP(HPS117,[1]MQ!$A$6:$D$26,{2,3,4},0),IFERROR(VLOOKUP(HPS117,[1]BA!$A$6:$H$184,{2,5,8},0),{"No encontrado","X","X"}))))</f>
        <v>CIMBRA COMUN</v>
      </c>
      <c r="HPU117" s="12" t="str">
        <v>m2</v>
      </c>
      <c r="HPV117" s="4">
        <v>404.09</v>
      </c>
      <c r="HPW117" s="1">
        <f t="shared" ref="HPW117" si="1461">0.2*2</f>
        <v>0.4</v>
      </c>
      <c r="HPX117" s="4">
        <f t="shared" ref="HPX117:HPX120" si="1462">HPW117*HPV117</f>
        <v>161.63999999999999</v>
      </c>
      <c r="HQA117" s="1" t="s">
        <v>550</v>
      </c>
      <c r="HQB117" s="4" t="str" cm="1">
        <f t="array" ref="HQB117:HQD117">IFERROR(VLOOKUP(HQA117,[1]MA!$A$6:$D$32,{2,3,4},0),IFERROR(VLOOKUP(HQA117,[1]MO!$A$6:$D$26,{2,3,4},0),IFERROR(VLOOKUP(HQA117,[1]MQ!$A$6:$D$26,{2,3,4},0),IFERROR(VLOOKUP(HQA117,[1]BA!$A$6:$H$184,{2,5,8},0),{"No encontrado","X","X"}))))</f>
        <v>CIMBRA COMUN</v>
      </c>
      <c r="HQC117" s="12" t="str">
        <v>m2</v>
      </c>
      <c r="HQD117" s="4">
        <v>404.09</v>
      </c>
      <c r="HQE117" s="1">
        <f t="shared" ref="HQE117" si="1463">0.2*2</f>
        <v>0.4</v>
      </c>
      <c r="HQF117" s="4">
        <f t="shared" ref="HQF117:HQF120" si="1464">HQE117*HQD117</f>
        <v>161.63999999999999</v>
      </c>
      <c r="HQI117" s="1" t="s">
        <v>550</v>
      </c>
      <c r="HQJ117" s="4" t="str" cm="1">
        <f t="array" ref="HQJ117:HQL117">IFERROR(VLOOKUP(HQI117,[1]MA!$A$6:$D$32,{2,3,4},0),IFERROR(VLOOKUP(HQI117,[1]MO!$A$6:$D$26,{2,3,4},0),IFERROR(VLOOKUP(HQI117,[1]MQ!$A$6:$D$26,{2,3,4},0),IFERROR(VLOOKUP(HQI117,[1]BA!$A$6:$H$184,{2,5,8},0),{"No encontrado","X","X"}))))</f>
        <v>CIMBRA COMUN</v>
      </c>
      <c r="HQK117" s="12" t="str">
        <v>m2</v>
      </c>
      <c r="HQL117" s="4">
        <v>404.09</v>
      </c>
      <c r="HQM117" s="1">
        <f t="shared" ref="HQM117" si="1465">0.2*2</f>
        <v>0.4</v>
      </c>
      <c r="HQN117" s="4">
        <f t="shared" ref="HQN117:HQN120" si="1466">HQM117*HQL117</f>
        <v>161.63999999999999</v>
      </c>
      <c r="HQQ117" s="1" t="s">
        <v>550</v>
      </c>
      <c r="HQR117" s="4" t="str" cm="1">
        <f t="array" ref="HQR117:HQT117">IFERROR(VLOOKUP(HQQ117,[1]MA!$A$6:$D$32,{2,3,4},0),IFERROR(VLOOKUP(HQQ117,[1]MO!$A$6:$D$26,{2,3,4},0),IFERROR(VLOOKUP(HQQ117,[1]MQ!$A$6:$D$26,{2,3,4},0),IFERROR(VLOOKUP(HQQ117,[1]BA!$A$6:$H$184,{2,5,8},0),{"No encontrado","X","X"}))))</f>
        <v>CIMBRA COMUN</v>
      </c>
      <c r="HQS117" s="12" t="str">
        <v>m2</v>
      </c>
      <c r="HQT117" s="4">
        <v>404.09</v>
      </c>
      <c r="HQU117" s="1">
        <f t="shared" ref="HQU117" si="1467">0.2*2</f>
        <v>0.4</v>
      </c>
      <c r="HQV117" s="4">
        <f t="shared" ref="HQV117:HQV120" si="1468">HQU117*HQT117</f>
        <v>161.63999999999999</v>
      </c>
      <c r="HQY117" s="1" t="s">
        <v>550</v>
      </c>
      <c r="HQZ117" s="4" t="str" cm="1">
        <f t="array" ref="HQZ117:HRB117">IFERROR(VLOOKUP(HQY117,[1]MA!$A$6:$D$32,{2,3,4},0),IFERROR(VLOOKUP(HQY117,[1]MO!$A$6:$D$26,{2,3,4},0),IFERROR(VLOOKUP(HQY117,[1]MQ!$A$6:$D$26,{2,3,4},0),IFERROR(VLOOKUP(HQY117,[1]BA!$A$6:$H$184,{2,5,8},0),{"No encontrado","X","X"}))))</f>
        <v>CIMBRA COMUN</v>
      </c>
      <c r="HRA117" s="12" t="str">
        <v>m2</v>
      </c>
      <c r="HRB117" s="4">
        <v>404.09</v>
      </c>
      <c r="HRC117" s="1">
        <f t="shared" ref="HRC117" si="1469">0.2*2</f>
        <v>0.4</v>
      </c>
      <c r="HRD117" s="4">
        <f t="shared" ref="HRD117:HRD120" si="1470">HRC117*HRB117</f>
        <v>161.63999999999999</v>
      </c>
      <c r="HRG117" s="1" t="s">
        <v>550</v>
      </c>
      <c r="HRH117" s="4" t="str" cm="1">
        <f t="array" ref="HRH117:HRJ117">IFERROR(VLOOKUP(HRG117,[1]MA!$A$6:$D$32,{2,3,4},0),IFERROR(VLOOKUP(HRG117,[1]MO!$A$6:$D$26,{2,3,4},0),IFERROR(VLOOKUP(HRG117,[1]MQ!$A$6:$D$26,{2,3,4},0),IFERROR(VLOOKUP(HRG117,[1]BA!$A$6:$H$184,{2,5,8},0),{"No encontrado","X","X"}))))</f>
        <v>CIMBRA COMUN</v>
      </c>
      <c r="HRI117" s="12" t="str">
        <v>m2</v>
      </c>
      <c r="HRJ117" s="4">
        <v>404.09</v>
      </c>
      <c r="HRK117" s="1">
        <f t="shared" ref="HRK117" si="1471">0.2*2</f>
        <v>0.4</v>
      </c>
      <c r="HRL117" s="4">
        <f t="shared" ref="HRL117:HRL120" si="1472">HRK117*HRJ117</f>
        <v>161.63999999999999</v>
      </c>
      <c r="HRO117" s="1" t="s">
        <v>550</v>
      </c>
      <c r="HRP117" s="4" t="str" cm="1">
        <f t="array" ref="HRP117:HRR117">IFERROR(VLOOKUP(HRO117,[1]MA!$A$6:$D$32,{2,3,4},0),IFERROR(VLOOKUP(HRO117,[1]MO!$A$6:$D$26,{2,3,4},0),IFERROR(VLOOKUP(HRO117,[1]MQ!$A$6:$D$26,{2,3,4},0),IFERROR(VLOOKUP(HRO117,[1]BA!$A$6:$H$184,{2,5,8},0),{"No encontrado","X","X"}))))</f>
        <v>CIMBRA COMUN</v>
      </c>
      <c r="HRQ117" s="12" t="str">
        <v>m2</v>
      </c>
      <c r="HRR117" s="4">
        <v>404.09</v>
      </c>
      <c r="HRS117" s="1">
        <f t="shared" ref="HRS117" si="1473">0.2*2</f>
        <v>0.4</v>
      </c>
      <c r="HRT117" s="4">
        <f t="shared" ref="HRT117:HRT120" si="1474">HRS117*HRR117</f>
        <v>161.63999999999999</v>
      </c>
      <c r="HRW117" s="1" t="s">
        <v>550</v>
      </c>
      <c r="HRX117" s="4" t="str" cm="1">
        <f t="array" ref="HRX117:HRZ117">IFERROR(VLOOKUP(HRW117,[1]MA!$A$6:$D$32,{2,3,4},0),IFERROR(VLOOKUP(HRW117,[1]MO!$A$6:$D$26,{2,3,4},0),IFERROR(VLOOKUP(HRW117,[1]MQ!$A$6:$D$26,{2,3,4},0),IFERROR(VLOOKUP(HRW117,[1]BA!$A$6:$H$184,{2,5,8},0),{"No encontrado","X","X"}))))</f>
        <v>CIMBRA COMUN</v>
      </c>
      <c r="HRY117" s="12" t="str">
        <v>m2</v>
      </c>
      <c r="HRZ117" s="4">
        <v>404.09</v>
      </c>
      <c r="HSA117" s="1">
        <f t="shared" ref="HSA117" si="1475">0.2*2</f>
        <v>0.4</v>
      </c>
      <c r="HSB117" s="4">
        <f t="shared" ref="HSB117:HSB120" si="1476">HSA117*HRZ117</f>
        <v>161.63999999999999</v>
      </c>
      <c r="HSE117" s="1" t="s">
        <v>550</v>
      </c>
      <c r="HSF117" s="4" t="str" cm="1">
        <f t="array" ref="HSF117:HSH117">IFERROR(VLOOKUP(HSE117,[1]MA!$A$6:$D$32,{2,3,4},0),IFERROR(VLOOKUP(HSE117,[1]MO!$A$6:$D$26,{2,3,4},0),IFERROR(VLOOKUP(HSE117,[1]MQ!$A$6:$D$26,{2,3,4},0),IFERROR(VLOOKUP(HSE117,[1]BA!$A$6:$H$184,{2,5,8},0),{"No encontrado","X","X"}))))</f>
        <v>CIMBRA COMUN</v>
      </c>
      <c r="HSG117" s="12" t="str">
        <v>m2</v>
      </c>
      <c r="HSH117" s="4">
        <v>404.09</v>
      </c>
      <c r="HSI117" s="1">
        <f t="shared" ref="HSI117" si="1477">0.2*2</f>
        <v>0.4</v>
      </c>
      <c r="HSJ117" s="4">
        <f t="shared" ref="HSJ117:HSJ120" si="1478">HSI117*HSH117</f>
        <v>161.63999999999999</v>
      </c>
      <c r="HSM117" s="1" t="s">
        <v>550</v>
      </c>
      <c r="HSN117" s="4" t="str" cm="1">
        <f t="array" ref="HSN117:HSP117">IFERROR(VLOOKUP(HSM117,[1]MA!$A$6:$D$32,{2,3,4},0),IFERROR(VLOOKUP(HSM117,[1]MO!$A$6:$D$26,{2,3,4},0),IFERROR(VLOOKUP(HSM117,[1]MQ!$A$6:$D$26,{2,3,4},0),IFERROR(VLOOKUP(HSM117,[1]BA!$A$6:$H$184,{2,5,8},0),{"No encontrado","X","X"}))))</f>
        <v>CIMBRA COMUN</v>
      </c>
      <c r="HSO117" s="12" t="str">
        <v>m2</v>
      </c>
      <c r="HSP117" s="4">
        <v>404.09</v>
      </c>
      <c r="HSQ117" s="1">
        <f t="shared" ref="HSQ117" si="1479">0.2*2</f>
        <v>0.4</v>
      </c>
      <c r="HSR117" s="4">
        <f t="shared" ref="HSR117:HSR120" si="1480">HSQ117*HSP117</f>
        <v>161.63999999999999</v>
      </c>
      <c r="HSU117" s="1" t="s">
        <v>550</v>
      </c>
      <c r="HSV117" s="4" t="str" cm="1">
        <f t="array" ref="HSV117:HSX117">IFERROR(VLOOKUP(HSU117,[1]MA!$A$6:$D$32,{2,3,4},0),IFERROR(VLOOKUP(HSU117,[1]MO!$A$6:$D$26,{2,3,4},0),IFERROR(VLOOKUP(HSU117,[1]MQ!$A$6:$D$26,{2,3,4},0),IFERROR(VLOOKUP(HSU117,[1]BA!$A$6:$H$184,{2,5,8},0),{"No encontrado","X","X"}))))</f>
        <v>CIMBRA COMUN</v>
      </c>
      <c r="HSW117" s="12" t="str">
        <v>m2</v>
      </c>
      <c r="HSX117" s="4">
        <v>404.09</v>
      </c>
      <c r="HSY117" s="1">
        <f t="shared" ref="HSY117" si="1481">0.2*2</f>
        <v>0.4</v>
      </c>
      <c r="HSZ117" s="4">
        <f t="shared" ref="HSZ117:HSZ120" si="1482">HSY117*HSX117</f>
        <v>161.63999999999999</v>
      </c>
      <c r="HTC117" s="1" t="s">
        <v>550</v>
      </c>
      <c r="HTD117" s="4" t="str" cm="1">
        <f t="array" ref="HTD117:HTF117">IFERROR(VLOOKUP(HTC117,[1]MA!$A$6:$D$32,{2,3,4},0),IFERROR(VLOOKUP(HTC117,[1]MO!$A$6:$D$26,{2,3,4},0),IFERROR(VLOOKUP(HTC117,[1]MQ!$A$6:$D$26,{2,3,4},0),IFERROR(VLOOKUP(HTC117,[1]BA!$A$6:$H$184,{2,5,8},0),{"No encontrado","X","X"}))))</f>
        <v>CIMBRA COMUN</v>
      </c>
      <c r="HTE117" s="12" t="str">
        <v>m2</v>
      </c>
      <c r="HTF117" s="4">
        <v>404.09</v>
      </c>
      <c r="HTG117" s="1">
        <f t="shared" ref="HTG117" si="1483">0.2*2</f>
        <v>0.4</v>
      </c>
      <c r="HTH117" s="4">
        <f t="shared" ref="HTH117:HTH120" si="1484">HTG117*HTF117</f>
        <v>161.63999999999999</v>
      </c>
      <c r="HTK117" s="1" t="s">
        <v>550</v>
      </c>
      <c r="HTL117" s="4" t="str" cm="1">
        <f t="array" ref="HTL117:HTN117">IFERROR(VLOOKUP(HTK117,[1]MA!$A$6:$D$32,{2,3,4},0),IFERROR(VLOOKUP(HTK117,[1]MO!$A$6:$D$26,{2,3,4},0),IFERROR(VLOOKUP(HTK117,[1]MQ!$A$6:$D$26,{2,3,4},0),IFERROR(VLOOKUP(HTK117,[1]BA!$A$6:$H$184,{2,5,8},0),{"No encontrado","X","X"}))))</f>
        <v>CIMBRA COMUN</v>
      </c>
      <c r="HTM117" s="12" t="str">
        <v>m2</v>
      </c>
      <c r="HTN117" s="4">
        <v>404.09</v>
      </c>
      <c r="HTO117" s="1">
        <f t="shared" ref="HTO117" si="1485">0.2*2</f>
        <v>0.4</v>
      </c>
      <c r="HTP117" s="4">
        <f t="shared" ref="HTP117:HTP120" si="1486">HTO117*HTN117</f>
        <v>161.63999999999999</v>
      </c>
      <c r="HTS117" s="1" t="s">
        <v>550</v>
      </c>
      <c r="HTT117" s="4" t="str" cm="1">
        <f t="array" ref="HTT117:HTV117">IFERROR(VLOOKUP(HTS117,[1]MA!$A$6:$D$32,{2,3,4},0),IFERROR(VLOOKUP(HTS117,[1]MO!$A$6:$D$26,{2,3,4},0),IFERROR(VLOOKUP(HTS117,[1]MQ!$A$6:$D$26,{2,3,4},0),IFERROR(VLOOKUP(HTS117,[1]BA!$A$6:$H$184,{2,5,8},0),{"No encontrado","X","X"}))))</f>
        <v>CIMBRA COMUN</v>
      </c>
      <c r="HTU117" s="12" t="str">
        <v>m2</v>
      </c>
      <c r="HTV117" s="4">
        <v>404.09</v>
      </c>
      <c r="HTW117" s="1">
        <f t="shared" ref="HTW117" si="1487">0.2*2</f>
        <v>0.4</v>
      </c>
      <c r="HTX117" s="4">
        <f t="shared" ref="HTX117:HTX120" si="1488">HTW117*HTV117</f>
        <v>161.63999999999999</v>
      </c>
      <c r="HUA117" s="1" t="s">
        <v>550</v>
      </c>
      <c r="HUB117" s="4" t="str" cm="1">
        <f t="array" ref="HUB117:HUD117">IFERROR(VLOOKUP(HUA117,[1]MA!$A$6:$D$32,{2,3,4},0),IFERROR(VLOOKUP(HUA117,[1]MO!$A$6:$D$26,{2,3,4},0),IFERROR(VLOOKUP(HUA117,[1]MQ!$A$6:$D$26,{2,3,4},0),IFERROR(VLOOKUP(HUA117,[1]BA!$A$6:$H$184,{2,5,8},0),{"No encontrado","X","X"}))))</f>
        <v>CIMBRA COMUN</v>
      </c>
      <c r="HUC117" s="12" t="str">
        <v>m2</v>
      </c>
      <c r="HUD117" s="4">
        <v>404.09</v>
      </c>
      <c r="HUE117" s="1">
        <f t="shared" ref="HUE117" si="1489">0.2*2</f>
        <v>0.4</v>
      </c>
      <c r="HUF117" s="4">
        <f t="shared" ref="HUF117:HUF120" si="1490">HUE117*HUD117</f>
        <v>161.63999999999999</v>
      </c>
      <c r="HUI117" s="1" t="s">
        <v>550</v>
      </c>
      <c r="HUJ117" s="4" t="str" cm="1">
        <f t="array" ref="HUJ117:HUL117">IFERROR(VLOOKUP(HUI117,[1]MA!$A$6:$D$32,{2,3,4},0),IFERROR(VLOOKUP(HUI117,[1]MO!$A$6:$D$26,{2,3,4},0),IFERROR(VLOOKUP(HUI117,[1]MQ!$A$6:$D$26,{2,3,4},0),IFERROR(VLOOKUP(HUI117,[1]BA!$A$6:$H$184,{2,5,8},0),{"No encontrado","X","X"}))))</f>
        <v>CIMBRA COMUN</v>
      </c>
      <c r="HUK117" s="12" t="str">
        <v>m2</v>
      </c>
      <c r="HUL117" s="4">
        <v>404.09</v>
      </c>
      <c r="HUM117" s="1">
        <f t="shared" ref="HUM117" si="1491">0.2*2</f>
        <v>0.4</v>
      </c>
      <c r="HUN117" s="4">
        <f t="shared" ref="HUN117:HUN120" si="1492">HUM117*HUL117</f>
        <v>161.63999999999999</v>
      </c>
      <c r="HUQ117" s="1" t="s">
        <v>550</v>
      </c>
      <c r="HUR117" s="4" t="str" cm="1">
        <f t="array" ref="HUR117:HUT117">IFERROR(VLOOKUP(HUQ117,[1]MA!$A$6:$D$32,{2,3,4},0),IFERROR(VLOOKUP(HUQ117,[1]MO!$A$6:$D$26,{2,3,4},0),IFERROR(VLOOKUP(HUQ117,[1]MQ!$A$6:$D$26,{2,3,4},0),IFERROR(VLOOKUP(HUQ117,[1]BA!$A$6:$H$184,{2,5,8},0),{"No encontrado","X","X"}))))</f>
        <v>CIMBRA COMUN</v>
      </c>
      <c r="HUS117" s="12" t="str">
        <v>m2</v>
      </c>
      <c r="HUT117" s="4">
        <v>404.09</v>
      </c>
      <c r="HUU117" s="1">
        <f t="shared" ref="HUU117" si="1493">0.2*2</f>
        <v>0.4</v>
      </c>
      <c r="HUV117" s="4">
        <f t="shared" ref="HUV117:HUV120" si="1494">HUU117*HUT117</f>
        <v>161.63999999999999</v>
      </c>
      <c r="HUY117" s="1" t="s">
        <v>550</v>
      </c>
      <c r="HUZ117" s="4" t="str" cm="1">
        <f t="array" ref="HUZ117:HVB117">IFERROR(VLOOKUP(HUY117,[1]MA!$A$6:$D$32,{2,3,4},0),IFERROR(VLOOKUP(HUY117,[1]MO!$A$6:$D$26,{2,3,4},0),IFERROR(VLOOKUP(HUY117,[1]MQ!$A$6:$D$26,{2,3,4},0),IFERROR(VLOOKUP(HUY117,[1]BA!$A$6:$H$184,{2,5,8},0),{"No encontrado","X","X"}))))</f>
        <v>CIMBRA COMUN</v>
      </c>
      <c r="HVA117" s="12" t="str">
        <v>m2</v>
      </c>
      <c r="HVB117" s="4">
        <v>404.09</v>
      </c>
      <c r="HVC117" s="1">
        <f t="shared" ref="HVC117" si="1495">0.2*2</f>
        <v>0.4</v>
      </c>
      <c r="HVD117" s="4">
        <f t="shared" ref="HVD117:HVD120" si="1496">HVC117*HVB117</f>
        <v>161.63999999999999</v>
      </c>
      <c r="HVG117" s="1" t="s">
        <v>550</v>
      </c>
      <c r="HVH117" s="4" t="str" cm="1">
        <f t="array" ref="HVH117:HVJ117">IFERROR(VLOOKUP(HVG117,[1]MA!$A$6:$D$32,{2,3,4},0),IFERROR(VLOOKUP(HVG117,[1]MO!$A$6:$D$26,{2,3,4},0),IFERROR(VLOOKUP(HVG117,[1]MQ!$A$6:$D$26,{2,3,4},0),IFERROR(VLOOKUP(HVG117,[1]BA!$A$6:$H$184,{2,5,8},0),{"No encontrado","X","X"}))))</f>
        <v>CIMBRA COMUN</v>
      </c>
      <c r="HVI117" s="12" t="str">
        <v>m2</v>
      </c>
      <c r="HVJ117" s="4">
        <v>404.09</v>
      </c>
      <c r="HVK117" s="1">
        <f t="shared" ref="HVK117" si="1497">0.2*2</f>
        <v>0.4</v>
      </c>
      <c r="HVL117" s="4">
        <f t="shared" ref="HVL117:HVL120" si="1498">HVK117*HVJ117</f>
        <v>161.63999999999999</v>
      </c>
      <c r="HVO117" s="1" t="s">
        <v>550</v>
      </c>
      <c r="HVP117" s="4" t="str" cm="1">
        <f t="array" ref="HVP117:HVR117">IFERROR(VLOOKUP(HVO117,[1]MA!$A$6:$D$32,{2,3,4},0),IFERROR(VLOOKUP(HVO117,[1]MO!$A$6:$D$26,{2,3,4},0),IFERROR(VLOOKUP(HVO117,[1]MQ!$A$6:$D$26,{2,3,4},0),IFERROR(VLOOKUP(HVO117,[1]BA!$A$6:$H$184,{2,5,8},0),{"No encontrado","X","X"}))))</f>
        <v>CIMBRA COMUN</v>
      </c>
      <c r="HVQ117" s="12" t="str">
        <v>m2</v>
      </c>
      <c r="HVR117" s="4">
        <v>404.09</v>
      </c>
      <c r="HVS117" s="1">
        <f t="shared" ref="HVS117" si="1499">0.2*2</f>
        <v>0.4</v>
      </c>
      <c r="HVT117" s="4">
        <f t="shared" ref="HVT117:HVT120" si="1500">HVS117*HVR117</f>
        <v>161.63999999999999</v>
      </c>
      <c r="HVW117" s="1" t="s">
        <v>550</v>
      </c>
      <c r="HVX117" s="4" t="str" cm="1">
        <f t="array" ref="HVX117:HVZ117">IFERROR(VLOOKUP(HVW117,[1]MA!$A$6:$D$32,{2,3,4},0),IFERROR(VLOOKUP(HVW117,[1]MO!$A$6:$D$26,{2,3,4},0),IFERROR(VLOOKUP(HVW117,[1]MQ!$A$6:$D$26,{2,3,4},0),IFERROR(VLOOKUP(HVW117,[1]BA!$A$6:$H$184,{2,5,8},0),{"No encontrado","X","X"}))))</f>
        <v>CIMBRA COMUN</v>
      </c>
      <c r="HVY117" s="12" t="str">
        <v>m2</v>
      </c>
      <c r="HVZ117" s="4">
        <v>404.09</v>
      </c>
      <c r="HWA117" s="1">
        <f t="shared" ref="HWA117" si="1501">0.2*2</f>
        <v>0.4</v>
      </c>
      <c r="HWB117" s="4">
        <f t="shared" ref="HWB117:HWB120" si="1502">HWA117*HVZ117</f>
        <v>161.63999999999999</v>
      </c>
      <c r="HWE117" s="1" t="s">
        <v>550</v>
      </c>
      <c r="HWF117" s="4" t="str" cm="1">
        <f t="array" ref="HWF117:HWH117">IFERROR(VLOOKUP(HWE117,[1]MA!$A$6:$D$32,{2,3,4},0),IFERROR(VLOOKUP(HWE117,[1]MO!$A$6:$D$26,{2,3,4},0),IFERROR(VLOOKUP(HWE117,[1]MQ!$A$6:$D$26,{2,3,4},0),IFERROR(VLOOKUP(HWE117,[1]BA!$A$6:$H$184,{2,5,8},0),{"No encontrado","X","X"}))))</f>
        <v>CIMBRA COMUN</v>
      </c>
      <c r="HWG117" s="12" t="str">
        <v>m2</v>
      </c>
      <c r="HWH117" s="4">
        <v>404.09</v>
      </c>
      <c r="HWI117" s="1">
        <f t="shared" ref="HWI117" si="1503">0.2*2</f>
        <v>0.4</v>
      </c>
      <c r="HWJ117" s="4">
        <f t="shared" ref="HWJ117:HWJ120" si="1504">HWI117*HWH117</f>
        <v>161.63999999999999</v>
      </c>
      <c r="HWM117" s="1" t="s">
        <v>550</v>
      </c>
      <c r="HWN117" s="4" t="str" cm="1">
        <f t="array" ref="HWN117:HWP117">IFERROR(VLOOKUP(HWM117,[1]MA!$A$6:$D$32,{2,3,4},0),IFERROR(VLOOKUP(HWM117,[1]MO!$A$6:$D$26,{2,3,4},0),IFERROR(VLOOKUP(HWM117,[1]MQ!$A$6:$D$26,{2,3,4},0),IFERROR(VLOOKUP(HWM117,[1]BA!$A$6:$H$184,{2,5,8},0),{"No encontrado","X","X"}))))</f>
        <v>CIMBRA COMUN</v>
      </c>
      <c r="HWO117" s="12" t="str">
        <v>m2</v>
      </c>
      <c r="HWP117" s="4">
        <v>404.09</v>
      </c>
      <c r="HWQ117" s="1">
        <f t="shared" ref="HWQ117" si="1505">0.2*2</f>
        <v>0.4</v>
      </c>
      <c r="HWR117" s="4">
        <f t="shared" ref="HWR117:HWR120" si="1506">HWQ117*HWP117</f>
        <v>161.63999999999999</v>
      </c>
      <c r="HWU117" s="1" t="s">
        <v>550</v>
      </c>
      <c r="HWV117" s="4" t="str" cm="1">
        <f t="array" ref="HWV117:HWX117">IFERROR(VLOOKUP(HWU117,[1]MA!$A$6:$D$32,{2,3,4},0),IFERROR(VLOOKUP(HWU117,[1]MO!$A$6:$D$26,{2,3,4},0),IFERROR(VLOOKUP(HWU117,[1]MQ!$A$6:$D$26,{2,3,4},0),IFERROR(VLOOKUP(HWU117,[1]BA!$A$6:$H$184,{2,5,8},0),{"No encontrado","X","X"}))))</f>
        <v>CIMBRA COMUN</v>
      </c>
      <c r="HWW117" s="12" t="str">
        <v>m2</v>
      </c>
      <c r="HWX117" s="4">
        <v>404.09</v>
      </c>
      <c r="HWY117" s="1">
        <f t="shared" ref="HWY117" si="1507">0.2*2</f>
        <v>0.4</v>
      </c>
      <c r="HWZ117" s="4">
        <f t="shared" ref="HWZ117:HWZ120" si="1508">HWY117*HWX117</f>
        <v>161.63999999999999</v>
      </c>
      <c r="HXC117" s="1" t="s">
        <v>550</v>
      </c>
      <c r="HXD117" s="4" t="str" cm="1">
        <f t="array" ref="HXD117:HXF117">IFERROR(VLOOKUP(HXC117,[1]MA!$A$6:$D$32,{2,3,4},0),IFERROR(VLOOKUP(HXC117,[1]MO!$A$6:$D$26,{2,3,4},0),IFERROR(VLOOKUP(HXC117,[1]MQ!$A$6:$D$26,{2,3,4},0),IFERROR(VLOOKUP(HXC117,[1]BA!$A$6:$H$184,{2,5,8},0),{"No encontrado","X","X"}))))</f>
        <v>CIMBRA COMUN</v>
      </c>
      <c r="HXE117" s="12" t="str">
        <v>m2</v>
      </c>
      <c r="HXF117" s="4">
        <v>404.09</v>
      </c>
      <c r="HXG117" s="1">
        <f t="shared" ref="HXG117" si="1509">0.2*2</f>
        <v>0.4</v>
      </c>
      <c r="HXH117" s="4">
        <f t="shared" ref="HXH117:HXH120" si="1510">HXG117*HXF117</f>
        <v>161.63999999999999</v>
      </c>
      <c r="HXK117" s="1" t="s">
        <v>550</v>
      </c>
      <c r="HXL117" s="4" t="str" cm="1">
        <f t="array" ref="HXL117:HXN117">IFERROR(VLOOKUP(HXK117,[1]MA!$A$6:$D$32,{2,3,4},0),IFERROR(VLOOKUP(HXK117,[1]MO!$A$6:$D$26,{2,3,4},0),IFERROR(VLOOKUP(HXK117,[1]MQ!$A$6:$D$26,{2,3,4},0),IFERROR(VLOOKUP(HXK117,[1]BA!$A$6:$H$184,{2,5,8},0),{"No encontrado","X","X"}))))</f>
        <v>CIMBRA COMUN</v>
      </c>
      <c r="HXM117" s="12" t="str">
        <v>m2</v>
      </c>
      <c r="HXN117" s="4">
        <v>404.09</v>
      </c>
      <c r="HXO117" s="1">
        <f t="shared" ref="HXO117" si="1511">0.2*2</f>
        <v>0.4</v>
      </c>
      <c r="HXP117" s="4">
        <f t="shared" ref="HXP117:HXP120" si="1512">HXO117*HXN117</f>
        <v>161.63999999999999</v>
      </c>
      <c r="HXS117" s="1" t="s">
        <v>550</v>
      </c>
      <c r="HXT117" s="4" t="str" cm="1">
        <f t="array" ref="HXT117:HXV117">IFERROR(VLOOKUP(HXS117,[1]MA!$A$6:$D$32,{2,3,4},0),IFERROR(VLOOKUP(HXS117,[1]MO!$A$6:$D$26,{2,3,4},0),IFERROR(VLOOKUP(HXS117,[1]MQ!$A$6:$D$26,{2,3,4},0),IFERROR(VLOOKUP(HXS117,[1]BA!$A$6:$H$184,{2,5,8},0),{"No encontrado","X","X"}))))</f>
        <v>CIMBRA COMUN</v>
      </c>
      <c r="HXU117" s="12" t="str">
        <v>m2</v>
      </c>
      <c r="HXV117" s="4">
        <v>404.09</v>
      </c>
      <c r="HXW117" s="1">
        <f t="shared" ref="HXW117" si="1513">0.2*2</f>
        <v>0.4</v>
      </c>
      <c r="HXX117" s="4">
        <f t="shared" ref="HXX117:HXX120" si="1514">HXW117*HXV117</f>
        <v>161.63999999999999</v>
      </c>
      <c r="HYA117" s="1" t="s">
        <v>550</v>
      </c>
      <c r="HYB117" s="4" t="str" cm="1">
        <f t="array" ref="HYB117:HYD117">IFERROR(VLOOKUP(HYA117,[1]MA!$A$6:$D$32,{2,3,4},0),IFERROR(VLOOKUP(HYA117,[1]MO!$A$6:$D$26,{2,3,4},0),IFERROR(VLOOKUP(HYA117,[1]MQ!$A$6:$D$26,{2,3,4},0),IFERROR(VLOOKUP(HYA117,[1]BA!$A$6:$H$184,{2,5,8},0),{"No encontrado","X","X"}))))</f>
        <v>CIMBRA COMUN</v>
      </c>
      <c r="HYC117" s="12" t="str">
        <v>m2</v>
      </c>
      <c r="HYD117" s="4">
        <v>404.09</v>
      </c>
      <c r="HYE117" s="1">
        <f t="shared" ref="HYE117" si="1515">0.2*2</f>
        <v>0.4</v>
      </c>
      <c r="HYF117" s="4">
        <f t="shared" ref="HYF117:HYF120" si="1516">HYE117*HYD117</f>
        <v>161.63999999999999</v>
      </c>
      <c r="HYI117" s="1" t="s">
        <v>550</v>
      </c>
      <c r="HYJ117" s="4" t="str" cm="1">
        <f t="array" ref="HYJ117:HYL117">IFERROR(VLOOKUP(HYI117,[1]MA!$A$6:$D$32,{2,3,4},0),IFERROR(VLOOKUP(HYI117,[1]MO!$A$6:$D$26,{2,3,4},0),IFERROR(VLOOKUP(HYI117,[1]MQ!$A$6:$D$26,{2,3,4},0),IFERROR(VLOOKUP(HYI117,[1]BA!$A$6:$H$184,{2,5,8},0),{"No encontrado","X","X"}))))</f>
        <v>CIMBRA COMUN</v>
      </c>
      <c r="HYK117" s="12" t="str">
        <v>m2</v>
      </c>
      <c r="HYL117" s="4">
        <v>404.09</v>
      </c>
      <c r="HYM117" s="1">
        <f t="shared" ref="HYM117" si="1517">0.2*2</f>
        <v>0.4</v>
      </c>
      <c r="HYN117" s="4">
        <f t="shared" ref="HYN117:HYN120" si="1518">HYM117*HYL117</f>
        <v>161.63999999999999</v>
      </c>
      <c r="HYQ117" s="1" t="s">
        <v>550</v>
      </c>
      <c r="HYR117" s="4" t="str" cm="1">
        <f t="array" ref="HYR117:HYT117">IFERROR(VLOOKUP(HYQ117,[1]MA!$A$6:$D$32,{2,3,4},0),IFERROR(VLOOKUP(HYQ117,[1]MO!$A$6:$D$26,{2,3,4},0),IFERROR(VLOOKUP(HYQ117,[1]MQ!$A$6:$D$26,{2,3,4},0),IFERROR(VLOOKUP(HYQ117,[1]BA!$A$6:$H$184,{2,5,8},0),{"No encontrado","X","X"}))))</f>
        <v>CIMBRA COMUN</v>
      </c>
      <c r="HYS117" s="12" t="str">
        <v>m2</v>
      </c>
      <c r="HYT117" s="4">
        <v>404.09</v>
      </c>
      <c r="HYU117" s="1">
        <f t="shared" ref="HYU117" si="1519">0.2*2</f>
        <v>0.4</v>
      </c>
      <c r="HYV117" s="4">
        <f t="shared" ref="HYV117:HYV120" si="1520">HYU117*HYT117</f>
        <v>161.63999999999999</v>
      </c>
      <c r="HYY117" s="1" t="s">
        <v>550</v>
      </c>
      <c r="HYZ117" s="4" t="str" cm="1">
        <f t="array" ref="HYZ117:HZB117">IFERROR(VLOOKUP(HYY117,[1]MA!$A$6:$D$32,{2,3,4},0),IFERROR(VLOOKUP(HYY117,[1]MO!$A$6:$D$26,{2,3,4},0),IFERROR(VLOOKUP(HYY117,[1]MQ!$A$6:$D$26,{2,3,4},0),IFERROR(VLOOKUP(HYY117,[1]BA!$A$6:$H$184,{2,5,8},0),{"No encontrado","X","X"}))))</f>
        <v>CIMBRA COMUN</v>
      </c>
      <c r="HZA117" s="12" t="str">
        <v>m2</v>
      </c>
      <c r="HZB117" s="4">
        <v>404.09</v>
      </c>
      <c r="HZC117" s="1">
        <f t="shared" ref="HZC117" si="1521">0.2*2</f>
        <v>0.4</v>
      </c>
      <c r="HZD117" s="4">
        <f t="shared" ref="HZD117:HZD120" si="1522">HZC117*HZB117</f>
        <v>161.63999999999999</v>
      </c>
      <c r="HZG117" s="1" t="s">
        <v>550</v>
      </c>
      <c r="HZH117" s="4" t="str" cm="1">
        <f t="array" ref="HZH117:HZJ117">IFERROR(VLOOKUP(HZG117,[1]MA!$A$6:$D$32,{2,3,4},0),IFERROR(VLOOKUP(HZG117,[1]MO!$A$6:$D$26,{2,3,4},0),IFERROR(VLOOKUP(HZG117,[1]MQ!$A$6:$D$26,{2,3,4},0),IFERROR(VLOOKUP(HZG117,[1]BA!$A$6:$H$184,{2,5,8},0),{"No encontrado","X","X"}))))</f>
        <v>CIMBRA COMUN</v>
      </c>
      <c r="HZI117" s="12" t="str">
        <v>m2</v>
      </c>
      <c r="HZJ117" s="4">
        <v>404.09</v>
      </c>
      <c r="HZK117" s="1">
        <f t="shared" ref="HZK117" si="1523">0.2*2</f>
        <v>0.4</v>
      </c>
      <c r="HZL117" s="4">
        <f t="shared" ref="HZL117:HZL120" si="1524">HZK117*HZJ117</f>
        <v>161.63999999999999</v>
      </c>
      <c r="HZO117" s="1" t="s">
        <v>550</v>
      </c>
      <c r="HZP117" s="4" t="str" cm="1">
        <f t="array" ref="HZP117:HZR117">IFERROR(VLOOKUP(HZO117,[1]MA!$A$6:$D$32,{2,3,4},0),IFERROR(VLOOKUP(HZO117,[1]MO!$A$6:$D$26,{2,3,4},0),IFERROR(VLOOKUP(HZO117,[1]MQ!$A$6:$D$26,{2,3,4},0),IFERROR(VLOOKUP(HZO117,[1]BA!$A$6:$H$184,{2,5,8},0),{"No encontrado","X","X"}))))</f>
        <v>CIMBRA COMUN</v>
      </c>
      <c r="HZQ117" s="12" t="str">
        <v>m2</v>
      </c>
      <c r="HZR117" s="4">
        <v>404.09</v>
      </c>
      <c r="HZS117" s="1">
        <f t="shared" ref="HZS117" si="1525">0.2*2</f>
        <v>0.4</v>
      </c>
      <c r="HZT117" s="4">
        <f t="shared" ref="HZT117:HZT120" si="1526">HZS117*HZR117</f>
        <v>161.63999999999999</v>
      </c>
      <c r="HZW117" s="1" t="s">
        <v>550</v>
      </c>
      <c r="HZX117" s="4" t="str" cm="1">
        <f t="array" ref="HZX117:HZZ117">IFERROR(VLOOKUP(HZW117,[1]MA!$A$6:$D$32,{2,3,4},0),IFERROR(VLOOKUP(HZW117,[1]MO!$A$6:$D$26,{2,3,4},0),IFERROR(VLOOKUP(HZW117,[1]MQ!$A$6:$D$26,{2,3,4},0),IFERROR(VLOOKUP(HZW117,[1]BA!$A$6:$H$184,{2,5,8},0),{"No encontrado","X","X"}))))</f>
        <v>CIMBRA COMUN</v>
      </c>
      <c r="HZY117" s="12" t="str">
        <v>m2</v>
      </c>
      <c r="HZZ117" s="4">
        <v>404.09</v>
      </c>
      <c r="IAA117" s="1">
        <f t="shared" ref="IAA117" si="1527">0.2*2</f>
        <v>0.4</v>
      </c>
      <c r="IAB117" s="4">
        <f t="shared" ref="IAB117:IAB120" si="1528">IAA117*HZZ117</f>
        <v>161.63999999999999</v>
      </c>
      <c r="IAE117" s="1" t="s">
        <v>550</v>
      </c>
      <c r="IAF117" s="4" t="str" cm="1">
        <f t="array" ref="IAF117:IAH117">IFERROR(VLOOKUP(IAE117,[1]MA!$A$6:$D$32,{2,3,4},0),IFERROR(VLOOKUP(IAE117,[1]MO!$A$6:$D$26,{2,3,4},0),IFERROR(VLOOKUP(IAE117,[1]MQ!$A$6:$D$26,{2,3,4},0),IFERROR(VLOOKUP(IAE117,[1]BA!$A$6:$H$184,{2,5,8},0),{"No encontrado","X","X"}))))</f>
        <v>CIMBRA COMUN</v>
      </c>
      <c r="IAG117" s="12" t="str">
        <v>m2</v>
      </c>
      <c r="IAH117" s="4">
        <v>404.09</v>
      </c>
      <c r="IAI117" s="1">
        <f t="shared" ref="IAI117" si="1529">0.2*2</f>
        <v>0.4</v>
      </c>
      <c r="IAJ117" s="4">
        <f t="shared" ref="IAJ117:IAJ120" si="1530">IAI117*IAH117</f>
        <v>161.63999999999999</v>
      </c>
      <c r="IAM117" s="1" t="s">
        <v>550</v>
      </c>
      <c r="IAN117" s="4" t="str" cm="1">
        <f t="array" ref="IAN117:IAP117">IFERROR(VLOOKUP(IAM117,[1]MA!$A$6:$D$32,{2,3,4},0),IFERROR(VLOOKUP(IAM117,[1]MO!$A$6:$D$26,{2,3,4},0),IFERROR(VLOOKUP(IAM117,[1]MQ!$A$6:$D$26,{2,3,4},0),IFERROR(VLOOKUP(IAM117,[1]BA!$A$6:$H$184,{2,5,8},0),{"No encontrado","X","X"}))))</f>
        <v>CIMBRA COMUN</v>
      </c>
      <c r="IAO117" s="12" t="str">
        <v>m2</v>
      </c>
      <c r="IAP117" s="4">
        <v>404.09</v>
      </c>
      <c r="IAQ117" s="1">
        <f t="shared" ref="IAQ117" si="1531">0.2*2</f>
        <v>0.4</v>
      </c>
      <c r="IAR117" s="4">
        <f t="shared" ref="IAR117:IAR120" si="1532">IAQ117*IAP117</f>
        <v>161.63999999999999</v>
      </c>
      <c r="IAU117" s="1" t="s">
        <v>550</v>
      </c>
      <c r="IAV117" s="4" t="str" cm="1">
        <f t="array" ref="IAV117:IAX117">IFERROR(VLOOKUP(IAU117,[1]MA!$A$6:$D$32,{2,3,4},0),IFERROR(VLOOKUP(IAU117,[1]MO!$A$6:$D$26,{2,3,4},0),IFERROR(VLOOKUP(IAU117,[1]MQ!$A$6:$D$26,{2,3,4},0),IFERROR(VLOOKUP(IAU117,[1]BA!$A$6:$H$184,{2,5,8},0),{"No encontrado","X","X"}))))</f>
        <v>CIMBRA COMUN</v>
      </c>
      <c r="IAW117" s="12" t="str">
        <v>m2</v>
      </c>
      <c r="IAX117" s="4">
        <v>404.09</v>
      </c>
      <c r="IAY117" s="1">
        <f t="shared" ref="IAY117" si="1533">0.2*2</f>
        <v>0.4</v>
      </c>
      <c r="IAZ117" s="4">
        <f t="shared" ref="IAZ117:IAZ120" si="1534">IAY117*IAX117</f>
        <v>161.63999999999999</v>
      </c>
      <c r="IBC117" s="1" t="s">
        <v>550</v>
      </c>
      <c r="IBD117" s="4" t="str" cm="1">
        <f t="array" ref="IBD117:IBF117">IFERROR(VLOOKUP(IBC117,[1]MA!$A$6:$D$32,{2,3,4},0),IFERROR(VLOOKUP(IBC117,[1]MO!$A$6:$D$26,{2,3,4},0),IFERROR(VLOOKUP(IBC117,[1]MQ!$A$6:$D$26,{2,3,4},0),IFERROR(VLOOKUP(IBC117,[1]BA!$A$6:$H$184,{2,5,8},0),{"No encontrado","X","X"}))))</f>
        <v>CIMBRA COMUN</v>
      </c>
      <c r="IBE117" s="12" t="str">
        <v>m2</v>
      </c>
      <c r="IBF117" s="4">
        <v>404.09</v>
      </c>
      <c r="IBG117" s="1">
        <f t="shared" ref="IBG117" si="1535">0.2*2</f>
        <v>0.4</v>
      </c>
      <c r="IBH117" s="4">
        <f t="shared" ref="IBH117:IBH120" si="1536">IBG117*IBF117</f>
        <v>161.63999999999999</v>
      </c>
      <c r="IBK117" s="1" t="s">
        <v>550</v>
      </c>
      <c r="IBL117" s="4" t="str" cm="1">
        <f t="array" ref="IBL117:IBN117">IFERROR(VLOOKUP(IBK117,[1]MA!$A$6:$D$32,{2,3,4},0),IFERROR(VLOOKUP(IBK117,[1]MO!$A$6:$D$26,{2,3,4},0),IFERROR(VLOOKUP(IBK117,[1]MQ!$A$6:$D$26,{2,3,4},0),IFERROR(VLOOKUP(IBK117,[1]BA!$A$6:$H$184,{2,5,8},0),{"No encontrado","X","X"}))))</f>
        <v>CIMBRA COMUN</v>
      </c>
      <c r="IBM117" s="12" t="str">
        <v>m2</v>
      </c>
      <c r="IBN117" s="4">
        <v>404.09</v>
      </c>
      <c r="IBO117" s="1">
        <f t="shared" ref="IBO117" si="1537">0.2*2</f>
        <v>0.4</v>
      </c>
      <c r="IBP117" s="4">
        <f t="shared" ref="IBP117:IBP120" si="1538">IBO117*IBN117</f>
        <v>161.63999999999999</v>
      </c>
      <c r="IBS117" s="1" t="s">
        <v>550</v>
      </c>
      <c r="IBT117" s="4" t="str" cm="1">
        <f t="array" ref="IBT117:IBV117">IFERROR(VLOOKUP(IBS117,[1]MA!$A$6:$D$32,{2,3,4},0),IFERROR(VLOOKUP(IBS117,[1]MO!$A$6:$D$26,{2,3,4},0),IFERROR(VLOOKUP(IBS117,[1]MQ!$A$6:$D$26,{2,3,4},0),IFERROR(VLOOKUP(IBS117,[1]BA!$A$6:$H$184,{2,5,8},0),{"No encontrado","X","X"}))))</f>
        <v>CIMBRA COMUN</v>
      </c>
      <c r="IBU117" s="12" t="str">
        <v>m2</v>
      </c>
      <c r="IBV117" s="4">
        <v>404.09</v>
      </c>
      <c r="IBW117" s="1">
        <f t="shared" ref="IBW117" si="1539">0.2*2</f>
        <v>0.4</v>
      </c>
      <c r="IBX117" s="4">
        <f t="shared" ref="IBX117:IBX120" si="1540">IBW117*IBV117</f>
        <v>161.63999999999999</v>
      </c>
      <c r="ICA117" s="1" t="s">
        <v>550</v>
      </c>
      <c r="ICB117" s="4" t="str" cm="1">
        <f t="array" ref="ICB117:ICD117">IFERROR(VLOOKUP(ICA117,[1]MA!$A$6:$D$32,{2,3,4},0),IFERROR(VLOOKUP(ICA117,[1]MO!$A$6:$D$26,{2,3,4},0),IFERROR(VLOOKUP(ICA117,[1]MQ!$A$6:$D$26,{2,3,4},0),IFERROR(VLOOKUP(ICA117,[1]BA!$A$6:$H$184,{2,5,8},0),{"No encontrado","X","X"}))))</f>
        <v>CIMBRA COMUN</v>
      </c>
      <c r="ICC117" s="12" t="str">
        <v>m2</v>
      </c>
      <c r="ICD117" s="4">
        <v>404.09</v>
      </c>
      <c r="ICE117" s="1">
        <f t="shared" ref="ICE117" si="1541">0.2*2</f>
        <v>0.4</v>
      </c>
      <c r="ICF117" s="4">
        <f t="shared" ref="ICF117:ICF120" si="1542">ICE117*ICD117</f>
        <v>161.63999999999999</v>
      </c>
      <c r="ICI117" s="1" t="s">
        <v>550</v>
      </c>
      <c r="ICJ117" s="4" t="str" cm="1">
        <f t="array" ref="ICJ117:ICL117">IFERROR(VLOOKUP(ICI117,[1]MA!$A$6:$D$32,{2,3,4},0),IFERROR(VLOOKUP(ICI117,[1]MO!$A$6:$D$26,{2,3,4},0),IFERROR(VLOOKUP(ICI117,[1]MQ!$A$6:$D$26,{2,3,4},0),IFERROR(VLOOKUP(ICI117,[1]BA!$A$6:$H$184,{2,5,8},0),{"No encontrado","X","X"}))))</f>
        <v>CIMBRA COMUN</v>
      </c>
      <c r="ICK117" s="12" t="str">
        <v>m2</v>
      </c>
      <c r="ICL117" s="4">
        <v>404.09</v>
      </c>
      <c r="ICM117" s="1">
        <f t="shared" ref="ICM117" si="1543">0.2*2</f>
        <v>0.4</v>
      </c>
      <c r="ICN117" s="4">
        <f t="shared" ref="ICN117:ICN120" si="1544">ICM117*ICL117</f>
        <v>161.63999999999999</v>
      </c>
      <c r="ICQ117" s="1" t="s">
        <v>550</v>
      </c>
      <c r="ICR117" s="4" t="str" cm="1">
        <f t="array" ref="ICR117:ICT117">IFERROR(VLOOKUP(ICQ117,[1]MA!$A$6:$D$32,{2,3,4},0),IFERROR(VLOOKUP(ICQ117,[1]MO!$A$6:$D$26,{2,3,4},0),IFERROR(VLOOKUP(ICQ117,[1]MQ!$A$6:$D$26,{2,3,4},0),IFERROR(VLOOKUP(ICQ117,[1]BA!$A$6:$H$184,{2,5,8},0),{"No encontrado","X","X"}))))</f>
        <v>CIMBRA COMUN</v>
      </c>
      <c r="ICS117" s="12" t="str">
        <v>m2</v>
      </c>
      <c r="ICT117" s="4">
        <v>404.09</v>
      </c>
      <c r="ICU117" s="1">
        <f t="shared" ref="ICU117" si="1545">0.2*2</f>
        <v>0.4</v>
      </c>
      <c r="ICV117" s="4">
        <f t="shared" ref="ICV117:ICV120" si="1546">ICU117*ICT117</f>
        <v>161.63999999999999</v>
      </c>
      <c r="ICY117" s="1" t="s">
        <v>550</v>
      </c>
      <c r="ICZ117" s="4" t="str" cm="1">
        <f t="array" ref="ICZ117:IDB117">IFERROR(VLOOKUP(ICY117,[1]MA!$A$6:$D$32,{2,3,4},0),IFERROR(VLOOKUP(ICY117,[1]MO!$A$6:$D$26,{2,3,4},0),IFERROR(VLOOKUP(ICY117,[1]MQ!$A$6:$D$26,{2,3,4},0),IFERROR(VLOOKUP(ICY117,[1]BA!$A$6:$H$184,{2,5,8},0),{"No encontrado","X","X"}))))</f>
        <v>CIMBRA COMUN</v>
      </c>
      <c r="IDA117" s="12" t="str">
        <v>m2</v>
      </c>
      <c r="IDB117" s="4">
        <v>404.09</v>
      </c>
      <c r="IDC117" s="1">
        <f t="shared" ref="IDC117" si="1547">0.2*2</f>
        <v>0.4</v>
      </c>
      <c r="IDD117" s="4">
        <f t="shared" ref="IDD117:IDD120" si="1548">IDC117*IDB117</f>
        <v>161.63999999999999</v>
      </c>
      <c r="IDG117" s="1" t="s">
        <v>550</v>
      </c>
      <c r="IDH117" s="4" t="str" cm="1">
        <f t="array" ref="IDH117:IDJ117">IFERROR(VLOOKUP(IDG117,[1]MA!$A$6:$D$32,{2,3,4},0),IFERROR(VLOOKUP(IDG117,[1]MO!$A$6:$D$26,{2,3,4},0),IFERROR(VLOOKUP(IDG117,[1]MQ!$A$6:$D$26,{2,3,4},0),IFERROR(VLOOKUP(IDG117,[1]BA!$A$6:$H$184,{2,5,8},0),{"No encontrado","X","X"}))))</f>
        <v>CIMBRA COMUN</v>
      </c>
      <c r="IDI117" s="12" t="str">
        <v>m2</v>
      </c>
      <c r="IDJ117" s="4">
        <v>404.09</v>
      </c>
      <c r="IDK117" s="1">
        <f t="shared" ref="IDK117" si="1549">0.2*2</f>
        <v>0.4</v>
      </c>
      <c r="IDL117" s="4">
        <f t="shared" ref="IDL117:IDL120" si="1550">IDK117*IDJ117</f>
        <v>161.63999999999999</v>
      </c>
      <c r="IDO117" s="1" t="s">
        <v>550</v>
      </c>
      <c r="IDP117" s="4" t="str" cm="1">
        <f t="array" ref="IDP117:IDR117">IFERROR(VLOOKUP(IDO117,[1]MA!$A$6:$D$32,{2,3,4},0),IFERROR(VLOOKUP(IDO117,[1]MO!$A$6:$D$26,{2,3,4},0),IFERROR(VLOOKUP(IDO117,[1]MQ!$A$6:$D$26,{2,3,4},0),IFERROR(VLOOKUP(IDO117,[1]BA!$A$6:$H$184,{2,5,8},0),{"No encontrado","X","X"}))))</f>
        <v>CIMBRA COMUN</v>
      </c>
      <c r="IDQ117" s="12" t="str">
        <v>m2</v>
      </c>
      <c r="IDR117" s="4">
        <v>404.09</v>
      </c>
      <c r="IDS117" s="1">
        <f t="shared" ref="IDS117" si="1551">0.2*2</f>
        <v>0.4</v>
      </c>
      <c r="IDT117" s="4">
        <f t="shared" ref="IDT117:IDT120" si="1552">IDS117*IDR117</f>
        <v>161.63999999999999</v>
      </c>
      <c r="IDW117" s="1" t="s">
        <v>550</v>
      </c>
      <c r="IDX117" s="4" t="str" cm="1">
        <f t="array" ref="IDX117:IDZ117">IFERROR(VLOOKUP(IDW117,[1]MA!$A$6:$D$32,{2,3,4},0),IFERROR(VLOOKUP(IDW117,[1]MO!$A$6:$D$26,{2,3,4},0),IFERROR(VLOOKUP(IDW117,[1]MQ!$A$6:$D$26,{2,3,4},0),IFERROR(VLOOKUP(IDW117,[1]BA!$A$6:$H$184,{2,5,8},0),{"No encontrado","X","X"}))))</f>
        <v>CIMBRA COMUN</v>
      </c>
      <c r="IDY117" s="12" t="str">
        <v>m2</v>
      </c>
      <c r="IDZ117" s="4">
        <v>404.09</v>
      </c>
      <c r="IEA117" s="1">
        <f t="shared" ref="IEA117" si="1553">0.2*2</f>
        <v>0.4</v>
      </c>
      <c r="IEB117" s="4">
        <f t="shared" ref="IEB117:IEB120" si="1554">IEA117*IDZ117</f>
        <v>161.63999999999999</v>
      </c>
      <c r="IEE117" s="1" t="s">
        <v>550</v>
      </c>
      <c r="IEF117" s="4" t="str" cm="1">
        <f t="array" ref="IEF117:IEH117">IFERROR(VLOOKUP(IEE117,[1]MA!$A$6:$D$32,{2,3,4},0),IFERROR(VLOOKUP(IEE117,[1]MO!$A$6:$D$26,{2,3,4},0),IFERROR(VLOOKUP(IEE117,[1]MQ!$A$6:$D$26,{2,3,4},0),IFERROR(VLOOKUP(IEE117,[1]BA!$A$6:$H$184,{2,5,8},0),{"No encontrado","X","X"}))))</f>
        <v>CIMBRA COMUN</v>
      </c>
      <c r="IEG117" s="12" t="str">
        <v>m2</v>
      </c>
      <c r="IEH117" s="4">
        <v>404.09</v>
      </c>
      <c r="IEI117" s="1">
        <f t="shared" ref="IEI117" si="1555">0.2*2</f>
        <v>0.4</v>
      </c>
      <c r="IEJ117" s="4">
        <f t="shared" ref="IEJ117:IEJ120" si="1556">IEI117*IEH117</f>
        <v>161.63999999999999</v>
      </c>
      <c r="IEM117" s="1" t="s">
        <v>550</v>
      </c>
      <c r="IEN117" s="4" t="str" cm="1">
        <f t="array" ref="IEN117:IEP117">IFERROR(VLOOKUP(IEM117,[1]MA!$A$6:$D$32,{2,3,4},0),IFERROR(VLOOKUP(IEM117,[1]MO!$A$6:$D$26,{2,3,4},0),IFERROR(VLOOKUP(IEM117,[1]MQ!$A$6:$D$26,{2,3,4},0),IFERROR(VLOOKUP(IEM117,[1]BA!$A$6:$H$184,{2,5,8},0),{"No encontrado","X","X"}))))</f>
        <v>CIMBRA COMUN</v>
      </c>
      <c r="IEO117" s="12" t="str">
        <v>m2</v>
      </c>
      <c r="IEP117" s="4">
        <v>404.09</v>
      </c>
      <c r="IEQ117" s="1">
        <f t="shared" ref="IEQ117" si="1557">0.2*2</f>
        <v>0.4</v>
      </c>
      <c r="IER117" s="4">
        <f t="shared" ref="IER117:IER120" si="1558">IEQ117*IEP117</f>
        <v>161.63999999999999</v>
      </c>
      <c r="IEU117" s="1" t="s">
        <v>550</v>
      </c>
      <c r="IEV117" s="4" t="str" cm="1">
        <f t="array" ref="IEV117:IEX117">IFERROR(VLOOKUP(IEU117,[1]MA!$A$6:$D$32,{2,3,4},0),IFERROR(VLOOKUP(IEU117,[1]MO!$A$6:$D$26,{2,3,4},0),IFERROR(VLOOKUP(IEU117,[1]MQ!$A$6:$D$26,{2,3,4},0),IFERROR(VLOOKUP(IEU117,[1]BA!$A$6:$H$184,{2,5,8},0),{"No encontrado","X","X"}))))</f>
        <v>CIMBRA COMUN</v>
      </c>
      <c r="IEW117" s="12" t="str">
        <v>m2</v>
      </c>
      <c r="IEX117" s="4">
        <v>404.09</v>
      </c>
      <c r="IEY117" s="1">
        <f t="shared" ref="IEY117" si="1559">0.2*2</f>
        <v>0.4</v>
      </c>
      <c r="IEZ117" s="4">
        <f t="shared" ref="IEZ117:IEZ120" si="1560">IEY117*IEX117</f>
        <v>161.63999999999999</v>
      </c>
      <c r="IFC117" s="1" t="s">
        <v>550</v>
      </c>
      <c r="IFD117" s="4" t="str" cm="1">
        <f t="array" ref="IFD117:IFF117">IFERROR(VLOOKUP(IFC117,[1]MA!$A$6:$D$32,{2,3,4},0),IFERROR(VLOOKUP(IFC117,[1]MO!$A$6:$D$26,{2,3,4},0),IFERROR(VLOOKUP(IFC117,[1]MQ!$A$6:$D$26,{2,3,4},0),IFERROR(VLOOKUP(IFC117,[1]BA!$A$6:$H$184,{2,5,8},0),{"No encontrado","X","X"}))))</f>
        <v>CIMBRA COMUN</v>
      </c>
      <c r="IFE117" s="12" t="str">
        <v>m2</v>
      </c>
      <c r="IFF117" s="4">
        <v>404.09</v>
      </c>
      <c r="IFG117" s="1">
        <f t="shared" ref="IFG117" si="1561">0.2*2</f>
        <v>0.4</v>
      </c>
      <c r="IFH117" s="4">
        <f t="shared" ref="IFH117:IFH120" si="1562">IFG117*IFF117</f>
        <v>161.63999999999999</v>
      </c>
      <c r="IFK117" s="1" t="s">
        <v>550</v>
      </c>
      <c r="IFL117" s="4" t="str" cm="1">
        <f t="array" ref="IFL117:IFN117">IFERROR(VLOOKUP(IFK117,[1]MA!$A$6:$D$32,{2,3,4},0),IFERROR(VLOOKUP(IFK117,[1]MO!$A$6:$D$26,{2,3,4},0),IFERROR(VLOOKUP(IFK117,[1]MQ!$A$6:$D$26,{2,3,4},0),IFERROR(VLOOKUP(IFK117,[1]BA!$A$6:$H$184,{2,5,8},0),{"No encontrado","X","X"}))))</f>
        <v>CIMBRA COMUN</v>
      </c>
      <c r="IFM117" s="12" t="str">
        <v>m2</v>
      </c>
      <c r="IFN117" s="4">
        <v>404.09</v>
      </c>
      <c r="IFO117" s="1">
        <f t="shared" ref="IFO117" si="1563">0.2*2</f>
        <v>0.4</v>
      </c>
      <c r="IFP117" s="4">
        <f t="shared" ref="IFP117:IFP120" si="1564">IFO117*IFN117</f>
        <v>161.63999999999999</v>
      </c>
      <c r="IFS117" s="1" t="s">
        <v>550</v>
      </c>
      <c r="IFT117" s="4" t="str" cm="1">
        <f t="array" ref="IFT117:IFV117">IFERROR(VLOOKUP(IFS117,[1]MA!$A$6:$D$32,{2,3,4},0),IFERROR(VLOOKUP(IFS117,[1]MO!$A$6:$D$26,{2,3,4},0),IFERROR(VLOOKUP(IFS117,[1]MQ!$A$6:$D$26,{2,3,4},0),IFERROR(VLOOKUP(IFS117,[1]BA!$A$6:$H$184,{2,5,8},0),{"No encontrado","X","X"}))))</f>
        <v>CIMBRA COMUN</v>
      </c>
      <c r="IFU117" s="12" t="str">
        <v>m2</v>
      </c>
      <c r="IFV117" s="4">
        <v>404.09</v>
      </c>
      <c r="IFW117" s="1">
        <f t="shared" ref="IFW117" si="1565">0.2*2</f>
        <v>0.4</v>
      </c>
      <c r="IFX117" s="4">
        <f t="shared" ref="IFX117:IFX120" si="1566">IFW117*IFV117</f>
        <v>161.63999999999999</v>
      </c>
      <c r="IGA117" s="1" t="s">
        <v>550</v>
      </c>
      <c r="IGB117" s="4" t="str" cm="1">
        <f t="array" ref="IGB117:IGD117">IFERROR(VLOOKUP(IGA117,[1]MA!$A$6:$D$32,{2,3,4},0),IFERROR(VLOOKUP(IGA117,[1]MO!$A$6:$D$26,{2,3,4},0),IFERROR(VLOOKUP(IGA117,[1]MQ!$A$6:$D$26,{2,3,4},0),IFERROR(VLOOKUP(IGA117,[1]BA!$A$6:$H$184,{2,5,8},0),{"No encontrado","X","X"}))))</f>
        <v>CIMBRA COMUN</v>
      </c>
      <c r="IGC117" s="12" t="str">
        <v>m2</v>
      </c>
      <c r="IGD117" s="4">
        <v>404.09</v>
      </c>
      <c r="IGE117" s="1">
        <f t="shared" ref="IGE117" si="1567">0.2*2</f>
        <v>0.4</v>
      </c>
      <c r="IGF117" s="4">
        <f t="shared" ref="IGF117:IGF120" si="1568">IGE117*IGD117</f>
        <v>161.63999999999999</v>
      </c>
      <c r="IGI117" s="1" t="s">
        <v>550</v>
      </c>
      <c r="IGJ117" s="4" t="str" cm="1">
        <f t="array" ref="IGJ117:IGL117">IFERROR(VLOOKUP(IGI117,[1]MA!$A$6:$D$32,{2,3,4},0),IFERROR(VLOOKUP(IGI117,[1]MO!$A$6:$D$26,{2,3,4},0),IFERROR(VLOOKUP(IGI117,[1]MQ!$A$6:$D$26,{2,3,4},0),IFERROR(VLOOKUP(IGI117,[1]BA!$A$6:$H$184,{2,5,8},0),{"No encontrado","X","X"}))))</f>
        <v>CIMBRA COMUN</v>
      </c>
      <c r="IGK117" s="12" t="str">
        <v>m2</v>
      </c>
      <c r="IGL117" s="4">
        <v>404.09</v>
      </c>
      <c r="IGM117" s="1">
        <f t="shared" ref="IGM117" si="1569">0.2*2</f>
        <v>0.4</v>
      </c>
      <c r="IGN117" s="4">
        <f t="shared" ref="IGN117:IGN120" si="1570">IGM117*IGL117</f>
        <v>161.63999999999999</v>
      </c>
      <c r="IGQ117" s="1" t="s">
        <v>550</v>
      </c>
      <c r="IGR117" s="4" t="str" cm="1">
        <f t="array" ref="IGR117:IGT117">IFERROR(VLOOKUP(IGQ117,[1]MA!$A$6:$D$32,{2,3,4},0),IFERROR(VLOOKUP(IGQ117,[1]MO!$A$6:$D$26,{2,3,4},0),IFERROR(VLOOKUP(IGQ117,[1]MQ!$A$6:$D$26,{2,3,4},0),IFERROR(VLOOKUP(IGQ117,[1]BA!$A$6:$H$184,{2,5,8},0),{"No encontrado","X","X"}))))</f>
        <v>CIMBRA COMUN</v>
      </c>
      <c r="IGS117" s="12" t="str">
        <v>m2</v>
      </c>
      <c r="IGT117" s="4">
        <v>404.09</v>
      </c>
      <c r="IGU117" s="1">
        <f t="shared" ref="IGU117" si="1571">0.2*2</f>
        <v>0.4</v>
      </c>
      <c r="IGV117" s="4">
        <f t="shared" ref="IGV117:IGV120" si="1572">IGU117*IGT117</f>
        <v>161.63999999999999</v>
      </c>
      <c r="IGY117" s="1" t="s">
        <v>550</v>
      </c>
      <c r="IGZ117" s="4" t="str" cm="1">
        <f t="array" ref="IGZ117:IHB117">IFERROR(VLOOKUP(IGY117,[1]MA!$A$6:$D$32,{2,3,4},0),IFERROR(VLOOKUP(IGY117,[1]MO!$A$6:$D$26,{2,3,4},0),IFERROR(VLOOKUP(IGY117,[1]MQ!$A$6:$D$26,{2,3,4},0),IFERROR(VLOOKUP(IGY117,[1]BA!$A$6:$H$184,{2,5,8},0),{"No encontrado","X","X"}))))</f>
        <v>CIMBRA COMUN</v>
      </c>
      <c r="IHA117" s="12" t="str">
        <v>m2</v>
      </c>
      <c r="IHB117" s="4">
        <v>404.09</v>
      </c>
      <c r="IHC117" s="1">
        <f t="shared" ref="IHC117" si="1573">0.2*2</f>
        <v>0.4</v>
      </c>
      <c r="IHD117" s="4">
        <f t="shared" ref="IHD117:IHD120" si="1574">IHC117*IHB117</f>
        <v>161.63999999999999</v>
      </c>
      <c r="IHG117" s="1" t="s">
        <v>550</v>
      </c>
      <c r="IHH117" s="4" t="str" cm="1">
        <f t="array" ref="IHH117:IHJ117">IFERROR(VLOOKUP(IHG117,[1]MA!$A$6:$D$32,{2,3,4},0),IFERROR(VLOOKUP(IHG117,[1]MO!$A$6:$D$26,{2,3,4},0),IFERROR(VLOOKUP(IHG117,[1]MQ!$A$6:$D$26,{2,3,4},0),IFERROR(VLOOKUP(IHG117,[1]BA!$A$6:$H$184,{2,5,8},0),{"No encontrado","X","X"}))))</f>
        <v>CIMBRA COMUN</v>
      </c>
      <c r="IHI117" s="12" t="str">
        <v>m2</v>
      </c>
      <c r="IHJ117" s="4">
        <v>404.09</v>
      </c>
      <c r="IHK117" s="1">
        <f t="shared" ref="IHK117" si="1575">0.2*2</f>
        <v>0.4</v>
      </c>
      <c r="IHL117" s="4">
        <f t="shared" ref="IHL117:IHL120" si="1576">IHK117*IHJ117</f>
        <v>161.63999999999999</v>
      </c>
      <c r="IHO117" s="1" t="s">
        <v>550</v>
      </c>
      <c r="IHP117" s="4" t="str" cm="1">
        <f t="array" ref="IHP117:IHR117">IFERROR(VLOOKUP(IHO117,[1]MA!$A$6:$D$32,{2,3,4},0),IFERROR(VLOOKUP(IHO117,[1]MO!$A$6:$D$26,{2,3,4},0),IFERROR(VLOOKUP(IHO117,[1]MQ!$A$6:$D$26,{2,3,4},0),IFERROR(VLOOKUP(IHO117,[1]BA!$A$6:$H$184,{2,5,8},0),{"No encontrado","X","X"}))))</f>
        <v>CIMBRA COMUN</v>
      </c>
      <c r="IHQ117" s="12" t="str">
        <v>m2</v>
      </c>
      <c r="IHR117" s="4">
        <v>404.09</v>
      </c>
      <c r="IHS117" s="1">
        <f t="shared" ref="IHS117" si="1577">0.2*2</f>
        <v>0.4</v>
      </c>
      <c r="IHT117" s="4">
        <f t="shared" ref="IHT117:IHT120" si="1578">IHS117*IHR117</f>
        <v>161.63999999999999</v>
      </c>
      <c r="IHW117" s="1" t="s">
        <v>550</v>
      </c>
      <c r="IHX117" s="4" t="str" cm="1">
        <f t="array" ref="IHX117:IHZ117">IFERROR(VLOOKUP(IHW117,[1]MA!$A$6:$D$32,{2,3,4},0),IFERROR(VLOOKUP(IHW117,[1]MO!$A$6:$D$26,{2,3,4},0),IFERROR(VLOOKUP(IHW117,[1]MQ!$A$6:$D$26,{2,3,4},0),IFERROR(VLOOKUP(IHW117,[1]BA!$A$6:$H$184,{2,5,8},0),{"No encontrado","X","X"}))))</f>
        <v>CIMBRA COMUN</v>
      </c>
      <c r="IHY117" s="12" t="str">
        <v>m2</v>
      </c>
      <c r="IHZ117" s="4">
        <v>404.09</v>
      </c>
      <c r="IIA117" s="1">
        <f t="shared" ref="IIA117" si="1579">0.2*2</f>
        <v>0.4</v>
      </c>
      <c r="IIB117" s="4">
        <f t="shared" ref="IIB117:IIB120" si="1580">IIA117*IHZ117</f>
        <v>161.63999999999999</v>
      </c>
      <c r="IIE117" s="1" t="s">
        <v>550</v>
      </c>
      <c r="IIF117" s="4" t="str" cm="1">
        <f t="array" ref="IIF117:IIH117">IFERROR(VLOOKUP(IIE117,[1]MA!$A$6:$D$32,{2,3,4},0),IFERROR(VLOOKUP(IIE117,[1]MO!$A$6:$D$26,{2,3,4},0),IFERROR(VLOOKUP(IIE117,[1]MQ!$A$6:$D$26,{2,3,4},0),IFERROR(VLOOKUP(IIE117,[1]BA!$A$6:$H$184,{2,5,8},0),{"No encontrado","X","X"}))))</f>
        <v>CIMBRA COMUN</v>
      </c>
      <c r="IIG117" s="12" t="str">
        <v>m2</v>
      </c>
      <c r="IIH117" s="4">
        <v>404.09</v>
      </c>
      <c r="III117" s="1">
        <f t="shared" ref="III117" si="1581">0.2*2</f>
        <v>0.4</v>
      </c>
      <c r="IIJ117" s="4">
        <f t="shared" ref="IIJ117:IIJ120" si="1582">III117*IIH117</f>
        <v>161.63999999999999</v>
      </c>
      <c r="IIM117" s="1" t="s">
        <v>550</v>
      </c>
      <c r="IIN117" s="4" t="str" cm="1">
        <f t="array" ref="IIN117:IIP117">IFERROR(VLOOKUP(IIM117,[1]MA!$A$6:$D$32,{2,3,4},0),IFERROR(VLOOKUP(IIM117,[1]MO!$A$6:$D$26,{2,3,4},0),IFERROR(VLOOKUP(IIM117,[1]MQ!$A$6:$D$26,{2,3,4},0),IFERROR(VLOOKUP(IIM117,[1]BA!$A$6:$H$184,{2,5,8},0),{"No encontrado","X","X"}))))</f>
        <v>CIMBRA COMUN</v>
      </c>
      <c r="IIO117" s="12" t="str">
        <v>m2</v>
      </c>
      <c r="IIP117" s="4">
        <v>404.09</v>
      </c>
      <c r="IIQ117" s="1">
        <f t="shared" ref="IIQ117" si="1583">0.2*2</f>
        <v>0.4</v>
      </c>
      <c r="IIR117" s="4">
        <f t="shared" ref="IIR117:IIR120" si="1584">IIQ117*IIP117</f>
        <v>161.63999999999999</v>
      </c>
      <c r="IIU117" s="1" t="s">
        <v>550</v>
      </c>
      <c r="IIV117" s="4" t="str" cm="1">
        <f t="array" ref="IIV117:IIX117">IFERROR(VLOOKUP(IIU117,[1]MA!$A$6:$D$32,{2,3,4},0),IFERROR(VLOOKUP(IIU117,[1]MO!$A$6:$D$26,{2,3,4},0),IFERROR(VLOOKUP(IIU117,[1]MQ!$A$6:$D$26,{2,3,4},0),IFERROR(VLOOKUP(IIU117,[1]BA!$A$6:$H$184,{2,5,8},0),{"No encontrado","X","X"}))))</f>
        <v>CIMBRA COMUN</v>
      </c>
      <c r="IIW117" s="12" t="str">
        <v>m2</v>
      </c>
      <c r="IIX117" s="4">
        <v>404.09</v>
      </c>
      <c r="IIY117" s="1">
        <f t="shared" ref="IIY117" si="1585">0.2*2</f>
        <v>0.4</v>
      </c>
      <c r="IIZ117" s="4">
        <f t="shared" ref="IIZ117:IIZ120" si="1586">IIY117*IIX117</f>
        <v>161.63999999999999</v>
      </c>
      <c r="IJC117" s="1" t="s">
        <v>550</v>
      </c>
      <c r="IJD117" s="4" t="str" cm="1">
        <f t="array" ref="IJD117:IJF117">IFERROR(VLOOKUP(IJC117,[1]MA!$A$6:$D$32,{2,3,4},0),IFERROR(VLOOKUP(IJC117,[1]MO!$A$6:$D$26,{2,3,4},0),IFERROR(VLOOKUP(IJC117,[1]MQ!$A$6:$D$26,{2,3,4},0),IFERROR(VLOOKUP(IJC117,[1]BA!$A$6:$H$184,{2,5,8},0),{"No encontrado","X","X"}))))</f>
        <v>CIMBRA COMUN</v>
      </c>
      <c r="IJE117" s="12" t="str">
        <v>m2</v>
      </c>
      <c r="IJF117" s="4">
        <v>404.09</v>
      </c>
      <c r="IJG117" s="1">
        <f t="shared" ref="IJG117" si="1587">0.2*2</f>
        <v>0.4</v>
      </c>
      <c r="IJH117" s="4">
        <f t="shared" ref="IJH117:IJH120" si="1588">IJG117*IJF117</f>
        <v>161.63999999999999</v>
      </c>
      <c r="IJK117" s="1" t="s">
        <v>550</v>
      </c>
      <c r="IJL117" s="4" t="str" cm="1">
        <f t="array" ref="IJL117:IJN117">IFERROR(VLOOKUP(IJK117,[1]MA!$A$6:$D$32,{2,3,4},0),IFERROR(VLOOKUP(IJK117,[1]MO!$A$6:$D$26,{2,3,4},0),IFERROR(VLOOKUP(IJK117,[1]MQ!$A$6:$D$26,{2,3,4},0),IFERROR(VLOOKUP(IJK117,[1]BA!$A$6:$H$184,{2,5,8},0),{"No encontrado","X","X"}))))</f>
        <v>CIMBRA COMUN</v>
      </c>
      <c r="IJM117" s="12" t="str">
        <v>m2</v>
      </c>
      <c r="IJN117" s="4">
        <v>404.09</v>
      </c>
      <c r="IJO117" s="1">
        <f t="shared" ref="IJO117" si="1589">0.2*2</f>
        <v>0.4</v>
      </c>
      <c r="IJP117" s="4">
        <f t="shared" ref="IJP117:IJP120" si="1590">IJO117*IJN117</f>
        <v>161.63999999999999</v>
      </c>
      <c r="IJS117" s="1" t="s">
        <v>550</v>
      </c>
      <c r="IJT117" s="4" t="str" cm="1">
        <f t="array" ref="IJT117:IJV117">IFERROR(VLOOKUP(IJS117,[1]MA!$A$6:$D$32,{2,3,4},0),IFERROR(VLOOKUP(IJS117,[1]MO!$A$6:$D$26,{2,3,4},0),IFERROR(VLOOKUP(IJS117,[1]MQ!$A$6:$D$26,{2,3,4},0),IFERROR(VLOOKUP(IJS117,[1]BA!$A$6:$H$184,{2,5,8},0),{"No encontrado","X","X"}))))</f>
        <v>CIMBRA COMUN</v>
      </c>
      <c r="IJU117" s="12" t="str">
        <v>m2</v>
      </c>
      <c r="IJV117" s="4">
        <v>404.09</v>
      </c>
      <c r="IJW117" s="1">
        <f t="shared" ref="IJW117" si="1591">0.2*2</f>
        <v>0.4</v>
      </c>
      <c r="IJX117" s="4">
        <f t="shared" ref="IJX117:IJX120" si="1592">IJW117*IJV117</f>
        <v>161.63999999999999</v>
      </c>
      <c r="IKA117" s="1" t="s">
        <v>550</v>
      </c>
      <c r="IKB117" s="4" t="str" cm="1">
        <f t="array" ref="IKB117:IKD117">IFERROR(VLOOKUP(IKA117,[1]MA!$A$6:$D$32,{2,3,4},0),IFERROR(VLOOKUP(IKA117,[1]MO!$A$6:$D$26,{2,3,4},0),IFERROR(VLOOKUP(IKA117,[1]MQ!$A$6:$D$26,{2,3,4},0),IFERROR(VLOOKUP(IKA117,[1]BA!$A$6:$H$184,{2,5,8},0),{"No encontrado","X","X"}))))</f>
        <v>CIMBRA COMUN</v>
      </c>
      <c r="IKC117" s="12" t="str">
        <v>m2</v>
      </c>
      <c r="IKD117" s="4">
        <v>404.09</v>
      </c>
      <c r="IKE117" s="1">
        <f t="shared" ref="IKE117" si="1593">0.2*2</f>
        <v>0.4</v>
      </c>
      <c r="IKF117" s="4">
        <f t="shared" ref="IKF117:IKF120" si="1594">IKE117*IKD117</f>
        <v>161.63999999999999</v>
      </c>
      <c r="IKI117" s="1" t="s">
        <v>550</v>
      </c>
      <c r="IKJ117" s="4" t="str" cm="1">
        <f t="array" ref="IKJ117:IKL117">IFERROR(VLOOKUP(IKI117,[1]MA!$A$6:$D$32,{2,3,4},0),IFERROR(VLOOKUP(IKI117,[1]MO!$A$6:$D$26,{2,3,4},0),IFERROR(VLOOKUP(IKI117,[1]MQ!$A$6:$D$26,{2,3,4},0),IFERROR(VLOOKUP(IKI117,[1]BA!$A$6:$H$184,{2,5,8},0),{"No encontrado","X","X"}))))</f>
        <v>CIMBRA COMUN</v>
      </c>
      <c r="IKK117" s="12" t="str">
        <v>m2</v>
      </c>
      <c r="IKL117" s="4">
        <v>404.09</v>
      </c>
      <c r="IKM117" s="1">
        <f t="shared" ref="IKM117" si="1595">0.2*2</f>
        <v>0.4</v>
      </c>
      <c r="IKN117" s="4">
        <f t="shared" ref="IKN117:IKN120" si="1596">IKM117*IKL117</f>
        <v>161.63999999999999</v>
      </c>
      <c r="IKQ117" s="1" t="s">
        <v>550</v>
      </c>
      <c r="IKR117" s="4" t="str" cm="1">
        <f t="array" ref="IKR117:IKT117">IFERROR(VLOOKUP(IKQ117,[1]MA!$A$6:$D$32,{2,3,4},0),IFERROR(VLOOKUP(IKQ117,[1]MO!$A$6:$D$26,{2,3,4},0),IFERROR(VLOOKUP(IKQ117,[1]MQ!$A$6:$D$26,{2,3,4},0),IFERROR(VLOOKUP(IKQ117,[1]BA!$A$6:$H$184,{2,5,8},0),{"No encontrado","X","X"}))))</f>
        <v>CIMBRA COMUN</v>
      </c>
      <c r="IKS117" s="12" t="str">
        <v>m2</v>
      </c>
      <c r="IKT117" s="4">
        <v>404.09</v>
      </c>
      <c r="IKU117" s="1">
        <f t="shared" ref="IKU117" si="1597">0.2*2</f>
        <v>0.4</v>
      </c>
      <c r="IKV117" s="4">
        <f t="shared" ref="IKV117:IKV120" si="1598">IKU117*IKT117</f>
        <v>161.63999999999999</v>
      </c>
      <c r="IKY117" s="1" t="s">
        <v>550</v>
      </c>
      <c r="IKZ117" s="4" t="str" cm="1">
        <f t="array" ref="IKZ117:ILB117">IFERROR(VLOOKUP(IKY117,[1]MA!$A$6:$D$32,{2,3,4},0),IFERROR(VLOOKUP(IKY117,[1]MO!$A$6:$D$26,{2,3,4},0),IFERROR(VLOOKUP(IKY117,[1]MQ!$A$6:$D$26,{2,3,4},0),IFERROR(VLOOKUP(IKY117,[1]BA!$A$6:$H$184,{2,5,8},0),{"No encontrado","X","X"}))))</f>
        <v>CIMBRA COMUN</v>
      </c>
      <c r="ILA117" s="12" t="str">
        <v>m2</v>
      </c>
      <c r="ILB117" s="4">
        <v>404.09</v>
      </c>
      <c r="ILC117" s="1">
        <f t="shared" ref="ILC117" si="1599">0.2*2</f>
        <v>0.4</v>
      </c>
      <c r="ILD117" s="4">
        <f t="shared" ref="ILD117:ILD120" si="1600">ILC117*ILB117</f>
        <v>161.63999999999999</v>
      </c>
      <c r="ILG117" s="1" t="s">
        <v>550</v>
      </c>
      <c r="ILH117" s="4" t="str" cm="1">
        <f t="array" ref="ILH117:ILJ117">IFERROR(VLOOKUP(ILG117,[1]MA!$A$6:$D$32,{2,3,4},0),IFERROR(VLOOKUP(ILG117,[1]MO!$A$6:$D$26,{2,3,4},0),IFERROR(VLOOKUP(ILG117,[1]MQ!$A$6:$D$26,{2,3,4},0),IFERROR(VLOOKUP(ILG117,[1]BA!$A$6:$H$184,{2,5,8},0),{"No encontrado","X","X"}))))</f>
        <v>CIMBRA COMUN</v>
      </c>
      <c r="ILI117" s="12" t="str">
        <v>m2</v>
      </c>
      <c r="ILJ117" s="4">
        <v>404.09</v>
      </c>
      <c r="ILK117" s="1">
        <f t="shared" ref="ILK117" si="1601">0.2*2</f>
        <v>0.4</v>
      </c>
      <c r="ILL117" s="4">
        <f t="shared" ref="ILL117:ILL120" si="1602">ILK117*ILJ117</f>
        <v>161.63999999999999</v>
      </c>
      <c r="ILO117" s="1" t="s">
        <v>550</v>
      </c>
      <c r="ILP117" s="4" t="str" cm="1">
        <f t="array" ref="ILP117:ILR117">IFERROR(VLOOKUP(ILO117,[1]MA!$A$6:$D$32,{2,3,4},0),IFERROR(VLOOKUP(ILO117,[1]MO!$A$6:$D$26,{2,3,4},0),IFERROR(VLOOKUP(ILO117,[1]MQ!$A$6:$D$26,{2,3,4},0),IFERROR(VLOOKUP(ILO117,[1]BA!$A$6:$H$184,{2,5,8},0),{"No encontrado","X","X"}))))</f>
        <v>CIMBRA COMUN</v>
      </c>
      <c r="ILQ117" s="12" t="str">
        <v>m2</v>
      </c>
      <c r="ILR117" s="4">
        <v>404.09</v>
      </c>
      <c r="ILS117" s="1">
        <f t="shared" ref="ILS117" si="1603">0.2*2</f>
        <v>0.4</v>
      </c>
      <c r="ILT117" s="4">
        <f t="shared" ref="ILT117:ILT120" si="1604">ILS117*ILR117</f>
        <v>161.63999999999999</v>
      </c>
      <c r="ILW117" s="1" t="s">
        <v>550</v>
      </c>
      <c r="ILX117" s="4" t="str" cm="1">
        <f t="array" ref="ILX117:ILZ117">IFERROR(VLOOKUP(ILW117,[1]MA!$A$6:$D$32,{2,3,4},0),IFERROR(VLOOKUP(ILW117,[1]MO!$A$6:$D$26,{2,3,4},0),IFERROR(VLOOKUP(ILW117,[1]MQ!$A$6:$D$26,{2,3,4},0),IFERROR(VLOOKUP(ILW117,[1]BA!$A$6:$H$184,{2,5,8},0),{"No encontrado","X","X"}))))</f>
        <v>CIMBRA COMUN</v>
      </c>
      <c r="ILY117" s="12" t="str">
        <v>m2</v>
      </c>
      <c r="ILZ117" s="4">
        <v>404.09</v>
      </c>
      <c r="IMA117" s="1">
        <f t="shared" ref="IMA117" si="1605">0.2*2</f>
        <v>0.4</v>
      </c>
      <c r="IMB117" s="4">
        <f t="shared" ref="IMB117:IMB120" si="1606">IMA117*ILZ117</f>
        <v>161.63999999999999</v>
      </c>
      <c r="IME117" s="1" t="s">
        <v>550</v>
      </c>
      <c r="IMF117" s="4" t="str" cm="1">
        <f t="array" ref="IMF117:IMH117">IFERROR(VLOOKUP(IME117,[1]MA!$A$6:$D$32,{2,3,4},0),IFERROR(VLOOKUP(IME117,[1]MO!$A$6:$D$26,{2,3,4},0),IFERROR(VLOOKUP(IME117,[1]MQ!$A$6:$D$26,{2,3,4},0),IFERROR(VLOOKUP(IME117,[1]BA!$A$6:$H$184,{2,5,8},0),{"No encontrado","X","X"}))))</f>
        <v>CIMBRA COMUN</v>
      </c>
      <c r="IMG117" s="12" t="str">
        <v>m2</v>
      </c>
      <c r="IMH117" s="4">
        <v>404.09</v>
      </c>
      <c r="IMI117" s="1">
        <f t="shared" ref="IMI117" si="1607">0.2*2</f>
        <v>0.4</v>
      </c>
      <c r="IMJ117" s="4">
        <f t="shared" ref="IMJ117:IMJ120" si="1608">IMI117*IMH117</f>
        <v>161.63999999999999</v>
      </c>
      <c r="IMM117" s="1" t="s">
        <v>550</v>
      </c>
      <c r="IMN117" s="4" t="str" cm="1">
        <f t="array" ref="IMN117:IMP117">IFERROR(VLOOKUP(IMM117,[1]MA!$A$6:$D$32,{2,3,4},0),IFERROR(VLOOKUP(IMM117,[1]MO!$A$6:$D$26,{2,3,4},0),IFERROR(VLOOKUP(IMM117,[1]MQ!$A$6:$D$26,{2,3,4},0),IFERROR(VLOOKUP(IMM117,[1]BA!$A$6:$H$184,{2,5,8},0),{"No encontrado","X","X"}))))</f>
        <v>CIMBRA COMUN</v>
      </c>
      <c r="IMO117" s="12" t="str">
        <v>m2</v>
      </c>
      <c r="IMP117" s="4">
        <v>404.09</v>
      </c>
      <c r="IMQ117" s="1">
        <f t="shared" ref="IMQ117" si="1609">0.2*2</f>
        <v>0.4</v>
      </c>
      <c r="IMR117" s="4">
        <f t="shared" ref="IMR117:IMR120" si="1610">IMQ117*IMP117</f>
        <v>161.63999999999999</v>
      </c>
      <c r="IMU117" s="1" t="s">
        <v>550</v>
      </c>
      <c r="IMV117" s="4" t="str" cm="1">
        <f t="array" ref="IMV117:IMX117">IFERROR(VLOOKUP(IMU117,[1]MA!$A$6:$D$32,{2,3,4},0),IFERROR(VLOOKUP(IMU117,[1]MO!$A$6:$D$26,{2,3,4},0),IFERROR(VLOOKUP(IMU117,[1]MQ!$A$6:$D$26,{2,3,4},0),IFERROR(VLOOKUP(IMU117,[1]BA!$A$6:$H$184,{2,5,8},0),{"No encontrado","X","X"}))))</f>
        <v>CIMBRA COMUN</v>
      </c>
      <c r="IMW117" s="12" t="str">
        <v>m2</v>
      </c>
      <c r="IMX117" s="4">
        <v>404.09</v>
      </c>
      <c r="IMY117" s="1">
        <f t="shared" ref="IMY117" si="1611">0.2*2</f>
        <v>0.4</v>
      </c>
      <c r="IMZ117" s="4">
        <f t="shared" ref="IMZ117:IMZ120" si="1612">IMY117*IMX117</f>
        <v>161.63999999999999</v>
      </c>
      <c r="INC117" s="1" t="s">
        <v>550</v>
      </c>
      <c r="IND117" s="4" t="str" cm="1">
        <f t="array" ref="IND117:INF117">IFERROR(VLOOKUP(INC117,[1]MA!$A$6:$D$32,{2,3,4},0),IFERROR(VLOOKUP(INC117,[1]MO!$A$6:$D$26,{2,3,4},0),IFERROR(VLOOKUP(INC117,[1]MQ!$A$6:$D$26,{2,3,4},0),IFERROR(VLOOKUP(INC117,[1]BA!$A$6:$H$184,{2,5,8},0),{"No encontrado","X","X"}))))</f>
        <v>CIMBRA COMUN</v>
      </c>
      <c r="INE117" s="12" t="str">
        <v>m2</v>
      </c>
      <c r="INF117" s="4">
        <v>404.09</v>
      </c>
      <c r="ING117" s="1">
        <f t="shared" ref="ING117" si="1613">0.2*2</f>
        <v>0.4</v>
      </c>
      <c r="INH117" s="4">
        <f t="shared" ref="INH117:INH120" si="1614">ING117*INF117</f>
        <v>161.63999999999999</v>
      </c>
      <c r="INK117" s="1" t="s">
        <v>550</v>
      </c>
      <c r="INL117" s="4" t="str" cm="1">
        <f t="array" ref="INL117:INN117">IFERROR(VLOOKUP(INK117,[1]MA!$A$6:$D$32,{2,3,4},0),IFERROR(VLOOKUP(INK117,[1]MO!$A$6:$D$26,{2,3,4},0),IFERROR(VLOOKUP(INK117,[1]MQ!$A$6:$D$26,{2,3,4},0),IFERROR(VLOOKUP(INK117,[1]BA!$A$6:$H$184,{2,5,8},0),{"No encontrado","X","X"}))))</f>
        <v>CIMBRA COMUN</v>
      </c>
      <c r="INM117" s="12" t="str">
        <v>m2</v>
      </c>
      <c r="INN117" s="4">
        <v>404.09</v>
      </c>
      <c r="INO117" s="1">
        <f t="shared" ref="INO117" si="1615">0.2*2</f>
        <v>0.4</v>
      </c>
      <c r="INP117" s="4">
        <f t="shared" ref="INP117:INP120" si="1616">INO117*INN117</f>
        <v>161.63999999999999</v>
      </c>
      <c r="INS117" s="1" t="s">
        <v>550</v>
      </c>
      <c r="INT117" s="4" t="str" cm="1">
        <f t="array" ref="INT117:INV117">IFERROR(VLOOKUP(INS117,[1]MA!$A$6:$D$32,{2,3,4},0),IFERROR(VLOOKUP(INS117,[1]MO!$A$6:$D$26,{2,3,4},0),IFERROR(VLOOKUP(INS117,[1]MQ!$A$6:$D$26,{2,3,4},0),IFERROR(VLOOKUP(INS117,[1]BA!$A$6:$H$184,{2,5,8},0),{"No encontrado","X","X"}))))</f>
        <v>CIMBRA COMUN</v>
      </c>
      <c r="INU117" s="12" t="str">
        <v>m2</v>
      </c>
      <c r="INV117" s="4">
        <v>404.09</v>
      </c>
      <c r="INW117" s="1">
        <f t="shared" ref="INW117" si="1617">0.2*2</f>
        <v>0.4</v>
      </c>
      <c r="INX117" s="4">
        <f t="shared" ref="INX117:INX120" si="1618">INW117*INV117</f>
        <v>161.63999999999999</v>
      </c>
      <c r="IOA117" s="1" t="s">
        <v>550</v>
      </c>
      <c r="IOB117" s="4" t="str" cm="1">
        <f t="array" ref="IOB117:IOD117">IFERROR(VLOOKUP(IOA117,[1]MA!$A$6:$D$32,{2,3,4},0),IFERROR(VLOOKUP(IOA117,[1]MO!$A$6:$D$26,{2,3,4},0),IFERROR(VLOOKUP(IOA117,[1]MQ!$A$6:$D$26,{2,3,4},0),IFERROR(VLOOKUP(IOA117,[1]BA!$A$6:$H$184,{2,5,8},0),{"No encontrado","X","X"}))))</f>
        <v>CIMBRA COMUN</v>
      </c>
      <c r="IOC117" s="12" t="str">
        <v>m2</v>
      </c>
      <c r="IOD117" s="4">
        <v>404.09</v>
      </c>
      <c r="IOE117" s="1">
        <f t="shared" ref="IOE117" si="1619">0.2*2</f>
        <v>0.4</v>
      </c>
      <c r="IOF117" s="4">
        <f t="shared" ref="IOF117:IOF120" si="1620">IOE117*IOD117</f>
        <v>161.63999999999999</v>
      </c>
      <c r="IOI117" s="1" t="s">
        <v>550</v>
      </c>
      <c r="IOJ117" s="4" t="str" cm="1">
        <f t="array" ref="IOJ117:IOL117">IFERROR(VLOOKUP(IOI117,[1]MA!$A$6:$D$32,{2,3,4},0),IFERROR(VLOOKUP(IOI117,[1]MO!$A$6:$D$26,{2,3,4},0),IFERROR(VLOOKUP(IOI117,[1]MQ!$A$6:$D$26,{2,3,4},0),IFERROR(VLOOKUP(IOI117,[1]BA!$A$6:$H$184,{2,5,8},0),{"No encontrado","X","X"}))))</f>
        <v>CIMBRA COMUN</v>
      </c>
      <c r="IOK117" s="12" t="str">
        <v>m2</v>
      </c>
      <c r="IOL117" s="4">
        <v>404.09</v>
      </c>
      <c r="IOM117" s="1">
        <f t="shared" ref="IOM117" si="1621">0.2*2</f>
        <v>0.4</v>
      </c>
      <c r="ION117" s="4">
        <f t="shared" ref="ION117:ION120" si="1622">IOM117*IOL117</f>
        <v>161.63999999999999</v>
      </c>
      <c r="IOQ117" s="1" t="s">
        <v>550</v>
      </c>
      <c r="IOR117" s="4" t="str" cm="1">
        <f t="array" ref="IOR117:IOT117">IFERROR(VLOOKUP(IOQ117,[1]MA!$A$6:$D$32,{2,3,4},0),IFERROR(VLOOKUP(IOQ117,[1]MO!$A$6:$D$26,{2,3,4},0),IFERROR(VLOOKUP(IOQ117,[1]MQ!$A$6:$D$26,{2,3,4},0),IFERROR(VLOOKUP(IOQ117,[1]BA!$A$6:$H$184,{2,5,8},0),{"No encontrado","X","X"}))))</f>
        <v>CIMBRA COMUN</v>
      </c>
      <c r="IOS117" s="12" t="str">
        <v>m2</v>
      </c>
      <c r="IOT117" s="4">
        <v>404.09</v>
      </c>
      <c r="IOU117" s="1">
        <f t="shared" ref="IOU117" si="1623">0.2*2</f>
        <v>0.4</v>
      </c>
      <c r="IOV117" s="4">
        <f t="shared" ref="IOV117:IOV120" si="1624">IOU117*IOT117</f>
        <v>161.63999999999999</v>
      </c>
      <c r="IOY117" s="1" t="s">
        <v>550</v>
      </c>
      <c r="IOZ117" s="4" t="str" cm="1">
        <f t="array" ref="IOZ117:IPB117">IFERROR(VLOOKUP(IOY117,[1]MA!$A$6:$D$32,{2,3,4},0),IFERROR(VLOOKUP(IOY117,[1]MO!$A$6:$D$26,{2,3,4},0),IFERROR(VLOOKUP(IOY117,[1]MQ!$A$6:$D$26,{2,3,4},0),IFERROR(VLOOKUP(IOY117,[1]BA!$A$6:$H$184,{2,5,8},0),{"No encontrado","X","X"}))))</f>
        <v>CIMBRA COMUN</v>
      </c>
      <c r="IPA117" s="12" t="str">
        <v>m2</v>
      </c>
      <c r="IPB117" s="4">
        <v>404.09</v>
      </c>
      <c r="IPC117" s="1">
        <f t="shared" ref="IPC117" si="1625">0.2*2</f>
        <v>0.4</v>
      </c>
      <c r="IPD117" s="4">
        <f t="shared" ref="IPD117:IPD120" si="1626">IPC117*IPB117</f>
        <v>161.63999999999999</v>
      </c>
      <c r="IPG117" s="1" t="s">
        <v>550</v>
      </c>
      <c r="IPH117" s="4" t="str" cm="1">
        <f t="array" ref="IPH117:IPJ117">IFERROR(VLOOKUP(IPG117,[1]MA!$A$6:$D$32,{2,3,4},0),IFERROR(VLOOKUP(IPG117,[1]MO!$A$6:$D$26,{2,3,4},0),IFERROR(VLOOKUP(IPG117,[1]MQ!$A$6:$D$26,{2,3,4},0),IFERROR(VLOOKUP(IPG117,[1]BA!$A$6:$H$184,{2,5,8},0),{"No encontrado","X","X"}))))</f>
        <v>CIMBRA COMUN</v>
      </c>
      <c r="IPI117" s="12" t="str">
        <v>m2</v>
      </c>
      <c r="IPJ117" s="4">
        <v>404.09</v>
      </c>
      <c r="IPK117" s="1">
        <f t="shared" ref="IPK117" si="1627">0.2*2</f>
        <v>0.4</v>
      </c>
      <c r="IPL117" s="4">
        <f t="shared" ref="IPL117:IPL120" si="1628">IPK117*IPJ117</f>
        <v>161.63999999999999</v>
      </c>
      <c r="IPO117" s="1" t="s">
        <v>550</v>
      </c>
      <c r="IPP117" s="4" t="str" cm="1">
        <f t="array" ref="IPP117:IPR117">IFERROR(VLOOKUP(IPO117,[1]MA!$A$6:$D$32,{2,3,4},0),IFERROR(VLOOKUP(IPO117,[1]MO!$A$6:$D$26,{2,3,4},0),IFERROR(VLOOKUP(IPO117,[1]MQ!$A$6:$D$26,{2,3,4},0),IFERROR(VLOOKUP(IPO117,[1]BA!$A$6:$H$184,{2,5,8},0),{"No encontrado","X","X"}))))</f>
        <v>CIMBRA COMUN</v>
      </c>
      <c r="IPQ117" s="12" t="str">
        <v>m2</v>
      </c>
      <c r="IPR117" s="4">
        <v>404.09</v>
      </c>
      <c r="IPS117" s="1">
        <f t="shared" ref="IPS117" si="1629">0.2*2</f>
        <v>0.4</v>
      </c>
      <c r="IPT117" s="4">
        <f t="shared" ref="IPT117:IPT120" si="1630">IPS117*IPR117</f>
        <v>161.63999999999999</v>
      </c>
      <c r="IPW117" s="1" t="s">
        <v>550</v>
      </c>
      <c r="IPX117" s="4" t="str" cm="1">
        <f t="array" ref="IPX117:IPZ117">IFERROR(VLOOKUP(IPW117,[1]MA!$A$6:$D$32,{2,3,4},0),IFERROR(VLOOKUP(IPW117,[1]MO!$A$6:$D$26,{2,3,4},0),IFERROR(VLOOKUP(IPW117,[1]MQ!$A$6:$D$26,{2,3,4},0),IFERROR(VLOOKUP(IPW117,[1]BA!$A$6:$H$184,{2,5,8},0),{"No encontrado","X","X"}))))</f>
        <v>CIMBRA COMUN</v>
      </c>
      <c r="IPY117" s="12" t="str">
        <v>m2</v>
      </c>
      <c r="IPZ117" s="4">
        <v>404.09</v>
      </c>
      <c r="IQA117" s="1">
        <f t="shared" ref="IQA117" si="1631">0.2*2</f>
        <v>0.4</v>
      </c>
      <c r="IQB117" s="4">
        <f t="shared" ref="IQB117:IQB120" si="1632">IQA117*IPZ117</f>
        <v>161.63999999999999</v>
      </c>
      <c r="IQE117" s="1" t="s">
        <v>550</v>
      </c>
      <c r="IQF117" s="4" t="str" cm="1">
        <f t="array" ref="IQF117:IQH117">IFERROR(VLOOKUP(IQE117,[1]MA!$A$6:$D$32,{2,3,4},0),IFERROR(VLOOKUP(IQE117,[1]MO!$A$6:$D$26,{2,3,4},0),IFERROR(VLOOKUP(IQE117,[1]MQ!$A$6:$D$26,{2,3,4},0),IFERROR(VLOOKUP(IQE117,[1]BA!$A$6:$H$184,{2,5,8},0),{"No encontrado","X","X"}))))</f>
        <v>CIMBRA COMUN</v>
      </c>
      <c r="IQG117" s="12" t="str">
        <v>m2</v>
      </c>
      <c r="IQH117" s="4">
        <v>404.09</v>
      </c>
      <c r="IQI117" s="1">
        <f t="shared" ref="IQI117" si="1633">0.2*2</f>
        <v>0.4</v>
      </c>
      <c r="IQJ117" s="4">
        <f t="shared" ref="IQJ117:IQJ120" si="1634">IQI117*IQH117</f>
        <v>161.63999999999999</v>
      </c>
      <c r="IQM117" s="1" t="s">
        <v>550</v>
      </c>
      <c r="IQN117" s="4" t="str" cm="1">
        <f t="array" ref="IQN117:IQP117">IFERROR(VLOOKUP(IQM117,[1]MA!$A$6:$D$32,{2,3,4},0),IFERROR(VLOOKUP(IQM117,[1]MO!$A$6:$D$26,{2,3,4},0),IFERROR(VLOOKUP(IQM117,[1]MQ!$A$6:$D$26,{2,3,4},0),IFERROR(VLOOKUP(IQM117,[1]BA!$A$6:$H$184,{2,5,8},0),{"No encontrado","X","X"}))))</f>
        <v>CIMBRA COMUN</v>
      </c>
      <c r="IQO117" s="12" t="str">
        <v>m2</v>
      </c>
      <c r="IQP117" s="4">
        <v>404.09</v>
      </c>
      <c r="IQQ117" s="1">
        <f t="shared" ref="IQQ117" si="1635">0.2*2</f>
        <v>0.4</v>
      </c>
      <c r="IQR117" s="4">
        <f t="shared" ref="IQR117:IQR120" si="1636">IQQ117*IQP117</f>
        <v>161.63999999999999</v>
      </c>
      <c r="IQU117" s="1" t="s">
        <v>550</v>
      </c>
      <c r="IQV117" s="4" t="str" cm="1">
        <f t="array" ref="IQV117:IQX117">IFERROR(VLOOKUP(IQU117,[1]MA!$A$6:$D$32,{2,3,4},0),IFERROR(VLOOKUP(IQU117,[1]MO!$A$6:$D$26,{2,3,4},0),IFERROR(VLOOKUP(IQU117,[1]MQ!$A$6:$D$26,{2,3,4},0),IFERROR(VLOOKUP(IQU117,[1]BA!$A$6:$H$184,{2,5,8},0),{"No encontrado","X","X"}))))</f>
        <v>CIMBRA COMUN</v>
      </c>
      <c r="IQW117" s="12" t="str">
        <v>m2</v>
      </c>
      <c r="IQX117" s="4">
        <v>404.09</v>
      </c>
      <c r="IQY117" s="1">
        <f t="shared" ref="IQY117" si="1637">0.2*2</f>
        <v>0.4</v>
      </c>
      <c r="IQZ117" s="4">
        <f t="shared" ref="IQZ117:IQZ120" si="1638">IQY117*IQX117</f>
        <v>161.63999999999999</v>
      </c>
      <c r="IRC117" s="1" t="s">
        <v>550</v>
      </c>
      <c r="IRD117" s="4" t="str" cm="1">
        <f t="array" ref="IRD117:IRF117">IFERROR(VLOOKUP(IRC117,[1]MA!$A$6:$D$32,{2,3,4},0),IFERROR(VLOOKUP(IRC117,[1]MO!$A$6:$D$26,{2,3,4},0),IFERROR(VLOOKUP(IRC117,[1]MQ!$A$6:$D$26,{2,3,4},0),IFERROR(VLOOKUP(IRC117,[1]BA!$A$6:$H$184,{2,5,8},0),{"No encontrado","X","X"}))))</f>
        <v>CIMBRA COMUN</v>
      </c>
      <c r="IRE117" s="12" t="str">
        <v>m2</v>
      </c>
      <c r="IRF117" s="4">
        <v>404.09</v>
      </c>
      <c r="IRG117" s="1">
        <f t="shared" ref="IRG117" si="1639">0.2*2</f>
        <v>0.4</v>
      </c>
      <c r="IRH117" s="4">
        <f t="shared" ref="IRH117:IRH120" si="1640">IRG117*IRF117</f>
        <v>161.63999999999999</v>
      </c>
      <c r="IRK117" s="1" t="s">
        <v>550</v>
      </c>
      <c r="IRL117" s="4" t="str" cm="1">
        <f t="array" ref="IRL117:IRN117">IFERROR(VLOOKUP(IRK117,[1]MA!$A$6:$D$32,{2,3,4},0),IFERROR(VLOOKUP(IRK117,[1]MO!$A$6:$D$26,{2,3,4},0),IFERROR(VLOOKUP(IRK117,[1]MQ!$A$6:$D$26,{2,3,4},0),IFERROR(VLOOKUP(IRK117,[1]BA!$A$6:$H$184,{2,5,8},0),{"No encontrado","X","X"}))))</f>
        <v>CIMBRA COMUN</v>
      </c>
      <c r="IRM117" s="12" t="str">
        <v>m2</v>
      </c>
      <c r="IRN117" s="4">
        <v>404.09</v>
      </c>
      <c r="IRO117" s="1">
        <f t="shared" ref="IRO117" si="1641">0.2*2</f>
        <v>0.4</v>
      </c>
      <c r="IRP117" s="4">
        <f t="shared" ref="IRP117:IRP120" si="1642">IRO117*IRN117</f>
        <v>161.63999999999999</v>
      </c>
      <c r="IRS117" s="1" t="s">
        <v>550</v>
      </c>
      <c r="IRT117" s="4" t="str" cm="1">
        <f t="array" ref="IRT117:IRV117">IFERROR(VLOOKUP(IRS117,[1]MA!$A$6:$D$32,{2,3,4},0),IFERROR(VLOOKUP(IRS117,[1]MO!$A$6:$D$26,{2,3,4},0),IFERROR(VLOOKUP(IRS117,[1]MQ!$A$6:$D$26,{2,3,4},0),IFERROR(VLOOKUP(IRS117,[1]BA!$A$6:$H$184,{2,5,8},0),{"No encontrado","X","X"}))))</f>
        <v>CIMBRA COMUN</v>
      </c>
      <c r="IRU117" s="12" t="str">
        <v>m2</v>
      </c>
      <c r="IRV117" s="4">
        <v>404.09</v>
      </c>
      <c r="IRW117" s="1">
        <f t="shared" ref="IRW117" si="1643">0.2*2</f>
        <v>0.4</v>
      </c>
      <c r="IRX117" s="4">
        <f t="shared" ref="IRX117:IRX120" si="1644">IRW117*IRV117</f>
        <v>161.63999999999999</v>
      </c>
      <c r="ISA117" s="1" t="s">
        <v>550</v>
      </c>
      <c r="ISB117" s="4" t="str" cm="1">
        <f t="array" ref="ISB117:ISD117">IFERROR(VLOOKUP(ISA117,[1]MA!$A$6:$D$32,{2,3,4},0),IFERROR(VLOOKUP(ISA117,[1]MO!$A$6:$D$26,{2,3,4},0),IFERROR(VLOOKUP(ISA117,[1]MQ!$A$6:$D$26,{2,3,4},0),IFERROR(VLOOKUP(ISA117,[1]BA!$A$6:$H$184,{2,5,8},0),{"No encontrado","X","X"}))))</f>
        <v>CIMBRA COMUN</v>
      </c>
      <c r="ISC117" s="12" t="str">
        <v>m2</v>
      </c>
      <c r="ISD117" s="4">
        <v>404.09</v>
      </c>
      <c r="ISE117" s="1">
        <f t="shared" ref="ISE117" si="1645">0.2*2</f>
        <v>0.4</v>
      </c>
      <c r="ISF117" s="4">
        <f t="shared" ref="ISF117:ISF120" si="1646">ISE117*ISD117</f>
        <v>161.63999999999999</v>
      </c>
      <c r="ISI117" s="1" t="s">
        <v>550</v>
      </c>
      <c r="ISJ117" s="4" t="str" cm="1">
        <f t="array" ref="ISJ117:ISL117">IFERROR(VLOOKUP(ISI117,[1]MA!$A$6:$D$32,{2,3,4},0),IFERROR(VLOOKUP(ISI117,[1]MO!$A$6:$D$26,{2,3,4},0),IFERROR(VLOOKUP(ISI117,[1]MQ!$A$6:$D$26,{2,3,4},0),IFERROR(VLOOKUP(ISI117,[1]BA!$A$6:$H$184,{2,5,8},0),{"No encontrado","X","X"}))))</f>
        <v>CIMBRA COMUN</v>
      </c>
      <c r="ISK117" s="12" t="str">
        <v>m2</v>
      </c>
      <c r="ISL117" s="4">
        <v>404.09</v>
      </c>
      <c r="ISM117" s="1">
        <f t="shared" ref="ISM117" si="1647">0.2*2</f>
        <v>0.4</v>
      </c>
      <c r="ISN117" s="4">
        <f t="shared" ref="ISN117:ISN120" si="1648">ISM117*ISL117</f>
        <v>161.63999999999999</v>
      </c>
      <c r="ISQ117" s="1" t="s">
        <v>550</v>
      </c>
      <c r="ISR117" s="4" t="str" cm="1">
        <f t="array" ref="ISR117:IST117">IFERROR(VLOOKUP(ISQ117,[1]MA!$A$6:$D$32,{2,3,4},0),IFERROR(VLOOKUP(ISQ117,[1]MO!$A$6:$D$26,{2,3,4},0),IFERROR(VLOOKUP(ISQ117,[1]MQ!$A$6:$D$26,{2,3,4},0),IFERROR(VLOOKUP(ISQ117,[1]BA!$A$6:$H$184,{2,5,8},0),{"No encontrado","X","X"}))))</f>
        <v>CIMBRA COMUN</v>
      </c>
      <c r="ISS117" s="12" t="str">
        <v>m2</v>
      </c>
      <c r="IST117" s="4">
        <v>404.09</v>
      </c>
      <c r="ISU117" s="1">
        <f t="shared" ref="ISU117" si="1649">0.2*2</f>
        <v>0.4</v>
      </c>
      <c r="ISV117" s="4">
        <f t="shared" ref="ISV117:ISV120" si="1650">ISU117*IST117</f>
        <v>161.63999999999999</v>
      </c>
      <c r="ISY117" s="1" t="s">
        <v>550</v>
      </c>
      <c r="ISZ117" s="4" t="str" cm="1">
        <f t="array" ref="ISZ117:ITB117">IFERROR(VLOOKUP(ISY117,[1]MA!$A$6:$D$32,{2,3,4},0),IFERROR(VLOOKUP(ISY117,[1]MO!$A$6:$D$26,{2,3,4},0),IFERROR(VLOOKUP(ISY117,[1]MQ!$A$6:$D$26,{2,3,4},0),IFERROR(VLOOKUP(ISY117,[1]BA!$A$6:$H$184,{2,5,8},0),{"No encontrado","X","X"}))))</f>
        <v>CIMBRA COMUN</v>
      </c>
      <c r="ITA117" s="12" t="str">
        <v>m2</v>
      </c>
      <c r="ITB117" s="4">
        <v>404.09</v>
      </c>
      <c r="ITC117" s="1">
        <f t="shared" ref="ITC117" si="1651">0.2*2</f>
        <v>0.4</v>
      </c>
      <c r="ITD117" s="4">
        <f t="shared" ref="ITD117:ITD120" si="1652">ITC117*ITB117</f>
        <v>161.63999999999999</v>
      </c>
      <c r="ITG117" s="1" t="s">
        <v>550</v>
      </c>
      <c r="ITH117" s="4" t="str" cm="1">
        <f t="array" ref="ITH117:ITJ117">IFERROR(VLOOKUP(ITG117,[1]MA!$A$6:$D$32,{2,3,4},0),IFERROR(VLOOKUP(ITG117,[1]MO!$A$6:$D$26,{2,3,4},0),IFERROR(VLOOKUP(ITG117,[1]MQ!$A$6:$D$26,{2,3,4},0),IFERROR(VLOOKUP(ITG117,[1]BA!$A$6:$H$184,{2,5,8},0),{"No encontrado","X","X"}))))</f>
        <v>CIMBRA COMUN</v>
      </c>
      <c r="ITI117" s="12" t="str">
        <v>m2</v>
      </c>
      <c r="ITJ117" s="4">
        <v>404.09</v>
      </c>
      <c r="ITK117" s="1">
        <f t="shared" ref="ITK117" si="1653">0.2*2</f>
        <v>0.4</v>
      </c>
      <c r="ITL117" s="4">
        <f t="shared" ref="ITL117:ITL120" si="1654">ITK117*ITJ117</f>
        <v>161.63999999999999</v>
      </c>
      <c r="ITO117" s="1" t="s">
        <v>550</v>
      </c>
      <c r="ITP117" s="4" t="str" cm="1">
        <f t="array" ref="ITP117:ITR117">IFERROR(VLOOKUP(ITO117,[1]MA!$A$6:$D$32,{2,3,4},0),IFERROR(VLOOKUP(ITO117,[1]MO!$A$6:$D$26,{2,3,4},0),IFERROR(VLOOKUP(ITO117,[1]MQ!$A$6:$D$26,{2,3,4},0),IFERROR(VLOOKUP(ITO117,[1]BA!$A$6:$H$184,{2,5,8},0),{"No encontrado","X","X"}))))</f>
        <v>CIMBRA COMUN</v>
      </c>
      <c r="ITQ117" s="12" t="str">
        <v>m2</v>
      </c>
      <c r="ITR117" s="4">
        <v>404.09</v>
      </c>
      <c r="ITS117" s="1">
        <f t="shared" ref="ITS117" si="1655">0.2*2</f>
        <v>0.4</v>
      </c>
      <c r="ITT117" s="4">
        <f t="shared" ref="ITT117:ITT120" si="1656">ITS117*ITR117</f>
        <v>161.63999999999999</v>
      </c>
      <c r="ITW117" s="1" t="s">
        <v>550</v>
      </c>
      <c r="ITX117" s="4" t="str" cm="1">
        <f t="array" ref="ITX117:ITZ117">IFERROR(VLOOKUP(ITW117,[1]MA!$A$6:$D$32,{2,3,4},0),IFERROR(VLOOKUP(ITW117,[1]MO!$A$6:$D$26,{2,3,4},0),IFERROR(VLOOKUP(ITW117,[1]MQ!$A$6:$D$26,{2,3,4},0),IFERROR(VLOOKUP(ITW117,[1]BA!$A$6:$H$184,{2,5,8},0),{"No encontrado","X","X"}))))</f>
        <v>CIMBRA COMUN</v>
      </c>
      <c r="ITY117" s="12" t="str">
        <v>m2</v>
      </c>
      <c r="ITZ117" s="4">
        <v>404.09</v>
      </c>
      <c r="IUA117" s="1">
        <f t="shared" ref="IUA117" si="1657">0.2*2</f>
        <v>0.4</v>
      </c>
      <c r="IUB117" s="4">
        <f t="shared" ref="IUB117:IUB120" si="1658">IUA117*ITZ117</f>
        <v>161.63999999999999</v>
      </c>
      <c r="IUE117" s="1" t="s">
        <v>550</v>
      </c>
      <c r="IUF117" s="4" t="str" cm="1">
        <f t="array" ref="IUF117:IUH117">IFERROR(VLOOKUP(IUE117,[1]MA!$A$6:$D$32,{2,3,4},0),IFERROR(VLOOKUP(IUE117,[1]MO!$A$6:$D$26,{2,3,4},0),IFERROR(VLOOKUP(IUE117,[1]MQ!$A$6:$D$26,{2,3,4},0),IFERROR(VLOOKUP(IUE117,[1]BA!$A$6:$H$184,{2,5,8},0),{"No encontrado","X","X"}))))</f>
        <v>CIMBRA COMUN</v>
      </c>
      <c r="IUG117" s="12" t="str">
        <v>m2</v>
      </c>
      <c r="IUH117" s="4">
        <v>404.09</v>
      </c>
      <c r="IUI117" s="1">
        <f t="shared" ref="IUI117" si="1659">0.2*2</f>
        <v>0.4</v>
      </c>
      <c r="IUJ117" s="4">
        <f t="shared" ref="IUJ117:IUJ120" si="1660">IUI117*IUH117</f>
        <v>161.63999999999999</v>
      </c>
      <c r="IUM117" s="1" t="s">
        <v>550</v>
      </c>
      <c r="IUN117" s="4" t="str" cm="1">
        <f t="array" ref="IUN117:IUP117">IFERROR(VLOOKUP(IUM117,[1]MA!$A$6:$D$32,{2,3,4},0),IFERROR(VLOOKUP(IUM117,[1]MO!$A$6:$D$26,{2,3,4},0),IFERROR(VLOOKUP(IUM117,[1]MQ!$A$6:$D$26,{2,3,4},0),IFERROR(VLOOKUP(IUM117,[1]BA!$A$6:$H$184,{2,5,8},0),{"No encontrado","X","X"}))))</f>
        <v>CIMBRA COMUN</v>
      </c>
      <c r="IUO117" s="12" t="str">
        <v>m2</v>
      </c>
      <c r="IUP117" s="4">
        <v>404.09</v>
      </c>
      <c r="IUQ117" s="1">
        <f t="shared" ref="IUQ117" si="1661">0.2*2</f>
        <v>0.4</v>
      </c>
      <c r="IUR117" s="4">
        <f t="shared" ref="IUR117:IUR120" si="1662">IUQ117*IUP117</f>
        <v>161.63999999999999</v>
      </c>
      <c r="IUU117" s="1" t="s">
        <v>550</v>
      </c>
      <c r="IUV117" s="4" t="str" cm="1">
        <f t="array" ref="IUV117:IUX117">IFERROR(VLOOKUP(IUU117,[1]MA!$A$6:$D$32,{2,3,4},0),IFERROR(VLOOKUP(IUU117,[1]MO!$A$6:$D$26,{2,3,4},0),IFERROR(VLOOKUP(IUU117,[1]MQ!$A$6:$D$26,{2,3,4},0),IFERROR(VLOOKUP(IUU117,[1]BA!$A$6:$H$184,{2,5,8},0),{"No encontrado","X","X"}))))</f>
        <v>CIMBRA COMUN</v>
      </c>
      <c r="IUW117" s="12" t="str">
        <v>m2</v>
      </c>
      <c r="IUX117" s="4">
        <v>404.09</v>
      </c>
      <c r="IUY117" s="1">
        <f t="shared" ref="IUY117" si="1663">0.2*2</f>
        <v>0.4</v>
      </c>
      <c r="IUZ117" s="4">
        <f t="shared" ref="IUZ117:IUZ120" si="1664">IUY117*IUX117</f>
        <v>161.63999999999999</v>
      </c>
      <c r="IVC117" s="1" t="s">
        <v>550</v>
      </c>
      <c r="IVD117" s="4" t="str" cm="1">
        <f t="array" ref="IVD117:IVF117">IFERROR(VLOOKUP(IVC117,[1]MA!$A$6:$D$32,{2,3,4},0),IFERROR(VLOOKUP(IVC117,[1]MO!$A$6:$D$26,{2,3,4},0),IFERROR(VLOOKUP(IVC117,[1]MQ!$A$6:$D$26,{2,3,4},0),IFERROR(VLOOKUP(IVC117,[1]BA!$A$6:$H$184,{2,5,8},0),{"No encontrado","X","X"}))))</f>
        <v>CIMBRA COMUN</v>
      </c>
      <c r="IVE117" s="12" t="str">
        <v>m2</v>
      </c>
      <c r="IVF117" s="4">
        <v>404.09</v>
      </c>
      <c r="IVG117" s="1">
        <f t="shared" ref="IVG117" si="1665">0.2*2</f>
        <v>0.4</v>
      </c>
      <c r="IVH117" s="4">
        <f t="shared" ref="IVH117:IVH120" si="1666">IVG117*IVF117</f>
        <v>161.63999999999999</v>
      </c>
      <c r="IVK117" s="1" t="s">
        <v>550</v>
      </c>
      <c r="IVL117" s="4" t="str" cm="1">
        <f t="array" ref="IVL117:IVN117">IFERROR(VLOOKUP(IVK117,[1]MA!$A$6:$D$32,{2,3,4},0),IFERROR(VLOOKUP(IVK117,[1]MO!$A$6:$D$26,{2,3,4},0),IFERROR(VLOOKUP(IVK117,[1]MQ!$A$6:$D$26,{2,3,4},0),IFERROR(VLOOKUP(IVK117,[1]BA!$A$6:$H$184,{2,5,8},0),{"No encontrado","X","X"}))))</f>
        <v>CIMBRA COMUN</v>
      </c>
      <c r="IVM117" s="12" t="str">
        <v>m2</v>
      </c>
      <c r="IVN117" s="4">
        <v>404.09</v>
      </c>
      <c r="IVO117" s="1">
        <f t="shared" ref="IVO117" si="1667">0.2*2</f>
        <v>0.4</v>
      </c>
      <c r="IVP117" s="4">
        <f t="shared" ref="IVP117:IVP120" si="1668">IVO117*IVN117</f>
        <v>161.63999999999999</v>
      </c>
      <c r="IVS117" s="1" t="s">
        <v>550</v>
      </c>
      <c r="IVT117" s="4" t="str" cm="1">
        <f t="array" ref="IVT117:IVV117">IFERROR(VLOOKUP(IVS117,[1]MA!$A$6:$D$32,{2,3,4},0),IFERROR(VLOOKUP(IVS117,[1]MO!$A$6:$D$26,{2,3,4},0),IFERROR(VLOOKUP(IVS117,[1]MQ!$A$6:$D$26,{2,3,4},0),IFERROR(VLOOKUP(IVS117,[1]BA!$A$6:$H$184,{2,5,8},0),{"No encontrado","X","X"}))))</f>
        <v>CIMBRA COMUN</v>
      </c>
      <c r="IVU117" s="12" t="str">
        <v>m2</v>
      </c>
      <c r="IVV117" s="4">
        <v>404.09</v>
      </c>
      <c r="IVW117" s="1">
        <f t="shared" ref="IVW117" si="1669">0.2*2</f>
        <v>0.4</v>
      </c>
      <c r="IVX117" s="4">
        <f t="shared" ref="IVX117:IVX120" si="1670">IVW117*IVV117</f>
        <v>161.63999999999999</v>
      </c>
      <c r="IWA117" s="1" t="s">
        <v>550</v>
      </c>
      <c r="IWB117" s="4" t="str" cm="1">
        <f t="array" ref="IWB117:IWD117">IFERROR(VLOOKUP(IWA117,[1]MA!$A$6:$D$32,{2,3,4},0),IFERROR(VLOOKUP(IWA117,[1]MO!$A$6:$D$26,{2,3,4},0),IFERROR(VLOOKUP(IWA117,[1]MQ!$A$6:$D$26,{2,3,4},0),IFERROR(VLOOKUP(IWA117,[1]BA!$A$6:$H$184,{2,5,8},0),{"No encontrado","X","X"}))))</f>
        <v>CIMBRA COMUN</v>
      </c>
      <c r="IWC117" s="12" t="str">
        <v>m2</v>
      </c>
      <c r="IWD117" s="4">
        <v>404.09</v>
      </c>
      <c r="IWE117" s="1">
        <f t="shared" ref="IWE117" si="1671">0.2*2</f>
        <v>0.4</v>
      </c>
      <c r="IWF117" s="4">
        <f t="shared" ref="IWF117:IWF120" si="1672">IWE117*IWD117</f>
        <v>161.63999999999999</v>
      </c>
      <c r="IWI117" s="1" t="s">
        <v>550</v>
      </c>
      <c r="IWJ117" s="4" t="str" cm="1">
        <f t="array" ref="IWJ117:IWL117">IFERROR(VLOOKUP(IWI117,[1]MA!$A$6:$D$32,{2,3,4},0),IFERROR(VLOOKUP(IWI117,[1]MO!$A$6:$D$26,{2,3,4},0),IFERROR(VLOOKUP(IWI117,[1]MQ!$A$6:$D$26,{2,3,4},0),IFERROR(VLOOKUP(IWI117,[1]BA!$A$6:$H$184,{2,5,8},0),{"No encontrado","X","X"}))))</f>
        <v>CIMBRA COMUN</v>
      </c>
      <c r="IWK117" s="12" t="str">
        <v>m2</v>
      </c>
      <c r="IWL117" s="4">
        <v>404.09</v>
      </c>
      <c r="IWM117" s="1">
        <f t="shared" ref="IWM117" si="1673">0.2*2</f>
        <v>0.4</v>
      </c>
      <c r="IWN117" s="4">
        <f t="shared" ref="IWN117:IWN120" si="1674">IWM117*IWL117</f>
        <v>161.63999999999999</v>
      </c>
      <c r="IWQ117" s="1" t="s">
        <v>550</v>
      </c>
      <c r="IWR117" s="4" t="str" cm="1">
        <f t="array" ref="IWR117:IWT117">IFERROR(VLOOKUP(IWQ117,[1]MA!$A$6:$D$32,{2,3,4},0),IFERROR(VLOOKUP(IWQ117,[1]MO!$A$6:$D$26,{2,3,4},0),IFERROR(VLOOKUP(IWQ117,[1]MQ!$A$6:$D$26,{2,3,4},0),IFERROR(VLOOKUP(IWQ117,[1]BA!$A$6:$H$184,{2,5,8},0),{"No encontrado","X","X"}))))</f>
        <v>CIMBRA COMUN</v>
      </c>
      <c r="IWS117" s="12" t="str">
        <v>m2</v>
      </c>
      <c r="IWT117" s="4">
        <v>404.09</v>
      </c>
      <c r="IWU117" s="1">
        <f t="shared" ref="IWU117" si="1675">0.2*2</f>
        <v>0.4</v>
      </c>
      <c r="IWV117" s="4">
        <f t="shared" ref="IWV117:IWV120" si="1676">IWU117*IWT117</f>
        <v>161.63999999999999</v>
      </c>
      <c r="IWY117" s="1" t="s">
        <v>550</v>
      </c>
      <c r="IWZ117" s="4" t="str" cm="1">
        <f t="array" ref="IWZ117:IXB117">IFERROR(VLOOKUP(IWY117,[1]MA!$A$6:$D$32,{2,3,4},0),IFERROR(VLOOKUP(IWY117,[1]MO!$A$6:$D$26,{2,3,4},0),IFERROR(VLOOKUP(IWY117,[1]MQ!$A$6:$D$26,{2,3,4},0),IFERROR(VLOOKUP(IWY117,[1]BA!$A$6:$H$184,{2,5,8},0),{"No encontrado","X","X"}))))</f>
        <v>CIMBRA COMUN</v>
      </c>
      <c r="IXA117" s="12" t="str">
        <v>m2</v>
      </c>
      <c r="IXB117" s="4">
        <v>404.09</v>
      </c>
      <c r="IXC117" s="1">
        <f t="shared" ref="IXC117" si="1677">0.2*2</f>
        <v>0.4</v>
      </c>
      <c r="IXD117" s="4">
        <f t="shared" ref="IXD117:IXD120" si="1678">IXC117*IXB117</f>
        <v>161.63999999999999</v>
      </c>
      <c r="IXG117" s="1" t="s">
        <v>550</v>
      </c>
      <c r="IXH117" s="4" t="str" cm="1">
        <f t="array" ref="IXH117:IXJ117">IFERROR(VLOOKUP(IXG117,[1]MA!$A$6:$D$32,{2,3,4},0),IFERROR(VLOOKUP(IXG117,[1]MO!$A$6:$D$26,{2,3,4},0),IFERROR(VLOOKUP(IXG117,[1]MQ!$A$6:$D$26,{2,3,4},0),IFERROR(VLOOKUP(IXG117,[1]BA!$A$6:$H$184,{2,5,8},0),{"No encontrado","X","X"}))))</f>
        <v>CIMBRA COMUN</v>
      </c>
      <c r="IXI117" s="12" t="str">
        <v>m2</v>
      </c>
      <c r="IXJ117" s="4">
        <v>404.09</v>
      </c>
      <c r="IXK117" s="1">
        <f t="shared" ref="IXK117" si="1679">0.2*2</f>
        <v>0.4</v>
      </c>
      <c r="IXL117" s="4">
        <f t="shared" ref="IXL117:IXL120" si="1680">IXK117*IXJ117</f>
        <v>161.63999999999999</v>
      </c>
      <c r="IXO117" s="1" t="s">
        <v>550</v>
      </c>
      <c r="IXP117" s="4" t="str" cm="1">
        <f t="array" ref="IXP117:IXR117">IFERROR(VLOOKUP(IXO117,[1]MA!$A$6:$D$32,{2,3,4},0),IFERROR(VLOOKUP(IXO117,[1]MO!$A$6:$D$26,{2,3,4},0),IFERROR(VLOOKUP(IXO117,[1]MQ!$A$6:$D$26,{2,3,4},0),IFERROR(VLOOKUP(IXO117,[1]BA!$A$6:$H$184,{2,5,8},0),{"No encontrado","X","X"}))))</f>
        <v>CIMBRA COMUN</v>
      </c>
      <c r="IXQ117" s="12" t="str">
        <v>m2</v>
      </c>
      <c r="IXR117" s="4">
        <v>404.09</v>
      </c>
      <c r="IXS117" s="1">
        <f t="shared" ref="IXS117" si="1681">0.2*2</f>
        <v>0.4</v>
      </c>
      <c r="IXT117" s="4">
        <f t="shared" ref="IXT117:IXT120" si="1682">IXS117*IXR117</f>
        <v>161.63999999999999</v>
      </c>
      <c r="IXW117" s="1" t="s">
        <v>550</v>
      </c>
      <c r="IXX117" s="4" t="str" cm="1">
        <f t="array" ref="IXX117:IXZ117">IFERROR(VLOOKUP(IXW117,[1]MA!$A$6:$D$32,{2,3,4},0),IFERROR(VLOOKUP(IXW117,[1]MO!$A$6:$D$26,{2,3,4},0),IFERROR(VLOOKUP(IXW117,[1]MQ!$A$6:$D$26,{2,3,4},0),IFERROR(VLOOKUP(IXW117,[1]BA!$A$6:$H$184,{2,5,8},0),{"No encontrado","X","X"}))))</f>
        <v>CIMBRA COMUN</v>
      </c>
      <c r="IXY117" s="12" t="str">
        <v>m2</v>
      </c>
      <c r="IXZ117" s="4">
        <v>404.09</v>
      </c>
      <c r="IYA117" s="1">
        <f t="shared" ref="IYA117" si="1683">0.2*2</f>
        <v>0.4</v>
      </c>
      <c r="IYB117" s="4">
        <f t="shared" ref="IYB117:IYB120" si="1684">IYA117*IXZ117</f>
        <v>161.63999999999999</v>
      </c>
      <c r="IYE117" s="1" t="s">
        <v>550</v>
      </c>
      <c r="IYF117" s="4" t="str" cm="1">
        <f t="array" ref="IYF117:IYH117">IFERROR(VLOOKUP(IYE117,[1]MA!$A$6:$D$32,{2,3,4},0),IFERROR(VLOOKUP(IYE117,[1]MO!$A$6:$D$26,{2,3,4},0),IFERROR(VLOOKUP(IYE117,[1]MQ!$A$6:$D$26,{2,3,4},0),IFERROR(VLOOKUP(IYE117,[1]BA!$A$6:$H$184,{2,5,8},0),{"No encontrado","X","X"}))))</f>
        <v>CIMBRA COMUN</v>
      </c>
      <c r="IYG117" s="12" t="str">
        <v>m2</v>
      </c>
      <c r="IYH117" s="4">
        <v>404.09</v>
      </c>
      <c r="IYI117" s="1">
        <f t="shared" ref="IYI117" si="1685">0.2*2</f>
        <v>0.4</v>
      </c>
      <c r="IYJ117" s="4">
        <f t="shared" ref="IYJ117:IYJ120" si="1686">IYI117*IYH117</f>
        <v>161.63999999999999</v>
      </c>
      <c r="IYM117" s="1" t="s">
        <v>550</v>
      </c>
      <c r="IYN117" s="4" t="str" cm="1">
        <f t="array" ref="IYN117:IYP117">IFERROR(VLOOKUP(IYM117,[1]MA!$A$6:$D$32,{2,3,4},0),IFERROR(VLOOKUP(IYM117,[1]MO!$A$6:$D$26,{2,3,4},0),IFERROR(VLOOKUP(IYM117,[1]MQ!$A$6:$D$26,{2,3,4},0),IFERROR(VLOOKUP(IYM117,[1]BA!$A$6:$H$184,{2,5,8},0),{"No encontrado","X","X"}))))</f>
        <v>CIMBRA COMUN</v>
      </c>
      <c r="IYO117" s="12" t="str">
        <v>m2</v>
      </c>
      <c r="IYP117" s="4">
        <v>404.09</v>
      </c>
      <c r="IYQ117" s="1">
        <f t="shared" ref="IYQ117" si="1687">0.2*2</f>
        <v>0.4</v>
      </c>
      <c r="IYR117" s="4">
        <f t="shared" ref="IYR117:IYR120" si="1688">IYQ117*IYP117</f>
        <v>161.63999999999999</v>
      </c>
      <c r="IYU117" s="1" t="s">
        <v>550</v>
      </c>
      <c r="IYV117" s="4" t="str" cm="1">
        <f t="array" ref="IYV117:IYX117">IFERROR(VLOOKUP(IYU117,[1]MA!$A$6:$D$32,{2,3,4},0),IFERROR(VLOOKUP(IYU117,[1]MO!$A$6:$D$26,{2,3,4},0),IFERROR(VLOOKUP(IYU117,[1]MQ!$A$6:$D$26,{2,3,4},0),IFERROR(VLOOKUP(IYU117,[1]BA!$A$6:$H$184,{2,5,8},0),{"No encontrado","X","X"}))))</f>
        <v>CIMBRA COMUN</v>
      </c>
      <c r="IYW117" s="12" t="str">
        <v>m2</v>
      </c>
      <c r="IYX117" s="4">
        <v>404.09</v>
      </c>
      <c r="IYY117" s="1">
        <f t="shared" ref="IYY117" si="1689">0.2*2</f>
        <v>0.4</v>
      </c>
      <c r="IYZ117" s="4">
        <f t="shared" ref="IYZ117:IYZ120" si="1690">IYY117*IYX117</f>
        <v>161.63999999999999</v>
      </c>
      <c r="IZC117" s="1" t="s">
        <v>550</v>
      </c>
      <c r="IZD117" s="4" t="str" cm="1">
        <f t="array" ref="IZD117:IZF117">IFERROR(VLOOKUP(IZC117,[1]MA!$A$6:$D$32,{2,3,4},0),IFERROR(VLOOKUP(IZC117,[1]MO!$A$6:$D$26,{2,3,4},0),IFERROR(VLOOKUP(IZC117,[1]MQ!$A$6:$D$26,{2,3,4},0),IFERROR(VLOOKUP(IZC117,[1]BA!$A$6:$H$184,{2,5,8},0),{"No encontrado","X","X"}))))</f>
        <v>CIMBRA COMUN</v>
      </c>
      <c r="IZE117" s="12" t="str">
        <v>m2</v>
      </c>
      <c r="IZF117" s="4">
        <v>404.09</v>
      </c>
      <c r="IZG117" s="1">
        <f t="shared" ref="IZG117" si="1691">0.2*2</f>
        <v>0.4</v>
      </c>
      <c r="IZH117" s="4">
        <f t="shared" ref="IZH117:IZH120" si="1692">IZG117*IZF117</f>
        <v>161.63999999999999</v>
      </c>
      <c r="IZK117" s="1" t="s">
        <v>550</v>
      </c>
      <c r="IZL117" s="4" t="str" cm="1">
        <f t="array" ref="IZL117:IZN117">IFERROR(VLOOKUP(IZK117,[1]MA!$A$6:$D$32,{2,3,4},0),IFERROR(VLOOKUP(IZK117,[1]MO!$A$6:$D$26,{2,3,4},0),IFERROR(VLOOKUP(IZK117,[1]MQ!$A$6:$D$26,{2,3,4},0),IFERROR(VLOOKUP(IZK117,[1]BA!$A$6:$H$184,{2,5,8},0),{"No encontrado","X","X"}))))</f>
        <v>CIMBRA COMUN</v>
      </c>
      <c r="IZM117" s="12" t="str">
        <v>m2</v>
      </c>
      <c r="IZN117" s="4">
        <v>404.09</v>
      </c>
      <c r="IZO117" s="1">
        <f t="shared" ref="IZO117" si="1693">0.2*2</f>
        <v>0.4</v>
      </c>
      <c r="IZP117" s="4">
        <f t="shared" ref="IZP117:IZP120" si="1694">IZO117*IZN117</f>
        <v>161.63999999999999</v>
      </c>
      <c r="IZS117" s="1" t="s">
        <v>550</v>
      </c>
      <c r="IZT117" s="4" t="str" cm="1">
        <f t="array" ref="IZT117:IZV117">IFERROR(VLOOKUP(IZS117,[1]MA!$A$6:$D$32,{2,3,4},0),IFERROR(VLOOKUP(IZS117,[1]MO!$A$6:$D$26,{2,3,4},0),IFERROR(VLOOKUP(IZS117,[1]MQ!$A$6:$D$26,{2,3,4},0),IFERROR(VLOOKUP(IZS117,[1]BA!$A$6:$H$184,{2,5,8},0),{"No encontrado","X","X"}))))</f>
        <v>CIMBRA COMUN</v>
      </c>
      <c r="IZU117" s="12" t="str">
        <v>m2</v>
      </c>
      <c r="IZV117" s="4">
        <v>404.09</v>
      </c>
      <c r="IZW117" s="1">
        <f t="shared" ref="IZW117" si="1695">0.2*2</f>
        <v>0.4</v>
      </c>
      <c r="IZX117" s="4">
        <f t="shared" ref="IZX117:IZX120" si="1696">IZW117*IZV117</f>
        <v>161.63999999999999</v>
      </c>
      <c r="JAA117" s="1" t="s">
        <v>550</v>
      </c>
      <c r="JAB117" s="4" t="str" cm="1">
        <f t="array" ref="JAB117:JAD117">IFERROR(VLOOKUP(JAA117,[1]MA!$A$6:$D$32,{2,3,4},0),IFERROR(VLOOKUP(JAA117,[1]MO!$A$6:$D$26,{2,3,4},0),IFERROR(VLOOKUP(JAA117,[1]MQ!$A$6:$D$26,{2,3,4},0),IFERROR(VLOOKUP(JAA117,[1]BA!$A$6:$H$184,{2,5,8},0),{"No encontrado","X","X"}))))</f>
        <v>CIMBRA COMUN</v>
      </c>
      <c r="JAC117" s="12" t="str">
        <v>m2</v>
      </c>
      <c r="JAD117" s="4">
        <v>404.09</v>
      </c>
      <c r="JAE117" s="1">
        <f t="shared" ref="JAE117" si="1697">0.2*2</f>
        <v>0.4</v>
      </c>
      <c r="JAF117" s="4">
        <f t="shared" ref="JAF117:JAF120" si="1698">JAE117*JAD117</f>
        <v>161.63999999999999</v>
      </c>
      <c r="JAI117" s="1" t="s">
        <v>550</v>
      </c>
      <c r="JAJ117" s="4" t="str" cm="1">
        <f t="array" ref="JAJ117:JAL117">IFERROR(VLOOKUP(JAI117,[1]MA!$A$6:$D$32,{2,3,4},0),IFERROR(VLOOKUP(JAI117,[1]MO!$A$6:$D$26,{2,3,4},0),IFERROR(VLOOKUP(JAI117,[1]MQ!$A$6:$D$26,{2,3,4},0),IFERROR(VLOOKUP(JAI117,[1]BA!$A$6:$H$184,{2,5,8},0),{"No encontrado","X","X"}))))</f>
        <v>CIMBRA COMUN</v>
      </c>
      <c r="JAK117" s="12" t="str">
        <v>m2</v>
      </c>
      <c r="JAL117" s="4">
        <v>404.09</v>
      </c>
      <c r="JAM117" s="1">
        <f t="shared" ref="JAM117" si="1699">0.2*2</f>
        <v>0.4</v>
      </c>
      <c r="JAN117" s="4">
        <f t="shared" ref="JAN117:JAN120" si="1700">JAM117*JAL117</f>
        <v>161.63999999999999</v>
      </c>
      <c r="JAQ117" s="1" t="s">
        <v>550</v>
      </c>
      <c r="JAR117" s="4" t="str" cm="1">
        <f t="array" ref="JAR117:JAT117">IFERROR(VLOOKUP(JAQ117,[1]MA!$A$6:$D$32,{2,3,4},0),IFERROR(VLOOKUP(JAQ117,[1]MO!$A$6:$D$26,{2,3,4},0),IFERROR(VLOOKUP(JAQ117,[1]MQ!$A$6:$D$26,{2,3,4},0),IFERROR(VLOOKUP(JAQ117,[1]BA!$A$6:$H$184,{2,5,8},0),{"No encontrado","X","X"}))))</f>
        <v>CIMBRA COMUN</v>
      </c>
      <c r="JAS117" s="12" t="str">
        <v>m2</v>
      </c>
      <c r="JAT117" s="4">
        <v>404.09</v>
      </c>
      <c r="JAU117" s="1">
        <f t="shared" ref="JAU117" si="1701">0.2*2</f>
        <v>0.4</v>
      </c>
      <c r="JAV117" s="4">
        <f t="shared" ref="JAV117:JAV120" si="1702">JAU117*JAT117</f>
        <v>161.63999999999999</v>
      </c>
      <c r="JAY117" s="1" t="s">
        <v>550</v>
      </c>
      <c r="JAZ117" s="4" t="str" cm="1">
        <f t="array" ref="JAZ117:JBB117">IFERROR(VLOOKUP(JAY117,[1]MA!$A$6:$D$32,{2,3,4},0),IFERROR(VLOOKUP(JAY117,[1]MO!$A$6:$D$26,{2,3,4},0),IFERROR(VLOOKUP(JAY117,[1]MQ!$A$6:$D$26,{2,3,4},0),IFERROR(VLOOKUP(JAY117,[1]BA!$A$6:$H$184,{2,5,8},0),{"No encontrado","X","X"}))))</f>
        <v>CIMBRA COMUN</v>
      </c>
      <c r="JBA117" s="12" t="str">
        <v>m2</v>
      </c>
      <c r="JBB117" s="4">
        <v>404.09</v>
      </c>
      <c r="JBC117" s="1">
        <f t="shared" ref="JBC117" si="1703">0.2*2</f>
        <v>0.4</v>
      </c>
      <c r="JBD117" s="4">
        <f t="shared" ref="JBD117:JBD120" si="1704">JBC117*JBB117</f>
        <v>161.63999999999999</v>
      </c>
      <c r="JBG117" s="1" t="s">
        <v>550</v>
      </c>
      <c r="JBH117" s="4" t="str" cm="1">
        <f t="array" ref="JBH117:JBJ117">IFERROR(VLOOKUP(JBG117,[1]MA!$A$6:$D$32,{2,3,4},0),IFERROR(VLOOKUP(JBG117,[1]MO!$A$6:$D$26,{2,3,4},0),IFERROR(VLOOKUP(JBG117,[1]MQ!$A$6:$D$26,{2,3,4},0),IFERROR(VLOOKUP(JBG117,[1]BA!$A$6:$H$184,{2,5,8},0),{"No encontrado","X","X"}))))</f>
        <v>CIMBRA COMUN</v>
      </c>
      <c r="JBI117" s="12" t="str">
        <v>m2</v>
      </c>
      <c r="JBJ117" s="4">
        <v>404.09</v>
      </c>
      <c r="JBK117" s="1">
        <f t="shared" ref="JBK117" si="1705">0.2*2</f>
        <v>0.4</v>
      </c>
      <c r="JBL117" s="4">
        <f t="shared" ref="JBL117:JBL120" si="1706">JBK117*JBJ117</f>
        <v>161.63999999999999</v>
      </c>
      <c r="JBO117" s="1" t="s">
        <v>550</v>
      </c>
      <c r="JBP117" s="4" t="str" cm="1">
        <f t="array" ref="JBP117:JBR117">IFERROR(VLOOKUP(JBO117,[1]MA!$A$6:$D$32,{2,3,4},0),IFERROR(VLOOKUP(JBO117,[1]MO!$A$6:$D$26,{2,3,4},0),IFERROR(VLOOKUP(JBO117,[1]MQ!$A$6:$D$26,{2,3,4},0),IFERROR(VLOOKUP(JBO117,[1]BA!$A$6:$H$184,{2,5,8},0),{"No encontrado","X","X"}))))</f>
        <v>CIMBRA COMUN</v>
      </c>
      <c r="JBQ117" s="12" t="str">
        <v>m2</v>
      </c>
      <c r="JBR117" s="4">
        <v>404.09</v>
      </c>
      <c r="JBS117" s="1">
        <f t="shared" ref="JBS117" si="1707">0.2*2</f>
        <v>0.4</v>
      </c>
      <c r="JBT117" s="4">
        <f t="shared" ref="JBT117:JBT120" si="1708">JBS117*JBR117</f>
        <v>161.63999999999999</v>
      </c>
      <c r="JBW117" s="1" t="s">
        <v>550</v>
      </c>
      <c r="JBX117" s="4" t="str" cm="1">
        <f t="array" ref="JBX117:JBZ117">IFERROR(VLOOKUP(JBW117,[1]MA!$A$6:$D$32,{2,3,4},0),IFERROR(VLOOKUP(JBW117,[1]MO!$A$6:$D$26,{2,3,4},0),IFERROR(VLOOKUP(JBW117,[1]MQ!$A$6:$D$26,{2,3,4},0),IFERROR(VLOOKUP(JBW117,[1]BA!$A$6:$H$184,{2,5,8},0),{"No encontrado","X","X"}))))</f>
        <v>CIMBRA COMUN</v>
      </c>
      <c r="JBY117" s="12" t="str">
        <v>m2</v>
      </c>
      <c r="JBZ117" s="4">
        <v>404.09</v>
      </c>
      <c r="JCA117" s="1">
        <f t="shared" ref="JCA117" si="1709">0.2*2</f>
        <v>0.4</v>
      </c>
      <c r="JCB117" s="4">
        <f t="shared" ref="JCB117:JCB120" si="1710">JCA117*JBZ117</f>
        <v>161.63999999999999</v>
      </c>
      <c r="JCE117" s="1" t="s">
        <v>550</v>
      </c>
      <c r="JCF117" s="4" t="str" cm="1">
        <f t="array" ref="JCF117:JCH117">IFERROR(VLOOKUP(JCE117,[1]MA!$A$6:$D$32,{2,3,4},0),IFERROR(VLOOKUP(JCE117,[1]MO!$A$6:$D$26,{2,3,4},0),IFERROR(VLOOKUP(JCE117,[1]MQ!$A$6:$D$26,{2,3,4},0),IFERROR(VLOOKUP(JCE117,[1]BA!$A$6:$H$184,{2,5,8},0),{"No encontrado","X","X"}))))</f>
        <v>CIMBRA COMUN</v>
      </c>
      <c r="JCG117" s="12" t="str">
        <v>m2</v>
      </c>
      <c r="JCH117" s="4">
        <v>404.09</v>
      </c>
      <c r="JCI117" s="1">
        <f t="shared" ref="JCI117" si="1711">0.2*2</f>
        <v>0.4</v>
      </c>
      <c r="JCJ117" s="4">
        <f t="shared" ref="JCJ117:JCJ120" si="1712">JCI117*JCH117</f>
        <v>161.63999999999999</v>
      </c>
      <c r="JCM117" s="1" t="s">
        <v>550</v>
      </c>
      <c r="JCN117" s="4" t="str" cm="1">
        <f t="array" ref="JCN117:JCP117">IFERROR(VLOOKUP(JCM117,[1]MA!$A$6:$D$32,{2,3,4},0),IFERROR(VLOOKUP(JCM117,[1]MO!$A$6:$D$26,{2,3,4},0),IFERROR(VLOOKUP(JCM117,[1]MQ!$A$6:$D$26,{2,3,4},0),IFERROR(VLOOKUP(JCM117,[1]BA!$A$6:$H$184,{2,5,8},0),{"No encontrado","X","X"}))))</f>
        <v>CIMBRA COMUN</v>
      </c>
      <c r="JCO117" s="12" t="str">
        <v>m2</v>
      </c>
      <c r="JCP117" s="4">
        <v>404.09</v>
      </c>
      <c r="JCQ117" s="1">
        <f t="shared" ref="JCQ117" si="1713">0.2*2</f>
        <v>0.4</v>
      </c>
      <c r="JCR117" s="4">
        <f t="shared" ref="JCR117:JCR120" si="1714">JCQ117*JCP117</f>
        <v>161.63999999999999</v>
      </c>
      <c r="JCU117" s="1" t="s">
        <v>550</v>
      </c>
      <c r="JCV117" s="4" t="str" cm="1">
        <f t="array" ref="JCV117:JCX117">IFERROR(VLOOKUP(JCU117,[1]MA!$A$6:$D$32,{2,3,4},0),IFERROR(VLOOKUP(JCU117,[1]MO!$A$6:$D$26,{2,3,4},0),IFERROR(VLOOKUP(JCU117,[1]MQ!$A$6:$D$26,{2,3,4},0),IFERROR(VLOOKUP(JCU117,[1]BA!$A$6:$H$184,{2,5,8},0),{"No encontrado","X","X"}))))</f>
        <v>CIMBRA COMUN</v>
      </c>
      <c r="JCW117" s="12" t="str">
        <v>m2</v>
      </c>
      <c r="JCX117" s="4">
        <v>404.09</v>
      </c>
      <c r="JCY117" s="1">
        <f t="shared" ref="JCY117" si="1715">0.2*2</f>
        <v>0.4</v>
      </c>
      <c r="JCZ117" s="4">
        <f t="shared" ref="JCZ117:JCZ120" si="1716">JCY117*JCX117</f>
        <v>161.63999999999999</v>
      </c>
      <c r="JDC117" s="1" t="s">
        <v>550</v>
      </c>
      <c r="JDD117" s="4" t="str" cm="1">
        <f t="array" ref="JDD117:JDF117">IFERROR(VLOOKUP(JDC117,[1]MA!$A$6:$D$32,{2,3,4},0),IFERROR(VLOOKUP(JDC117,[1]MO!$A$6:$D$26,{2,3,4},0),IFERROR(VLOOKUP(JDC117,[1]MQ!$A$6:$D$26,{2,3,4},0),IFERROR(VLOOKUP(JDC117,[1]BA!$A$6:$H$184,{2,5,8},0),{"No encontrado","X","X"}))))</f>
        <v>CIMBRA COMUN</v>
      </c>
      <c r="JDE117" s="12" t="str">
        <v>m2</v>
      </c>
      <c r="JDF117" s="4">
        <v>404.09</v>
      </c>
      <c r="JDG117" s="1">
        <f t="shared" ref="JDG117" si="1717">0.2*2</f>
        <v>0.4</v>
      </c>
      <c r="JDH117" s="4">
        <f t="shared" ref="JDH117:JDH120" si="1718">JDG117*JDF117</f>
        <v>161.63999999999999</v>
      </c>
      <c r="JDK117" s="1" t="s">
        <v>550</v>
      </c>
      <c r="JDL117" s="4" t="str" cm="1">
        <f t="array" ref="JDL117:JDN117">IFERROR(VLOOKUP(JDK117,[1]MA!$A$6:$D$32,{2,3,4},0),IFERROR(VLOOKUP(JDK117,[1]MO!$A$6:$D$26,{2,3,4},0),IFERROR(VLOOKUP(JDK117,[1]MQ!$A$6:$D$26,{2,3,4},0),IFERROR(VLOOKUP(JDK117,[1]BA!$A$6:$H$184,{2,5,8},0),{"No encontrado","X","X"}))))</f>
        <v>CIMBRA COMUN</v>
      </c>
      <c r="JDM117" s="12" t="str">
        <v>m2</v>
      </c>
      <c r="JDN117" s="4">
        <v>404.09</v>
      </c>
      <c r="JDO117" s="1">
        <f t="shared" ref="JDO117" si="1719">0.2*2</f>
        <v>0.4</v>
      </c>
      <c r="JDP117" s="4">
        <f t="shared" ref="JDP117:JDP120" si="1720">JDO117*JDN117</f>
        <v>161.63999999999999</v>
      </c>
      <c r="JDS117" s="1" t="s">
        <v>550</v>
      </c>
      <c r="JDT117" s="4" t="str" cm="1">
        <f t="array" ref="JDT117:JDV117">IFERROR(VLOOKUP(JDS117,[1]MA!$A$6:$D$32,{2,3,4},0),IFERROR(VLOOKUP(JDS117,[1]MO!$A$6:$D$26,{2,3,4},0),IFERROR(VLOOKUP(JDS117,[1]MQ!$A$6:$D$26,{2,3,4},0),IFERROR(VLOOKUP(JDS117,[1]BA!$A$6:$H$184,{2,5,8},0),{"No encontrado","X","X"}))))</f>
        <v>CIMBRA COMUN</v>
      </c>
      <c r="JDU117" s="12" t="str">
        <v>m2</v>
      </c>
      <c r="JDV117" s="4">
        <v>404.09</v>
      </c>
      <c r="JDW117" s="1">
        <f t="shared" ref="JDW117" si="1721">0.2*2</f>
        <v>0.4</v>
      </c>
      <c r="JDX117" s="4">
        <f t="shared" ref="JDX117:JDX120" si="1722">JDW117*JDV117</f>
        <v>161.63999999999999</v>
      </c>
      <c r="JEA117" s="1" t="s">
        <v>550</v>
      </c>
      <c r="JEB117" s="4" t="str" cm="1">
        <f t="array" ref="JEB117:JED117">IFERROR(VLOOKUP(JEA117,[1]MA!$A$6:$D$32,{2,3,4},0),IFERROR(VLOOKUP(JEA117,[1]MO!$A$6:$D$26,{2,3,4},0),IFERROR(VLOOKUP(JEA117,[1]MQ!$A$6:$D$26,{2,3,4},0),IFERROR(VLOOKUP(JEA117,[1]BA!$A$6:$H$184,{2,5,8},0),{"No encontrado","X","X"}))))</f>
        <v>CIMBRA COMUN</v>
      </c>
      <c r="JEC117" s="12" t="str">
        <v>m2</v>
      </c>
      <c r="JED117" s="4">
        <v>404.09</v>
      </c>
      <c r="JEE117" s="1">
        <f t="shared" ref="JEE117" si="1723">0.2*2</f>
        <v>0.4</v>
      </c>
      <c r="JEF117" s="4">
        <f t="shared" ref="JEF117:JEF120" si="1724">JEE117*JED117</f>
        <v>161.63999999999999</v>
      </c>
      <c r="JEI117" s="1" t="s">
        <v>550</v>
      </c>
      <c r="JEJ117" s="4" t="str" cm="1">
        <f t="array" ref="JEJ117:JEL117">IFERROR(VLOOKUP(JEI117,[1]MA!$A$6:$D$32,{2,3,4},0),IFERROR(VLOOKUP(JEI117,[1]MO!$A$6:$D$26,{2,3,4},0),IFERROR(VLOOKUP(JEI117,[1]MQ!$A$6:$D$26,{2,3,4},0),IFERROR(VLOOKUP(JEI117,[1]BA!$A$6:$H$184,{2,5,8},0),{"No encontrado","X","X"}))))</f>
        <v>CIMBRA COMUN</v>
      </c>
      <c r="JEK117" s="12" t="str">
        <v>m2</v>
      </c>
      <c r="JEL117" s="4">
        <v>404.09</v>
      </c>
      <c r="JEM117" s="1">
        <f t="shared" ref="JEM117" si="1725">0.2*2</f>
        <v>0.4</v>
      </c>
      <c r="JEN117" s="4">
        <f t="shared" ref="JEN117:JEN120" si="1726">JEM117*JEL117</f>
        <v>161.63999999999999</v>
      </c>
      <c r="JEQ117" s="1" t="s">
        <v>550</v>
      </c>
      <c r="JER117" s="4" t="str" cm="1">
        <f t="array" ref="JER117:JET117">IFERROR(VLOOKUP(JEQ117,[1]MA!$A$6:$D$32,{2,3,4},0),IFERROR(VLOOKUP(JEQ117,[1]MO!$A$6:$D$26,{2,3,4},0),IFERROR(VLOOKUP(JEQ117,[1]MQ!$A$6:$D$26,{2,3,4},0),IFERROR(VLOOKUP(JEQ117,[1]BA!$A$6:$H$184,{2,5,8},0),{"No encontrado","X","X"}))))</f>
        <v>CIMBRA COMUN</v>
      </c>
      <c r="JES117" s="12" t="str">
        <v>m2</v>
      </c>
      <c r="JET117" s="4">
        <v>404.09</v>
      </c>
      <c r="JEU117" s="1">
        <f t="shared" ref="JEU117" si="1727">0.2*2</f>
        <v>0.4</v>
      </c>
      <c r="JEV117" s="4">
        <f t="shared" ref="JEV117:JEV120" si="1728">JEU117*JET117</f>
        <v>161.63999999999999</v>
      </c>
      <c r="JEY117" s="1" t="s">
        <v>550</v>
      </c>
      <c r="JEZ117" s="4" t="str" cm="1">
        <f t="array" ref="JEZ117:JFB117">IFERROR(VLOOKUP(JEY117,[1]MA!$A$6:$D$32,{2,3,4},0),IFERROR(VLOOKUP(JEY117,[1]MO!$A$6:$D$26,{2,3,4},0),IFERROR(VLOOKUP(JEY117,[1]MQ!$A$6:$D$26,{2,3,4},0),IFERROR(VLOOKUP(JEY117,[1]BA!$A$6:$H$184,{2,5,8},0),{"No encontrado","X","X"}))))</f>
        <v>CIMBRA COMUN</v>
      </c>
      <c r="JFA117" s="12" t="str">
        <v>m2</v>
      </c>
      <c r="JFB117" s="4">
        <v>404.09</v>
      </c>
      <c r="JFC117" s="1">
        <f t="shared" ref="JFC117" si="1729">0.2*2</f>
        <v>0.4</v>
      </c>
      <c r="JFD117" s="4">
        <f t="shared" ref="JFD117:JFD120" si="1730">JFC117*JFB117</f>
        <v>161.63999999999999</v>
      </c>
      <c r="JFG117" s="1" t="s">
        <v>550</v>
      </c>
      <c r="JFH117" s="4" t="str" cm="1">
        <f t="array" ref="JFH117:JFJ117">IFERROR(VLOOKUP(JFG117,[1]MA!$A$6:$D$32,{2,3,4},0),IFERROR(VLOOKUP(JFG117,[1]MO!$A$6:$D$26,{2,3,4},0),IFERROR(VLOOKUP(JFG117,[1]MQ!$A$6:$D$26,{2,3,4},0),IFERROR(VLOOKUP(JFG117,[1]BA!$A$6:$H$184,{2,5,8},0),{"No encontrado","X","X"}))))</f>
        <v>CIMBRA COMUN</v>
      </c>
      <c r="JFI117" s="12" t="str">
        <v>m2</v>
      </c>
      <c r="JFJ117" s="4">
        <v>404.09</v>
      </c>
      <c r="JFK117" s="1">
        <f t="shared" ref="JFK117" si="1731">0.2*2</f>
        <v>0.4</v>
      </c>
      <c r="JFL117" s="4">
        <f t="shared" ref="JFL117:JFL120" si="1732">JFK117*JFJ117</f>
        <v>161.63999999999999</v>
      </c>
      <c r="JFO117" s="1" t="s">
        <v>550</v>
      </c>
      <c r="JFP117" s="4" t="str" cm="1">
        <f t="array" ref="JFP117:JFR117">IFERROR(VLOOKUP(JFO117,[1]MA!$A$6:$D$32,{2,3,4},0),IFERROR(VLOOKUP(JFO117,[1]MO!$A$6:$D$26,{2,3,4},0),IFERROR(VLOOKUP(JFO117,[1]MQ!$A$6:$D$26,{2,3,4},0),IFERROR(VLOOKUP(JFO117,[1]BA!$A$6:$H$184,{2,5,8},0),{"No encontrado","X","X"}))))</f>
        <v>CIMBRA COMUN</v>
      </c>
      <c r="JFQ117" s="12" t="str">
        <v>m2</v>
      </c>
      <c r="JFR117" s="4">
        <v>404.09</v>
      </c>
      <c r="JFS117" s="1">
        <f t="shared" ref="JFS117" si="1733">0.2*2</f>
        <v>0.4</v>
      </c>
      <c r="JFT117" s="4">
        <f t="shared" ref="JFT117:JFT120" si="1734">JFS117*JFR117</f>
        <v>161.63999999999999</v>
      </c>
      <c r="JFW117" s="1" t="s">
        <v>550</v>
      </c>
      <c r="JFX117" s="4" t="str" cm="1">
        <f t="array" ref="JFX117:JFZ117">IFERROR(VLOOKUP(JFW117,[1]MA!$A$6:$D$32,{2,3,4},0),IFERROR(VLOOKUP(JFW117,[1]MO!$A$6:$D$26,{2,3,4},0),IFERROR(VLOOKUP(JFW117,[1]MQ!$A$6:$D$26,{2,3,4},0),IFERROR(VLOOKUP(JFW117,[1]BA!$A$6:$H$184,{2,5,8},0),{"No encontrado","X","X"}))))</f>
        <v>CIMBRA COMUN</v>
      </c>
      <c r="JFY117" s="12" t="str">
        <v>m2</v>
      </c>
      <c r="JFZ117" s="4">
        <v>404.09</v>
      </c>
      <c r="JGA117" s="1">
        <f t="shared" ref="JGA117" si="1735">0.2*2</f>
        <v>0.4</v>
      </c>
      <c r="JGB117" s="4">
        <f t="shared" ref="JGB117:JGB120" si="1736">JGA117*JFZ117</f>
        <v>161.63999999999999</v>
      </c>
      <c r="JGE117" s="1" t="s">
        <v>550</v>
      </c>
      <c r="JGF117" s="4" t="str" cm="1">
        <f t="array" ref="JGF117:JGH117">IFERROR(VLOOKUP(JGE117,[1]MA!$A$6:$D$32,{2,3,4},0),IFERROR(VLOOKUP(JGE117,[1]MO!$A$6:$D$26,{2,3,4},0),IFERROR(VLOOKUP(JGE117,[1]MQ!$A$6:$D$26,{2,3,4},0),IFERROR(VLOOKUP(JGE117,[1]BA!$A$6:$H$184,{2,5,8},0),{"No encontrado","X","X"}))))</f>
        <v>CIMBRA COMUN</v>
      </c>
      <c r="JGG117" s="12" t="str">
        <v>m2</v>
      </c>
      <c r="JGH117" s="4">
        <v>404.09</v>
      </c>
      <c r="JGI117" s="1">
        <f t="shared" ref="JGI117" si="1737">0.2*2</f>
        <v>0.4</v>
      </c>
      <c r="JGJ117" s="4">
        <f t="shared" ref="JGJ117:JGJ120" si="1738">JGI117*JGH117</f>
        <v>161.63999999999999</v>
      </c>
      <c r="JGM117" s="1" t="s">
        <v>550</v>
      </c>
      <c r="JGN117" s="4" t="str" cm="1">
        <f t="array" ref="JGN117:JGP117">IFERROR(VLOOKUP(JGM117,[1]MA!$A$6:$D$32,{2,3,4},0),IFERROR(VLOOKUP(JGM117,[1]MO!$A$6:$D$26,{2,3,4},0),IFERROR(VLOOKUP(JGM117,[1]MQ!$A$6:$D$26,{2,3,4},0),IFERROR(VLOOKUP(JGM117,[1]BA!$A$6:$H$184,{2,5,8},0),{"No encontrado","X","X"}))))</f>
        <v>CIMBRA COMUN</v>
      </c>
      <c r="JGO117" s="12" t="str">
        <v>m2</v>
      </c>
      <c r="JGP117" s="4">
        <v>404.09</v>
      </c>
      <c r="JGQ117" s="1">
        <f t="shared" ref="JGQ117" si="1739">0.2*2</f>
        <v>0.4</v>
      </c>
      <c r="JGR117" s="4">
        <f t="shared" ref="JGR117:JGR120" si="1740">JGQ117*JGP117</f>
        <v>161.63999999999999</v>
      </c>
      <c r="JGU117" s="1" t="s">
        <v>550</v>
      </c>
      <c r="JGV117" s="4" t="str" cm="1">
        <f t="array" ref="JGV117:JGX117">IFERROR(VLOOKUP(JGU117,[1]MA!$A$6:$D$32,{2,3,4},0),IFERROR(VLOOKUP(JGU117,[1]MO!$A$6:$D$26,{2,3,4},0),IFERROR(VLOOKUP(JGU117,[1]MQ!$A$6:$D$26,{2,3,4},0),IFERROR(VLOOKUP(JGU117,[1]BA!$A$6:$H$184,{2,5,8},0),{"No encontrado","X","X"}))))</f>
        <v>CIMBRA COMUN</v>
      </c>
      <c r="JGW117" s="12" t="str">
        <v>m2</v>
      </c>
      <c r="JGX117" s="4">
        <v>404.09</v>
      </c>
      <c r="JGY117" s="1">
        <f t="shared" ref="JGY117" si="1741">0.2*2</f>
        <v>0.4</v>
      </c>
      <c r="JGZ117" s="4">
        <f t="shared" ref="JGZ117:JGZ120" si="1742">JGY117*JGX117</f>
        <v>161.63999999999999</v>
      </c>
      <c r="JHC117" s="1" t="s">
        <v>550</v>
      </c>
      <c r="JHD117" s="4" t="str" cm="1">
        <f t="array" ref="JHD117:JHF117">IFERROR(VLOOKUP(JHC117,[1]MA!$A$6:$D$32,{2,3,4},0),IFERROR(VLOOKUP(JHC117,[1]MO!$A$6:$D$26,{2,3,4},0),IFERROR(VLOOKUP(JHC117,[1]MQ!$A$6:$D$26,{2,3,4},0),IFERROR(VLOOKUP(JHC117,[1]BA!$A$6:$H$184,{2,5,8},0),{"No encontrado","X","X"}))))</f>
        <v>CIMBRA COMUN</v>
      </c>
      <c r="JHE117" s="12" t="str">
        <v>m2</v>
      </c>
      <c r="JHF117" s="4">
        <v>404.09</v>
      </c>
      <c r="JHG117" s="1">
        <f t="shared" ref="JHG117" si="1743">0.2*2</f>
        <v>0.4</v>
      </c>
      <c r="JHH117" s="4">
        <f t="shared" ref="JHH117:JHH120" si="1744">JHG117*JHF117</f>
        <v>161.63999999999999</v>
      </c>
      <c r="JHK117" s="1" t="s">
        <v>550</v>
      </c>
      <c r="JHL117" s="4" t="str" cm="1">
        <f t="array" ref="JHL117:JHN117">IFERROR(VLOOKUP(JHK117,[1]MA!$A$6:$D$32,{2,3,4},0),IFERROR(VLOOKUP(JHK117,[1]MO!$A$6:$D$26,{2,3,4},0),IFERROR(VLOOKUP(JHK117,[1]MQ!$A$6:$D$26,{2,3,4},0),IFERROR(VLOOKUP(JHK117,[1]BA!$A$6:$H$184,{2,5,8},0),{"No encontrado","X","X"}))))</f>
        <v>CIMBRA COMUN</v>
      </c>
      <c r="JHM117" s="12" t="str">
        <v>m2</v>
      </c>
      <c r="JHN117" s="4">
        <v>404.09</v>
      </c>
      <c r="JHO117" s="1">
        <f t="shared" ref="JHO117" si="1745">0.2*2</f>
        <v>0.4</v>
      </c>
      <c r="JHP117" s="4">
        <f t="shared" ref="JHP117:JHP120" si="1746">JHO117*JHN117</f>
        <v>161.63999999999999</v>
      </c>
      <c r="JHS117" s="1" t="s">
        <v>550</v>
      </c>
      <c r="JHT117" s="4" t="str" cm="1">
        <f t="array" ref="JHT117:JHV117">IFERROR(VLOOKUP(JHS117,[1]MA!$A$6:$D$32,{2,3,4},0),IFERROR(VLOOKUP(JHS117,[1]MO!$A$6:$D$26,{2,3,4},0),IFERROR(VLOOKUP(JHS117,[1]MQ!$A$6:$D$26,{2,3,4},0),IFERROR(VLOOKUP(JHS117,[1]BA!$A$6:$H$184,{2,5,8},0),{"No encontrado","X","X"}))))</f>
        <v>CIMBRA COMUN</v>
      </c>
      <c r="JHU117" s="12" t="str">
        <v>m2</v>
      </c>
      <c r="JHV117" s="4">
        <v>404.09</v>
      </c>
      <c r="JHW117" s="1">
        <f t="shared" ref="JHW117" si="1747">0.2*2</f>
        <v>0.4</v>
      </c>
      <c r="JHX117" s="4">
        <f t="shared" ref="JHX117:JHX120" si="1748">JHW117*JHV117</f>
        <v>161.63999999999999</v>
      </c>
      <c r="JIA117" s="1" t="s">
        <v>550</v>
      </c>
      <c r="JIB117" s="4" t="str" cm="1">
        <f t="array" ref="JIB117:JID117">IFERROR(VLOOKUP(JIA117,[1]MA!$A$6:$D$32,{2,3,4},0),IFERROR(VLOOKUP(JIA117,[1]MO!$A$6:$D$26,{2,3,4},0),IFERROR(VLOOKUP(JIA117,[1]MQ!$A$6:$D$26,{2,3,4},0),IFERROR(VLOOKUP(JIA117,[1]BA!$A$6:$H$184,{2,5,8},0),{"No encontrado","X","X"}))))</f>
        <v>CIMBRA COMUN</v>
      </c>
      <c r="JIC117" s="12" t="str">
        <v>m2</v>
      </c>
      <c r="JID117" s="4">
        <v>404.09</v>
      </c>
      <c r="JIE117" s="1">
        <f t="shared" ref="JIE117" si="1749">0.2*2</f>
        <v>0.4</v>
      </c>
      <c r="JIF117" s="4">
        <f t="shared" ref="JIF117:JIF120" si="1750">JIE117*JID117</f>
        <v>161.63999999999999</v>
      </c>
      <c r="JII117" s="1" t="s">
        <v>550</v>
      </c>
      <c r="JIJ117" s="4" t="str" cm="1">
        <f t="array" ref="JIJ117:JIL117">IFERROR(VLOOKUP(JII117,[1]MA!$A$6:$D$32,{2,3,4},0),IFERROR(VLOOKUP(JII117,[1]MO!$A$6:$D$26,{2,3,4},0),IFERROR(VLOOKUP(JII117,[1]MQ!$A$6:$D$26,{2,3,4},0),IFERROR(VLOOKUP(JII117,[1]BA!$A$6:$H$184,{2,5,8},0),{"No encontrado","X","X"}))))</f>
        <v>CIMBRA COMUN</v>
      </c>
      <c r="JIK117" s="12" t="str">
        <v>m2</v>
      </c>
      <c r="JIL117" s="4">
        <v>404.09</v>
      </c>
      <c r="JIM117" s="1">
        <f t="shared" ref="JIM117" si="1751">0.2*2</f>
        <v>0.4</v>
      </c>
      <c r="JIN117" s="4">
        <f t="shared" ref="JIN117:JIN120" si="1752">JIM117*JIL117</f>
        <v>161.63999999999999</v>
      </c>
      <c r="JIQ117" s="1" t="s">
        <v>550</v>
      </c>
      <c r="JIR117" s="4" t="str" cm="1">
        <f t="array" ref="JIR117:JIT117">IFERROR(VLOOKUP(JIQ117,[1]MA!$A$6:$D$32,{2,3,4},0),IFERROR(VLOOKUP(JIQ117,[1]MO!$A$6:$D$26,{2,3,4},0),IFERROR(VLOOKUP(JIQ117,[1]MQ!$A$6:$D$26,{2,3,4},0),IFERROR(VLOOKUP(JIQ117,[1]BA!$A$6:$H$184,{2,5,8},0),{"No encontrado","X","X"}))))</f>
        <v>CIMBRA COMUN</v>
      </c>
      <c r="JIS117" s="12" t="str">
        <v>m2</v>
      </c>
      <c r="JIT117" s="4">
        <v>404.09</v>
      </c>
      <c r="JIU117" s="1">
        <f t="shared" ref="JIU117" si="1753">0.2*2</f>
        <v>0.4</v>
      </c>
      <c r="JIV117" s="4">
        <f t="shared" ref="JIV117:JIV120" si="1754">JIU117*JIT117</f>
        <v>161.63999999999999</v>
      </c>
      <c r="JIY117" s="1" t="s">
        <v>550</v>
      </c>
      <c r="JIZ117" s="4" t="str" cm="1">
        <f t="array" ref="JIZ117:JJB117">IFERROR(VLOOKUP(JIY117,[1]MA!$A$6:$D$32,{2,3,4},0),IFERROR(VLOOKUP(JIY117,[1]MO!$A$6:$D$26,{2,3,4},0),IFERROR(VLOOKUP(JIY117,[1]MQ!$A$6:$D$26,{2,3,4},0),IFERROR(VLOOKUP(JIY117,[1]BA!$A$6:$H$184,{2,5,8},0),{"No encontrado","X","X"}))))</f>
        <v>CIMBRA COMUN</v>
      </c>
      <c r="JJA117" s="12" t="str">
        <v>m2</v>
      </c>
      <c r="JJB117" s="4">
        <v>404.09</v>
      </c>
      <c r="JJC117" s="1">
        <f t="shared" ref="JJC117" si="1755">0.2*2</f>
        <v>0.4</v>
      </c>
      <c r="JJD117" s="4">
        <f t="shared" ref="JJD117:JJD120" si="1756">JJC117*JJB117</f>
        <v>161.63999999999999</v>
      </c>
      <c r="JJG117" s="1" t="s">
        <v>550</v>
      </c>
      <c r="JJH117" s="4" t="str" cm="1">
        <f t="array" ref="JJH117:JJJ117">IFERROR(VLOOKUP(JJG117,[1]MA!$A$6:$D$32,{2,3,4},0),IFERROR(VLOOKUP(JJG117,[1]MO!$A$6:$D$26,{2,3,4},0),IFERROR(VLOOKUP(JJG117,[1]MQ!$A$6:$D$26,{2,3,4},0),IFERROR(VLOOKUP(JJG117,[1]BA!$A$6:$H$184,{2,5,8},0),{"No encontrado","X","X"}))))</f>
        <v>CIMBRA COMUN</v>
      </c>
      <c r="JJI117" s="12" t="str">
        <v>m2</v>
      </c>
      <c r="JJJ117" s="4">
        <v>404.09</v>
      </c>
      <c r="JJK117" s="1">
        <f t="shared" ref="JJK117" si="1757">0.2*2</f>
        <v>0.4</v>
      </c>
      <c r="JJL117" s="4">
        <f t="shared" ref="JJL117:JJL120" si="1758">JJK117*JJJ117</f>
        <v>161.63999999999999</v>
      </c>
      <c r="JJO117" s="1" t="s">
        <v>550</v>
      </c>
      <c r="JJP117" s="4" t="str" cm="1">
        <f t="array" ref="JJP117:JJR117">IFERROR(VLOOKUP(JJO117,[1]MA!$A$6:$D$32,{2,3,4},0),IFERROR(VLOOKUP(JJO117,[1]MO!$A$6:$D$26,{2,3,4},0),IFERROR(VLOOKUP(JJO117,[1]MQ!$A$6:$D$26,{2,3,4},0),IFERROR(VLOOKUP(JJO117,[1]BA!$A$6:$H$184,{2,5,8},0),{"No encontrado","X","X"}))))</f>
        <v>CIMBRA COMUN</v>
      </c>
      <c r="JJQ117" s="12" t="str">
        <v>m2</v>
      </c>
      <c r="JJR117" s="4">
        <v>404.09</v>
      </c>
      <c r="JJS117" s="1">
        <f t="shared" ref="JJS117" si="1759">0.2*2</f>
        <v>0.4</v>
      </c>
      <c r="JJT117" s="4">
        <f t="shared" ref="JJT117:JJT120" si="1760">JJS117*JJR117</f>
        <v>161.63999999999999</v>
      </c>
      <c r="JJW117" s="1" t="s">
        <v>550</v>
      </c>
      <c r="JJX117" s="4" t="str" cm="1">
        <f t="array" ref="JJX117:JJZ117">IFERROR(VLOOKUP(JJW117,[1]MA!$A$6:$D$32,{2,3,4},0),IFERROR(VLOOKUP(JJW117,[1]MO!$A$6:$D$26,{2,3,4},0),IFERROR(VLOOKUP(JJW117,[1]MQ!$A$6:$D$26,{2,3,4},0),IFERROR(VLOOKUP(JJW117,[1]BA!$A$6:$H$184,{2,5,8},0),{"No encontrado","X","X"}))))</f>
        <v>CIMBRA COMUN</v>
      </c>
      <c r="JJY117" s="12" t="str">
        <v>m2</v>
      </c>
      <c r="JJZ117" s="4">
        <v>404.09</v>
      </c>
      <c r="JKA117" s="1">
        <f t="shared" ref="JKA117" si="1761">0.2*2</f>
        <v>0.4</v>
      </c>
      <c r="JKB117" s="4">
        <f t="shared" ref="JKB117:JKB120" si="1762">JKA117*JJZ117</f>
        <v>161.63999999999999</v>
      </c>
      <c r="JKE117" s="1" t="s">
        <v>550</v>
      </c>
      <c r="JKF117" s="4" t="str" cm="1">
        <f t="array" ref="JKF117:JKH117">IFERROR(VLOOKUP(JKE117,[1]MA!$A$6:$D$32,{2,3,4},0),IFERROR(VLOOKUP(JKE117,[1]MO!$A$6:$D$26,{2,3,4},0),IFERROR(VLOOKUP(JKE117,[1]MQ!$A$6:$D$26,{2,3,4},0),IFERROR(VLOOKUP(JKE117,[1]BA!$A$6:$H$184,{2,5,8},0),{"No encontrado","X","X"}))))</f>
        <v>CIMBRA COMUN</v>
      </c>
      <c r="JKG117" s="12" t="str">
        <v>m2</v>
      </c>
      <c r="JKH117" s="4">
        <v>404.09</v>
      </c>
      <c r="JKI117" s="1">
        <f t="shared" ref="JKI117" si="1763">0.2*2</f>
        <v>0.4</v>
      </c>
      <c r="JKJ117" s="4">
        <f t="shared" ref="JKJ117:JKJ120" si="1764">JKI117*JKH117</f>
        <v>161.63999999999999</v>
      </c>
      <c r="JKM117" s="1" t="s">
        <v>550</v>
      </c>
      <c r="JKN117" s="4" t="str" cm="1">
        <f t="array" ref="JKN117:JKP117">IFERROR(VLOOKUP(JKM117,[1]MA!$A$6:$D$32,{2,3,4},0),IFERROR(VLOOKUP(JKM117,[1]MO!$A$6:$D$26,{2,3,4},0),IFERROR(VLOOKUP(JKM117,[1]MQ!$A$6:$D$26,{2,3,4},0),IFERROR(VLOOKUP(JKM117,[1]BA!$A$6:$H$184,{2,5,8},0),{"No encontrado","X","X"}))))</f>
        <v>CIMBRA COMUN</v>
      </c>
      <c r="JKO117" s="12" t="str">
        <v>m2</v>
      </c>
      <c r="JKP117" s="4">
        <v>404.09</v>
      </c>
      <c r="JKQ117" s="1">
        <f t="shared" ref="JKQ117" si="1765">0.2*2</f>
        <v>0.4</v>
      </c>
      <c r="JKR117" s="4">
        <f t="shared" ref="JKR117:JKR120" si="1766">JKQ117*JKP117</f>
        <v>161.63999999999999</v>
      </c>
      <c r="JKU117" s="1" t="s">
        <v>550</v>
      </c>
      <c r="JKV117" s="4" t="str" cm="1">
        <f t="array" ref="JKV117:JKX117">IFERROR(VLOOKUP(JKU117,[1]MA!$A$6:$D$32,{2,3,4},0),IFERROR(VLOOKUP(JKU117,[1]MO!$A$6:$D$26,{2,3,4},0),IFERROR(VLOOKUP(JKU117,[1]MQ!$A$6:$D$26,{2,3,4},0),IFERROR(VLOOKUP(JKU117,[1]BA!$A$6:$H$184,{2,5,8},0),{"No encontrado","X","X"}))))</f>
        <v>CIMBRA COMUN</v>
      </c>
      <c r="JKW117" s="12" t="str">
        <v>m2</v>
      </c>
      <c r="JKX117" s="4">
        <v>404.09</v>
      </c>
      <c r="JKY117" s="1">
        <f t="shared" ref="JKY117" si="1767">0.2*2</f>
        <v>0.4</v>
      </c>
      <c r="JKZ117" s="4">
        <f t="shared" ref="JKZ117:JKZ120" si="1768">JKY117*JKX117</f>
        <v>161.63999999999999</v>
      </c>
      <c r="JLC117" s="1" t="s">
        <v>550</v>
      </c>
      <c r="JLD117" s="4" t="str" cm="1">
        <f t="array" ref="JLD117:JLF117">IFERROR(VLOOKUP(JLC117,[1]MA!$A$6:$D$32,{2,3,4},0),IFERROR(VLOOKUP(JLC117,[1]MO!$A$6:$D$26,{2,3,4},0),IFERROR(VLOOKUP(JLC117,[1]MQ!$A$6:$D$26,{2,3,4},0),IFERROR(VLOOKUP(JLC117,[1]BA!$A$6:$H$184,{2,5,8},0),{"No encontrado","X","X"}))))</f>
        <v>CIMBRA COMUN</v>
      </c>
      <c r="JLE117" s="12" t="str">
        <v>m2</v>
      </c>
      <c r="JLF117" s="4">
        <v>404.09</v>
      </c>
      <c r="JLG117" s="1">
        <f t="shared" ref="JLG117" si="1769">0.2*2</f>
        <v>0.4</v>
      </c>
      <c r="JLH117" s="4">
        <f t="shared" ref="JLH117:JLH120" si="1770">JLG117*JLF117</f>
        <v>161.63999999999999</v>
      </c>
      <c r="JLK117" s="1" t="s">
        <v>550</v>
      </c>
      <c r="JLL117" s="4" t="str" cm="1">
        <f t="array" ref="JLL117:JLN117">IFERROR(VLOOKUP(JLK117,[1]MA!$A$6:$D$32,{2,3,4},0),IFERROR(VLOOKUP(JLK117,[1]MO!$A$6:$D$26,{2,3,4},0),IFERROR(VLOOKUP(JLK117,[1]MQ!$A$6:$D$26,{2,3,4},0),IFERROR(VLOOKUP(JLK117,[1]BA!$A$6:$H$184,{2,5,8},0),{"No encontrado","X","X"}))))</f>
        <v>CIMBRA COMUN</v>
      </c>
      <c r="JLM117" s="12" t="str">
        <v>m2</v>
      </c>
      <c r="JLN117" s="4">
        <v>404.09</v>
      </c>
      <c r="JLO117" s="1">
        <f t="shared" ref="JLO117" si="1771">0.2*2</f>
        <v>0.4</v>
      </c>
      <c r="JLP117" s="4">
        <f t="shared" ref="JLP117:JLP120" si="1772">JLO117*JLN117</f>
        <v>161.63999999999999</v>
      </c>
      <c r="JLS117" s="1" t="s">
        <v>550</v>
      </c>
      <c r="JLT117" s="4" t="str" cm="1">
        <f t="array" ref="JLT117:JLV117">IFERROR(VLOOKUP(JLS117,[1]MA!$A$6:$D$32,{2,3,4},0),IFERROR(VLOOKUP(JLS117,[1]MO!$A$6:$D$26,{2,3,4},0),IFERROR(VLOOKUP(JLS117,[1]MQ!$A$6:$D$26,{2,3,4},0),IFERROR(VLOOKUP(JLS117,[1]BA!$A$6:$H$184,{2,5,8},0),{"No encontrado","X","X"}))))</f>
        <v>CIMBRA COMUN</v>
      </c>
      <c r="JLU117" s="12" t="str">
        <v>m2</v>
      </c>
      <c r="JLV117" s="4">
        <v>404.09</v>
      </c>
      <c r="JLW117" s="1">
        <f t="shared" ref="JLW117" si="1773">0.2*2</f>
        <v>0.4</v>
      </c>
      <c r="JLX117" s="4">
        <f t="shared" ref="JLX117:JLX120" si="1774">JLW117*JLV117</f>
        <v>161.63999999999999</v>
      </c>
      <c r="JMA117" s="1" t="s">
        <v>550</v>
      </c>
      <c r="JMB117" s="4" t="str" cm="1">
        <f t="array" ref="JMB117:JMD117">IFERROR(VLOOKUP(JMA117,[1]MA!$A$6:$D$32,{2,3,4},0),IFERROR(VLOOKUP(JMA117,[1]MO!$A$6:$D$26,{2,3,4},0),IFERROR(VLOOKUP(JMA117,[1]MQ!$A$6:$D$26,{2,3,4},0),IFERROR(VLOOKUP(JMA117,[1]BA!$A$6:$H$184,{2,5,8},0),{"No encontrado","X","X"}))))</f>
        <v>CIMBRA COMUN</v>
      </c>
      <c r="JMC117" s="12" t="str">
        <v>m2</v>
      </c>
      <c r="JMD117" s="4">
        <v>404.09</v>
      </c>
      <c r="JME117" s="1">
        <f t="shared" ref="JME117" si="1775">0.2*2</f>
        <v>0.4</v>
      </c>
      <c r="JMF117" s="4">
        <f t="shared" ref="JMF117:JMF120" si="1776">JME117*JMD117</f>
        <v>161.63999999999999</v>
      </c>
      <c r="JMI117" s="1" t="s">
        <v>550</v>
      </c>
      <c r="JMJ117" s="4" t="str" cm="1">
        <f t="array" ref="JMJ117:JML117">IFERROR(VLOOKUP(JMI117,[1]MA!$A$6:$D$32,{2,3,4},0),IFERROR(VLOOKUP(JMI117,[1]MO!$A$6:$D$26,{2,3,4},0),IFERROR(VLOOKUP(JMI117,[1]MQ!$A$6:$D$26,{2,3,4},0),IFERROR(VLOOKUP(JMI117,[1]BA!$A$6:$H$184,{2,5,8},0),{"No encontrado","X","X"}))))</f>
        <v>CIMBRA COMUN</v>
      </c>
      <c r="JMK117" s="12" t="str">
        <v>m2</v>
      </c>
      <c r="JML117" s="4">
        <v>404.09</v>
      </c>
      <c r="JMM117" s="1">
        <f t="shared" ref="JMM117" si="1777">0.2*2</f>
        <v>0.4</v>
      </c>
      <c r="JMN117" s="4">
        <f t="shared" ref="JMN117:JMN120" si="1778">JMM117*JML117</f>
        <v>161.63999999999999</v>
      </c>
      <c r="JMQ117" s="1" t="s">
        <v>550</v>
      </c>
      <c r="JMR117" s="4" t="str" cm="1">
        <f t="array" ref="JMR117:JMT117">IFERROR(VLOOKUP(JMQ117,[1]MA!$A$6:$D$32,{2,3,4},0),IFERROR(VLOOKUP(JMQ117,[1]MO!$A$6:$D$26,{2,3,4},0),IFERROR(VLOOKUP(JMQ117,[1]MQ!$A$6:$D$26,{2,3,4},0),IFERROR(VLOOKUP(JMQ117,[1]BA!$A$6:$H$184,{2,5,8},0),{"No encontrado","X","X"}))))</f>
        <v>CIMBRA COMUN</v>
      </c>
      <c r="JMS117" s="12" t="str">
        <v>m2</v>
      </c>
      <c r="JMT117" s="4">
        <v>404.09</v>
      </c>
      <c r="JMU117" s="1">
        <f t="shared" ref="JMU117" si="1779">0.2*2</f>
        <v>0.4</v>
      </c>
      <c r="JMV117" s="4">
        <f t="shared" ref="JMV117:JMV120" si="1780">JMU117*JMT117</f>
        <v>161.63999999999999</v>
      </c>
      <c r="JMY117" s="1" t="s">
        <v>550</v>
      </c>
      <c r="JMZ117" s="4" t="str" cm="1">
        <f t="array" ref="JMZ117:JNB117">IFERROR(VLOOKUP(JMY117,[1]MA!$A$6:$D$32,{2,3,4},0),IFERROR(VLOOKUP(JMY117,[1]MO!$A$6:$D$26,{2,3,4},0),IFERROR(VLOOKUP(JMY117,[1]MQ!$A$6:$D$26,{2,3,4},0),IFERROR(VLOOKUP(JMY117,[1]BA!$A$6:$H$184,{2,5,8},0),{"No encontrado","X","X"}))))</f>
        <v>CIMBRA COMUN</v>
      </c>
      <c r="JNA117" s="12" t="str">
        <v>m2</v>
      </c>
      <c r="JNB117" s="4">
        <v>404.09</v>
      </c>
      <c r="JNC117" s="1">
        <f t="shared" ref="JNC117" si="1781">0.2*2</f>
        <v>0.4</v>
      </c>
      <c r="JND117" s="4">
        <f t="shared" ref="JND117:JND120" si="1782">JNC117*JNB117</f>
        <v>161.63999999999999</v>
      </c>
      <c r="JNG117" s="1" t="s">
        <v>550</v>
      </c>
      <c r="JNH117" s="4" t="str" cm="1">
        <f t="array" ref="JNH117:JNJ117">IFERROR(VLOOKUP(JNG117,[1]MA!$A$6:$D$32,{2,3,4},0),IFERROR(VLOOKUP(JNG117,[1]MO!$A$6:$D$26,{2,3,4},0),IFERROR(VLOOKUP(JNG117,[1]MQ!$A$6:$D$26,{2,3,4},0),IFERROR(VLOOKUP(JNG117,[1]BA!$A$6:$H$184,{2,5,8},0),{"No encontrado","X","X"}))))</f>
        <v>CIMBRA COMUN</v>
      </c>
      <c r="JNI117" s="12" t="str">
        <v>m2</v>
      </c>
      <c r="JNJ117" s="4">
        <v>404.09</v>
      </c>
      <c r="JNK117" s="1">
        <f t="shared" ref="JNK117" si="1783">0.2*2</f>
        <v>0.4</v>
      </c>
      <c r="JNL117" s="4">
        <f t="shared" ref="JNL117:JNL120" si="1784">JNK117*JNJ117</f>
        <v>161.63999999999999</v>
      </c>
      <c r="JNO117" s="1" t="s">
        <v>550</v>
      </c>
      <c r="JNP117" s="4" t="str" cm="1">
        <f t="array" ref="JNP117:JNR117">IFERROR(VLOOKUP(JNO117,[1]MA!$A$6:$D$32,{2,3,4},0),IFERROR(VLOOKUP(JNO117,[1]MO!$A$6:$D$26,{2,3,4},0),IFERROR(VLOOKUP(JNO117,[1]MQ!$A$6:$D$26,{2,3,4},0),IFERROR(VLOOKUP(JNO117,[1]BA!$A$6:$H$184,{2,5,8},0),{"No encontrado","X","X"}))))</f>
        <v>CIMBRA COMUN</v>
      </c>
      <c r="JNQ117" s="12" t="str">
        <v>m2</v>
      </c>
      <c r="JNR117" s="4">
        <v>404.09</v>
      </c>
      <c r="JNS117" s="1">
        <f t="shared" ref="JNS117" si="1785">0.2*2</f>
        <v>0.4</v>
      </c>
      <c r="JNT117" s="4">
        <f t="shared" ref="JNT117:JNT120" si="1786">JNS117*JNR117</f>
        <v>161.63999999999999</v>
      </c>
      <c r="JNW117" s="1" t="s">
        <v>550</v>
      </c>
      <c r="JNX117" s="4" t="str" cm="1">
        <f t="array" ref="JNX117:JNZ117">IFERROR(VLOOKUP(JNW117,[1]MA!$A$6:$D$32,{2,3,4},0),IFERROR(VLOOKUP(JNW117,[1]MO!$A$6:$D$26,{2,3,4},0),IFERROR(VLOOKUP(JNW117,[1]MQ!$A$6:$D$26,{2,3,4},0),IFERROR(VLOOKUP(JNW117,[1]BA!$A$6:$H$184,{2,5,8},0),{"No encontrado","X","X"}))))</f>
        <v>CIMBRA COMUN</v>
      </c>
      <c r="JNY117" s="12" t="str">
        <v>m2</v>
      </c>
      <c r="JNZ117" s="4">
        <v>404.09</v>
      </c>
      <c r="JOA117" s="1">
        <f t="shared" ref="JOA117" si="1787">0.2*2</f>
        <v>0.4</v>
      </c>
      <c r="JOB117" s="4">
        <f t="shared" ref="JOB117:JOB120" si="1788">JOA117*JNZ117</f>
        <v>161.63999999999999</v>
      </c>
      <c r="JOE117" s="1" t="s">
        <v>550</v>
      </c>
      <c r="JOF117" s="4" t="str" cm="1">
        <f t="array" ref="JOF117:JOH117">IFERROR(VLOOKUP(JOE117,[1]MA!$A$6:$D$32,{2,3,4},0),IFERROR(VLOOKUP(JOE117,[1]MO!$A$6:$D$26,{2,3,4},0),IFERROR(VLOOKUP(JOE117,[1]MQ!$A$6:$D$26,{2,3,4},0),IFERROR(VLOOKUP(JOE117,[1]BA!$A$6:$H$184,{2,5,8},0),{"No encontrado","X","X"}))))</f>
        <v>CIMBRA COMUN</v>
      </c>
      <c r="JOG117" s="12" t="str">
        <v>m2</v>
      </c>
      <c r="JOH117" s="4">
        <v>404.09</v>
      </c>
      <c r="JOI117" s="1">
        <f t="shared" ref="JOI117" si="1789">0.2*2</f>
        <v>0.4</v>
      </c>
      <c r="JOJ117" s="4">
        <f t="shared" ref="JOJ117:JOJ120" si="1790">JOI117*JOH117</f>
        <v>161.63999999999999</v>
      </c>
      <c r="JOM117" s="1" t="s">
        <v>550</v>
      </c>
      <c r="JON117" s="4" t="str" cm="1">
        <f t="array" ref="JON117:JOP117">IFERROR(VLOOKUP(JOM117,[1]MA!$A$6:$D$32,{2,3,4},0),IFERROR(VLOOKUP(JOM117,[1]MO!$A$6:$D$26,{2,3,4},0),IFERROR(VLOOKUP(JOM117,[1]MQ!$A$6:$D$26,{2,3,4},0),IFERROR(VLOOKUP(JOM117,[1]BA!$A$6:$H$184,{2,5,8},0),{"No encontrado","X","X"}))))</f>
        <v>CIMBRA COMUN</v>
      </c>
      <c r="JOO117" s="12" t="str">
        <v>m2</v>
      </c>
      <c r="JOP117" s="4">
        <v>404.09</v>
      </c>
      <c r="JOQ117" s="1">
        <f t="shared" ref="JOQ117" si="1791">0.2*2</f>
        <v>0.4</v>
      </c>
      <c r="JOR117" s="4">
        <f t="shared" ref="JOR117:JOR120" si="1792">JOQ117*JOP117</f>
        <v>161.63999999999999</v>
      </c>
      <c r="JOU117" s="1" t="s">
        <v>550</v>
      </c>
      <c r="JOV117" s="4" t="str" cm="1">
        <f t="array" ref="JOV117:JOX117">IFERROR(VLOOKUP(JOU117,[1]MA!$A$6:$D$32,{2,3,4},0),IFERROR(VLOOKUP(JOU117,[1]MO!$A$6:$D$26,{2,3,4},0),IFERROR(VLOOKUP(JOU117,[1]MQ!$A$6:$D$26,{2,3,4},0),IFERROR(VLOOKUP(JOU117,[1]BA!$A$6:$H$184,{2,5,8},0),{"No encontrado","X","X"}))))</f>
        <v>CIMBRA COMUN</v>
      </c>
      <c r="JOW117" s="12" t="str">
        <v>m2</v>
      </c>
      <c r="JOX117" s="4">
        <v>404.09</v>
      </c>
      <c r="JOY117" s="1">
        <f t="shared" ref="JOY117" si="1793">0.2*2</f>
        <v>0.4</v>
      </c>
      <c r="JOZ117" s="4">
        <f t="shared" ref="JOZ117:JOZ120" si="1794">JOY117*JOX117</f>
        <v>161.63999999999999</v>
      </c>
      <c r="JPC117" s="1" t="s">
        <v>550</v>
      </c>
      <c r="JPD117" s="4" t="str" cm="1">
        <f t="array" ref="JPD117:JPF117">IFERROR(VLOOKUP(JPC117,[1]MA!$A$6:$D$32,{2,3,4},0),IFERROR(VLOOKUP(JPC117,[1]MO!$A$6:$D$26,{2,3,4},0),IFERROR(VLOOKUP(JPC117,[1]MQ!$A$6:$D$26,{2,3,4},0),IFERROR(VLOOKUP(JPC117,[1]BA!$A$6:$H$184,{2,5,8},0),{"No encontrado","X","X"}))))</f>
        <v>CIMBRA COMUN</v>
      </c>
      <c r="JPE117" s="12" t="str">
        <v>m2</v>
      </c>
      <c r="JPF117" s="4">
        <v>404.09</v>
      </c>
      <c r="JPG117" s="1">
        <f t="shared" ref="JPG117" si="1795">0.2*2</f>
        <v>0.4</v>
      </c>
      <c r="JPH117" s="4">
        <f t="shared" ref="JPH117:JPH120" si="1796">JPG117*JPF117</f>
        <v>161.63999999999999</v>
      </c>
      <c r="JPK117" s="1" t="s">
        <v>550</v>
      </c>
      <c r="JPL117" s="4" t="str" cm="1">
        <f t="array" ref="JPL117:JPN117">IFERROR(VLOOKUP(JPK117,[1]MA!$A$6:$D$32,{2,3,4},0),IFERROR(VLOOKUP(JPK117,[1]MO!$A$6:$D$26,{2,3,4},0),IFERROR(VLOOKUP(JPK117,[1]MQ!$A$6:$D$26,{2,3,4},0),IFERROR(VLOOKUP(JPK117,[1]BA!$A$6:$H$184,{2,5,8},0),{"No encontrado","X","X"}))))</f>
        <v>CIMBRA COMUN</v>
      </c>
      <c r="JPM117" s="12" t="str">
        <v>m2</v>
      </c>
      <c r="JPN117" s="4">
        <v>404.09</v>
      </c>
      <c r="JPO117" s="1">
        <f t="shared" ref="JPO117" si="1797">0.2*2</f>
        <v>0.4</v>
      </c>
      <c r="JPP117" s="4">
        <f t="shared" ref="JPP117:JPP120" si="1798">JPO117*JPN117</f>
        <v>161.63999999999999</v>
      </c>
      <c r="JPS117" s="1" t="s">
        <v>550</v>
      </c>
      <c r="JPT117" s="4" t="str" cm="1">
        <f t="array" ref="JPT117:JPV117">IFERROR(VLOOKUP(JPS117,[1]MA!$A$6:$D$32,{2,3,4},0),IFERROR(VLOOKUP(JPS117,[1]MO!$A$6:$D$26,{2,3,4},0),IFERROR(VLOOKUP(JPS117,[1]MQ!$A$6:$D$26,{2,3,4},0),IFERROR(VLOOKUP(JPS117,[1]BA!$A$6:$H$184,{2,5,8},0),{"No encontrado","X","X"}))))</f>
        <v>CIMBRA COMUN</v>
      </c>
      <c r="JPU117" s="12" t="str">
        <v>m2</v>
      </c>
      <c r="JPV117" s="4">
        <v>404.09</v>
      </c>
      <c r="JPW117" s="1">
        <f t="shared" ref="JPW117" si="1799">0.2*2</f>
        <v>0.4</v>
      </c>
      <c r="JPX117" s="4">
        <f t="shared" ref="JPX117:JPX120" si="1800">JPW117*JPV117</f>
        <v>161.63999999999999</v>
      </c>
      <c r="JQA117" s="1" t="s">
        <v>550</v>
      </c>
      <c r="JQB117" s="4" t="str" cm="1">
        <f t="array" ref="JQB117:JQD117">IFERROR(VLOOKUP(JQA117,[1]MA!$A$6:$D$32,{2,3,4},0),IFERROR(VLOOKUP(JQA117,[1]MO!$A$6:$D$26,{2,3,4},0),IFERROR(VLOOKUP(JQA117,[1]MQ!$A$6:$D$26,{2,3,4},0),IFERROR(VLOOKUP(JQA117,[1]BA!$A$6:$H$184,{2,5,8},0),{"No encontrado","X","X"}))))</f>
        <v>CIMBRA COMUN</v>
      </c>
      <c r="JQC117" s="12" t="str">
        <v>m2</v>
      </c>
      <c r="JQD117" s="4">
        <v>404.09</v>
      </c>
      <c r="JQE117" s="1">
        <f t="shared" ref="JQE117" si="1801">0.2*2</f>
        <v>0.4</v>
      </c>
      <c r="JQF117" s="4">
        <f t="shared" ref="JQF117:JQF120" si="1802">JQE117*JQD117</f>
        <v>161.63999999999999</v>
      </c>
      <c r="JQI117" s="1" t="s">
        <v>550</v>
      </c>
      <c r="JQJ117" s="4" t="str" cm="1">
        <f t="array" ref="JQJ117:JQL117">IFERROR(VLOOKUP(JQI117,[1]MA!$A$6:$D$32,{2,3,4},0),IFERROR(VLOOKUP(JQI117,[1]MO!$A$6:$D$26,{2,3,4},0),IFERROR(VLOOKUP(JQI117,[1]MQ!$A$6:$D$26,{2,3,4},0),IFERROR(VLOOKUP(JQI117,[1]BA!$A$6:$H$184,{2,5,8},0),{"No encontrado","X","X"}))))</f>
        <v>CIMBRA COMUN</v>
      </c>
      <c r="JQK117" s="12" t="str">
        <v>m2</v>
      </c>
      <c r="JQL117" s="4">
        <v>404.09</v>
      </c>
      <c r="JQM117" s="1">
        <f t="shared" ref="JQM117" si="1803">0.2*2</f>
        <v>0.4</v>
      </c>
      <c r="JQN117" s="4">
        <f t="shared" ref="JQN117:JQN120" si="1804">JQM117*JQL117</f>
        <v>161.63999999999999</v>
      </c>
      <c r="JQQ117" s="1" t="s">
        <v>550</v>
      </c>
      <c r="JQR117" s="4" t="str" cm="1">
        <f t="array" ref="JQR117:JQT117">IFERROR(VLOOKUP(JQQ117,[1]MA!$A$6:$D$32,{2,3,4},0),IFERROR(VLOOKUP(JQQ117,[1]MO!$A$6:$D$26,{2,3,4},0),IFERROR(VLOOKUP(JQQ117,[1]MQ!$A$6:$D$26,{2,3,4},0),IFERROR(VLOOKUP(JQQ117,[1]BA!$A$6:$H$184,{2,5,8},0),{"No encontrado","X","X"}))))</f>
        <v>CIMBRA COMUN</v>
      </c>
      <c r="JQS117" s="12" t="str">
        <v>m2</v>
      </c>
      <c r="JQT117" s="4">
        <v>404.09</v>
      </c>
      <c r="JQU117" s="1">
        <f t="shared" ref="JQU117" si="1805">0.2*2</f>
        <v>0.4</v>
      </c>
      <c r="JQV117" s="4">
        <f t="shared" ref="JQV117:JQV120" si="1806">JQU117*JQT117</f>
        <v>161.63999999999999</v>
      </c>
      <c r="JQY117" s="1" t="s">
        <v>550</v>
      </c>
      <c r="JQZ117" s="4" t="str" cm="1">
        <f t="array" ref="JQZ117:JRB117">IFERROR(VLOOKUP(JQY117,[1]MA!$A$6:$D$32,{2,3,4},0),IFERROR(VLOOKUP(JQY117,[1]MO!$A$6:$D$26,{2,3,4},0),IFERROR(VLOOKUP(JQY117,[1]MQ!$A$6:$D$26,{2,3,4},0),IFERROR(VLOOKUP(JQY117,[1]BA!$A$6:$H$184,{2,5,8},0),{"No encontrado","X","X"}))))</f>
        <v>CIMBRA COMUN</v>
      </c>
      <c r="JRA117" s="12" t="str">
        <v>m2</v>
      </c>
      <c r="JRB117" s="4">
        <v>404.09</v>
      </c>
      <c r="JRC117" s="1">
        <f t="shared" ref="JRC117" si="1807">0.2*2</f>
        <v>0.4</v>
      </c>
      <c r="JRD117" s="4">
        <f t="shared" ref="JRD117:JRD120" si="1808">JRC117*JRB117</f>
        <v>161.63999999999999</v>
      </c>
      <c r="JRG117" s="1" t="s">
        <v>550</v>
      </c>
      <c r="JRH117" s="4" t="str" cm="1">
        <f t="array" ref="JRH117:JRJ117">IFERROR(VLOOKUP(JRG117,[1]MA!$A$6:$D$32,{2,3,4},0),IFERROR(VLOOKUP(JRG117,[1]MO!$A$6:$D$26,{2,3,4},0),IFERROR(VLOOKUP(JRG117,[1]MQ!$A$6:$D$26,{2,3,4},0),IFERROR(VLOOKUP(JRG117,[1]BA!$A$6:$H$184,{2,5,8},0),{"No encontrado","X","X"}))))</f>
        <v>CIMBRA COMUN</v>
      </c>
      <c r="JRI117" s="12" t="str">
        <v>m2</v>
      </c>
      <c r="JRJ117" s="4">
        <v>404.09</v>
      </c>
      <c r="JRK117" s="1">
        <f t="shared" ref="JRK117" si="1809">0.2*2</f>
        <v>0.4</v>
      </c>
      <c r="JRL117" s="4">
        <f t="shared" ref="JRL117:JRL120" si="1810">JRK117*JRJ117</f>
        <v>161.63999999999999</v>
      </c>
      <c r="JRO117" s="1" t="s">
        <v>550</v>
      </c>
      <c r="JRP117" s="4" t="str" cm="1">
        <f t="array" ref="JRP117:JRR117">IFERROR(VLOOKUP(JRO117,[1]MA!$A$6:$D$32,{2,3,4},0),IFERROR(VLOOKUP(JRO117,[1]MO!$A$6:$D$26,{2,3,4},0),IFERROR(VLOOKUP(JRO117,[1]MQ!$A$6:$D$26,{2,3,4},0),IFERROR(VLOOKUP(JRO117,[1]BA!$A$6:$H$184,{2,5,8},0),{"No encontrado","X","X"}))))</f>
        <v>CIMBRA COMUN</v>
      </c>
      <c r="JRQ117" s="12" t="str">
        <v>m2</v>
      </c>
      <c r="JRR117" s="4">
        <v>404.09</v>
      </c>
      <c r="JRS117" s="1">
        <f t="shared" ref="JRS117" si="1811">0.2*2</f>
        <v>0.4</v>
      </c>
      <c r="JRT117" s="4">
        <f t="shared" ref="JRT117:JRT120" si="1812">JRS117*JRR117</f>
        <v>161.63999999999999</v>
      </c>
      <c r="JRW117" s="1" t="s">
        <v>550</v>
      </c>
      <c r="JRX117" s="4" t="str" cm="1">
        <f t="array" ref="JRX117:JRZ117">IFERROR(VLOOKUP(JRW117,[1]MA!$A$6:$D$32,{2,3,4},0),IFERROR(VLOOKUP(JRW117,[1]MO!$A$6:$D$26,{2,3,4},0),IFERROR(VLOOKUP(JRW117,[1]MQ!$A$6:$D$26,{2,3,4},0),IFERROR(VLOOKUP(JRW117,[1]BA!$A$6:$H$184,{2,5,8},0),{"No encontrado","X","X"}))))</f>
        <v>CIMBRA COMUN</v>
      </c>
      <c r="JRY117" s="12" t="str">
        <v>m2</v>
      </c>
      <c r="JRZ117" s="4">
        <v>404.09</v>
      </c>
      <c r="JSA117" s="1">
        <f t="shared" ref="JSA117" si="1813">0.2*2</f>
        <v>0.4</v>
      </c>
      <c r="JSB117" s="4">
        <f t="shared" ref="JSB117:JSB120" si="1814">JSA117*JRZ117</f>
        <v>161.63999999999999</v>
      </c>
      <c r="JSE117" s="1" t="s">
        <v>550</v>
      </c>
      <c r="JSF117" s="4" t="str" cm="1">
        <f t="array" ref="JSF117:JSH117">IFERROR(VLOOKUP(JSE117,[1]MA!$A$6:$D$32,{2,3,4},0),IFERROR(VLOOKUP(JSE117,[1]MO!$A$6:$D$26,{2,3,4},0),IFERROR(VLOOKUP(JSE117,[1]MQ!$A$6:$D$26,{2,3,4},0),IFERROR(VLOOKUP(JSE117,[1]BA!$A$6:$H$184,{2,5,8},0),{"No encontrado","X","X"}))))</f>
        <v>CIMBRA COMUN</v>
      </c>
      <c r="JSG117" s="12" t="str">
        <v>m2</v>
      </c>
      <c r="JSH117" s="4">
        <v>404.09</v>
      </c>
      <c r="JSI117" s="1">
        <f t="shared" ref="JSI117" si="1815">0.2*2</f>
        <v>0.4</v>
      </c>
      <c r="JSJ117" s="4">
        <f t="shared" ref="JSJ117:JSJ120" si="1816">JSI117*JSH117</f>
        <v>161.63999999999999</v>
      </c>
      <c r="JSM117" s="1" t="s">
        <v>550</v>
      </c>
      <c r="JSN117" s="4" t="str" cm="1">
        <f t="array" ref="JSN117:JSP117">IFERROR(VLOOKUP(JSM117,[1]MA!$A$6:$D$32,{2,3,4},0),IFERROR(VLOOKUP(JSM117,[1]MO!$A$6:$D$26,{2,3,4},0),IFERROR(VLOOKUP(JSM117,[1]MQ!$A$6:$D$26,{2,3,4},0),IFERROR(VLOOKUP(JSM117,[1]BA!$A$6:$H$184,{2,5,8},0),{"No encontrado","X","X"}))))</f>
        <v>CIMBRA COMUN</v>
      </c>
      <c r="JSO117" s="12" t="str">
        <v>m2</v>
      </c>
      <c r="JSP117" s="4">
        <v>404.09</v>
      </c>
      <c r="JSQ117" s="1">
        <f t="shared" ref="JSQ117" si="1817">0.2*2</f>
        <v>0.4</v>
      </c>
      <c r="JSR117" s="4">
        <f t="shared" ref="JSR117:JSR120" si="1818">JSQ117*JSP117</f>
        <v>161.63999999999999</v>
      </c>
      <c r="JSU117" s="1" t="s">
        <v>550</v>
      </c>
      <c r="JSV117" s="4" t="str" cm="1">
        <f t="array" ref="JSV117:JSX117">IFERROR(VLOOKUP(JSU117,[1]MA!$A$6:$D$32,{2,3,4},0),IFERROR(VLOOKUP(JSU117,[1]MO!$A$6:$D$26,{2,3,4},0),IFERROR(VLOOKUP(JSU117,[1]MQ!$A$6:$D$26,{2,3,4},0),IFERROR(VLOOKUP(JSU117,[1]BA!$A$6:$H$184,{2,5,8},0),{"No encontrado","X","X"}))))</f>
        <v>CIMBRA COMUN</v>
      </c>
      <c r="JSW117" s="12" t="str">
        <v>m2</v>
      </c>
      <c r="JSX117" s="4">
        <v>404.09</v>
      </c>
      <c r="JSY117" s="1">
        <f t="shared" ref="JSY117" si="1819">0.2*2</f>
        <v>0.4</v>
      </c>
      <c r="JSZ117" s="4">
        <f t="shared" ref="JSZ117:JSZ120" si="1820">JSY117*JSX117</f>
        <v>161.63999999999999</v>
      </c>
      <c r="JTC117" s="1" t="s">
        <v>550</v>
      </c>
      <c r="JTD117" s="4" t="str" cm="1">
        <f t="array" ref="JTD117:JTF117">IFERROR(VLOOKUP(JTC117,[1]MA!$A$6:$D$32,{2,3,4},0),IFERROR(VLOOKUP(JTC117,[1]MO!$A$6:$D$26,{2,3,4},0),IFERROR(VLOOKUP(JTC117,[1]MQ!$A$6:$D$26,{2,3,4},0),IFERROR(VLOOKUP(JTC117,[1]BA!$A$6:$H$184,{2,5,8},0),{"No encontrado","X","X"}))))</f>
        <v>CIMBRA COMUN</v>
      </c>
      <c r="JTE117" s="12" t="str">
        <v>m2</v>
      </c>
      <c r="JTF117" s="4">
        <v>404.09</v>
      </c>
      <c r="JTG117" s="1">
        <f t="shared" ref="JTG117" si="1821">0.2*2</f>
        <v>0.4</v>
      </c>
      <c r="JTH117" s="4">
        <f t="shared" ref="JTH117:JTH120" si="1822">JTG117*JTF117</f>
        <v>161.63999999999999</v>
      </c>
      <c r="JTK117" s="1" t="s">
        <v>550</v>
      </c>
      <c r="JTL117" s="4" t="str" cm="1">
        <f t="array" ref="JTL117:JTN117">IFERROR(VLOOKUP(JTK117,[1]MA!$A$6:$D$32,{2,3,4},0),IFERROR(VLOOKUP(JTK117,[1]MO!$A$6:$D$26,{2,3,4},0),IFERROR(VLOOKUP(JTK117,[1]MQ!$A$6:$D$26,{2,3,4},0),IFERROR(VLOOKUP(JTK117,[1]BA!$A$6:$H$184,{2,5,8},0),{"No encontrado","X","X"}))))</f>
        <v>CIMBRA COMUN</v>
      </c>
      <c r="JTM117" s="12" t="str">
        <v>m2</v>
      </c>
      <c r="JTN117" s="4">
        <v>404.09</v>
      </c>
      <c r="JTO117" s="1">
        <f t="shared" ref="JTO117" si="1823">0.2*2</f>
        <v>0.4</v>
      </c>
      <c r="JTP117" s="4">
        <f t="shared" ref="JTP117:JTP120" si="1824">JTO117*JTN117</f>
        <v>161.63999999999999</v>
      </c>
      <c r="JTS117" s="1" t="s">
        <v>550</v>
      </c>
      <c r="JTT117" s="4" t="str" cm="1">
        <f t="array" ref="JTT117:JTV117">IFERROR(VLOOKUP(JTS117,[1]MA!$A$6:$D$32,{2,3,4},0),IFERROR(VLOOKUP(JTS117,[1]MO!$A$6:$D$26,{2,3,4},0),IFERROR(VLOOKUP(JTS117,[1]MQ!$A$6:$D$26,{2,3,4},0),IFERROR(VLOOKUP(JTS117,[1]BA!$A$6:$H$184,{2,5,8},0),{"No encontrado","X","X"}))))</f>
        <v>CIMBRA COMUN</v>
      </c>
      <c r="JTU117" s="12" t="str">
        <v>m2</v>
      </c>
      <c r="JTV117" s="4">
        <v>404.09</v>
      </c>
      <c r="JTW117" s="1">
        <f t="shared" ref="JTW117" si="1825">0.2*2</f>
        <v>0.4</v>
      </c>
      <c r="JTX117" s="4">
        <f t="shared" ref="JTX117:JTX120" si="1826">JTW117*JTV117</f>
        <v>161.63999999999999</v>
      </c>
      <c r="JUA117" s="1" t="s">
        <v>550</v>
      </c>
      <c r="JUB117" s="4" t="str" cm="1">
        <f t="array" ref="JUB117:JUD117">IFERROR(VLOOKUP(JUA117,[1]MA!$A$6:$D$32,{2,3,4},0),IFERROR(VLOOKUP(JUA117,[1]MO!$A$6:$D$26,{2,3,4},0),IFERROR(VLOOKUP(JUA117,[1]MQ!$A$6:$D$26,{2,3,4},0),IFERROR(VLOOKUP(JUA117,[1]BA!$A$6:$H$184,{2,5,8},0),{"No encontrado","X","X"}))))</f>
        <v>CIMBRA COMUN</v>
      </c>
      <c r="JUC117" s="12" t="str">
        <v>m2</v>
      </c>
      <c r="JUD117" s="4">
        <v>404.09</v>
      </c>
      <c r="JUE117" s="1">
        <f t="shared" ref="JUE117" si="1827">0.2*2</f>
        <v>0.4</v>
      </c>
      <c r="JUF117" s="4">
        <f t="shared" ref="JUF117:JUF120" si="1828">JUE117*JUD117</f>
        <v>161.63999999999999</v>
      </c>
      <c r="JUI117" s="1" t="s">
        <v>550</v>
      </c>
      <c r="JUJ117" s="4" t="str" cm="1">
        <f t="array" ref="JUJ117:JUL117">IFERROR(VLOOKUP(JUI117,[1]MA!$A$6:$D$32,{2,3,4},0),IFERROR(VLOOKUP(JUI117,[1]MO!$A$6:$D$26,{2,3,4},0),IFERROR(VLOOKUP(JUI117,[1]MQ!$A$6:$D$26,{2,3,4},0),IFERROR(VLOOKUP(JUI117,[1]BA!$A$6:$H$184,{2,5,8},0),{"No encontrado","X","X"}))))</f>
        <v>CIMBRA COMUN</v>
      </c>
      <c r="JUK117" s="12" t="str">
        <v>m2</v>
      </c>
      <c r="JUL117" s="4">
        <v>404.09</v>
      </c>
      <c r="JUM117" s="1">
        <f t="shared" ref="JUM117" si="1829">0.2*2</f>
        <v>0.4</v>
      </c>
      <c r="JUN117" s="4">
        <f t="shared" ref="JUN117:JUN120" si="1830">JUM117*JUL117</f>
        <v>161.63999999999999</v>
      </c>
      <c r="JUQ117" s="1" t="s">
        <v>550</v>
      </c>
      <c r="JUR117" s="4" t="str" cm="1">
        <f t="array" ref="JUR117:JUT117">IFERROR(VLOOKUP(JUQ117,[1]MA!$A$6:$D$32,{2,3,4},0),IFERROR(VLOOKUP(JUQ117,[1]MO!$A$6:$D$26,{2,3,4},0),IFERROR(VLOOKUP(JUQ117,[1]MQ!$A$6:$D$26,{2,3,4},0),IFERROR(VLOOKUP(JUQ117,[1]BA!$A$6:$H$184,{2,5,8},0),{"No encontrado","X","X"}))))</f>
        <v>CIMBRA COMUN</v>
      </c>
      <c r="JUS117" s="12" t="str">
        <v>m2</v>
      </c>
      <c r="JUT117" s="4">
        <v>404.09</v>
      </c>
      <c r="JUU117" s="1">
        <f t="shared" ref="JUU117" si="1831">0.2*2</f>
        <v>0.4</v>
      </c>
      <c r="JUV117" s="4">
        <f t="shared" ref="JUV117:JUV120" si="1832">JUU117*JUT117</f>
        <v>161.63999999999999</v>
      </c>
      <c r="JUY117" s="1" t="s">
        <v>550</v>
      </c>
      <c r="JUZ117" s="4" t="str" cm="1">
        <f t="array" ref="JUZ117:JVB117">IFERROR(VLOOKUP(JUY117,[1]MA!$A$6:$D$32,{2,3,4},0),IFERROR(VLOOKUP(JUY117,[1]MO!$A$6:$D$26,{2,3,4},0),IFERROR(VLOOKUP(JUY117,[1]MQ!$A$6:$D$26,{2,3,4},0),IFERROR(VLOOKUP(JUY117,[1]BA!$A$6:$H$184,{2,5,8},0),{"No encontrado","X","X"}))))</f>
        <v>CIMBRA COMUN</v>
      </c>
      <c r="JVA117" s="12" t="str">
        <v>m2</v>
      </c>
      <c r="JVB117" s="4">
        <v>404.09</v>
      </c>
      <c r="JVC117" s="1">
        <f t="shared" ref="JVC117" si="1833">0.2*2</f>
        <v>0.4</v>
      </c>
      <c r="JVD117" s="4">
        <f t="shared" ref="JVD117:JVD120" si="1834">JVC117*JVB117</f>
        <v>161.63999999999999</v>
      </c>
      <c r="JVG117" s="1" t="s">
        <v>550</v>
      </c>
      <c r="JVH117" s="4" t="str" cm="1">
        <f t="array" ref="JVH117:JVJ117">IFERROR(VLOOKUP(JVG117,[1]MA!$A$6:$D$32,{2,3,4},0),IFERROR(VLOOKUP(JVG117,[1]MO!$A$6:$D$26,{2,3,4},0),IFERROR(VLOOKUP(JVG117,[1]MQ!$A$6:$D$26,{2,3,4},0),IFERROR(VLOOKUP(JVG117,[1]BA!$A$6:$H$184,{2,5,8},0),{"No encontrado","X","X"}))))</f>
        <v>CIMBRA COMUN</v>
      </c>
      <c r="JVI117" s="12" t="str">
        <v>m2</v>
      </c>
      <c r="JVJ117" s="4">
        <v>404.09</v>
      </c>
      <c r="JVK117" s="1">
        <f t="shared" ref="JVK117" si="1835">0.2*2</f>
        <v>0.4</v>
      </c>
      <c r="JVL117" s="4">
        <f t="shared" ref="JVL117:JVL120" si="1836">JVK117*JVJ117</f>
        <v>161.63999999999999</v>
      </c>
      <c r="JVO117" s="1" t="s">
        <v>550</v>
      </c>
      <c r="JVP117" s="4" t="str" cm="1">
        <f t="array" ref="JVP117:JVR117">IFERROR(VLOOKUP(JVO117,[1]MA!$A$6:$D$32,{2,3,4},0),IFERROR(VLOOKUP(JVO117,[1]MO!$A$6:$D$26,{2,3,4},0),IFERROR(VLOOKUP(JVO117,[1]MQ!$A$6:$D$26,{2,3,4},0),IFERROR(VLOOKUP(JVO117,[1]BA!$A$6:$H$184,{2,5,8},0),{"No encontrado","X","X"}))))</f>
        <v>CIMBRA COMUN</v>
      </c>
      <c r="JVQ117" s="12" t="str">
        <v>m2</v>
      </c>
      <c r="JVR117" s="4">
        <v>404.09</v>
      </c>
      <c r="JVS117" s="1">
        <f t="shared" ref="JVS117" si="1837">0.2*2</f>
        <v>0.4</v>
      </c>
      <c r="JVT117" s="4">
        <f t="shared" ref="JVT117:JVT120" si="1838">JVS117*JVR117</f>
        <v>161.63999999999999</v>
      </c>
      <c r="JVW117" s="1" t="s">
        <v>550</v>
      </c>
      <c r="JVX117" s="4" t="str" cm="1">
        <f t="array" ref="JVX117:JVZ117">IFERROR(VLOOKUP(JVW117,[1]MA!$A$6:$D$32,{2,3,4},0),IFERROR(VLOOKUP(JVW117,[1]MO!$A$6:$D$26,{2,3,4},0),IFERROR(VLOOKUP(JVW117,[1]MQ!$A$6:$D$26,{2,3,4},0),IFERROR(VLOOKUP(JVW117,[1]BA!$A$6:$H$184,{2,5,8},0),{"No encontrado","X","X"}))))</f>
        <v>CIMBRA COMUN</v>
      </c>
      <c r="JVY117" s="12" t="str">
        <v>m2</v>
      </c>
      <c r="JVZ117" s="4">
        <v>404.09</v>
      </c>
      <c r="JWA117" s="1">
        <f t="shared" ref="JWA117" si="1839">0.2*2</f>
        <v>0.4</v>
      </c>
      <c r="JWB117" s="4">
        <f t="shared" ref="JWB117:JWB120" si="1840">JWA117*JVZ117</f>
        <v>161.63999999999999</v>
      </c>
      <c r="JWE117" s="1" t="s">
        <v>550</v>
      </c>
      <c r="JWF117" s="4" t="str" cm="1">
        <f t="array" ref="JWF117:JWH117">IFERROR(VLOOKUP(JWE117,[1]MA!$A$6:$D$32,{2,3,4},0),IFERROR(VLOOKUP(JWE117,[1]MO!$A$6:$D$26,{2,3,4},0),IFERROR(VLOOKUP(JWE117,[1]MQ!$A$6:$D$26,{2,3,4},0),IFERROR(VLOOKUP(JWE117,[1]BA!$A$6:$H$184,{2,5,8},0),{"No encontrado","X","X"}))))</f>
        <v>CIMBRA COMUN</v>
      </c>
      <c r="JWG117" s="12" t="str">
        <v>m2</v>
      </c>
      <c r="JWH117" s="4">
        <v>404.09</v>
      </c>
      <c r="JWI117" s="1">
        <f t="shared" ref="JWI117" si="1841">0.2*2</f>
        <v>0.4</v>
      </c>
      <c r="JWJ117" s="4">
        <f t="shared" ref="JWJ117:JWJ120" si="1842">JWI117*JWH117</f>
        <v>161.63999999999999</v>
      </c>
      <c r="JWM117" s="1" t="s">
        <v>550</v>
      </c>
      <c r="JWN117" s="4" t="str" cm="1">
        <f t="array" ref="JWN117:JWP117">IFERROR(VLOOKUP(JWM117,[1]MA!$A$6:$D$32,{2,3,4},0),IFERROR(VLOOKUP(JWM117,[1]MO!$A$6:$D$26,{2,3,4},0),IFERROR(VLOOKUP(JWM117,[1]MQ!$A$6:$D$26,{2,3,4},0),IFERROR(VLOOKUP(JWM117,[1]BA!$A$6:$H$184,{2,5,8},0),{"No encontrado","X","X"}))))</f>
        <v>CIMBRA COMUN</v>
      </c>
      <c r="JWO117" s="12" t="str">
        <v>m2</v>
      </c>
      <c r="JWP117" s="4">
        <v>404.09</v>
      </c>
      <c r="JWQ117" s="1">
        <f t="shared" ref="JWQ117" si="1843">0.2*2</f>
        <v>0.4</v>
      </c>
      <c r="JWR117" s="4">
        <f t="shared" ref="JWR117:JWR120" si="1844">JWQ117*JWP117</f>
        <v>161.63999999999999</v>
      </c>
      <c r="JWU117" s="1" t="s">
        <v>550</v>
      </c>
      <c r="JWV117" s="4" t="str" cm="1">
        <f t="array" ref="JWV117:JWX117">IFERROR(VLOOKUP(JWU117,[1]MA!$A$6:$D$32,{2,3,4},0),IFERROR(VLOOKUP(JWU117,[1]MO!$A$6:$D$26,{2,3,4},0),IFERROR(VLOOKUP(JWU117,[1]MQ!$A$6:$D$26,{2,3,4},0),IFERROR(VLOOKUP(JWU117,[1]BA!$A$6:$H$184,{2,5,8},0),{"No encontrado","X","X"}))))</f>
        <v>CIMBRA COMUN</v>
      </c>
      <c r="JWW117" s="12" t="str">
        <v>m2</v>
      </c>
      <c r="JWX117" s="4">
        <v>404.09</v>
      </c>
      <c r="JWY117" s="1">
        <f t="shared" ref="JWY117" si="1845">0.2*2</f>
        <v>0.4</v>
      </c>
      <c r="JWZ117" s="4">
        <f t="shared" ref="JWZ117:JWZ120" si="1846">JWY117*JWX117</f>
        <v>161.63999999999999</v>
      </c>
      <c r="JXC117" s="1" t="s">
        <v>550</v>
      </c>
      <c r="JXD117" s="4" t="str" cm="1">
        <f t="array" ref="JXD117:JXF117">IFERROR(VLOOKUP(JXC117,[1]MA!$A$6:$D$32,{2,3,4},0),IFERROR(VLOOKUP(JXC117,[1]MO!$A$6:$D$26,{2,3,4},0),IFERROR(VLOOKUP(JXC117,[1]MQ!$A$6:$D$26,{2,3,4},0),IFERROR(VLOOKUP(JXC117,[1]BA!$A$6:$H$184,{2,5,8},0),{"No encontrado","X","X"}))))</f>
        <v>CIMBRA COMUN</v>
      </c>
      <c r="JXE117" s="12" t="str">
        <v>m2</v>
      </c>
      <c r="JXF117" s="4">
        <v>404.09</v>
      </c>
      <c r="JXG117" s="1">
        <f t="shared" ref="JXG117" si="1847">0.2*2</f>
        <v>0.4</v>
      </c>
      <c r="JXH117" s="4">
        <f t="shared" ref="JXH117:JXH120" si="1848">JXG117*JXF117</f>
        <v>161.63999999999999</v>
      </c>
      <c r="JXK117" s="1" t="s">
        <v>550</v>
      </c>
      <c r="JXL117" s="4" t="str" cm="1">
        <f t="array" ref="JXL117:JXN117">IFERROR(VLOOKUP(JXK117,[1]MA!$A$6:$D$32,{2,3,4},0),IFERROR(VLOOKUP(JXK117,[1]MO!$A$6:$D$26,{2,3,4},0),IFERROR(VLOOKUP(JXK117,[1]MQ!$A$6:$D$26,{2,3,4},0),IFERROR(VLOOKUP(JXK117,[1]BA!$A$6:$H$184,{2,5,8},0),{"No encontrado","X","X"}))))</f>
        <v>CIMBRA COMUN</v>
      </c>
      <c r="JXM117" s="12" t="str">
        <v>m2</v>
      </c>
      <c r="JXN117" s="4">
        <v>404.09</v>
      </c>
      <c r="JXO117" s="1">
        <f t="shared" ref="JXO117" si="1849">0.2*2</f>
        <v>0.4</v>
      </c>
      <c r="JXP117" s="4">
        <f t="shared" ref="JXP117:JXP120" si="1850">JXO117*JXN117</f>
        <v>161.63999999999999</v>
      </c>
      <c r="JXS117" s="1" t="s">
        <v>550</v>
      </c>
      <c r="JXT117" s="4" t="str" cm="1">
        <f t="array" ref="JXT117:JXV117">IFERROR(VLOOKUP(JXS117,[1]MA!$A$6:$D$32,{2,3,4},0),IFERROR(VLOOKUP(JXS117,[1]MO!$A$6:$D$26,{2,3,4},0),IFERROR(VLOOKUP(JXS117,[1]MQ!$A$6:$D$26,{2,3,4},0),IFERROR(VLOOKUP(JXS117,[1]BA!$A$6:$H$184,{2,5,8},0),{"No encontrado","X","X"}))))</f>
        <v>CIMBRA COMUN</v>
      </c>
      <c r="JXU117" s="12" t="str">
        <v>m2</v>
      </c>
      <c r="JXV117" s="4">
        <v>404.09</v>
      </c>
      <c r="JXW117" s="1">
        <f t="shared" ref="JXW117" si="1851">0.2*2</f>
        <v>0.4</v>
      </c>
      <c r="JXX117" s="4">
        <f t="shared" ref="JXX117:JXX120" si="1852">JXW117*JXV117</f>
        <v>161.63999999999999</v>
      </c>
      <c r="JYA117" s="1" t="s">
        <v>550</v>
      </c>
      <c r="JYB117" s="4" t="str" cm="1">
        <f t="array" ref="JYB117:JYD117">IFERROR(VLOOKUP(JYA117,[1]MA!$A$6:$D$32,{2,3,4},0),IFERROR(VLOOKUP(JYA117,[1]MO!$A$6:$D$26,{2,3,4},0),IFERROR(VLOOKUP(JYA117,[1]MQ!$A$6:$D$26,{2,3,4},0),IFERROR(VLOOKUP(JYA117,[1]BA!$A$6:$H$184,{2,5,8},0),{"No encontrado","X","X"}))))</f>
        <v>CIMBRA COMUN</v>
      </c>
      <c r="JYC117" s="12" t="str">
        <v>m2</v>
      </c>
      <c r="JYD117" s="4">
        <v>404.09</v>
      </c>
      <c r="JYE117" s="1">
        <f t="shared" ref="JYE117" si="1853">0.2*2</f>
        <v>0.4</v>
      </c>
      <c r="JYF117" s="4">
        <f t="shared" ref="JYF117:JYF120" si="1854">JYE117*JYD117</f>
        <v>161.63999999999999</v>
      </c>
      <c r="JYI117" s="1" t="s">
        <v>550</v>
      </c>
      <c r="JYJ117" s="4" t="str" cm="1">
        <f t="array" ref="JYJ117:JYL117">IFERROR(VLOOKUP(JYI117,[1]MA!$A$6:$D$32,{2,3,4},0),IFERROR(VLOOKUP(JYI117,[1]MO!$A$6:$D$26,{2,3,4},0),IFERROR(VLOOKUP(JYI117,[1]MQ!$A$6:$D$26,{2,3,4},0),IFERROR(VLOOKUP(JYI117,[1]BA!$A$6:$H$184,{2,5,8},0),{"No encontrado","X","X"}))))</f>
        <v>CIMBRA COMUN</v>
      </c>
      <c r="JYK117" s="12" t="str">
        <v>m2</v>
      </c>
      <c r="JYL117" s="4">
        <v>404.09</v>
      </c>
      <c r="JYM117" s="1">
        <f t="shared" ref="JYM117" si="1855">0.2*2</f>
        <v>0.4</v>
      </c>
      <c r="JYN117" s="4">
        <f t="shared" ref="JYN117:JYN120" si="1856">JYM117*JYL117</f>
        <v>161.63999999999999</v>
      </c>
      <c r="JYQ117" s="1" t="s">
        <v>550</v>
      </c>
      <c r="JYR117" s="4" t="str" cm="1">
        <f t="array" ref="JYR117:JYT117">IFERROR(VLOOKUP(JYQ117,[1]MA!$A$6:$D$32,{2,3,4},0),IFERROR(VLOOKUP(JYQ117,[1]MO!$A$6:$D$26,{2,3,4},0),IFERROR(VLOOKUP(JYQ117,[1]MQ!$A$6:$D$26,{2,3,4},0),IFERROR(VLOOKUP(JYQ117,[1]BA!$A$6:$H$184,{2,5,8},0),{"No encontrado","X","X"}))))</f>
        <v>CIMBRA COMUN</v>
      </c>
      <c r="JYS117" s="12" t="str">
        <v>m2</v>
      </c>
      <c r="JYT117" s="4">
        <v>404.09</v>
      </c>
      <c r="JYU117" s="1">
        <f t="shared" ref="JYU117" si="1857">0.2*2</f>
        <v>0.4</v>
      </c>
      <c r="JYV117" s="4">
        <f t="shared" ref="JYV117:JYV120" si="1858">JYU117*JYT117</f>
        <v>161.63999999999999</v>
      </c>
      <c r="JYY117" s="1" t="s">
        <v>550</v>
      </c>
      <c r="JYZ117" s="4" t="str" cm="1">
        <f t="array" ref="JYZ117:JZB117">IFERROR(VLOOKUP(JYY117,[1]MA!$A$6:$D$32,{2,3,4},0),IFERROR(VLOOKUP(JYY117,[1]MO!$A$6:$D$26,{2,3,4},0),IFERROR(VLOOKUP(JYY117,[1]MQ!$A$6:$D$26,{2,3,4},0),IFERROR(VLOOKUP(JYY117,[1]BA!$A$6:$H$184,{2,5,8},0),{"No encontrado","X","X"}))))</f>
        <v>CIMBRA COMUN</v>
      </c>
      <c r="JZA117" s="12" t="str">
        <v>m2</v>
      </c>
      <c r="JZB117" s="4">
        <v>404.09</v>
      </c>
      <c r="JZC117" s="1">
        <f t="shared" ref="JZC117" si="1859">0.2*2</f>
        <v>0.4</v>
      </c>
      <c r="JZD117" s="4">
        <f t="shared" ref="JZD117:JZD120" si="1860">JZC117*JZB117</f>
        <v>161.63999999999999</v>
      </c>
      <c r="JZG117" s="1" t="s">
        <v>550</v>
      </c>
      <c r="JZH117" s="4" t="str" cm="1">
        <f t="array" ref="JZH117:JZJ117">IFERROR(VLOOKUP(JZG117,[1]MA!$A$6:$D$32,{2,3,4},0),IFERROR(VLOOKUP(JZG117,[1]MO!$A$6:$D$26,{2,3,4},0),IFERROR(VLOOKUP(JZG117,[1]MQ!$A$6:$D$26,{2,3,4},0),IFERROR(VLOOKUP(JZG117,[1]BA!$A$6:$H$184,{2,5,8},0),{"No encontrado","X","X"}))))</f>
        <v>CIMBRA COMUN</v>
      </c>
      <c r="JZI117" s="12" t="str">
        <v>m2</v>
      </c>
      <c r="JZJ117" s="4">
        <v>404.09</v>
      </c>
      <c r="JZK117" s="1">
        <f t="shared" ref="JZK117" si="1861">0.2*2</f>
        <v>0.4</v>
      </c>
      <c r="JZL117" s="4">
        <f t="shared" ref="JZL117:JZL120" si="1862">JZK117*JZJ117</f>
        <v>161.63999999999999</v>
      </c>
      <c r="JZO117" s="1" t="s">
        <v>550</v>
      </c>
      <c r="JZP117" s="4" t="str" cm="1">
        <f t="array" ref="JZP117:JZR117">IFERROR(VLOOKUP(JZO117,[1]MA!$A$6:$D$32,{2,3,4},0),IFERROR(VLOOKUP(JZO117,[1]MO!$A$6:$D$26,{2,3,4},0),IFERROR(VLOOKUP(JZO117,[1]MQ!$A$6:$D$26,{2,3,4},0),IFERROR(VLOOKUP(JZO117,[1]BA!$A$6:$H$184,{2,5,8},0),{"No encontrado","X","X"}))))</f>
        <v>CIMBRA COMUN</v>
      </c>
      <c r="JZQ117" s="12" t="str">
        <v>m2</v>
      </c>
      <c r="JZR117" s="4">
        <v>404.09</v>
      </c>
      <c r="JZS117" s="1">
        <f t="shared" ref="JZS117" si="1863">0.2*2</f>
        <v>0.4</v>
      </c>
      <c r="JZT117" s="4">
        <f t="shared" ref="JZT117:JZT120" si="1864">JZS117*JZR117</f>
        <v>161.63999999999999</v>
      </c>
      <c r="JZW117" s="1" t="s">
        <v>550</v>
      </c>
      <c r="JZX117" s="4" t="str" cm="1">
        <f t="array" ref="JZX117:JZZ117">IFERROR(VLOOKUP(JZW117,[1]MA!$A$6:$D$32,{2,3,4},0),IFERROR(VLOOKUP(JZW117,[1]MO!$A$6:$D$26,{2,3,4},0),IFERROR(VLOOKUP(JZW117,[1]MQ!$A$6:$D$26,{2,3,4},0),IFERROR(VLOOKUP(JZW117,[1]BA!$A$6:$H$184,{2,5,8},0),{"No encontrado","X","X"}))))</f>
        <v>CIMBRA COMUN</v>
      </c>
      <c r="JZY117" s="12" t="str">
        <v>m2</v>
      </c>
      <c r="JZZ117" s="4">
        <v>404.09</v>
      </c>
      <c r="KAA117" s="1">
        <f t="shared" ref="KAA117" si="1865">0.2*2</f>
        <v>0.4</v>
      </c>
      <c r="KAB117" s="4">
        <f t="shared" ref="KAB117:KAB120" si="1866">KAA117*JZZ117</f>
        <v>161.63999999999999</v>
      </c>
      <c r="KAE117" s="1" t="s">
        <v>550</v>
      </c>
      <c r="KAF117" s="4" t="str" cm="1">
        <f t="array" ref="KAF117:KAH117">IFERROR(VLOOKUP(KAE117,[1]MA!$A$6:$D$32,{2,3,4},0),IFERROR(VLOOKUP(KAE117,[1]MO!$A$6:$D$26,{2,3,4},0),IFERROR(VLOOKUP(KAE117,[1]MQ!$A$6:$D$26,{2,3,4},0),IFERROR(VLOOKUP(KAE117,[1]BA!$A$6:$H$184,{2,5,8},0),{"No encontrado","X","X"}))))</f>
        <v>CIMBRA COMUN</v>
      </c>
      <c r="KAG117" s="12" t="str">
        <v>m2</v>
      </c>
      <c r="KAH117" s="4">
        <v>404.09</v>
      </c>
      <c r="KAI117" s="1">
        <f t="shared" ref="KAI117" si="1867">0.2*2</f>
        <v>0.4</v>
      </c>
      <c r="KAJ117" s="4">
        <f t="shared" ref="KAJ117:KAJ120" si="1868">KAI117*KAH117</f>
        <v>161.63999999999999</v>
      </c>
      <c r="KAM117" s="1" t="s">
        <v>550</v>
      </c>
      <c r="KAN117" s="4" t="str" cm="1">
        <f t="array" ref="KAN117:KAP117">IFERROR(VLOOKUP(KAM117,[1]MA!$A$6:$D$32,{2,3,4},0),IFERROR(VLOOKUP(KAM117,[1]MO!$A$6:$D$26,{2,3,4},0),IFERROR(VLOOKUP(KAM117,[1]MQ!$A$6:$D$26,{2,3,4},0),IFERROR(VLOOKUP(KAM117,[1]BA!$A$6:$H$184,{2,5,8},0),{"No encontrado","X","X"}))))</f>
        <v>CIMBRA COMUN</v>
      </c>
      <c r="KAO117" s="12" t="str">
        <v>m2</v>
      </c>
      <c r="KAP117" s="4">
        <v>404.09</v>
      </c>
      <c r="KAQ117" s="1">
        <f t="shared" ref="KAQ117" si="1869">0.2*2</f>
        <v>0.4</v>
      </c>
      <c r="KAR117" s="4">
        <f t="shared" ref="KAR117:KAR120" si="1870">KAQ117*KAP117</f>
        <v>161.63999999999999</v>
      </c>
      <c r="KAU117" s="1" t="s">
        <v>550</v>
      </c>
      <c r="KAV117" s="4" t="str" cm="1">
        <f t="array" ref="KAV117:KAX117">IFERROR(VLOOKUP(KAU117,[1]MA!$A$6:$D$32,{2,3,4},0),IFERROR(VLOOKUP(KAU117,[1]MO!$A$6:$D$26,{2,3,4},0),IFERROR(VLOOKUP(KAU117,[1]MQ!$A$6:$D$26,{2,3,4},0),IFERROR(VLOOKUP(KAU117,[1]BA!$A$6:$H$184,{2,5,8},0),{"No encontrado","X","X"}))))</f>
        <v>CIMBRA COMUN</v>
      </c>
      <c r="KAW117" s="12" t="str">
        <v>m2</v>
      </c>
      <c r="KAX117" s="4">
        <v>404.09</v>
      </c>
      <c r="KAY117" s="1">
        <f t="shared" ref="KAY117" si="1871">0.2*2</f>
        <v>0.4</v>
      </c>
      <c r="KAZ117" s="4">
        <f t="shared" ref="KAZ117:KAZ120" si="1872">KAY117*KAX117</f>
        <v>161.63999999999999</v>
      </c>
      <c r="KBC117" s="1" t="s">
        <v>550</v>
      </c>
      <c r="KBD117" s="4" t="str" cm="1">
        <f t="array" ref="KBD117:KBF117">IFERROR(VLOOKUP(KBC117,[1]MA!$A$6:$D$32,{2,3,4},0),IFERROR(VLOOKUP(KBC117,[1]MO!$A$6:$D$26,{2,3,4},0),IFERROR(VLOOKUP(KBC117,[1]MQ!$A$6:$D$26,{2,3,4},0),IFERROR(VLOOKUP(KBC117,[1]BA!$A$6:$H$184,{2,5,8},0),{"No encontrado","X","X"}))))</f>
        <v>CIMBRA COMUN</v>
      </c>
      <c r="KBE117" s="12" t="str">
        <v>m2</v>
      </c>
      <c r="KBF117" s="4">
        <v>404.09</v>
      </c>
      <c r="KBG117" s="1">
        <f t="shared" ref="KBG117" si="1873">0.2*2</f>
        <v>0.4</v>
      </c>
      <c r="KBH117" s="4">
        <f t="shared" ref="KBH117:KBH120" si="1874">KBG117*KBF117</f>
        <v>161.63999999999999</v>
      </c>
      <c r="KBK117" s="1" t="s">
        <v>550</v>
      </c>
      <c r="KBL117" s="4" t="str" cm="1">
        <f t="array" ref="KBL117:KBN117">IFERROR(VLOOKUP(KBK117,[1]MA!$A$6:$D$32,{2,3,4},0),IFERROR(VLOOKUP(KBK117,[1]MO!$A$6:$D$26,{2,3,4},0),IFERROR(VLOOKUP(KBK117,[1]MQ!$A$6:$D$26,{2,3,4},0),IFERROR(VLOOKUP(KBK117,[1]BA!$A$6:$H$184,{2,5,8},0),{"No encontrado","X","X"}))))</f>
        <v>CIMBRA COMUN</v>
      </c>
      <c r="KBM117" s="12" t="str">
        <v>m2</v>
      </c>
      <c r="KBN117" s="4">
        <v>404.09</v>
      </c>
      <c r="KBO117" s="1">
        <f t="shared" ref="KBO117" si="1875">0.2*2</f>
        <v>0.4</v>
      </c>
      <c r="KBP117" s="4">
        <f t="shared" ref="KBP117:KBP120" si="1876">KBO117*KBN117</f>
        <v>161.63999999999999</v>
      </c>
      <c r="KBS117" s="1" t="s">
        <v>550</v>
      </c>
      <c r="KBT117" s="4" t="str" cm="1">
        <f t="array" ref="KBT117:KBV117">IFERROR(VLOOKUP(KBS117,[1]MA!$A$6:$D$32,{2,3,4},0),IFERROR(VLOOKUP(KBS117,[1]MO!$A$6:$D$26,{2,3,4},0),IFERROR(VLOOKUP(KBS117,[1]MQ!$A$6:$D$26,{2,3,4},0),IFERROR(VLOOKUP(KBS117,[1]BA!$A$6:$H$184,{2,5,8},0),{"No encontrado","X","X"}))))</f>
        <v>CIMBRA COMUN</v>
      </c>
      <c r="KBU117" s="12" t="str">
        <v>m2</v>
      </c>
      <c r="KBV117" s="4">
        <v>404.09</v>
      </c>
      <c r="KBW117" s="1">
        <f t="shared" ref="KBW117" si="1877">0.2*2</f>
        <v>0.4</v>
      </c>
      <c r="KBX117" s="4">
        <f t="shared" ref="KBX117:KBX120" si="1878">KBW117*KBV117</f>
        <v>161.63999999999999</v>
      </c>
      <c r="KCA117" s="1" t="s">
        <v>550</v>
      </c>
      <c r="KCB117" s="4" t="str" cm="1">
        <f t="array" ref="KCB117:KCD117">IFERROR(VLOOKUP(KCA117,[1]MA!$A$6:$D$32,{2,3,4},0),IFERROR(VLOOKUP(KCA117,[1]MO!$A$6:$D$26,{2,3,4},0),IFERROR(VLOOKUP(KCA117,[1]MQ!$A$6:$D$26,{2,3,4},0),IFERROR(VLOOKUP(KCA117,[1]BA!$A$6:$H$184,{2,5,8},0),{"No encontrado","X","X"}))))</f>
        <v>CIMBRA COMUN</v>
      </c>
      <c r="KCC117" s="12" t="str">
        <v>m2</v>
      </c>
      <c r="KCD117" s="4">
        <v>404.09</v>
      </c>
      <c r="KCE117" s="1">
        <f t="shared" ref="KCE117" si="1879">0.2*2</f>
        <v>0.4</v>
      </c>
      <c r="KCF117" s="4">
        <f t="shared" ref="KCF117:KCF120" si="1880">KCE117*KCD117</f>
        <v>161.63999999999999</v>
      </c>
      <c r="KCI117" s="1" t="s">
        <v>550</v>
      </c>
      <c r="KCJ117" s="4" t="str" cm="1">
        <f t="array" ref="KCJ117:KCL117">IFERROR(VLOOKUP(KCI117,[1]MA!$A$6:$D$32,{2,3,4},0),IFERROR(VLOOKUP(KCI117,[1]MO!$A$6:$D$26,{2,3,4},0),IFERROR(VLOOKUP(KCI117,[1]MQ!$A$6:$D$26,{2,3,4},0),IFERROR(VLOOKUP(KCI117,[1]BA!$A$6:$H$184,{2,5,8},0),{"No encontrado","X","X"}))))</f>
        <v>CIMBRA COMUN</v>
      </c>
      <c r="KCK117" s="12" t="str">
        <v>m2</v>
      </c>
      <c r="KCL117" s="4">
        <v>404.09</v>
      </c>
      <c r="KCM117" s="1">
        <f t="shared" ref="KCM117" si="1881">0.2*2</f>
        <v>0.4</v>
      </c>
      <c r="KCN117" s="4">
        <f t="shared" ref="KCN117:KCN120" si="1882">KCM117*KCL117</f>
        <v>161.63999999999999</v>
      </c>
      <c r="KCQ117" s="1" t="s">
        <v>550</v>
      </c>
      <c r="KCR117" s="4" t="str" cm="1">
        <f t="array" ref="KCR117:KCT117">IFERROR(VLOOKUP(KCQ117,[1]MA!$A$6:$D$32,{2,3,4},0),IFERROR(VLOOKUP(KCQ117,[1]MO!$A$6:$D$26,{2,3,4},0),IFERROR(VLOOKUP(KCQ117,[1]MQ!$A$6:$D$26,{2,3,4},0),IFERROR(VLOOKUP(KCQ117,[1]BA!$A$6:$H$184,{2,5,8},0),{"No encontrado","X","X"}))))</f>
        <v>CIMBRA COMUN</v>
      </c>
      <c r="KCS117" s="12" t="str">
        <v>m2</v>
      </c>
      <c r="KCT117" s="4">
        <v>404.09</v>
      </c>
      <c r="KCU117" s="1">
        <f t="shared" ref="KCU117" si="1883">0.2*2</f>
        <v>0.4</v>
      </c>
      <c r="KCV117" s="4">
        <f t="shared" ref="KCV117:KCV120" si="1884">KCU117*KCT117</f>
        <v>161.63999999999999</v>
      </c>
      <c r="KCY117" s="1" t="s">
        <v>550</v>
      </c>
      <c r="KCZ117" s="4" t="str" cm="1">
        <f t="array" ref="KCZ117:KDB117">IFERROR(VLOOKUP(KCY117,[1]MA!$A$6:$D$32,{2,3,4},0),IFERROR(VLOOKUP(KCY117,[1]MO!$A$6:$D$26,{2,3,4},0),IFERROR(VLOOKUP(KCY117,[1]MQ!$A$6:$D$26,{2,3,4},0),IFERROR(VLOOKUP(KCY117,[1]BA!$A$6:$H$184,{2,5,8},0),{"No encontrado","X","X"}))))</f>
        <v>CIMBRA COMUN</v>
      </c>
      <c r="KDA117" s="12" t="str">
        <v>m2</v>
      </c>
      <c r="KDB117" s="4">
        <v>404.09</v>
      </c>
      <c r="KDC117" s="1">
        <f t="shared" ref="KDC117" si="1885">0.2*2</f>
        <v>0.4</v>
      </c>
      <c r="KDD117" s="4">
        <f t="shared" ref="KDD117:KDD120" si="1886">KDC117*KDB117</f>
        <v>161.63999999999999</v>
      </c>
      <c r="KDG117" s="1" t="s">
        <v>550</v>
      </c>
      <c r="KDH117" s="4" t="str" cm="1">
        <f t="array" ref="KDH117:KDJ117">IFERROR(VLOOKUP(KDG117,[1]MA!$A$6:$D$32,{2,3,4},0),IFERROR(VLOOKUP(KDG117,[1]MO!$A$6:$D$26,{2,3,4},0),IFERROR(VLOOKUP(KDG117,[1]MQ!$A$6:$D$26,{2,3,4},0),IFERROR(VLOOKUP(KDG117,[1]BA!$A$6:$H$184,{2,5,8},0),{"No encontrado","X","X"}))))</f>
        <v>CIMBRA COMUN</v>
      </c>
      <c r="KDI117" s="12" t="str">
        <v>m2</v>
      </c>
      <c r="KDJ117" s="4">
        <v>404.09</v>
      </c>
      <c r="KDK117" s="1">
        <f t="shared" ref="KDK117" si="1887">0.2*2</f>
        <v>0.4</v>
      </c>
      <c r="KDL117" s="4">
        <f t="shared" ref="KDL117:KDL120" si="1888">KDK117*KDJ117</f>
        <v>161.63999999999999</v>
      </c>
      <c r="KDO117" s="1" t="s">
        <v>550</v>
      </c>
      <c r="KDP117" s="4" t="str" cm="1">
        <f t="array" ref="KDP117:KDR117">IFERROR(VLOOKUP(KDO117,[1]MA!$A$6:$D$32,{2,3,4},0),IFERROR(VLOOKUP(KDO117,[1]MO!$A$6:$D$26,{2,3,4},0),IFERROR(VLOOKUP(KDO117,[1]MQ!$A$6:$D$26,{2,3,4},0),IFERROR(VLOOKUP(KDO117,[1]BA!$A$6:$H$184,{2,5,8},0),{"No encontrado","X","X"}))))</f>
        <v>CIMBRA COMUN</v>
      </c>
      <c r="KDQ117" s="12" t="str">
        <v>m2</v>
      </c>
      <c r="KDR117" s="4">
        <v>404.09</v>
      </c>
      <c r="KDS117" s="1">
        <f t="shared" ref="KDS117" si="1889">0.2*2</f>
        <v>0.4</v>
      </c>
      <c r="KDT117" s="4">
        <f t="shared" ref="KDT117:KDT120" si="1890">KDS117*KDR117</f>
        <v>161.63999999999999</v>
      </c>
      <c r="KDW117" s="1" t="s">
        <v>550</v>
      </c>
      <c r="KDX117" s="4" t="str" cm="1">
        <f t="array" ref="KDX117:KDZ117">IFERROR(VLOOKUP(KDW117,[1]MA!$A$6:$D$32,{2,3,4},0),IFERROR(VLOOKUP(KDW117,[1]MO!$A$6:$D$26,{2,3,4},0),IFERROR(VLOOKUP(KDW117,[1]MQ!$A$6:$D$26,{2,3,4},0),IFERROR(VLOOKUP(KDW117,[1]BA!$A$6:$H$184,{2,5,8},0),{"No encontrado","X","X"}))))</f>
        <v>CIMBRA COMUN</v>
      </c>
      <c r="KDY117" s="12" t="str">
        <v>m2</v>
      </c>
      <c r="KDZ117" s="4">
        <v>404.09</v>
      </c>
      <c r="KEA117" s="1">
        <f t="shared" ref="KEA117" si="1891">0.2*2</f>
        <v>0.4</v>
      </c>
      <c r="KEB117" s="4">
        <f t="shared" ref="KEB117:KEB120" si="1892">KEA117*KDZ117</f>
        <v>161.63999999999999</v>
      </c>
      <c r="KEE117" s="1" t="s">
        <v>550</v>
      </c>
      <c r="KEF117" s="4" t="str" cm="1">
        <f t="array" ref="KEF117:KEH117">IFERROR(VLOOKUP(KEE117,[1]MA!$A$6:$D$32,{2,3,4},0),IFERROR(VLOOKUP(KEE117,[1]MO!$A$6:$D$26,{2,3,4},0),IFERROR(VLOOKUP(KEE117,[1]MQ!$A$6:$D$26,{2,3,4},0),IFERROR(VLOOKUP(KEE117,[1]BA!$A$6:$H$184,{2,5,8},0),{"No encontrado","X","X"}))))</f>
        <v>CIMBRA COMUN</v>
      </c>
      <c r="KEG117" s="12" t="str">
        <v>m2</v>
      </c>
      <c r="KEH117" s="4">
        <v>404.09</v>
      </c>
      <c r="KEI117" s="1">
        <f t="shared" ref="KEI117" si="1893">0.2*2</f>
        <v>0.4</v>
      </c>
      <c r="KEJ117" s="4">
        <f t="shared" ref="KEJ117:KEJ120" si="1894">KEI117*KEH117</f>
        <v>161.63999999999999</v>
      </c>
      <c r="KEM117" s="1" t="s">
        <v>550</v>
      </c>
      <c r="KEN117" s="4" t="str" cm="1">
        <f t="array" ref="KEN117:KEP117">IFERROR(VLOOKUP(KEM117,[1]MA!$A$6:$D$32,{2,3,4},0),IFERROR(VLOOKUP(KEM117,[1]MO!$A$6:$D$26,{2,3,4},0),IFERROR(VLOOKUP(KEM117,[1]MQ!$A$6:$D$26,{2,3,4},0),IFERROR(VLOOKUP(KEM117,[1]BA!$A$6:$H$184,{2,5,8},0),{"No encontrado","X","X"}))))</f>
        <v>CIMBRA COMUN</v>
      </c>
      <c r="KEO117" s="12" t="str">
        <v>m2</v>
      </c>
      <c r="KEP117" s="4">
        <v>404.09</v>
      </c>
      <c r="KEQ117" s="1">
        <f t="shared" ref="KEQ117" si="1895">0.2*2</f>
        <v>0.4</v>
      </c>
      <c r="KER117" s="4">
        <f t="shared" ref="KER117:KER120" si="1896">KEQ117*KEP117</f>
        <v>161.63999999999999</v>
      </c>
      <c r="KEU117" s="1" t="s">
        <v>550</v>
      </c>
      <c r="KEV117" s="4" t="str" cm="1">
        <f t="array" ref="KEV117:KEX117">IFERROR(VLOOKUP(KEU117,[1]MA!$A$6:$D$32,{2,3,4},0),IFERROR(VLOOKUP(KEU117,[1]MO!$A$6:$D$26,{2,3,4},0),IFERROR(VLOOKUP(KEU117,[1]MQ!$A$6:$D$26,{2,3,4},0),IFERROR(VLOOKUP(KEU117,[1]BA!$A$6:$H$184,{2,5,8},0),{"No encontrado","X","X"}))))</f>
        <v>CIMBRA COMUN</v>
      </c>
      <c r="KEW117" s="12" t="str">
        <v>m2</v>
      </c>
      <c r="KEX117" s="4">
        <v>404.09</v>
      </c>
      <c r="KEY117" s="1">
        <f t="shared" ref="KEY117" si="1897">0.2*2</f>
        <v>0.4</v>
      </c>
      <c r="KEZ117" s="4">
        <f t="shared" ref="KEZ117:KEZ120" si="1898">KEY117*KEX117</f>
        <v>161.63999999999999</v>
      </c>
      <c r="KFC117" s="1" t="s">
        <v>550</v>
      </c>
      <c r="KFD117" s="4" t="str" cm="1">
        <f t="array" ref="KFD117:KFF117">IFERROR(VLOOKUP(KFC117,[1]MA!$A$6:$D$32,{2,3,4},0),IFERROR(VLOOKUP(KFC117,[1]MO!$A$6:$D$26,{2,3,4},0),IFERROR(VLOOKUP(KFC117,[1]MQ!$A$6:$D$26,{2,3,4},0),IFERROR(VLOOKUP(KFC117,[1]BA!$A$6:$H$184,{2,5,8},0),{"No encontrado","X","X"}))))</f>
        <v>CIMBRA COMUN</v>
      </c>
      <c r="KFE117" s="12" t="str">
        <v>m2</v>
      </c>
      <c r="KFF117" s="4">
        <v>404.09</v>
      </c>
      <c r="KFG117" s="1">
        <f t="shared" ref="KFG117" si="1899">0.2*2</f>
        <v>0.4</v>
      </c>
      <c r="KFH117" s="4">
        <f t="shared" ref="KFH117:KFH120" si="1900">KFG117*KFF117</f>
        <v>161.63999999999999</v>
      </c>
      <c r="KFK117" s="1" t="s">
        <v>550</v>
      </c>
      <c r="KFL117" s="4" t="str" cm="1">
        <f t="array" ref="KFL117:KFN117">IFERROR(VLOOKUP(KFK117,[1]MA!$A$6:$D$32,{2,3,4},0),IFERROR(VLOOKUP(KFK117,[1]MO!$A$6:$D$26,{2,3,4},0),IFERROR(VLOOKUP(KFK117,[1]MQ!$A$6:$D$26,{2,3,4},0),IFERROR(VLOOKUP(KFK117,[1]BA!$A$6:$H$184,{2,5,8},0),{"No encontrado","X","X"}))))</f>
        <v>CIMBRA COMUN</v>
      </c>
      <c r="KFM117" s="12" t="str">
        <v>m2</v>
      </c>
      <c r="KFN117" s="4">
        <v>404.09</v>
      </c>
      <c r="KFO117" s="1">
        <f t="shared" ref="KFO117" si="1901">0.2*2</f>
        <v>0.4</v>
      </c>
      <c r="KFP117" s="4">
        <f t="shared" ref="KFP117:KFP120" si="1902">KFO117*KFN117</f>
        <v>161.63999999999999</v>
      </c>
      <c r="KFS117" s="1" t="s">
        <v>550</v>
      </c>
      <c r="KFT117" s="4" t="str" cm="1">
        <f t="array" ref="KFT117:KFV117">IFERROR(VLOOKUP(KFS117,[1]MA!$A$6:$D$32,{2,3,4},0),IFERROR(VLOOKUP(KFS117,[1]MO!$A$6:$D$26,{2,3,4},0),IFERROR(VLOOKUP(KFS117,[1]MQ!$A$6:$D$26,{2,3,4},0),IFERROR(VLOOKUP(KFS117,[1]BA!$A$6:$H$184,{2,5,8},0),{"No encontrado","X","X"}))))</f>
        <v>CIMBRA COMUN</v>
      </c>
      <c r="KFU117" s="12" t="str">
        <v>m2</v>
      </c>
      <c r="KFV117" s="4">
        <v>404.09</v>
      </c>
      <c r="KFW117" s="1">
        <f t="shared" ref="KFW117" si="1903">0.2*2</f>
        <v>0.4</v>
      </c>
      <c r="KFX117" s="4">
        <f t="shared" ref="KFX117:KFX120" si="1904">KFW117*KFV117</f>
        <v>161.63999999999999</v>
      </c>
      <c r="KGA117" s="1" t="s">
        <v>550</v>
      </c>
      <c r="KGB117" s="4" t="str" cm="1">
        <f t="array" ref="KGB117:KGD117">IFERROR(VLOOKUP(KGA117,[1]MA!$A$6:$D$32,{2,3,4},0),IFERROR(VLOOKUP(KGA117,[1]MO!$A$6:$D$26,{2,3,4},0),IFERROR(VLOOKUP(KGA117,[1]MQ!$A$6:$D$26,{2,3,4},0),IFERROR(VLOOKUP(KGA117,[1]BA!$A$6:$H$184,{2,5,8},0),{"No encontrado","X","X"}))))</f>
        <v>CIMBRA COMUN</v>
      </c>
      <c r="KGC117" s="12" t="str">
        <v>m2</v>
      </c>
      <c r="KGD117" s="4">
        <v>404.09</v>
      </c>
      <c r="KGE117" s="1">
        <f t="shared" ref="KGE117" si="1905">0.2*2</f>
        <v>0.4</v>
      </c>
      <c r="KGF117" s="4">
        <f t="shared" ref="KGF117:KGF120" si="1906">KGE117*KGD117</f>
        <v>161.63999999999999</v>
      </c>
      <c r="KGI117" s="1" t="s">
        <v>550</v>
      </c>
      <c r="KGJ117" s="4" t="str" cm="1">
        <f t="array" ref="KGJ117:KGL117">IFERROR(VLOOKUP(KGI117,[1]MA!$A$6:$D$32,{2,3,4},0),IFERROR(VLOOKUP(KGI117,[1]MO!$A$6:$D$26,{2,3,4},0),IFERROR(VLOOKUP(KGI117,[1]MQ!$A$6:$D$26,{2,3,4},0),IFERROR(VLOOKUP(KGI117,[1]BA!$A$6:$H$184,{2,5,8},0),{"No encontrado","X","X"}))))</f>
        <v>CIMBRA COMUN</v>
      </c>
      <c r="KGK117" s="12" t="str">
        <v>m2</v>
      </c>
      <c r="KGL117" s="4">
        <v>404.09</v>
      </c>
      <c r="KGM117" s="1">
        <f t="shared" ref="KGM117" si="1907">0.2*2</f>
        <v>0.4</v>
      </c>
      <c r="KGN117" s="4">
        <f t="shared" ref="KGN117:KGN120" si="1908">KGM117*KGL117</f>
        <v>161.63999999999999</v>
      </c>
      <c r="KGQ117" s="1" t="s">
        <v>550</v>
      </c>
      <c r="KGR117" s="4" t="str" cm="1">
        <f t="array" ref="KGR117:KGT117">IFERROR(VLOOKUP(KGQ117,[1]MA!$A$6:$D$32,{2,3,4},0),IFERROR(VLOOKUP(KGQ117,[1]MO!$A$6:$D$26,{2,3,4},0),IFERROR(VLOOKUP(KGQ117,[1]MQ!$A$6:$D$26,{2,3,4},0),IFERROR(VLOOKUP(KGQ117,[1]BA!$A$6:$H$184,{2,5,8},0),{"No encontrado","X","X"}))))</f>
        <v>CIMBRA COMUN</v>
      </c>
      <c r="KGS117" s="12" t="str">
        <v>m2</v>
      </c>
      <c r="KGT117" s="4">
        <v>404.09</v>
      </c>
      <c r="KGU117" s="1">
        <f t="shared" ref="KGU117" si="1909">0.2*2</f>
        <v>0.4</v>
      </c>
      <c r="KGV117" s="4">
        <f t="shared" ref="KGV117:KGV120" si="1910">KGU117*KGT117</f>
        <v>161.63999999999999</v>
      </c>
      <c r="KGY117" s="1" t="s">
        <v>550</v>
      </c>
      <c r="KGZ117" s="4" t="str" cm="1">
        <f t="array" ref="KGZ117:KHB117">IFERROR(VLOOKUP(KGY117,[1]MA!$A$6:$D$32,{2,3,4},0),IFERROR(VLOOKUP(KGY117,[1]MO!$A$6:$D$26,{2,3,4},0),IFERROR(VLOOKUP(KGY117,[1]MQ!$A$6:$D$26,{2,3,4},0),IFERROR(VLOOKUP(KGY117,[1]BA!$A$6:$H$184,{2,5,8},0),{"No encontrado","X","X"}))))</f>
        <v>CIMBRA COMUN</v>
      </c>
      <c r="KHA117" s="12" t="str">
        <v>m2</v>
      </c>
      <c r="KHB117" s="4">
        <v>404.09</v>
      </c>
      <c r="KHC117" s="1">
        <f t="shared" ref="KHC117" si="1911">0.2*2</f>
        <v>0.4</v>
      </c>
      <c r="KHD117" s="4">
        <f t="shared" ref="KHD117:KHD120" si="1912">KHC117*KHB117</f>
        <v>161.63999999999999</v>
      </c>
      <c r="KHG117" s="1" t="s">
        <v>550</v>
      </c>
      <c r="KHH117" s="4" t="str" cm="1">
        <f t="array" ref="KHH117:KHJ117">IFERROR(VLOOKUP(KHG117,[1]MA!$A$6:$D$32,{2,3,4},0),IFERROR(VLOOKUP(KHG117,[1]MO!$A$6:$D$26,{2,3,4},0),IFERROR(VLOOKUP(KHG117,[1]MQ!$A$6:$D$26,{2,3,4},0),IFERROR(VLOOKUP(KHG117,[1]BA!$A$6:$H$184,{2,5,8},0),{"No encontrado","X","X"}))))</f>
        <v>CIMBRA COMUN</v>
      </c>
      <c r="KHI117" s="12" t="str">
        <v>m2</v>
      </c>
      <c r="KHJ117" s="4">
        <v>404.09</v>
      </c>
      <c r="KHK117" s="1">
        <f t="shared" ref="KHK117" si="1913">0.2*2</f>
        <v>0.4</v>
      </c>
      <c r="KHL117" s="4">
        <f t="shared" ref="KHL117:KHL120" si="1914">KHK117*KHJ117</f>
        <v>161.63999999999999</v>
      </c>
      <c r="KHO117" s="1" t="s">
        <v>550</v>
      </c>
      <c r="KHP117" s="4" t="str" cm="1">
        <f t="array" ref="KHP117:KHR117">IFERROR(VLOOKUP(KHO117,[1]MA!$A$6:$D$32,{2,3,4},0),IFERROR(VLOOKUP(KHO117,[1]MO!$A$6:$D$26,{2,3,4},0),IFERROR(VLOOKUP(KHO117,[1]MQ!$A$6:$D$26,{2,3,4},0),IFERROR(VLOOKUP(KHO117,[1]BA!$A$6:$H$184,{2,5,8},0),{"No encontrado","X","X"}))))</f>
        <v>CIMBRA COMUN</v>
      </c>
      <c r="KHQ117" s="12" t="str">
        <v>m2</v>
      </c>
      <c r="KHR117" s="4">
        <v>404.09</v>
      </c>
      <c r="KHS117" s="1">
        <f t="shared" ref="KHS117" si="1915">0.2*2</f>
        <v>0.4</v>
      </c>
      <c r="KHT117" s="4">
        <f t="shared" ref="KHT117:KHT120" si="1916">KHS117*KHR117</f>
        <v>161.63999999999999</v>
      </c>
      <c r="KHW117" s="1" t="s">
        <v>550</v>
      </c>
      <c r="KHX117" s="4" t="str" cm="1">
        <f t="array" ref="KHX117:KHZ117">IFERROR(VLOOKUP(KHW117,[1]MA!$A$6:$D$32,{2,3,4},0),IFERROR(VLOOKUP(KHW117,[1]MO!$A$6:$D$26,{2,3,4},0),IFERROR(VLOOKUP(KHW117,[1]MQ!$A$6:$D$26,{2,3,4},0),IFERROR(VLOOKUP(KHW117,[1]BA!$A$6:$H$184,{2,5,8},0),{"No encontrado","X","X"}))))</f>
        <v>CIMBRA COMUN</v>
      </c>
      <c r="KHY117" s="12" t="str">
        <v>m2</v>
      </c>
      <c r="KHZ117" s="4">
        <v>404.09</v>
      </c>
      <c r="KIA117" s="1">
        <f t="shared" ref="KIA117" si="1917">0.2*2</f>
        <v>0.4</v>
      </c>
      <c r="KIB117" s="4">
        <f t="shared" ref="KIB117:KIB120" si="1918">KIA117*KHZ117</f>
        <v>161.63999999999999</v>
      </c>
      <c r="KIE117" s="1" t="s">
        <v>550</v>
      </c>
      <c r="KIF117" s="4" t="str" cm="1">
        <f t="array" ref="KIF117:KIH117">IFERROR(VLOOKUP(KIE117,[1]MA!$A$6:$D$32,{2,3,4},0),IFERROR(VLOOKUP(KIE117,[1]MO!$A$6:$D$26,{2,3,4},0),IFERROR(VLOOKUP(KIE117,[1]MQ!$A$6:$D$26,{2,3,4},0),IFERROR(VLOOKUP(KIE117,[1]BA!$A$6:$H$184,{2,5,8},0),{"No encontrado","X","X"}))))</f>
        <v>CIMBRA COMUN</v>
      </c>
      <c r="KIG117" s="12" t="str">
        <v>m2</v>
      </c>
      <c r="KIH117" s="4">
        <v>404.09</v>
      </c>
      <c r="KII117" s="1">
        <f t="shared" ref="KII117" si="1919">0.2*2</f>
        <v>0.4</v>
      </c>
      <c r="KIJ117" s="4">
        <f t="shared" ref="KIJ117:KIJ120" si="1920">KII117*KIH117</f>
        <v>161.63999999999999</v>
      </c>
      <c r="KIM117" s="1" t="s">
        <v>550</v>
      </c>
      <c r="KIN117" s="4" t="str" cm="1">
        <f t="array" ref="KIN117:KIP117">IFERROR(VLOOKUP(KIM117,[1]MA!$A$6:$D$32,{2,3,4},0),IFERROR(VLOOKUP(KIM117,[1]MO!$A$6:$D$26,{2,3,4},0),IFERROR(VLOOKUP(KIM117,[1]MQ!$A$6:$D$26,{2,3,4},0),IFERROR(VLOOKUP(KIM117,[1]BA!$A$6:$H$184,{2,5,8},0),{"No encontrado","X","X"}))))</f>
        <v>CIMBRA COMUN</v>
      </c>
      <c r="KIO117" s="12" t="str">
        <v>m2</v>
      </c>
      <c r="KIP117" s="4">
        <v>404.09</v>
      </c>
      <c r="KIQ117" s="1">
        <f t="shared" ref="KIQ117" si="1921">0.2*2</f>
        <v>0.4</v>
      </c>
      <c r="KIR117" s="4">
        <f t="shared" ref="KIR117:KIR120" si="1922">KIQ117*KIP117</f>
        <v>161.63999999999999</v>
      </c>
      <c r="KIU117" s="1" t="s">
        <v>550</v>
      </c>
      <c r="KIV117" s="4" t="str" cm="1">
        <f t="array" ref="KIV117:KIX117">IFERROR(VLOOKUP(KIU117,[1]MA!$A$6:$D$32,{2,3,4},0),IFERROR(VLOOKUP(KIU117,[1]MO!$A$6:$D$26,{2,3,4},0),IFERROR(VLOOKUP(KIU117,[1]MQ!$A$6:$D$26,{2,3,4},0),IFERROR(VLOOKUP(KIU117,[1]BA!$A$6:$H$184,{2,5,8},0),{"No encontrado","X","X"}))))</f>
        <v>CIMBRA COMUN</v>
      </c>
      <c r="KIW117" s="12" t="str">
        <v>m2</v>
      </c>
      <c r="KIX117" s="4">
        <v>404.09</v>
      </c>
      <c r="KIY117" s="1">
        <f t="shared" ref="KIY117" si="1923">0.2*2</f>
        <v>0.4</v>
      </c>
      <c r="KIZ117" s="4">
        <f t="shared" ref="KIZ117:KIZ120" si="1924">KIY117*KIX117</f>
        <v>161.63999999999999</v>
      </c>
      <c r="KJC117" s="1" t="s">
        <v>550</v>
      </c>
      <c r="KJD117" s="4" t="str" cm="1">
        <f t="array" ref="KJD117:KJF117">IFERROR(VLOOKUP(KJC117,[1]MA!$A$6:$D$32,{2,3,4},0),IFERROR(VLOOKUP(KJC117,[1]MO!$A$6:$D$26,{2,3,4},0),IFERROR(VLOOKUP(KJC117,[1]MQ!$A$6:$D$26,{2,3,4},0),IFERROR(VLOOKUP(KJC117,[1]BA!$A$6:$H$184,{2,5,8},0),{"No encontrado","X","X"}))))</f>
        <v>CIMBRA COMUN</v>
      </c>
      <c r="KJE117" s="12" t="str">
        <v>m2</v>
      </c>
      <c r="KJF117" s="4">
        <v>404.09</v>
      </c>
      <c r="KJG117" s="1">
        <f t="shared" ref="KJG117" si="1925">0.2*2</f>
        <v>0.4</v>
      </c>
      <c r="KJH117" s="4">
        <f t="shared" ref="KJH117:KJH120" si="1926">KJG117*KJF117</f>
        <v>161.63999999999999</v>
      </c>
      <c r="KJK117" s="1" t="s">
        <v>550</v>
      </c>
      <c r="KJL117" s="4" t="str" cm="1">
        <f t="array" ref="KJL117:KJN117">IFERROR(VLOOKUP(KJK117,[1]MA!$A$6:$D$32,{2,3,4},0),IFERROR(VLOOKUP(KJK117,[1]MO!$A$6:$D$26,{2,3,4},0),IFERROR(VLOOKUP(KJK117,[1]MQ!$A$6:$D$26,{2,3,4},0),IFERROR(VLOOKUP(KJK117,[1]BA!$A$6:$H$184,{2,5,8},0),{"No encontrado","X","X"}))))</f>
        <v>CIMBRA COMUN</v>
      </c>
      <c r="KJM117" s="12" t="str">
        <v>m2</v>
      </c>
      <c r="KJN117" s="4">
        <v>404.09</v>
      </c>
      <c r="KJO117" s="1">
        <f t="shared" ref="KJO117" si="1927">0.2*2</f>
        <v>0.4</v>
      </c>
      <c r="KJP117" s="4">
        <f t="shared" ref="KJP117:KJP120" si="1928">KJO117*KJN117</f>
        <v>161.63999999999999</v>
      </c>
      <c r="KJS117" s="1" t="s">
        <v>550</v>
      </c>
      <c r="KJT117" s="4" t="str" cm="1">
        <f t="array" ref="KJT117:KJV117">IFERROR(VLOOKUP(KJS117,[1]MA!$A$6:$D$32,{2,3,4},0),IFERROR(VLOOKUP(KJS117,[1]MO!$A$6:$D$26,{2,3,4},0),IFERROR(VLOOKUP(KJS117,[1]MQ!$A$6:$D$26,{2,3,4},0),IFERROR(VLOOKUP(KJS117,[1]BA!$A$6:$H$184,{2,5,8},0),{"No encontrado","X","X"}))))</f>
        <v>CIMBRA COMUN</v>
      </c>
      <c r="KJU117" s="12" t="str">
        <v>m2</v>
      </c>
      <c r="KJV117" s="4">
        <v>404.09</v>
      </c>
      <c r="KJW117" s="1">
        <f t="shared" ref="KJW117" si="1929">0.2*2</f>
        <v>0.4</v>
      </c>
      <c r="KJX117" s="4">
        <f t="shared" ref="KJX117:KJX120" si="1930">KJW117*KJV117</f>
        <v>161.63999999999999</v>
      </c>
      <c r="KKA117" s="1" t="s">
        <v>550</v>
      </c>
      <c r="KKB117" s="4" t="str" cm="1">
        <f t="array" ref="KKB117:KKD117">IFERROR(VLOOKUP(KKA117,[1]MA!$A$6:$D$32,{2,3,4},0),IFERROR(VLOOKUP(KKA117,[1]MO!$A$6:$D$26,{2,3,4},0),IFERROR(VLOOKUP(KKA117,[1]MQ!$A$6:$D$26,{2,3,4},0),IFERROR(VLOOKUP(KKA117,[1]BA!$A$6:$H$184,{2,5,8},0),{"No encontrado","X","X"}))))</f>
        <v>CIMBRA COMUN</v>
      </c>
      <c r="KKC117" s="12" t="str">
        <v>m2</v>
      </c>
      <c r="KKD117" s="4">
        <v>404.09</v>
      </c>
      <c r="KKE117" s="1">
        <f t="shared" ref="KKE117" si="1931">0.2*2</f>
        <v>0.4</v>
      </c>
      <c r="KKF117" s="4">
        <f t="shared" ref="KKF117:KKF120" si="1932">KKE117*KKD117</f>
        <v>161.63999999999999</v>
      </c>
      <c r="KKI117" s="1" t="s">
        <v>550</v>
      </c>
      <c r="KKJ117" s="4" t="str" cm="1">
        <f t="array" ref="KKJ117:KKL117">IFERROR(VLOOKUP(KKI117,[1]MA!$A$6:$D$32,{2,3,4},0),IFERROR(VLOOKUP(KKI117,[1]MO!$A$6:$D$26,{2,3,4},0),IFERROR(VLOOKUP(KKI117,[1]MQ!$A$6:$D$26,{2,3,4},0),IFERROR(VLOOKUP(KKI117,[1]BA!$A$6:$H$184,{2,5,8},0),{"No encontrado","X","X"}))))</f>
        <v>CIMBRA COMUN</v>
      </c>
      <c r="KKK117" s="12" t="str">
        <v>m2</v>
      </c>
      <c r="KKL117" s="4">
        <v>404.09</v>
      </c>
      <c r="KKM117" s="1">
        <f t="shared" ref="KKM117" si="1933">0.2*2</f>
        <v>0.4</v>
      </c>
      <c r="KKN117" s="4">
        <f t="shared" ref="KKN117:KKN120" si="1934">KKM117*KKL117</f>
        <v>161.63999999999999</v>
      </c>
      <c r="KKQ117" s="1" t="s">
        <v>550</v>
      </c>
      <c r="KKR117" s="4" t="str" cm="1">
        <f t="array" ref="KKR117:KKT117">IFERROR(VLOOKUP(KKQ117,[1]MA!$A$6:$D$32,{2,3,4},0),IFERROR(VLOOKUP(KKQ117,[1]MO!$A$6:$D$26,{2,3,4},0),IFERROR(VLOOKUP(KKQ117,[1]MQ!$A$6:$D$26,{2,3,4},0),IFERROR(VLOOKUP(KKQ117,[1]BA!$A$6:$H$184,{2,5,8},0),{"No encontrado","X","X"}))))</f>
        <v>CIMBRA COMUN</v>
      </c>
      <c r="KKS117" s="12" t="str">
        <v>m2</v>
      </c>
      <c r="KKT117" s="4">
        <v>404.09</v>
      </c>
      <c r="KKU117" s="1">
        <f t="shared" ref="KKU117" si="1935">0.2*2</f>
        <v>0.4</v>
      </c>
      <c r="KKV117" s="4">
        <f t="shared" ref="KKV117:KKV120" si="1936">KKU117*KKT117</f>
        <v>161.63999999999999</v>
      </c>
      <c r="KKY117" s="1" t="s">
        <v>550</v>
      </c>
      <c r="KKZ117" s="4" t="str" cm="1">
        <f t="array" ref="KKZ117:KLB117">IFERROR(VLOOKUP(KKY117,[1]MA!$A$6:$D$32,{2,3,4},0),IFERROR(VLOOKUP(KKY117,[1]MO!$A$6:$D$26,{2,3,4},0),IFERROR(VLOOKUP(KKY117,[1]MQ!$A$6:$D$26,{2,3,4},0),IFERROR(VLOOKUP(KKY117,[1]BA!$A$6:$H$184,{2,5,8},0),{"No encontrado","X","X"}))))</f>
        <v>CIMBRA COMUN</v>
      </c>
      <c r="KLA117" s="12" t="str">
        <v>m2</v>
      </c>
      <c r="KLB117" s="4">
        <v>404.09</v>
      </c>
      <c r="KLC117" s="1">
        <f t="shared" ref="KLC117" si="1937">0.2*2</f>
        <v>0.4</v>
      </c>
      <c r="KLD117" s="4">
        <f t="shared" ref="KLD117:KLD120" si="1938">KLC117*KLB117</f>
        <v>161.63999999999999</v>
      </c>
      <c r="KLG117" s="1" t="s">
        <v>550</v>
      </c>
      <c r="KLH117" s="4" t="str" cm="1">
        <f t="array" ref="KLH117:KLJ117">IFERROR(VLOOKUP(KLG117,[1]MA!$A$6:$D$32,{2,3,4},0),IFERROR(VLOOKUP(KLG117,[1]MO!$A$6:$D$26,{2,3,4},0),IFERROR(VLOOKUP(KLG117,[1]MQ!$A$6:$D$26,{2,3,4},0),IFERROR(VLOOKUP(KLG117,[1]BA!$A$6:$H$184,{2,5,8},0),{"No encontrado","X","X"}))))</f>
        <v>CIMBRA COMUN</v>
      </c>
      <c r="KLI117" s="12" t="str">
        <v>m2</v>
      </c>
      <c r="KLJ117" s="4">
        <v>404.09</v>
      </c>
      <c r="KLK117" s="1">
        <f t="shared" ref="KLK117" si="1939">0.2*2</f>
        <v>0.4</v>
      </c>
      <c r="KLL117" s="4">
        <f t="shared" ref="KLL117:KLL120" si="1940">KLK117*KLJ117</f>
        <v>161.63999999999999</v>
      </c>
      <c r="KLO117" s="1" t="s">
        <v>550</v>
      </c>
      <c r="KLP117" s="4" t="str" cm="1">
        <f t="array" ref="KLP117:KLR117">IFERROR(VLOOKUP(KLO117,[1]MA!$A$6:$D$32,{2,3,4},0),IFERROR(VLOOKUP(KLO117,[1]MO!$A$6:$D$26,{2,3,4},0),IFERROR(VLOOKUP(KLO117,[1]MQ!$A$6:$D$26,{2,3,4},0),IFERROR(VLOOKUP(KLO117,[1]BA!$A$6:$H$184,{2,5,8},0),{"No encontrado","X","X"}))))</f>
        <v>CIMBRA COMUN</v>
      </c>
      <c r="KLQ117" s="12" t="str">
        <v>m2</v>
      </c>
      <c r="KLR117" s="4">
        <v>404.09</v>
      </c>
      <c r="KLS117" s="1">
        <f t="shared" ref="KLS117" si="1941">0.2*2</f>
        <v>0.4</v>
      </c>
      <c r="KLT117" s="4">
        <f t="shared" ref="KLT117:KLT120" si="1942">KLS117*KLR117</f>
        <v>161.63999999999999</v>
      </c>
      <c r="KLW117" s="1" t="s">
        <v>550</v>
      </c>
      <c r="KLX117" s="4" t="str" cm="1">
        <f t="array" ref="KLX117:KLZ117">IFERROR(VLOOKUP(KLW117,[1]MA!$A$6:$D$32,{2,3,4},0),IFERROR(VLOOKUP(KLW117,[1]MO!$A$6:$D$26,{2,3,4},0),IFERROR(VLOOKUP(KLW117,[1]MQ!$A$6:$D$26,{2,3,4},0),IFERROR(VLOOKUP(KLW117,[1]BA!$A$6:$H$184,{2,5,8},0),{"No encontrado","X","X"}))))</f>
        <v>CIMBRA COMUN</v>
      </c>
      <c r="KLY117" s="12" t="str">
        <v>m2</v>
      </c>
      <c r="KLZ117" s="4">
        <v>404.09</v>
      </c>
      <c r="KMA117" s="1">
        <f t="shared" ref="KMA117" si="1943">0.2*2</f>
        <v>0.4</v>
      </c>
      <c r="KMB117" s="4">
        <f t="shared" ref="KMB117:KMB120" si="1944">KMA117*KLZ117</f>
        <v>161.63999999999999</v>
      </c>
      <c r="KME117" s="1" t="s">
        <v>550</v>
      </c>
      <c r="KMF117" s="4" t="str" cm="1">
        <f t="array" ref="KMF117:KMH117">IFERROR(VLOOKUP(KME117,[1]MA!$A$6:$D$32,{2,3,4},0),IFERROR(VLOOKUP(KME117,[1]MO!$A$6:$D$26,{2,3,4},0),IFERROR(VLOOKUP(KME117,[1]MQ!$A$6:$D$26,{2,3,4},0),IFERROR(VLOOKUP(KME117,[1]BA!$A$6:$H$184,{2,5,8},0),{"No encontrado","X","X"}))))</f>
        <v>CIMBRA COMUN</v>
      </c>
      <c r="KMG117" s="12" t="str">
        <v>m2</v>
      </c>
      <c r="KMH117" s="4">
        <v>404.09</v>
      </c>
      <c r="KMI117" s="1">
        <f t="shared" ref="KMI117" si="1945">0.2*2</f>
        <v>0.4</v>
      </c>
      <c r="KMJ117" s="4">
        <f t="shared" ref="KMJ117:KMJ120" si="1946">KMI117*KMH117</f>
        <v>161.63999999999999</v>
      </c>
      <c r="KMM117" s="1" t="s">
        <v>550</v>
      </c>
      <c r="KMN117" s="4" t="str" cm="1">
        <f t="array" ref="KMN117:KMP117">IFERROR(VLOOKUP(KMM117,[1]MA!$A$6:$D$32,{2,3,4},0),IFERROR(VLOOKUP(KMM117,[1]MO!$A$6:$D$26,{2,3,4},0),IFERROR(VLOOKUP(KMM117,[1]MQ!$A$6:$D$26,{2,3,4},0),IFERROR(VLOOKUP(KMM117,[1]BA!$A$6:$H$184,{2,5,8},0),{"No encontrado","X","X"}))))</f>
        <v>CIMBRA COMUN</v>
      </c>
      <c r="KMO117" s="12" t="str">
        <v>m2</v>
      </c>
      <c r="KMP117" s="4">
        <v>404.09</v>
      </c>
      <c r="KMQ117" s="1">
        <f t="shared" ref="KMQ117" si="1947">0.2*2</f>
        <v>0.4</v>
      </c>
      <c r="KMR117" s="4">
        <f t="shared" ref="KMR117:KMR120" si="1948">KMQ117*KMP117</f>
        <v>161.63999999999999</v>
      </c>
      <c r="KMU117" s="1" t="s">
        <v>550</v>
      </c>
      <c r="KMV117" s="4" t="str" cm="1">
        <f t="array" ref="KMV117:KMX117">IFERROR(VLOOKUP(KMU117,[1]MA!$A$6:$D$32,{2,3,4},0),IFERROR(VLOOKUP(KMU117,[1]MO!$A$6:$D$26,{2,3,4},0),IFERROR(VLOOKUP(KMU117,[1]MQ!$A$6:$D$26,{2,3,4},0),IFERROR(VLOOKUP(KMU117,[1]BA!$A$6:$H$184,{2,5,8},0),{"No encontrado","X","X"}))))</f>
        <v>CIMBRA COMUN</v>
      </c>
      <c r="KMW117" s="12" t="str">
        <v>m2</v>
      </c>
      <c r="KMX117" s="4">
        <v>404.09</v>
      </c>
      <c r="KMY117" s="1">
        <f t="shared" ref="KMY117" si="1949">0.2*2</f>
        <v>0.4</v>
      </c>
      <c r="KMZ117" s="4">
        <f t="shared" ref="KMZ117:KMZ120" si="1950">KMY117*KMX117</f>
        <v>161.63999999999999</v>
      </c>
      <c r="KNC117" s="1" t="s">
        <v>550</v>
      </c>
      <c r="KND117" s="4" t="str" cm="1">
        <f t="array" ref="KND117:KNF117">IFERROR(VLOOKUP(KNC117,[1]MA!$A$6:$D$32,{2,3,4},0),IFERROR(VLOOKUP(KNC117,[1]MO!$A$6:$D$26,{2,3,4},0),IFERROR(VLOOKUP(KNC117,[1]MQ!$A$6:$D$26,{2,3,4},0),IFERROR(VLOOKUP(KNC117,[1]BA!$A$6:$H$184,{2,5,8},0),{"No encontrado","X","X"}))))</f>
        <v>CIMBRA COMUN</v>
      </c>
      <c r="KNE117" s="12" t="str">
        <v>m2</v>
      </c>
      <c r="KNF117" s="4">
        <v>404.09</v>
      </c>
      <c r="KNG117" s="1">
        <f t="shared" ref="KNG117" si="1951">0.2*2</f>
        <v>0.4</v>
      </c>
      <c r="KNH117" s="4">
        <f t="shared" ref="KNH117:KNH120" si="1952">KNG117*KNF117</f>
        <v>161.63999999999999</v>
      </c>
      <c r="KNK117" s="1" t="s">
        <v>550</v>
      </c>
      <c r="KNL117" s="4" t="str" cm="1">
        <f t="array" ref="KNL117:KNN117">IFERROR(VLOOKUP(KNK117,[1]MA!$A$6:$D$32,{2,3,4},0),IFERROR(VLOOKUP(KNK117,[1]MO!$A$6:$D$26,{2,3,4},0),IFERROR(VLOOKUP(KNK117,[1]MQ!$A$6:$D$26,{2,3,4},0),IFERROR(VLOOKUP(KNK117,[1]BA!$A$6:$H$184,{2,5,8},0),{"No encontrado","X","X"}))))</f>
        <v>CIMBRA COMUN</v>
      </c>
      <c r="KNM117" s="12" t="str">
        <v>m2</v>
      </c>
      <c r="KNN117" s="4">
        <v>404.09</v>
      </c>
      <c r="KNO117" s="1">
        <f t="shared" ref="KNO117" si="1953">0.2*2</f>
        <v>0.4</v>
      </c>
      <c r="KNP117" s="4">
        <f t="shared" ref="KNP117:KNP120" si="1954">KNO117*KNN117</f>
        <v>161.63999999999999</v>
      </c>
      <c r="KNS117" s="1" t="s">
        <v>550</v>
      </c>
      <c r="KNT117" s="4" t="str" cm="1">
        <f t="array" ref="KNT117:KNV117">IFERROR(VLOOKUP(KNS117,[1]MA!$A$6:$D$32,{2,3,4},0),IFERROR(VLOOKUP(KNS117,[1]MO!$A$6:$D$26,{2,3,4},0),IFERROR(VLOOKUP(KNS117,[1]MQ!$A$6:$D$26,{2,3,4},0),IFERROR(VLOOKUP(KNS117,[1]BA!$A$6:$H$184,{2,5,8},0),{"No encontrado","X","X"}))))</f>
        <v>CIMBRA COMUN</v>
      </c>
      <c r="KNU117" s="12" t="str">
        <v>m2</v>
      </c>
      <c r="KNV117" s="4">
        <v>404.09</v>
      </c>
      <c r="KNW117" s="1">
        <f t="shared" ref="KNW117" si="1955">0.2*2</f>
        <v>0.4</v>
      </c>
      <c r="KNX117" s="4">
        <f t="shared" ref="KNX117:KNX120" si="1956">KNW117*KNV117</f>
        <v>161.63999999999999</v>
      </c>
      <c r="KOA117" s="1" t="s">
        <v>550</v>
      </c>
      <c r="KOB117" s="4" t="str" cm="1">
        <f t="array" ref="KOB117:KOD117">IFERROR(VLOOKUP(KOA117,[1]MA!$A$6:$D$32,{2,3,4},0),IFERROR(VLOOKUP(KOA117,[1]MO!$A$6:$D$26,{2,3,4},0),IFERROR(VLOOKUP(KOA117,[1]MQ!$A$6:$D$26,{2,3,4},0),IFERROR(VLOOKUP(KOA117,[1]BA!$A$6:$H$184,{2,5,8},0),{"No encontrado","X","X"}))))</f>
        <v>CIMBRA COMUN</v>
      </c>
      <c r="KOC117" s="12" t="str">
        <v>m2</v>
      </c>
      <c r="KOD117" s="4">
        <v>404.09</v>
      </c>
      <c r="KOE117" s="1">
        <f t="shared" ref="KOE117" si="1957">0.2*2</f>
        <v>0.4</v>
      </c>
      <c r="KOF117" s="4">
        <f t="shared" ref="KOF117:KOF120" si="1958">KOE117*KOD117</f>
        <v>161.63999999999999</v>
      </c>
      <c r="KOI117" s="1" t="s">
        <v>550</v>
      </c>
      <c r="KOJ117" s="4" t="str" cm="1">
        <f t="array" ref="KOJ117:KOL117">IFERROR(VLOOKUP(KOI117,[1]MA!$A$6:$D$32,{2,3,4},0),IFERROR(VLOOKUP(KOI117,[1]MO!$A$6:$D$26,{2,3,4},0),IFERROR(VLOOKUP(KOI117,[1]MQ!$A$6:$D$26,{2,3,4},0),IFERROR(VLOOKUP(KOI117,[1]BA!$A$6:$H$184,{2,5,8},0),{"No encontrado","X","X"}))))</f>
        <v>CIMBRA COMUN</v>
      </c>
      <c r="KOK117" s="12" t="str">
        <v>m2</v>
      </c>
      <c r="KOL117" s="4">
        <v>404.09</v>
      </c>
      <c r="KOM117" s="1">
        <f t="shared" ref="KOM117" si="1959">0.2*2</f>
        <v>0.4</v>
      </c>
      <c r="KON117" s="4">
        <f t="shared" ref="KON117:KON120" si="1960">KOM117*KOL117</f>
        <v>161.63999999999999</v>
      </c>
      <c r="KOQ117" s="1" t="s">
        <v>550</v>
      </c>
      <c r="KOR117" s="4" t="str" cm="1">
        <f t="array" ref="KOR117:KOT117">IFERROR(VLOOKUP(KOQ117,[1]MA!$A$6:$D$32,{2,3,4},0),IFERROR(VLOOKUP(KOQ117,[1]MO!$A$6:$D$26,{2,3,4},0),IFERROR(VLOOKUP(KOQ117,[1]MQ!$A$6:$D$26,{2,3,4},0),IFERROR(VLOOKUP(KOQ117,[1]BA!$A$6:$H$184,{2,5,8},0),{"No encontrado","X","X"}))))</f>
        <v>CIMBRA COMUN</v>
      </c>
      <c r="KOS117" s="12" t="str">
        <v>m2</v>
      </c>
      <c r="KOT117" s="4">
        <v>404.09</v>
      </c>
      <c r="KOU117" s="1">
        <f t="shared" ref="KOU117" si="1961">0.2*2</f>
        <v>0.4</v>
      </c>
      <c r="KOV117" s="4">
        <f t="shared" ref="KOV117:KOV120" si="1962">KOU117*KOT117</f>
        <v>161.63999999999999</v>
      </c>
      <c r="KOY117" s="1" t="s">
        <v>550</v>
      </c>
      <c r="KOZ117" s="4" t="str" cm="1">
        <f t="array" ref="KOZ117:KPB117">IFERROR(VLOOKUP(KOY117,[1]MA!$A$6:$D$32,{2,3,4},0),IFERROR(VLOOKUP(KOY117,[1]MO!$A$6:$D$26,{2,3,4},0),IFERROR(VLOOKUP(KOY117,[1]MQ!$A$6:$D$26,{2,3,4},0),IFERROR(VLOOKUP(KOY117,[1]BA!$A$6:$H$184,{2,5,8},0),{"No encontrado","X","X"}))))</f>
        <v>CIMBRA COMUN</v>
      </c>
      <c r="KPA117" s="12" t="str">
        <v>m2</v>
      </c>
      <c r="KPB117" s="4">
        <v>404.09</v>
      </c>
      <c r="KPC117" s="1">
        <f t="shared" ref="KPC117" si="1963">0.2*2</f>
        <v>0.4</v>
      </c>
      <c r="KPD117" s="4">
        <f t="shared" ref="KPD117:KPD120" si="1964">KPC117*KPB117</f>
        <v>161.63999999999999</v>
      </c>
      <c r="KPG117" s="1" t="s">
        <v>550</v>
      </c>
      <c r="KPH117" s="4" t="str" cm="1">
        <f t="array" ref="KPH117:KPJ117">IFERROR(VLOOKUP(KPG117,[1]MA!$A$6:$D$32,{2,3,4},0),IFERROR(VLOOKUP(KPG117,[1]MO!$A$6:$D$26,{2,3,4},0),IFERROR(VLOOKUP(KPG117,[1]MQ!$A$6:$D$26,{2,3,4},0),IFERROR(VLOOKUP(KPG117,[1]BA!$A$6:$H$184,{2,5,8},0),{"No encontrado","X","X"}))))</f>
        <v>CIMBRA COMUN</v>
      </c>
      <c r="KPI117" s="12" t="str">
        <v>m2</v>
      </c>
      <c r="KPJ117" s="4">
        <v>404.09</v>
      </c>
      <c r="KPK117" s="1">
        <f t="shared" ref="KPK117" si="1965">0.2*2</f>
        <v>0.4</v>
      </c>
      <c r="KPL117" s="4">
        <f t="shared" ref="KPL117:KPL120" si="1966">KPK117*KPJ117</f>
        <v>161.63999999999999</v>
      </c>
      <c r="KPO117" s="1" t="s">
        <v>550</v>
      </c>
      <c r="KPP117" s="4" t="str" cm="1">
        <f t="array" ref="KPP117:KPR117">IFERROR(VLOOKUP(KPO117,[1]MA!$A$6:$D$32,{2,3,4},0),IFERROR(VLOOKUP(KPO117,[1]MO!$A$6:$D$26,{2,3,4},0),IFERROR(VLOOKUP(KPO117,[1]MQ!$A$6:$D$26,{2,3,4},0),IFERROR(VLOOKUP(KPO117,[1]BA!$A$6:$H$184,{2,5,8},0),{"No encontrado","X","X"}))))</f>
        <v>CIMBRA COMUN</v>
      </c>
      <c r="KPQ117" s="12" t="str">
        <v>m2</v>
      </c>
      <c r="KPR117" s="4">
        <v>404.09</v>
      </c>
      <c r="KPS117" s="1">
        <f t="shared" ref="KPS117" si="1967">0.2*2</f>
        <v>0.4</v>
      </c>
      <c r="KPT117" s="4">
        <f t="shared" ref="KPT117:KPT120" si="1968">KPS117*KPR117</f>
        <v>161.63999999999999</v>
      </c>
      <c r="KPW117" s="1" t="s">
        <v>550</v>
      </c>
      <c r="KPX117" s="4" t="str" cm="1">
        <f t="array" ref="KPX117:KPZ117">IFERROR(VLOOKUP(KPW117,[1]MA!$A$6:$D$32,{2,3,4},0),IFERROR(VLOOKUP(KPW117,[1]MO!$A$6:$D$26,{2,3,4},0),IFERROR(VLOOKUP(KPW117,[1]MQ!$A$6:$D$26,{2,3,4},0),IFERROR(VLOOKUP(KPW117,[1]BA!$A$6:$H$184,{2,5,8},0),{"No encontrado","X","X"}))))</f>
        <v>CIMBRA COMUN</v>
      </c>
      <c r="KPY117" s="12" t="str">
        <v>m2</v>
      </c>
      <c r="KPZ117" s="4">
        <v>404.09</v>
      </c>
      <c r="KQA117" s="1">
        <f t="shared" ref="KQA117" si="1969">0.2*2</f>
        <v>0.4</v>
      </c>
      <c r="KQB117" s="4">
        <f t="shared" ref="KQB117:KQB120" si="1970">KQA117*KPZ117</f>
        <v>161.63999999999999</v>
      </c>
      <c r="KQE117" s="1" t="s">
        <v>550</v>
      </c>
      <c r="KQF117" s="4" t="str" cm="1">
        <f t="array" ref="KQF117:KQH117">IFERROR(VLOOKUP(KQE117,[1]MA!$A$6:$D$32,{2,3,4},0),IFERROR(VLOOKUP(KQE117,[1]MO!$A$6:$D$26,{2,3,4},0),IFERROR(VLOOKUP(KQE117,[1]MQ!$A$6:$D$26,{2,3,4},0),IFERROR(VLOOKUP(KQE117,[1]BA!$A$6:$H$184,{2,5,8},0),{"No encontrado","X","X"}))))</f>
        <v>CIMBRA COMUN</v>
      </c>
      <c r="KQG117" s="12" t="str">
        <v>m2</v>
      </c>
      <c r="KQH117" s="4">
        <v>404.09</v>
      </c>
      <c r="KQI117" s="1">
        <f t="shared" ref="KQI117" si="1971">0.2*2</f>
        <v>0.4</v>
      </c>
      <c r="KQJ117" s="4">
        <f t="shared" ref="KQJ117:KQJ120" si="1972">KQI117*KQH117</f>
        <v>161.63999999999999</v>
      </c>
      <c r="KQM117" s="1" t="s">
        <v>550</v>
      </c>
      <c r="KQN117" s="4" t="str" cm="1">
        <f t="array" ref="KQN117:KQP117">IFERROR(VLOOKUP(KQM117,[1]MA!$A$6:$D$32,{2,3,4},0),IFERROR(VLOOKUP(KQM117,[1]MO!$A$6:$D$26,{2,3,4},0),IFERROR(VLOOKUP(KQM117,[1]MQ!$A$6:$D$26,{2,3,4},0),IFERROR(VLOOKUP(KQM117,[1]BA!$A$6:$H$184,{2,5,8},0),{"No encontrado","X","X"}))))</f>
        <v>CIMBRA COMUN</v>
      </c>
      <c r="KQO117" s="12" t="str">
        <v>m2</v>
      </c>
      <c r="KQP117" s="4">
        <v>404.09</v>
      </c>
      <c r="KQQ117" s="1">
        <f t="shared" ref="KQQ117" si="1973">0.2*2</f>
        <v>0.4</v>
      </c>
      <c r="KQR117" s="4">
        <f t="shared" ref="KQR117:KQR120" si="1974">KQQ117*KQP117</f>
        <v>161.63999999999999</v>
      </c>
      <c r="KQU117" s="1" t="s">
        <v>550</v>
      </c>
      <c r="KQV117" s="4" t="str" cm="1">
        <f t="array" ref="KQV117:KQX117">IFERROR(VLOOKUP(KQU117,[1]MA!$A$6:$D$32,{2,3,4},0),IFERROR(VLOOKUP(KQU117,[1]MO!$A$6:$D$26,{2,3,4},0),IFERROR(VLOOKUP(KQU117,[1]MQ!$A$6:$D$26,{2,3,4},0),IFERROR(VLOOKUP(KQU117,[1]BA!$A$6:$H$184,{2,5,8},0),{"No encontrado","X","X"}))))</f>
        <v>CIMBRA COMUN</v>
      </c>
      <c r="KQW117" s="12" t="str">
        <v>m2</v>
      </c>
      <c r="KQX117" s="4">
        <v>404.09</v>
      </c>
      <c r="KQY117" s="1">
        <f t="shared" ref="KQY117" si="1975">0.2*2</f>
        <v>0.4</v>
      </c>
      <c r="KQZ117" s="4">
        <f t="shared" ref="KQZ117:KQZ120" si="1976">KQY117*KQX117</f>
        <v>161.63999999999999</v>
      </c>
      <c r="KRC117" s="1" t="s">
        <v>550</v>
      </c>
      <c r="KRD117" s="4" t="str" cm="1">
        <f t="array" ref="KRD117:KRF117">IFERROR(VLOOKUP(KRC117,[1]MA!$A$6:$D$32,{2,3,4},0),IFERROR(VLOOKUP(KRC117,[1]MO!$A$6:$D$26,{2,3,4},0),IFERROR(VLOOKUP(KRC117,[1]MQ!$A$6:$D$26,{2,3,4},0),IFERROR(VLOOKUP(KRC117,[1]BA!$A$6:$H$184,{2,5,8},0),{"No encontrado","X","X"}))))</f>
        <v>CIMBRA COMUN</v>
      </c>
      <c r="KRE117" s="12" t="str">
        <v>m2</v>
      </c>
      <c r="KRF117" s="4">
        <v>404.09</v>
      </c>
      <c r="KRG117" s="1">
        <f t="shared" ref="KRG117" si="1977">0.2*2</f>
        <v>0.4</v>
      </c>
      <c r="KRH117" s="4">
        <f t="shared" ref="KRH117:KRH120" si="1978">KRG117*KRF117</f>
        <v>161.63999999999999</v>
      </c>
      <c r="KRK117" s="1" t="s">
        <v>550</v>
      </c>
      <c r="KRL117" s="4" t="str" cm="1">
        <f t="array" ref="KRL117:KRN117">IFERROR(VLOOKUP(KRK117,[1]MA!$A$6:$D$32,{2,3,4},0),IFERROR(VLOOKUP(KRK117,[1]MO!$A$6:$D$26,{2,3,4},0),IFERROR(VLOOKUP(KRK117,[1]MQ!$A$6:$D$26,{2,3,4},0),IFERROR(VLOOKUP(KRK117,[1]BA!$A$6:$H$184,{2,5,8},0),{"No encontrado","X","X"}))))</f>
        <v>CIMBRA COMUN</v>
      </c>
      <c r="KRM117" s="12" t="str">
        <v>m2</v>
      </c>
      <c r="KRN117" s="4">
        <v>404.09</v>
      </c>
      <c r="KRO117" s="1">
        <f t="shared" ref="KRO117" si="1979">0.2*2</f>
        <v>0.4</v>
      </c>
      <c r="KRP117" s="4">
        <f t="shared" ref="KRP117:KRP120" si="1980">KRO117*KRN117</f>
        <v>161.63999999999999</v>
      </c>
      <c r="KRS117" s="1" t="s">
        <v>550</v>
      </c>
      <c r="KRT117" s="4" t="str" cm="1">
        <f t="array" ref="KRT117:KRV117">IFERROR(VLOOKUP(KRS117,[1]MA!$A$6:$D$32,{2,3,4},0),IFERROR(VLOOKUP(KRS117,[1]MO!$A$6:$D$26,{2,3,4},0),IFERROR(VLOOKUP(KRS117,[1]MQ!$A$6:$D$26,{2,3,4},0),IFERROR(VLOOKUP(KRS117,[1]BA!$A$6:$H$184,{2,5,8},0),{"No encontrado","X","X"}))))</f>
        <v>CIMBRA COMUN</v>
      </c>
      <c r="KRU117" s="12" t="str">
        <v>m2</v>
      </c>
      <c r="KRV117" s="4">
        <v>404.09</v>
      </c>
      <c r="KRW117" s="1">
        <f t="shared" ref="KRW117" si="1981">0.2*2</f>
        <v>0.4</v>
      </c>
      <c r="KRX117" s="4">
        <f t="shared" ref="KRX117:KRX120" si="1982">KRW117*KRV117</f>
        <v>161.63999999999999</v>
      </c>
      <c r="KSA117" s="1" t="s">
        <v>550</v>
      </c>
      <c r="KSB117" s="4" t="str" cm="1">
        <f t="array" ref="KSB117:KSD117">IFERROR(VLOOKUP(KSA117,[1]MA!$A$6:$D$32,{2,3,4},0),IFERROR(VLOOKUP(KSA117,[1]MO!$A$6:$D$26,{2,3,4},0),IFERROR(VLOOKUP(KSA117,[1]MQ!$A$6:$D$26,{2,3,4},0),IFERROR(VLOOKUP(KSA117,[1]BA!$A$6:$H$184,{2,5,8},0),{"No encontrado","X","X"}))))</f>
        <v>CIMBRA COMUN</v>
      </c>
      <c r="KSC117" s="12" t="str">
        <v>m2</v>
      </c>
      <c r="KSD117" s="4">
        <v>404.09</v>
      </c>
      <c r="KSE117" s="1">
        <f t="shared" ref="KSE117" si="1983">0.2*2</f>
        <v>0.4</v>
      </c>
      <c r="KSF117" s="4">
        <f t="shared" ref="KSF117:KSF120" si="1984">KSE117*KSD117</f>
        <v>161.63999999999999</v>
      </c>
      <c r="KSI117" s="1" t="s">
        <v>550</v>
      </c>
      <c r="KSJ117" s="4" t="str" cm="1">
        <f t="array" ref="KSJ117:KSL117">IFERROR(VLOOKUP(KSI117,[1]MA!$A$6:$D$32,{2,3,4},0),IFERROR(VLOOKUP(KSI117,[1]MO!$A$6:$D$26,{2,3,4},0),IFERROR(VLOOKUP(KSI117,[1]MQ!$A$6:$D$26,{2,3,4},0),IFERROR(VLOOKUP(KSI117,[1]BA!$A$6:$H$184,{2,5,8},0),{"No encontrado","X","X"}))))</f>
        <v>CIMBRA COMUN</v>
      </c>
      <c r="KSK117" s="12" t="str">
        <v>m2</v>
      </c>
      <c r="KSL117" s="4">
        <v>404.09</v>
      </c>
      <c r="KSM117" s="1">
        <f t="shared" ref="KSM117" si="1985">0.2*2</f>
        <v>0.4</v>
      </c>
      <c r="KSN117" s="4">
        <f t="shared" ref="KSN117:KSN120" si="1986">KSM117*KSL117</f>
        <v>161.63999999999999</v>
      </c>
      <c r="KSQ117" s="1" t="s">
        <v>550</v>
      </c>
      <c r="KSR117" s="4" t="str" cm="1">
        <f t="array" ref="KSR117:KST117">IFERROR(VLOOKUP(KSQ117,[1]MA!$A$6:$D$32,{2,3,4},0),IFERROR(VLOOKUP(KSQ117,[1]MO!$A$6:$D$26,{2,3,4},0),IFERROR(VLOOKUP(KSQ117,[1]MQ!$A$6:$D$26,{2,3,4},0),IFERROR(VLOOKUP(KSQ117,[1]BA!$A$6:$H$184,{2,5,8},0),{"No encontrado","X","X"}))))</f>
        <v>CIMBRA COMUN</v>
      </c>
      <c r="KSS117" s="12" t="str">
        <v>m2</v>
      </c>
      <c r="KST117" s="4">
        <v>404.09</v>
      </c>
      <c r="KSU117" s="1">
        <f t="shared" ref="KSU117" si="1987">0.2*2</f>
        <v>0.4</v>
      </c>
      <c r="KSV117" s="4">
        <f t="shared" ref="KSV117:KSV120" si="1988">KSU117*KST117</f>
        <v>161.63999999999999</v>
      </c>
      <c r="KSY117" s="1" t="s">
        <v>550</v>
      </c>
      <c r="KSZ117" s="4" t="str" cm="1">
        <f t="array" ref="KSZ117:KTB117">IFERROR(VLOOKUP(KSY117,[1]MA!$A$6:$D$32,{2,3,4},0),IFERROR(VLOOKUP(KSY117,[1]MO!$A$6:$D$26,{2,3,4},0),IFERROR(VLOOKUP(KSY117,[1]MQ!$A$6:$D$26,{2,3,4},0),IFERROR(VLOOKUP(KSY117,[1]BA!$A$6:$H$184,{2,5,8},0),{"No encontrado","X","X"}))))</f>
        <v>CIMBRA COMUN</v>
      </c>
      <c r="KTA117" s="12" t="str">
        <v>m2</v>
      </c>
      <c r="KTB117" s="4">
        <v>404.09</v>
      </c>
      <c r="KTC117" s="1">
        <f t="shared" ref="KTC117" si="1989">0.2*2</f>
        <v>0.4</v>
      </c>
      <c r="KTD117" s="4">
        <f t="shared" ref="KTD117:KTD120" si="1990">KTC117*KTB117</f>
        <v>161.63999999999999</v>
      </c>
      <c r="KTG117" s="1" t="s">
        <v>550</v>
      </c>
      <c r="KTH117" s="4" t="str" cm="1">
        <f t="array" ref="KTH117:KTJ117">IFERROR(VLOOKUP(KTG117,[1]MA!$A$6:$D$32,{2,3,4},0),IFERROR(VLOOKUP(KTG117,[1]MO!$A$6:$D$26,{2,3,4},0),IFERROR(VLOOKUP(KTG117,[1]MQ!$A$6:$D$26,{2,3,4},0),IFERROR(VLOOKUP(KTG117,[1]BA!$A$6:$H$184,{2,5,8},0),{"No encontrado","X","X"}))))</f>
        <v>CIMBRA COMUN</v>
      </c>
      <c r="KTI117" s="12" t="str">
        <v>m2</v>
      </c>
      <c r="KTJ117" s="4">
        <v>404.09</v>
      </c>
      <c r="KTK117" s="1">
        <f t="shared" ref="KTK117" si="1991">0.2*2</f>
        <v>0.4</v>
      </c>
      <c r="KTL117" s="4">
        <f t="shared" ref="KTL117:KTL120" si="1992">KTK117*KTJ117</f>
        <v>161.63999999999999</v>
      </c>
      <c r="KTO117" s="1" t="s">
        <v>550</v>
      </c>
      <c r="KTP117" s="4" t="str" cm="1">
        <f t="array" ref="KTP117:KTR117">IFERROR(VLOOKUP(KTO117,[1]MA!$A$6:$D$32,{2,3,4},0),IFERROR(VLOOKUP(KTO117,[1]MO!$A$6:$D$26,{2,3,4},0),IFERROR(VLOOKUP(KTO117,[1]MQ!$A$6:$D$26,{2,3,4},0),IFERROR(VLOOKUP(KTO117,[1]BA!$A$6:$H$184,{2,5,8},0),{"No encontrado","X","X"}))))</f>
        <v>CIMBRA COMUN</v>
      </c>
      <c r="KTQ117" s="12" t="str">
        <v>m2</v>
      </c>
      <c r="KTR117" s="4">
        <v>404.09</v>
      </c>
      <c r="KTS117" s="1">
        <f t="shared" ref="KTS117" si="1993">0.2*2</f>
        <v>0.4</v>
      </c>
      <c r="KTT117" s="4">
        <f t="shared" ref="KTT117:KTT120" si="1994">KTS117*KTR117</f>
        <v>161.63999999999999</v>
      </c>
      <c r="KTW117" s="1" t="s">
        <v>550</v>
      </c>
      <c r="KTX117" s="4" t="str" cm="1">
        <f t="array" ref="KTX117:KTZ117">IFERROR(VLOOKUP(KTW117,[1]MA!$A$6:$D$32,{2,3,4},0),IFERROR(VLOOKUP(KTW117,[1]MO!$A$6:$D$26,{2,3,4},0),IFERROR(VLOOKUP(KTW117,[1]MQ!$A$6:$D$26,{2,3,4},0),IFERROR(VLOOKUP(KTW117,[1]BA!$A$6:$H$184,{2,5,8},0),{"No encontrado","X","X"}))))</f>
        <v>CIMBRA COMUN</v>
      </c>
      <c r="KTY117" s="12" t="str">
        <v>m2</v>
      </c>
      <c r="KTZ117" s="4">
        <v>404.09</v>
      </c>
      <c r="KUA117" s="1">
        <f t="shared" ref="KUA117" si="1995">0.2*2</f>
        <v>0.4</v>
      </c>
      <c r="KUB117" s="4">
        <f t="shared" ref="KUB117:KUB120" si="1996">KUA117*KTZ117</f>
        <v>161.63999999999999</v>
      </c>
      <c r="KUE117" s="1" t="s">
        <v>550</v>
      </c>
      <c r="KUF117" s="4" t="str" cm="1">
        <f t="array" ref="KUF117:KUH117">IFERROR(VLOOKUP(KUE117,[1]MA!$A$6:$D$32,{2,3,4},0),IFERROR(VLOOKUP(KUE117,[1]MO!$A$6:$D$26,{2,3,4},0),IFERROR(VLOOKUP(KUE117,[1]MQ!$A$6:$D$26,{2,3,4},0),IFERROR(VLOOKUP(KUE117,[1]BA!$A$6:$H$184,{2,5,8},0),{"No encontrado","X","X"}))))</f>
        <v>CIMBRA COMUN</v>
      </c>
      <c r="KUG117" s="12" t="str">
        <v>m2</v>
      </c>
      <c r="KUH117" s="4">
        <v>404.09</v>
      </c>
      <c r="KUI117" s="1">
        <f t="shared" ref="KUI117" si="1997">0.2*2</f>
        <v>0.4</v>
      </c>
      <c r="KUJ117" s="4">
        <f t="shared" ref="KUJ117:KUJ120" si="1998">KUI117*KUH117</f>
        <v>161.63999999999999</v>
      </c>
      <c r="KUM117" s="1" t="s">
        <v>550</v>
      </c>
      <c r="KUN117" s="4" t="str" cm="1">
        <f t="array" ref="KUN117:KUP117">IFERROR(VLOOKUP(KUM117,[1]MA!$A$6:$D$32,{2,3,4},0),IFERROR(VLOOKUP(KUM117,[1]MO!$A$6:$D$26,{2,3,4},0),IFERROR(VLOOKUP(KUM117,[1]MQ!$A$6:$D$26,{2,3,4},0),IFERROR(VLOOKUP(KUM117,[1]BA!$A$6:$H$184,{2,5,8},0),{"No encontrado","X","X"}))))</f>
        <v>CIMBRA COMUN</v>
      </c>
      <c r="KUO117" s="12" t="str">
        <v>m2</v>
      </c>
      <c r="KUP117" s="4">
        <v>404.09</v>
      </c>
      <c r="KUQ117" s="1">
        <f t="shared" ref="KUQ117" si="1999">0.2*2</f>
        <v>0.4</v>
      </c>
      <c r="KUR117" s="4">
        <f t="shared" ref="KUR117:KUR120" si="2000">KUQ117*KUP117</f>
        <v>161.63999999999999</v>
      </c>
      <c r="KUU117" s="1" t="s">
        <v>550</v>
      </c>
      <c r="KUV117" s="4" t="str" cm="1">
        <f t="array" ref="KUV117:KUX117">IFERROR(VLOOKUP(KUU117,[1]MA!$A$6:$D$32,{2,3,4},0),IFERROR(VLOOKUP(KUU117,[1]MO!$A$6:$D$26,{2,3,4},0),IFERROR(VLOOKUP(KUU117,[1]MQ!$A$6:$D$26,{2,3,4},0),IFERROR(VLOOKUP(KUU117,[1]BA!$A$6:$H$184,{2,5,8},0),{"No encontrado","X","X"}))))</f>
        <v>CIMBRA COMUN</v>
      </c>
      <c r="KUW117" s="12" t="str">
        <v>m2</v>
      </c>
      <c r="KUX117" s="4">
        <v>404.09</v>
      </c>
      <c r="KUY117" s="1">
        <f t="shared" ref="KUY117" si="2001">0.2*2</f>
        <v>0.4</v>
      </c>
      <c r="KUZ117" s="4">
        <f t="shared" ref="KUZ117:KUZ120" si="2002">KUY117*KUX117</f>
        <v>161.63999999999999</v>
      </c>
      <c r="KVC117" s="1" t="s">
        <v>550</v>
      </c>
      <c r="KVD117" s="4" t="str" cm="1">
        <f t="array" ref="KVD117:KVF117">IFERROR(VLOOKUP(KVC117,[1]MA!$A$6:$D$32,{2,3,4},0),IFERROR(VLOOKUP(KVC117,[1]MO!$A$6:$D$26,{2,3,4},0),IFERROR(VLOOKUP(KVC117,[1]MQ!$A$6:$D$26,{2,3,4},0),IFERROR(VLOOKUP(KVC117,[1]BA!$A$6:$H$184,{2,5,8},0),{"No encontrado","X","X"}))))</f>
        <v>CIMBRA COMUN</v>
      </c>
      <c r="KVE117" s="12" t="str">
        <v>m2</v>
      </c>
      <c r="KVF117" s="4">
        <v>404.09</v>
      </c>
      <c r="KVG117" s="1">
        <f t="shared" ref="KVG117" si="2003">0.2*2</f>
        <v>0.4</v>
      </c>
      <c r="KVH117" s="4">
        <f t="shared" ref="KVH117:KVH120" si="2004">KVG117*KVF117</f>
        <v>161.63999999999999</v>
      </c>
      <c r="KVK117" s="1" t="s">
        <v>550</v>
      </c>
      <c r="KVL117" s="4" t="str" cm="1">
        <f t="array" ref="KVL117:KVN117">IFERROR(VLOOKUP(KVK117,[1]MA!$A$6:$D$32,{2,3,4},0),IFERROR(VLOOKUP(KVK117,[1]MO!$A$6:$D$26,{2,3,4},0),IFERROR(VLOOKUP(KVK117,[1]MQ!$A$6:$D$26,{2,3,4},0),IFERROR(VLOOKUP(KVK117,[1]BA!$A$6:$H$184,{2,5,8},0),{"No encontrado","X","X"}))))</f>
        <v>CIMBRA COMUN</v>
      </c>
      <c r="KVM117" s="12" t="str">
        <v>m2</v>
      </c>
      <c r="KVN117" s="4">
        <v>404.09</v>
      </c>
      <c r="KVO117" s="1">
        <f t="shared" ref="KVO117" si="2005">0.2*2</f>
        <v>0.4</v>
      </c>
      <c r="KVP117" s="4">
        <f t="shared" ref="KVP117:KVP120" si="2006">KVO117*KVN117</f>
        <v>161.63999999999999</v>
      </c>
      <c r="KVS117" s="1" t="s">
        <v>550</v>
      </c>
      <c r="KVT117" s="4" t="str" cm="1">
        <f t="array" ref="KVT117:KVV117">IFERROR(VLOOKUP(KVS117,[1]MA!$A$6:$D$32,{2,3,4},0),IFERROR(VLOOKUP(KVS117,[1]MO!$A$6:$D$26,{2,3,4},0),IFERROR(VLOOKUP(KVS117,[1]MQ!$A$6:$D$26,{2,3,4},0),IFERROR(VLOOKUP(KVS117,[1]BA!$A$6:$H$184,{2,5,8},0),{"No encontrado","X","X"}))))</f>
        <v>CIMBRA COMUN</v>
      </c>
      <c r="KVU117" s="12" t="str">
        <v>m2</v>
      </c>
      <c r="KVV117" s="4">
        <v>404.09</v>
      </c>
      <c r="KVW117" s="1">
        <f t="shared" ref="KVW117" si="2007">0.2*2</f>
        <v>0.4</v>
      </c>
      <c r="KVX117" s="4">
        <f t="shared" ref="KVX117:KVX120" si="2008">KVW117*KVV117</f>
        <v>161.63999999999999</v>
      </c>
      <c r="KWA117" s="1" t="s">
        <v>550</v>
      </c>
      <c r="KWB117" s="4" t="str" cm="1">
        <f t="array" ref="KWB117:KWD117">IFERROR(VLOOKUP(KWA117,[1]MA!$A$6:$D$32,{2,3,4},0),IFERROR(VLOOKUP(KWA117,[1]MO!$A$6:$D$26,{2,3,4},0),IFERROR(VLOOKUP(KWA117,[1]MQ!$A$6:$D$26,{2,3,4},0),IFERROR(VLOOKUP(KWA117,[1]BA!$A$6:$H$184,{2,5,8},0),{"No encontrado","X","X"}))))</f>
        <v>CIMBRA COMUN</v>
      </c>
      <c r="KWC117" s="12" t="str">
        <v>m2</v>
      </c>
      <c r="KWD117" s="4">
        <v>404.09</v>
      </c>
      <c r="KWE117" s="1">
        <f t="shared" ref="KWE117" si="2009">0.2*2</f>
        <v>0.4</v>
      </c>
      <c r="KWF117" s="4">
        <f t="shared" ref="KWF117:KWF120" si="2010">KWE117*KWD117</f>
        <v>161.63999999999999</v>
      </c>
      <c r="KWI117" s="1" t="s">
        <v>550</v>
      </c>
      <c r="KWJ117" s="4" t="str" cm="1">
        <f t="array" ref="KWJ117:KWL117">IFERROR(VLOOKUP(KWI117,[1]MA!$A$6:$D$32,{2,3,4},0),IFERROR(VLOOKUP(KWI117,[1]MO!$A$6:$D$26,{2,3,4},0),IFERROR(VLOOKUP(KWI117,[1]MQ!$A$6:$D$26,{2,3,4},0),IFERROR(VLOOKUP(KWI117,[1]BA!$A$6:$H$184,{2,5,8},0),{"No encontrado","X","X"}))))</f>
        <v>CIMBRA COMUN</v>
      </c>
      <c r="KWK117" s="12" t="str">
        <v>m2</v>
      </c>
      <c r="KWL117" s="4">
        <v>404.09</v>
      </c>
      <c r="KWM117" s="1">
        <f t="shared" ref="KWM117" si="2011">0.2*2</f>
        <v>0.4</v>
      </c>
      <c r="KWN117" s="4">
        <f t="shared" ref="KWN117:KWN120" si="2012">KWM117*KWL117</f>
        <v>161.63999999999999</v>
      </c>
      <c r="KWQ117" s="1" t="s">
        <v>550</v>
      </c>
      <c r="KWR117" s="4" t="str" cm="1">
        <f t="array" ref="KWR117:KWT117">IFERROR(VLOOKUP(KWQ117,[1]MA!$A$6:$D$32,{2,3,4},0),IFERROR(VLOOKUP(KWQ117,[1]MO!$A$6:$D$26,{2,3,4},0),IFERROR(VLOOKUP(KWQ117,[1]MQ!$A$6:$D$26,{2,3,4},0),IFERROR(VLOOKUP(KWQ117,[1]BA!$A$6:$H$184,{2,5,8},0),{"No encontrado","X","X"}))))</f>
        <v>CIMBRA COMUN</v>
      </c>
      <c r="KWS117" s="12" t="str">
        <v>m2</v>
      </c>
      <c r="KWT117" s="4">
        <v>404.09</v>
      </c>
      <c r="KWU117" s="1">
        <f t="shared" ref="KWU117" si="2013">0.2*2</f>
        <v>0.4</v>
      </c>
      <c r="KWV117" s="4">
        <f t="shared" ref="KWV117:KWV120" si="2014">KWU117*KWT117</f>
        <v>161.63999999999999</v>
      </c>
      <c r="KWY117" s="1" t="s">
        <v>550</v>
      </c>
      <c r="KWZ117" s="4" t="str" cm="1">
        <f t="array" ref="KWZ117:KXB117">IFERROR(VLOOKUP(KWY117,[1]MA!$A$6:$D$32,{2,3,4},0),IFERROR(VLOOKUP(KWY117,[1]MO!$A$6:$D$26,{2,3,4},0),IFERROR(VLOOKUP(KWY117,[1]MQ!$A$6:$D$26,{2,3,4},0),IFERROR(VLOOKUP(KWY117,[1]BA!$A$6:$H$184,{2,5,8},0),{"No encontrado","X","X"}))))</f>
        <v>CIMBRA COMUN</v>
      </c>
      <c r="KXA117" s="12" t="str">
        <v>m2</v>
      </c>
      <c r="KXB117" s="4">
        <v>404.09</v>
      </c>
      <c r="KXC117" s="1">
        <f t="shared" ref="KXC117" si="2015">0.2*2</f>
        <v>0.4</v>
      </c>
      <c r="KXD117" s="4">
        <f t="shared" ref="KXD117:KXD120" si="2016">KXC117*KXB117</f>
        <v>161.63999999999999</v>
      </c>
      <c r="KXG117" s="1" t="s">
        <v>550</v>
      </c>
      <c r="KXH117" s="4" t="str" cm="1">
        <f t="array" ref="KXH117:KXJ117">IFERROR(VLOOKUP(KXG117,[1]MA!$A$6:$D$32,{2,3,4},0),IFERROR(VLOOKUP(KXG117,[1]MO!$A$6:$D$26,{2,3,4},0),IFERROR(VLOOKUP(KXG117,[1]MQ!$A$6:$D$26,{2,3,4},0),IFERROR(VLOOKUP(KXG117,[1]BA!$A$6:$H$184,{2,5,8},0),{"No encontrado","X","X"}))))</f>
        <v>CIMBRA COMUN</v>
      </c>
      <c r="KXI117" s="12" t="str">
        <v>m2</v>
      </c>
      <c r="KXJ117" s="4">
        <v>404.09</v>
      </c>
      <c r="KXK117" s="1">
        <f t="shared" ref="KXK117" si="2017">0.2*2</f>
        <v>0.4</v>
      </c>
      <c r="KXL117" s="4">
        <f t="shared" ref="KXL117:KXL120" si="2018">KXK117*KXJ117</f>
        <v>161.63999999999999</v>
      </c>
      <c r="KXO117" s="1" t="s">
        <v>550</v>
      </c>
      <c r="KXP117" s="4" t="str" cm="1">
        <f t="array" ref="KXP117:KXR117">IFERROR(VLOOKUP(KXO117,[1]MA!$A$6:$D$32,{2,3,4},0),IFERROR(VLOOKUP(KXO117,[1]MO!$A$6:$D$26,{2,3,4},0),IFERROR(VLOOKUP(KXO117,[1]MQ!$A$6:$D$26,{2,3,4},0),IFERROR(VLOOKUP(KXO117,[1]BA!$A$6:$H$184,{2,5,8},0),{"No encontrado","X","X"}))))</f>
        <v>CIMBRA COMUN</v>
      </c>
      <c r="KXQ117" s="12" t="str">
        <v>m2</v>
      </c>
      <c r="KXR117" s="4">
        <v>404.09</v>
      </c>
      <c r="KXS117" s="1">
        <f t="shared" ref="KXS117" si="2019">0.2*2</f>
        <v>0.4</v>
      </c>
      <c r="KXT117" s="4">
        <f t="shared" ref="KXT117:KXT120" si="2020">KXS117*KXR117</f>
        <v>161.63999999999999</v>
      </c>
      <c r="KXW117" s="1" t="s">
        <v>550</v>
      </c>
      <c r="KXX117" s="4" t="str" cm="1">
        <f t="array" ref="KXX117:KXZ117">IFERROR(VLOOKUP(KXW117,[1]MA!$A$6:$D$32,{2,3,4},0),IFERROR(VLOOKUP(KXW117,[1]MO!$A$6:$D$26,{2,3,4},0),IFERROR(VLOOKUP(KXW117,[1]MQ!$A$6:$D$26,{2,3,4},0),IFERROR(VLOOKUP(KXW117,[1]BA!$A$6:$H$184,{2,5,8},0),{"No encontrado","X","X"}))))</f>
        <v>CIMBRA COMUN</v>
      </c>
      <c r="KXY117" s="12" t="str">
        <v>m2</v>
      </c>
      <c r="KXZ117" s="4">
        <v>404.09</v>
      </c>
      <c r="KYA117" s="1">
        <f t="shared" ref="KYA117" si="2021">0.2*2</f>
        <v>0.4</v>
      </c>
      <c r="KYB117" s="4">
        <f t="shared" ref="KYB117:KYB120" si="2022">KYA117*KXZ117</f>
        <v>161.63999999999999</v>
      </c>
      <c r="KYE117" s="1" t="s">
        <v>550</v>
      </c>
      <c r="KYF117" s="4" t="str" cm="1">
        <f t="array" ref="KYF117:KYH117">IFERROR(VLOOKUP(KYE117,[1]MA!$A$6:$D$32,{2,3,4},0),IFERROR(VLOOKUP(KYE117,[1]MO!$A$6:$D$26,{2,3,4},0),IFERROR(VLOOKUP(KYE117,[1]MQ!$A$6:$D$26,{2,3,4},0),IFERROR(VLOOKUP(KYE117,[1]BA!$A$6:$H$184,{2,5,8},0),{"No encontrado","X","X"}))))</f>
        <v>CIMBRA COMUN</v>
      </c>
      <c r="KYG117" s="12" t="str">
        <v>m2</v>
      </c>
      <c r="KYH117" s="4">
        <v>404.09</v>
      </c>
      <c r="KYI117" s="1">
        <f t="shared" ref="KYI117" si="2023">0.2*2</f>
        <v>0.4</v>
      </c>
      <c r="KYJ117" s="4">
        <f t="shared" ref="KYJ117:KYJ120" si="2024">KYI117*KYH117</f>
        <v>161.63999999999999</v>
      </c>
      <c r="KYM117" s="1" t="s">
        <v>550</v>
      </c>
      <c r="KYN117" s="4" t="str" cm="1">
        <f t="array" ref="KYN117:KYP117">IFERROR(VLOOKUP(KYM117,[1]MA!$A$6:$D$32,{2,3,4},0),IFERROR(VLOOKUP(KYM117,[1]MO!$A$6:$D$26,{2,3,4},0),IFERROR(VLOOKUP(KYM117,[1]MQ!$A$6:$D$26,{2,3,4},0),IFERROR(VLOOKUP(KYM117,[1]BA!$A$6:$H$184,{2,5,8},0),{"No encontrado","X","X"}))))</f>
        <v>CIMBRA COMUN</v>
      </c>
      <c r="KYO117" s="12" t="str">
        <v>m2</v>
      </c>
      <c r="KYP117" s="4">
        <v>404.09</v>
      </c>
      <c r="KYQ117" s="1">
        <f t="shared" ref="KYQ117" si="2025">0.2*2</f>
        <v>0.4</v>
      </c>
      <c r="KYR117" s="4">
        <f t="shared" ref="KYR117:KYR120" si="2026">KYQ117*KYP117</f>
        <v>161.63999999999999</v>
      </c>
      <c r="KYU117" s="1" t="s">
        <v>550</v>
      </c>
      <c r="KYV117" s="4" t="str" cm="1">
        <f t="array" ref="KYV117:KYX117">IFERROR(VLOOKUP(KYU117,[1]MA!$A$6:$D$32,{2,3,4},0),IFERROR(VLOOKUP(KYU117,[1]MO!$A$6:$D$26,{2,3,4},0),IFERROR(VLOOKUP(KYU117,[1]MQ!$A$6:$D$26,{2,3,4},0),IFERROR(VLOOKUP(KYU117,[1]BA!$A$6:$H$184,{2,5,8},0),{"No encontrado","X","X"}))))</f>
        <v>CIMBRA COMUN</v>
      </c>
      <c r="KYW117" s="12" t="str">
        <v>m2</v>
      </c>
      <c r="KYX117" s="4">
        <v>404.09</v>
      </c>
      <c r="KYY117" s="1">
        <f t="shared" ref="KYY117" si="2027">0.2*2</f>
        <v>0.4</v>
      </c>
      <c r="KYZ117" s="4">
        <f t="shared" ref="KYZ117:KYZ120" si="2028">KYY117*KYX117</f>
        <v>161.63999999999999</v>
      </c>
      <c r="KZC117" s="1" t="s">
        <v>550</v>
      </c>
      <c r="KZD117" s="4" t="str" cm="1">
        <f t="array" ref="KZD117:KZF117">IFERROR(VLOOKUP(KZC117,[1]MA!$A$6:$D$32,{2,3,4},0),IFERROR(VLOOKUP(KZC117,[1]MO!$A$6:$D$26,{2,3,4},0),IFERROR(VLOOKUP(KZC117,[1]MQ!$A$6:$D$26,{2,3,4},0),IFERROR(VLOOKUP(KZC117,[1]BA!$A$6:$H$184,{2,5,8},0),{"No encontrado","X","X"}))))</f>
        <v>CIMBRA COMUN</v>
      </c>
      <c r="KZE117" s="12" t="str">
        <v>m2</v>
      </c>
      <c r="KZF117" s="4">
        <v>404.09</v>
      </c>
      <c r="KZG117" s="1">
        <f t="shared" ref="KZG117" si="2029">0.2*2</f>
        <v>0.4</v>
      </c>
      <c r="KZH117" s="4">
        <f t="shared" ref="KZH117:KZH120" si="2030">KZG117*KZF117</f>
        <v>161.63999999999999</v>
      </c>
      <c r="KZK117" s="1" t="s">
        <v>550</v>
      </c>
      <c r="KZL117" s="4" t="str" cm="1">
        <f t="array" ref="KZL117:KZN117">IFERROR(VLOOKUP(KZK117,[1]MA!$A$6:$D$32,{2,3,4},0),IFERROR(VLOOKUP(KZK117,[1]MO!$A$6:$D$26,{2,3,4},0),IFERROR(VLOOKUP(KZK117,[1]MQ!$A$6:$D$26,{2,3,4},0),IFERROR(VLOOKUP(KZK117,[1]BA!$A$6:$H$184,{2,5,8},0),{"No encontrado","X","X"}))))</f>
        <v>CIMBRA COMUN</v>
      </c>
      <c r="KZM117" s="12" t="str">
        <v>m2</v>
      </c>
      <c r="KZN117" s="4">
        <v>404.09</v>
      </c>
      <c r="KZO117" s="1">
        <f t="shared" ref="KZO117" si="2031">0.2*2</f>
        <v>0.4</v>
      </c>
      <c r="KZP117" s="4">
        <f t="shared" ref="KZP117:KZP120" si="2032">KZO117*KZN117</f>
        <v>161.63999999999999</v>
      </c>
      <c r="KZS117" s="1" t="s">
        <v>550</v>
      </c>
      <c r="KZT117" s="4" t="str" cm="1">
        <f t="array" ref="KZT117:KZV117">IFERROR(VLOOKUP(KZS117,[1]MA!$A$6:$D$32,{2,3,4},0),IFERROR(VLOOKUP(KZS117,[1]MO!$A$6:$D$26,{2,3,4},0),IFERROR(VLOOKUP(KZS117,[1]MQ!$A$6:$D$26,{2,3,4},0),IFERROR(VLOOKUP(KZS117,[1]BA!$A$6:$H$184,{2,5,8},0),{"No encontrado","X","X"}))))</f>
        <v>CIMBRA COMUN</v>
      </c>
      <c r="KZU117" s="12" t="str">
        <v>m2</v>
      </c>
      <c r="KZV117" s="4">
        <v>404.09</v>
      </c>
      <c r="KZW117" s="1">
        <f t="shared" ref="KZW117" si="2033">0.2*2</f>
        <v>0.4</v>
      </c>
      <c r="KZX117" s="4">
        <f t="shared" ref="KZX117:KZX120" si="2034">KZW117*KZV117</f>
        <v>161.63999999999999</v>
      </c>
      <c r="LAA117" s="1" t="s">
        <v>550</v>
      </c>
      <c r="LAB117" s="4" t="str" cm="1">
        <f t="array" ref="LAB117:LAD117">IFERROR(VLOOKUP(LAA117,[1]MA!$A$6:$D$32,{2,3,4},0),IFERROR(VLOOKUP(LAA117,[1]MO!$A$6:$D$26,{2,3,4},0),IFERROR(VLOOKUP(LAA117,[1]MQ!$A$6:$D$26,{2,3,4},0),IFERROR(VLOOKUP(LAA117,[1]BA!$A$6:$H$184,{2,5,8},0),{"No encontrado","X","X"}))))</f>
        <v>CIMBRA COMUN</v>
      </c>
      <c r="LAC117" s="12" t="str">
        <v>m2</v>
      </c>
      <c r="LAD117" s="4">
        <v>404.09</v>
      </c>
      <c r="LAE117" s="1">
        <f t="shared" ref="LAE117" si="2035">0.2*2</f>
        <v>0.4</v>
      </c>
      <c r="LAF117" s="4">
        <f t="shared" ref="LAF117:LAF120" si="2036">LAE117*LAD117</f>
        <v>161.63999999999999</v>
      </c>
      <c r="LAI117" s="1" t="s">
        <v>550</v>
      </c>
      <c r="LAJ117" s="4" t="str" cm="1">
        <f t="array" ref="LAJ117:LAL117">IFERROR(VLOOKUP(LAI117,[1]MA!$A$6:$D$32,{2,3,4},0),IFERROR(VLOOKUP(LAI117,[1]MO!$A$6:$D$26,{2,3,4},0),IFERROR(VLOOKUP(LAI117,[1]MQ!$A$6:$D$26,{2,3,4},0),IFERROR(VLOOKUP(LAI117,[1]BA!$A$6:$H$184,{2,5,8},0),{"No encontrado","X","X"}))))</f>
        <v>CIMBRA COMUN</v>
      </c>
      <c r="LAK117" s="12" t="str">
        <v>m2</v>
      </c>
      <c r="LAL117" s="4">
        <v>404.09</v>
      </c>
      <c r="LAM117" s="1">
        <f t="shared" ref="LAM117" si="2037">0.2*2</f>
        <v>0.4</v>
      </c>
      <c r="LAN117" s="4">
        <f t="shared" ref="LAN117:LAN120" si="2038">LAM117*LAL117</f>
        <v>161.63999999999999</v>
      </c>
      <c r="LAQ117" s="1" t="s">
        <v>550</v>
      </c>
      <c r="LAR117" s="4" t="str" cm="1">
        <f t="array" ref="LAR117:LAT117">IFERROR(VLOOKUP(LAQ117,[1]MA!$A$6:$D$32,{2,3,4},0),IFERROR(VLOOKUP(LAQ117,[1]MO!$A$6:$D$26,{2,3,4},0),IFERROR(VLOOKUP(LAQ117,[1]MQ!$A$6:$D$26,{2,3,4},0),IFERROR(VLOOKUP(LAQ117,[1]BA!$A$6:$H$184,{2,5,8},0),{"No encontrado","X","X"}))))</f>
        <v>CIMBRA COMUN</v>
      </c>
      <c r="LAS117" s="12" t="str">
        <v>m2</v>
      </c>
      <c r="LAT117" s="4">
        <v>404.09</v>
      </c>
      <c r="LAU117" s="1">
        <f t="shared" ref="LAU117" si="2039">0.2*2</f>
        <v>0.4</v>
      </c>
      <c r="LAV117" s="4">
        <f t="shared" ref="LAV117:LAV120" si="2040">LAU117*LAT117</f>
        <v>161.63999999999999</v>
      </c>
      <c r="LAY117" s="1" t="s">
        <v>550</v>
      </c>
      <c r="LAZ117" s="4" t="str" cm="1">
        <f t="array" ref="LAZ117:LBB117">IFERROR(VLOOKUP(LAY117,[1]MA!$A$6:$D$32,{2,3,4},0),IFERROR(VLOOKUP(LAY117,[1]MO!$A$6:$D$26,{2,3,4},0),IFERROR(VLOOKUP(LAY117,[1]MQ!$A$6:$D$26,{2,3,4},0),IFERROR(VLOOKUP(LAY117,[1]BA!$A$6:$H$184,{2,5,8},0),{"No encontrado","X","X"}))))</f>
        <v>CIMBRA COMUN</v>
      </c>
      <c r="LBA117" s="12" t="str">
        <v>m2</v>
      </c>
      <c r="LBB117" s="4">
        <v>404.09</v>
      </c>
      <c r="LBC117" s="1">
        <f t="shared" ref="LBC117" si="2041">0.2*2</f>
        <v>0.4</v>
      </c>
      <c r="LBD117" s="4">
        <f t="shared" ref="LBD117:LBD120" si="2042">LBC117*LBB117</f>
        <v>161.63999999999999</v>
      </c>
      <c r="LBG117" s="1" t="s">
        <v>550</v>
      </c>
      <c r="LBH117" s="4" t="str" cm="1">
        <f t="array" ref="LBH117:LBJ117">IFERROR(VLOOKUP(LBG117,[1]MA!$A$6:$D$32,{2,3,4},0),IFERROR(VLOOKUP(LBG117,[1]MO!$A$6:$D$26,{2,3,4},0),IFERROR(VLOOKUP(LBG117,[1]MQ!$A$6:$D$26,{2,3,4},0),IFERROR(VLOOKUP(LBG117,[1]BA!$A$6:$H$184,{2,5,8},0),{"No encontrado","X","X"}))))</f>
        <v>CIMBRA COMUN</v>
      </c>
      <c r="LBI117" s="12" t="str">
        <v>m2</v>
      </c>
      <c r="LBJ117" s="4">
        <v>404.09</v>
      </c>
      <c r="LBK117" s="1">
        <f t="shared" ref="LBK117" si="2043">0.2*2</f>
        <v>0.4</v>
      </c>
      <c r="LBL117" s="4">
        <f t="shared" ref="LBL117:LBL120" si="2044">LBK117*LBJ117</f>
        <v>161.63999999999999</v>
      </c>
      <c r="LBO117" s="1" t="s">
        <v>550</v>
      </c>
      <c r="LBP117" s="4" t="str" cm="1">
        <f t="array" ref="LBP117:LBR117">IFERROR(VLOOKUP(LBO117,[1]MA!$A$6:$D$32,{2,3,4},0),IFERROR(VLOOKUP(LBO117,[1]MO!$A$6:$D$26,{2,3,4},0),IFERROR(VLOOKUP(LBO117,[1]MQ!$A$6:$D$26,{2,3,4},0),IFERROR(VLOOKUP(LBO117,[1]BA!$A$6:$H$184,{2,5,8},0),{"No encontrado","X","X"}))))</f>
        <v>CIMBRA COMUN</v>
      </c>
      <c r="LBQ117" s="12" t="str">
        <v>m2</v>
      </c>
      <c r="LBR117" s="4">
        <v>404.09</v>
      </c>
      <c r="LBS117" s="1">
        <f t="shared" ref="LBS117" si="2045">0.2*2</f>
        <v>0.4</v>
      </c>
      <c r="LBT117" s="4">
        <f t="shared" ref="LBT117:LBT120" si="2046">LBS117*LBR117</f>
        <v>161.63999999999999</v>
      </c>
      <c r="LBW117" s="1" t="s">
        <v>550</v>
      </c>
      <c r="LBX117" s="4" t="str" cm="1">
        <f t="array" ref="LBX117:LBZ117">IFERROR(VLOOKUP(LBW117,[1]MA!$A$6:$D$32,{2,3,4},0),IFERROR(VLOOKUP(LBW117,[1]MO!$A$6:$D$26,{2,3,4},0),IFERROR(VLOOKUP(LBW117,[1]MQ!$A$6:$D$26,{2,3,4},0),IFERROR(VLOOKUP(LBW117,[1]BA!$A$6:$H$184,{2,5,8},0),{"No encontrado","X","X"}))))</f>
        <v>CIMBRA COMUN</v>
      </c>
      <c r="LBY117" s="12" t="str">
        <v>m2</v>
      </c>
      <c r="LBZ117" s="4">
        <v>404.09</v>
      </c>
      <c r="LCA117" s="1">
        <f t="shared" ref="LCA117" si="2047">0.2*2</f>
        <v>0.4</v>
      </c>
      <c r="LCB117" s="4">
        <f t="shared" ref="LCB117:LCB120" si="2048">LCA117*LBZ117</f>
        <v>161.63999999999999</v>
      </c>
      <c r="LCE117" s="1" t="s">
        <v>550</v>
      </c>
      <c r="LCF117" s="4" t="str" cm="1">
        <f t="array" ref="LCF117:LCH117">IFERROR(VLOOKUP(LCE117,[1]MA!$A$6:$D$32,{2,3,4},0),IFERROR(VLOOKUP(LCE117,[1]MO!$A$6:$D$26,{2,3,4},0),IFERROR(VLOOKUP(LCE117,[1]MQ!$A$6:$D$26,{2,3,4},0),IFERROR(VLOOKUP(LCE117,[1]BA!$A$6:$H$184,{2,5,8},0),{"No encontrado","X","X"}))))</f>
        <v>CIMBRA COMUN</v>
      </c>
      <c r="LCG117" s="12" t="str">
        <v>m2</v>
      </c>
      <c r="LCH117" s="4">
        <v>404.09</v>
      </c>
      <c r="LCI117" s="1">
        <f t="shared" ref="LCI117" si="2049">0.2*2</f>
        <v>0.4</v>
      </c>
      <c r="LCJ117" s="4">
        <f t="shared" ref="LCJ117:LCJ120" si="2050">LCI117*LCH117</f>
        <v>161.63999999999999</v>
      </c>
      <c r="LCM117" s="1" t="s">
        <v>550</v>
      </c>
      <c r="LCN117" s="4" t="str" cm="1">
        <f t="array" ref="LCN117:LCP117">IFERROR(VLOOKUP(LCM117,[1]MA!$A$6:$D$32,{2,3,4},0),IFERROR(VLOOKUP(LCM117,[1]MO!$A$6:$D$26,{2,3,4},0),IFERROR(VLOOKUP(LCM117,[1]MQ!$A$6:$D$26,{2,3,4},0),IFERROR(VLOOKUP(LCM117,[1]BA!$A$6:$H$184,{2,5,8},0),{"No encontrado","X","X"}))))</f>
        <v>CIMBRA COMUN</v>
      </c>
      <c r="LCO117" s="12" t="str">
        <v>m2</v>
      </c>
      <c r="LCP117" s="4">
        <v>404.09</v>
      </c>
      <c r="LCQ117" s="1">
        <f t="shared" ref="LCQ117" si="2051">0.2*2</f>
        <v>0.4</v>
      </c>
      <c r="LCR117" s="4">
        <f t="shared" ref="LCR117:LCR120" si="2052">LCQ117*LCP117</f>
        <v>161.63999999999999</v>
      </c>
      <c r="LCU117" s="1" t="s">
        <v>550</v>
      </c>
      <c r="LCV117" s="4" t="str" cm="1">
        <f t="array" ref="LCV117:LCX117">IFERROR(VLOOKUP(LCU117,[1]MA!$A$6:$D$32,{2,3,4},0),IFERROR(VLOOKUP(LCU117,[1]MO!$A$6:$D$26,{2,3,4},0),IFERROR(VLOOKUP(LCU117,[1]MQ!$A$6:$D$26,{2,3,4},0),IFERROR(VLOOKUP(LCU117,[1]BA!$A$6:$H$184,{2,5,8},0),{"No encontrado","X","X"}))))</f>
        <v>CIMBRA COMUN</v>
      </c>
      <c r="LCW117" s="12" t="str">
        <v>m2</v>
      </c>
      <c r="LCX117" s="4">
        <v>404.09</v>
      </c>
      <c r="LCY117" s="1">
        <f t="shared" ref="LCY117" si="2053">0.2*2</f>
        <v>0.4</v>
      </c>
      <c r="LCZ117" s="4">
        <f t="shared" ref="LCZ117:LCZ120" si="2054">LCY117*LCX117</f>
        <v>161.63999999999999</v>
      </c>
      <c r="LDC117" s="1" t="s">
        <v>550</v>
      </c>
      <c r="LDD117" s="4" t="str" cm="1">
        <f t="array" ref="LDD117:LDF117">IFERROR(VLOOKUP(LDC117,[1]MA!$A$6:$D$32,{2,3,4},0),IFERROR(VLOOKUP(LDC117,[1]MO!$A$6:$D$26,{2,3,4},0),IFERROR(VLOOKUP(LDC117,[1]MQ!$A$6:$D$26,{2,3,4},0),IFERROR(VLOOKUP(LDC117,[1]BA!$A$6:$H$184,{2,5,8},0),{"No encontrado","X","X"}))))</f>
        <v>CIMBRA COMUN</v>
      </c>
      <c r="LDE117" s="12" t="str">
        <v>m2</v>
      </c>
      <c r="LDF117" s="4">
        <v>404.09</v>
      </c>
      <c r="LDG117" s="1">
        <f t="shared" ref="LDG117" si="2055">0.2*2</f>
        <v>0.4</v>
      </c>
      <c r="LDH117" s="4">
        <f t="shared" ref="LDH117:LDH120" si="2056">LDG117*LDF117</f>
        <v>161.63999999999999</v>
      </c>
      <c r="LDK117" s="1" t="s">
        <v>550</v>
      </c>
      <c r="LDL117" s="4" t="str" cm="1">
        <f t="array" ref="LDL117:LDN117">IFERROR(VLOOKUP(LDK117,[1]MA!$A$6:$D$32,{2,3,4},0),IFERROR(VLOOKUP(LDK117,[1]MO!$A$6:$D$26,{2,3,4},0),IFERROR(VLOOKUP(LDK117,[1]MQ!$A$6:$D$26,{2,3,4},0),IFERROR(VLOOKUP(LDK117,[1]BA!$A$6:$H$184,{2,5,8},0),{"No encontrado","X","X"}))))</f>
        <v>CIMBRA COMUN</v>
      </c>
      <c r="LDM117" s="12" t="str">
        <v>m2</v>
      </c>
      <c r="LDN117" s="4">
        <v>404.09</v>
      </c>
      <c r="LDO117" s="1">
        <f t="shared" ref="LDO117" si="2057">0.2*2</f>
        <v>0.4</v>
      </c>
      <c r="LDP117" s="4">
        <f t="shared" ref="LDP117:LDP120" si="2058">LDO117*LDN117</f>
        <v>161.63999999999999</v>
      </c>
      <c r="LDS117" s="1" t="s">
        <v>550</v>
      </c>
      <c r="LDT117" s="4" t="str" cm="1">
        <f t="array" ref="LDT117:LDV117">IFERROR(VLOOKUP(LDS117,[1]MA!$A$6:$D$32,{2,3,4},0),IFERROR(VLOOKUP(LDS117,[1]MO!$A$6:$D$26,{2,3,4},0),IFERROR(VLOOKUP(LDS117,[1]MQ!$A$6:$D$26,{2,3,4},0),IFERROR(VLOOKUP(LDS117,[1]BA!$A$6:$H$184,{2,5,8},0),{"No encontrado","X","X"}))))</f>
        <v>CIMBRA COMUN</v>
      </c>
      <c r="LDU117" s="12" t="str">
        <v>m2</v>
      </c>
      <c r="LDV117" s="4">
        <v>404.09</v>
      </c>
      <c r="LDW117" s="1">
        <f t="shared" ref="LDW117" si="2059">0.2*2</f>
        <v>0.4</v>
      </c>
      <c r="LDX117" s="4">
        <f t="shared" ref="LDX117:LDX120" si="2060">LDW117*LDV117</f>
        <v>161.63999999999999</v>
      </c>
      <c r="LEA117" s="1" t="s">
        <v>550</v>
      </c>
      <c r="LEB117" s="4" t="str" cm="1">
        <f t="array" ref="LEB117:LED117">IFERROR(VLOOKUP(LEA117,[1]MA!$A$6:$D$32,{2,3,4},0),IFERROR(VLOOKUP(LEA117,[1]MO!$A$6:$D$26,{2,3,4},0),IFERROR(VLOOKUP(LEA117,[1]MQ!$A$6:$D$26,{2,3,4},0),IFERROR(VLOOKUP(LEA117,[1]BA!$A$6:$H$184,{2,5,8},0),{"No encontrado","X","X"}))))</f>
        <v>CIMBRA COMUN</v>
      </c>
      <c r="LEC117" s="12" t="str">
        <v>m2</v>
      </c>
      <c r="LED117" s="4">
        <v>404.09</v>
      </c>
      <c r="LEE117" s="1">
        <f t="shared" ref="LEE117" si="2061">0.2*2</f>
        <v>0.4</v>
      </c>
      <c r="LEF117" s="4">
        <f t="shared" ref="LEF117:LEF120" si="2062">LEE117*LED117</f>
        <v>161.63999999999999</v>
      </c>
      <c r="LEI117" s="1" t="s">
        <v>550</v>
      </c>
      <c r="LEJ117" s="4" t="str" cm="1">
        <f t="array" ref="LEJ117:LEL117">IFERROR(VLOOKUP(LEI117,[1]MA!$A$6:$D$32,{2,3,4},0),IFERROR(VLOOKUP(LEI117,[1]MO!$A$6:$D$26,{2,3,4},0),IFERROR(VLOOKUP(LEI117,[1]MQ!$A$6:$D$26,{2,3,4},0),IFERROR(VLOOKUP(LEI117,[1]BA!$A$6:$H$184,{2,5,8},0),{"No encontrado","X","X"}))))</f>
        <v>CIMBRA COMUN</v>
      </c>
      <c r="LEK117" s="12" t="str">
        <v>m2</v>
      </c>
      <c r="LEL117" s="4">
        <v>404.09</v>
      </c>
      <c r="LEM117" s="1">
        <f t="shared" ref="LEM117" si="2063">0.2*2</f>
        <v>0.4</v>
      </c>
      <c r="LEN117" s="4">
        <f t="shared" ref="LEN117:LEN120" si="2064">LEM117*LEL117</f>
        <v>161.63999999999999</v>
      </c>
      <c r="LEQ117" s="1" t="s">
        <v>550</v>
      </c>
      <c r="LER117" s="4" t="str" cm="1">
        <f t="array" ref="LER117:LET117">IFERROR(VLOOKUP(LEQ117,[1]MA!$A$6:$D$32,{2,3,4},0),IFERROR(VLOOKUP(LEQ117,[1]MO!$A$6:$D$26,{2,3,4},0),IFERROR(VLOOKUP(LEQ117,[1]MQ!$A$6:$D$26,{2,3,4},0),IFERROR(VLOOKUP(LEQ117,[1]BA!$A$6:$H$184,{2,5,8},0),{"No encontrado","X","X"}))))</f>
        <v>CIMBRA COMUN</v>
      </c>
      <c r="LES117" s="12" t="str">
        <v>m2</v>
      </c>
      <c r="LET117" s="4">
        <v>404.09</v>
      </c>
      <c r="LEU117" s="1">
        <f t="shared" ref="LEU117" si="2065">0.2*2</f>
        <v>0.4</v>
      </c>
      <c r="LEV117" s="4">
        <f t="shared" ref="LEV117:LEV120" si="2066">LEU117*LET117</f>
        <v>161.63999999999999</v>
      </c>
      <c r="LEY117" s="1" t="s">
        <v>550</v>
      </c>
      <c r="LEZ117" s="4" t="str" cm="1">
        <f t="array" ref="LEZ117:LFB117">IFERROR(VLOOKUP(LEY117,[1]MA!$A$6:$D$32,{2,3,4},0),IFERROR(VLOOKUP(LEY117,[1]MO!$A$6:$D$26,{2,3,4},0),IFERROR(VLOOKUP(LEY117,[1]MQ!$A$6:$D$26,{2,3,4},0),IFERROR(VLOOKUP(LEY117,[1]BA!$A$6:$H$184,{2,5,8},0),{"No encontrado","X","X"}))))</f>
        <v>CIMBRA COMUN</v>
      </c>
      <c r="LFA117" s="12" t="str">
        <v>m2</v>
      </c>
      <c r="LFB117" s="4">
        <v>404.09</v>
      </c>
      <c r="LFC117" s="1">
        <f t="shared" ref="LFC117" si="2067">0.2*2</f>
        <v>0.4</v>
      </c>
      <c r="LFD117" s="4">
        <f t="shared" ref="LFD117:LFD120" si="2068">LFC117*LFB117</f>
        <v>161.63999999999999</v>
      </c>
      <c r="LFG117" s="1" t="s">
        <v>550</v>
      </c>
      <c r="LFH117" s="4" t="str" cm="1">
        <f t="array" ref="LFH117:LFJ117">IFERROR(VLOOKUP(LFG117,[1]MA!$A$6:$D$32,{2,3,4},0),IFERROR(VLOOKUP(LFG117,[1]MO!$A$6:$D$26,{2,3,4},0),IFERROR(VLOOKUP(LFG117,[1]MQ!$A$6:$D$26,{2,3,4},0),IFERROR(VLOOKUP(LFG117,[1]BA!$A$6:$H$184,{2,5,8},0),{"No encontrado","X","X"}))))</f>
        <v>CIMBRA COMUN</v>
      </c>
      <c r="LFI117" s="12" t="str">
        <v>m2</v>
      </c>
      <c r="LFJ117" s="4">
        <v>404.09</v>
      </c>
      <c r="LFK117" s="1">
        <f t="shared" ref="LFK117" si="2069">0.2*2</f>
        <v>0.4</v>
      </c>
      <c r="LFL117" s="4">
        <f t="shared" ref="LFL117:LFL120" si="2070">LFK117*LFJ117</f>
        <v>161.63999999999999</v>
      </c>
      <c r="LFO117" s="1" t="s">
        <v>550</v>
      </c>
      <c r="LFP117" s="4" t="str" cm="1">
        <f t="array" ref="LFP117:LFR117">IFERROR(VLOOKUP(LFO117,[1]MA!$A$6:$D$32,{2,3,4},0),IFERROR(VLOOKUP(LFO117,[1]MO!$A$6:$D$26,{2,3,4},0),IFERROR(VLOOKUP(LFO117,[1]MQ!$A$6:$D$26,{2,3,4},0),IFERROR(VLOOKUP(LFO117,[1]BA!$A$6:$H$184,{2,5,8},0),{"No encontrado","X","X"}))))</f>
        <v>CIMBRA COMUN</v>
      </c>
      <c r="LFQ117" s="12" t="str">
        <v>m2</v>
      </c>
      <c r="LFR117" s="4">
        <v>404.09</v>
      </c>
      <c r="LFS117" s="1">
        <f t="shared" ref="LFS117" si="2071">0.2*2</f>
        <v>0.4</v>
      </c>
      <c r="LFT117" s="4">
        <f t="shared" ref="LFT117:LFT120" si="2072">LFS117*LFR117</f>
        <v>161.63999999999999</v>
      </c>
      <c r="LFW117" s="1" t="s">
        <v>550</v>
      </c>
      <c r="LFX117" s="4" t="str" cm="1">
        <f t="array" ref="LFX117:LFZ117">IFERROR(VLOOKUP(LFW117,[1]MA!$A$6:$D$32,{2,3,4},0),IFERROR(VLOOKUP(LFW117,[1]MO!$A$6:$D$26,{2,3,4},0),IFERROR(VLOOKUP(LFW117,[1]MQ!$A$6:$D$26,{2,3,4},0),IFERROR(VLOOKUP(LFW117,[1]BA!$A$6:$H$184,{2,5,8},0),{"No encontrado","X","X"}))))</f>
        <v>CIMBRA COMUN</v>
      </c>
      <c r="LFY117" s="12" t="str">
        <v>m2</v>
      </c>
      <c r="LFZ117" s="4">
        <v>404.09</v>
      </c>
      <c r="LGA117" s="1">
        <f t="shared" ref="LGA117" si="2073">0.2*2</f>
        <v>0.4</v>
      </c>
      <c r="LGB117" s="4">
        <f t="shared" ref="LGB117:LGB120" si="2074">LGA117*LFZ117</f>
        <v>161.63999999999999</v>
      </c>
      <c r="LGE117" s="1" t="s">
        <v>550</v>
      </c>
      <c r="LGF117" s="4" t="str" cm="1">
        <f t="array" ref="LGF117:LGH117">IFERROR(VLOOKUP(LGE117,[1]MA!$A$6:$D$32,{2,3,4},0),IFERROR(VLOOKUP(LGE117,[1]MO!$A$6:$D$26,{2,3,4},0),IFERROR(VLOOKUP(LGE117,[1]MQ!$A$6:$D$26,{2,3,4},0),IFERROR(VLOOKUP(LGE117,[1]BA!$A$6:$H$184,{2,5,8},0),{"No encontrado","X","X"}))))</f>
        <v>CIMBRA COMUN</v>
      </c>
      <c r="LGG117" s="12" t="str">
        <v>m2</v>
      </c>
      <c r="LGH117" s="4">
        <v>404.09</v>
      </c>
      <c r="LGI117" s="1">
        <f t="shared" ref="LGI117" si="2075">0.2*2</f>
        <v>0.4</v>
      </c>
      <c r="LGJ117" s="4">
        <f t="shared" ref="LGJ117:LGJ120" si="2076">LGI117*LGH117</f>
        <v>161.63999999999999</v>
      </c>
      <c r="LGM117" s="1" t="s">
        <v>550</v>
      </c>
      <c r="LGN117" s="4" t="str" cm="1">
        <f t="array" ref="LGN117:LGP117">IFERROR(VLOOKUP(LGM117,[1]MA!$A$6:$D$32,{2,3,4},0),IFERROR(VLOOKUP(LGM117,[1]MO!$A$6:$D$26,{2,3,4},0),IFERROR(VLOOKUP(LGM117,[1]MQ!$A$6:$D$26,{2,3,4},0),IFERROR(VLOOKUP(LGM117,[1]BA!$A$6:$H$184,{2,5,8},0),{"No encontrado","X","X"}))))</f>
        <v>CIMBRA COMUN</v>
      </c>
      <c r="LGO117" s="12" t="str">
        <v>m2</v>
      </c>
      <c r="LGP117" s="4">
        <v>404.09</v>
      </c>
      <c r="LGQ117" s="1">
        <f t="shared" ref="LGQ117" si="2077">0.2*2</f>
        <v>0.4</v>
      </c>
      <c r="LGR117" s="4">
        <f t="shared" ref="LGR117:LGR120" si="2078">LGQ117*LGP117</f>
        <v>161.63999999999999</v>
      </c>
      <c r="LGU117" s="1" t="s">
        <v>550</v>
      </c>
      <c r="LGV117" s="4" t="str" cm="1">
        <f t="array" ref="LGV117:LGX117">IFERROR(VLOOKUP(LGU117,[1]MA!$A$6:$D$32,{2,3,4},0),IFERROR(VLOOKUP(LGU117,[1]MO!$A$6:$D$26,{2,3,4},0),IFERROR(VLOOKUP(LGU117,[1]MQ!$A$6:$D$26,{2,3,4},0),IFERROR(VLOOKUP(LGU117,[1]BA!$A$6:$H$184,{2,5,8},0),{"No encontrado","X","X"}))))</f>
        <v>CIMBRA COMUN</v>
      </c>
      <c r="LGW117" s="12" t="str">
        <v>m2</v>
      </c>
      <c r="LGX117" s="4">
        <v>404.09</v>
      </c>
      <c r="LGY117" s="1">
        <f t="shared" ref="LGY117" si="2079">0.2*2</f>
        <v>0.4</v>
      </c>
      <c r="LGZ117" s="4">
        <f t="shared" ref="LGZ117:LGZ120" si="2080">LGY117*LGX117</f>
        <v>161.63999999999999</v>
      </c>
      <c r="LHC117" s="1" t="s">
        <v>550</v>
      </c>
      <c r="LHD117" s="4" t="str" cm="1">
        <f t="array" ref="LHD117:LHF117">IFERROR(VLOOKUP(LHC117,[1]MA!$A$6:$D$32,{2,3,4},0),IFERROR(VLOOKUP(LHC117,[1]MO!$A$6:$D$26,{2,3,4},0),IFERROR(VLOOKUP(LHC117,[1]MQ!$A$6:$D$26,{2,3,4},0),IFERROR(VLOOKUP(LHC117,[1]BA!$A$6:$H$184,{2,5,8},0),{"No encontrado","X","X"}))))</f>
        <v>CIMBRA COMUN</v>
      </c>
      <c r="LHE117" s="12" t="str">
        <v>m2</v>
      </c>
      <c r="LHF117" s="4">
        <v>404.09</v>
      </c>
      <c r="LHG117" s="1">
        <f t="shared" ref="LHG117" si="2081">0.2*2</f>
        <v>0.4</v>
      </c>
      <c r="LHH117" s="4">
        <f t="shared" ref="LHH117:LHH120" si="2082">LHG117*LHF117</f>
        <v>161.63999999999999</v>
      </c>
      <c r="LHK117" s="1" t="s">
        <v>550</v>
      </c>
      <c r="LHL117" s="4" t="str" cm="1">
        <f t="array" ref="LHL117:LHN117">IFERROR(VLOOKUP(LHK117,[1]MA!$A$6:$D$32,{2,3,4},0),IFERROR(VLOOKUP(LHK117,[1]MO!$A$6:$D$26,{2,3,4},0),IFERROR(VLOOKUP(LHK117,[1]MQ!$A$6:$D$26,{2,3,4},0),IFERROR(VLOOKUP(LHK117,[1]BA!$A$6:$H$184,{2,5,8},0),{"No encontrado","X","X"}))))</f>
        <v>CIMBRA COMUN</v>
      </c>
      <c r="LHM117" s="12" t="str">
        <v>m2</v>
      </c>
      <c r="LHN117" s="4">
        <v>404.09</v>
      </c>
      <c r="LHO117" s="1">
        <f t="shared" ref="LHO117" si="2083">0.2*2</f>
        <v>0.4</v>
      </c>
      <c r="LHP117" s="4">
        <f t="shared" ref="LHP117:LHP120" si="2084">LHO117*LHN117</f>
        <v>161.63999999999999</v>
      </c>
      <c r="LHS117" s="1" t="s">
        <v>550</v>
      </c>
      <c r="LHT117" s="4" t="str" cm="1">
        <f t="array" ref="LHT117:LHV117">IFERROR(VLOOKUP(LHS117,[1]MA!$A$6:$D$32,{2,3,4},0),IFERROR(VLOOKUP(LHS117,[1]MO!$A$6:$D$26,{2,3,4},0),IFERROR(VLOOKUP(LHS117,[1]MQ!$A$6:$D$26,{2,3,4},0),IFERROR(VLOOKUP(LHS117,[1]BA!$A$6:$H$184,{2,5,8},0),{"No encontrado","X","X"}))))</f>
        <v>CIMBRA COMUN</v>
      </c>
      <c r="LHU117" s="12" t="str">
        <v>m2</v>
      </c>
      <c r="LHV117" s="4">
        <v>404.09</v>
      </c>
      <c r="LHW117" s="1">
        <f t="shared" ref="LHW117" si="2085">0.2*2</f>
        <v>0.4</v>
      </c>
      <c r="LHX117" s="4">
        <f t="shared" ref="LHX117:LHX120" si="2086">LHW117*LHV117</f>
        <v>161.63999999999999</v>
      </c>
      <c r="LIA117" s="1" t="s">
        <v>550</v>
      </c>
      <c r="LIB117" s="4" t="str" cm="1">
        <f t="array" ref="LIB117:LID117">IFERROR(VLOOKUP(LIA117,[1]MA!$A$6:$D$32,{2,3,4},0),IFERROR(VLOOKUP(LIA117,[1]MO!$A$6:$D$26,{2,3,4},0),IFERROR(VLOOKUP(LIA117,[1]MQ!$A$6:$D$26,{2,3,4},0),IFERROR(VLOOKUP(LIA117,[1]BA!$A$6:$H$184,{2,5,8},0),{"No encontrado","X","X"}))))</f>
        <v>CIMBRA COMUN</v>
      </c>
      <c r="LIC117" s="12" t="str">
        <v>m2</v>
      </c>
      <c r="LID117" s="4">
        <v>404.09</v>
      </c>
      <c r="LIE117" s="1">
        <f t="shared" ref="LIE117" si="2087">0.2*2</f>
        <v>0.4</v>
      </c>
      <c r="LIF117" s="4">
        <f t="shared" ref="LIF117:LIF120" si="2088">LIE117*LID117</f>
        <v>161.63999999999999</v>
      </c>
      <c r="LII117" s="1" t="s">
        <v>550</v>
      </c>
      <c r="LIJ117" s="4" t="str" cm="1">
        <f t="array" ref="LIJ117:LIL117">IFERROR(VLOOKUP(LII117,[1]MA!$A$6:$D$32,{2,3,4},0),IFERROR(VLOOKUP(LII117,[1]MO!$A$6:$D$26,{2,3,4},0),IFERROR(VLOOKUP(LII117,[1]MQ!$A$6:$D$26,{2,3,4},0),IFERROR(VLOOKUP(LII117,[1]BA!$A$6:$H$184,{2,5,8},0),{"No encontrado","X","X"}))))</f>
        <v>CIMBRA COMUN</v>
      </c>
      <c r="LIK117" s="12" t="str">
        <v>m2</v>
      </c>
      <c r="LIL117" s="4">
        <v>404.09</v>
      </c>
      <c r="LIM117" s="1">
        <f t="shared" ref="LIM117" si="2089">0.2*2</f>
        <v>0.4</v>
      </c>
      <c r="LIN117" s="4">
        <f t="shared" ref="LIN117:LIN120" si="2090">LIM117*LIL117</f>
        <v>161.63999999999999</v>
      </c>
      <c r="LIQ117" s="1" t="s">
        <v>550</v>
      </c>
      <c r="LIR117" s="4" t="str" cm="1">
        <f t="array" ref="LIR117:LIT117">IFERROR(VLOOKUP(LIQ117,[1]MA!$A$6:$D$32,{2,3,4},0),IFERROR(VLOOKUP(LIQ117,[1]MO!$A$6:$D$26,{2,3,4},0),IFERROR(VLOOKUP(LIQ117,[1]MQ!$A$6:$D$26,{2,3,4},0),IFERROR(VLOOKUP(LIQ117,[1]BA!$A$6:$H$184,{2,5,8},0),{"No encontrado","X","X"}))))</f>
        <v>CIMBRA COMUN</v>
      </c>
      <c r="LIS117" s="12" t="str">
        <v>m2</v>
      </c>
      <c r="LIT117" s="4">
        <v>404.09</v>
      </c>
      <c r="LIU117" s="1">
        <f t="shared" ref="LIU117" si="2091">0.2*2</f>
        <v>0.4</v>
      </c>
      <c r="LIV117" s="4">
        <f t="shared" ref="LIV117:LIV120" si="2092">LIU117*LIT117</f>
        <v>161.63999999999999</v>
      </c>
      <c r="LIY117" s="1" t="s">
        <v>550</v>
      </c>
      <c r="LIZ117" s="4" t="str" cm="1">
        <f t="array" ref="LIZ117:LJB117">IFERROR(VLOOKUP(LIY117,[1]MA!$A$6:$D$32,{2,3,4},0),IFERROR(VLOOKUP(LIY117,[1]MO!$A$6:$D$26,{2,3,4},0),IFERROR(VLOOKUP(LIY117,[1]MQ!$A$6:$D$26,{2,3,4},0),IFERROR(VLOOKUP(LIY117,[1]BA!$A$6:$H$184,{2,5,8},0),{"No encontrado","X","X"}))))</f>
        <v>CIMBRA COMUN</v>
      </c>
      <c r="LJA117" s="12" t="str">
        <v>m2</v>
      </c>
      <c r="LJB117" s="4">
        <v>404.09</v>
      </c>
      <c r="LJC117" s="1">
        <f t="shared" ref="LJC117" si="2093">0.2*2</f>
        <v>0.4</v>
      </c>
      <c r="LJD117" s="4">
        <f t="shared" ref="LJD117:LJD120" si="2094">LJC117*LJB117</f>
        <v>161.63999999999999</v>
      </c>
      <c r="LJG117" s="1" t="s">
        <v>550</v>
      </c>
      <c r="LJH117" s="4" t="str" cm="1">
        <f t="array" ref="LJH117:LJJ117">IFERROR(VLOOKUP(LJG117,[1]MA!$A$6:$D$32,{2,3,4},0),IFERROR(VLOOKUP(LJG117,[1]MO!$A$6:$D$26,{2,3,4},0),IFERROR(VLOOKUP(LJG117,[1]MQ!$A$6:$D$26,{2,3,4},0),IFERROR(VLOOKUP(LJG117,[1]BA!$A$6:$H$184,{2,5,8},0),{"No encontrado","X","X"}))))</f>
        <v>CIMBRA COMUN</v>
      </c>
      <c r="LJI117" s="12" t="str">
        <v>m2</v>
      </c>
      <c r="LJJ117" s="4">
        <v>404.09</v>
      </c>
      <c r="LJK117" s="1">
        <f t="shared" ref="LJK117" si="2095">0.2*2</f>
        <v>0.4</v>
      </c>
      <c r="LJL117" s="4">
        <f t="shared" ref="LJL117:LJL120" si="2096">LJK117*LJJ117</f>
        <v>161.63999999999999</v>
      </c>
      <c r="LJO117" s="1" t="s">
        <v>550</v>
      </c>
      <c r="LJP117" s="4" t="str" cm="1">
        <f t="array" ref="LJP117:LJR117">IFERROR(VLOOKUP(LJO117,[1]MA!$A$6:$D$32,{2,3,4},0),IFERROR(VLOOKUP(LJO117,[1]MO!$A$6:$D$26,{2,3,4},0),IFERROR(VLOOKUP(LJO117,[1]MQ!$A$6:$D$26,{2,3,4},0),IFERROR(VLOOKUP(LJO117,[1]BA!$A$6:$H$184,{2,5,8},0),{"No encontrado","X","X"}))))</f>
        <v>CIMBRA COMUN</v>
      </c>
      <c r="LJQ117" s="12" t="str">
        <v>m2</v>
      </c>
      <c r="LJR117" s="4">
        <v>404.09</v>
      </c>
      <c r="LJS117" s="1">
        <f t="shared" ref="LJS117" si="2097">0.2*2</f>
        <v>0.4</v>
      </c>
      <c r="LJT117" s="4">
        <f t="shared" ref="LJT117:LJT120" si="2098">LJS117*LJR117</f>
        <v>161.63999999999999</v>
      </c>
      <c r="LJW117" s="1" t="s">
        <v>550</v>
      </c>
      <c r="LJX117" s="4" t="str" cm="1">
        <f t="array" ref="LJX117:LJZ117">IFERROR(VLOOKUP(LJW117,[1]MA!$A$6:$D$32,{2,3,4},0),IFERROR(VLOOKUP(LJW117,[1]MO!$A$6:$D$26,{2,3,4},0),IFERROR(VLOOKUP(LJW117,[1]MQ!$A$6:$D$26,{2,3,4},0),IFERROR(VLOOKUP(LJW117,[1]BA!$A$6:$H$184,{2,5,8},0),{"No encontrado","X","X"}))))</f>
        <v>CIMBRA COMUN</v>
      </c>
      <c r="LJY117" s="12" t="str">
        <v>m2</v>
      </c>
      <c r="LJZ117" s="4">
        <v>404.09</v>
      </c>
      <c r="LKA117" s="1">
        <f t="shared" ref="LKA117" si="2099">0.2*2</f>
        <v>0.4</v>
      </c>
      <c r="LKB117" s="4">
        <f t="shared" ref="LKB117:LKB120" si="2100">LKA117*LJZ117</f>
        <v>161.63999999999999</v>
      </c>
      <c r="LKE117" s="1" t="s">
        <v>550</v>
      </c>
      <c r="LKF117" s="4" t="str" cm="1">
        <f t="array" ref="LKF117:LKH117">IFERROR(VLOOKUP(LKE117,[1]MA!$A$6:$D$32,{2,3,4},0),IFERROR(VLOOKUP(LKE117,[1]MO!$A$6:$D$26,{2,3,4},0),IFERROR(VLOOKUP(LKE117,[1]MQ!$A$6:$D$26,{2,3,4},0),IFERROR(VLOOKUP(LKE117,[1]BA!$A$6:$H$184,{2,5,8},0),{"No encontrado","X","X"}))))</f>
        <v>CIMBRA COMUN</v>
      </c>
      <c r="LKG117" s="12" t="str">
        <v>m2</v>
      </c>
      <c r="LKH117" s="4">
        <v>404.09</v>
      </c>
      <c r="LKI117" s="1">
        <f t="shared" ref="LKI117" si="2101">0.2*2</f>
        <v>0.4</v>
      </c>
      <c r="LKJ117" s="4">
        <f t="shared" ref="LKJ117:LKJ120" si="2102">LKI117*LKH117</f>
        <v>161.63999999999999</v>
      </c>
      <c r="LKM117" s="1" t="s">
        <v>550</v>
      </c>
      <c r="LKN117" s="4" t="str" cm="1">
        <f t="array" ref="LKN117:LKP117">IFERROR(VLOOKUP(LKM117,[1]MA!$A$6:$D$32,{2,3,4},0),IFERROR(VLOOKUP(LKM117,[1]MO!$A$6:$D$26,{2,3,4},0),IFERROR(VLOOKUP(LKM117,[1]MQ!$A$6:$D$26,{2,3,4},0),IFERROR(VLOOKUP(LKM117,[1]BA!$A$6:$H$184,{2,5,8},0),{"No encontrado","X","X"}))))</f>
        <v>CIMBRA COMUN</v>
      </c>
      <c r="LKO117" s="12" t="str">
        <v>m2</v>
      </c>
      <c r="LKP117" s="4">
        <v>404.09</v>
      </c>
      <c r="LKQ117" s="1">
        <f t="shared" ref="LKQ117" si="2103">0.2*2</f>
        <v>0.4</v>
      </c>
      <c r="LKR117" s="4">
        <f t="shared" ref="LKR117:LKR120" si="2104">LKQ117*LKP117</f>
        <v>161.63999999999999</v>
      </c>
      <c r="LKU117" s="1" t="s">
        <v>550</v>
      </c>
      <c r="LKV117" s="4" t="str" cm="1">
        <f t="array" ref="LKV117:LKX117">IFERROR(VLOOKUP(LKU117,[1]MA!$A$6:$D$32,{2,3,4},0),IFERROR(VLOOKUP(LKU117,[1]MO!$A$6:$D$26,{2,3,4},0),IFERROR(VLOOKUP(LKU117,[1]MQ!$A$6:$D$26,{2,3,4},0),IFERROR(VLOOKUP(LKU117,[1]BA!$A$6:$H$184,{2,5,8},0),{"No encontrado","X","X"}))))</f>
        <v>CIMBRA COMUN</v>
      </c>
      <c r="LKW117" s="12" t="str">
        <v>m2</v>
      </c>
      <c r="LKX117" s="4">
        <v>404.09</v>
      </c>
      <c r="LKY117" s="1">
        <f t="shared" ref="LKY117" si="2105">0.2*2</f>
        <v>0.4</v>
      </c>
      <c r="LKZ117" s="4">
        <f t="shared" ref="LKZ117:LKZ120" si="2106">LKY117*LKX117</f>
        <v>161.63999999999999</v>
      </c>
      <c r="LLC117" s="1" t="s">
        <v>550</v>
      </c>
      <c r="LLD117" s="4" t="str" cm="1">
        <f t="array" ref="LLD117:LLF117">IFERROR(VLOOKUP(LLC117,[1]MA!$A$6:$D$32,{2,3,4},0),IFERROR(VLOOKUP(LLC117,[1]MO!$A$6:$D$26,{2,3,4},0),IFERROR(VLOOKUP(LLC117,[1]MQ!$A$6:$D$26,{2,3,4},0),IFERROR(VLOOKUP(LLC117,[1]BA!$A$6:$H$184,{2,5,8},0),{"No encontrado","X","X"}))))</f>
        <v>CIMBRA COMUN</v>
      </c>
      <c r="LLE117" s="12" t="str">
        <v>m2</v>
      </c>
      <c r="LLF117" s="4">
        <v>404.09</v>
      </c>
      <c r="LLG117" s="1">
        <f t="shared" ref="LLG117" si="2107">0.2*2</f>
        <v>0.4</v>
      </c>
      <c r="LLH117" s="4">
        <f t="shared" ref="LLH117:LLH120" si="2108">LLG117*LLF117</f>
        <v>161.63999999999999</v>
      </c>
      <c r="LLK117" s="1" t="s">
        <v>550</v>
      </c>
      <c r="LLL117" s="4" t="str" cm="1">
        <f t="array" ref="LLL117:LLN117">IFERROR(VLOOKUP(LLK117,[1]MA!$A$6:$D$32,{2,3,4},0),IFERROR(VLOOKUP(LLK117,[1]MO!$A$6:$D$26,{2,3,4},0),IFERROR(VLOOKUP(LLK117,[1]MQ!$A$6:$D$26,{2,3,4},0),IFERROR(VLOOKUP(LLK117,[1]BA!$A$6:$H$184,{2,5,8},0),{"No encontrado","X","X"}))))</f>
        <v>CIMBRA COMUN</v>
      </c>
      <c r="LLM117" s="12" t="str">
        <v>m2</v>
      </c>
      <c r="LLN117" s="4">
        <v>404.09</v>
      </c>
      <c r="LLO117" s="1">
        <f t="shared" ref="LLO117" si="2109">0.2*2</f>
        <v>0.4</v>
      </c>
      <c r="LLP117" s="4">
        <f t="shared" ref="LLP117:LLP120" si="2110">LLO117*LLN117</f>
        <v>161.63999999999999</v>
      </c>
      <c r="LLS117" s="1" t="s">
        <v>550</v>
      </c>
      <c r="LLT117" s="4" t="str" cm="1">
        <f t="array" ref="LLT117:LLV117">IFERROR(VLOOKUP(LLS117,[1]MA!$A$6:$D$32,{2,3,4},0),IFERROR(VLOOKUP(LLS117,[1]MO!$A$6:$D$26,{2,3,4},0),IFERROR(VLOOKUP(LLS117,[1]MQ!$A$6:$D$26,{2,3,4},0),IFERROR(VLOOKUP(LLS117,[1]BA!$A$6:$H$184,{2,5,8},0),{"No encontrado","X","X"}))))</f>
        <v>CIMBRA COMUN</v>
      </c>
      <c r="LLU117" s="12" t="str">
        <v>m2</v>
      </c>
      <c r="LLV117" s="4">
        <v>404.09</v>
      </c>
      <c r="LLW117" s="1">
        <f t="shared" ref="LLW117" si="2111">0.2*2</f>
        <v>0.4</v>
      </c>
      <c r="LLX117" s="4">
        <f t="shared" ref="LLX117:LLX120" si="2112">LLW117*LLV117</f>
        <v>161.63999999999999</v>
      </c>
      <c r="LMA117" s="1" t="s">
        <v>550</v>
      </c>
      <c r="LMB117" s="4" t="str" cm="1">
        <f t="array" ref="LMB117:LMD117">IFERROR(VLOOKUP(LMA117,[1]MA!$A$6:$D$32,{2,3,4},0),IFERROR(VLOOKUP(LMA117,[1]MO!$A$6:$D$26,{2,3,4},0),IFERROR(VLOOKUP(LMA117,[1]MQ!$A$6:$D$26,{2,3,4},0),IFERROR(VLOOKUP(LMA117,[1]BA!$A$6:$H$184,{2,5,8},0),{"No encontrado","X","X"}))))</f>
        <v>CIMBRA COMUN</v>
      </c>
      <c r="LMC117" s="12" t="str">
        <v>m2</v>
      </c>
      <c r="LMD117" s="4">
        <v>404.09</v>
      </c>
      <c r="LME117" s="1">
        <f t="shared" ref="LME117" si="2113">0.2*2</f>
        <v>0.4</v>
      </c>
      <c r="LMF117" s="4">
        <f t="shared" ref="LMF117:LMF120" si="2114">LME117*LMD117</f>
        <v>161.63999999999999</v>
      </c>
      <c r="LMI117" s="1" t="s">
        <v>550</v>
      </c>
      <c r="LMJ117" s="4" t="str" cm="1">
        <f t="array" ref="LMJ117:LML117">IFERROR(VLOOKUP(LMI117,[1]MA!$A$6:$D$32,{2,3,4},0),IFERROR(VLOOKUP(LMI117,[1]MO!$A$6:$D$26,{2,3,4},0),IFERROR(VLOOKUP(LMI117,[1]MQ!$A$6:$D$26,{2,3,4},0),IFERROR(VLOOKUP(LMI117,[1]BA!$A$6:$H$184,{2,5,8},0),{"No encontrado","X","X"}))))</f>
        <v>CIMBRA COMUN</v>
      </c>
      <c r="LMK117" s="12" t="str">
        <v>m2</v>
      </c>
      <c r="LML117" s="4">
        <v>404.09</v>
      </c>
      <c r="LMM117" s="1">
        <f t="shared" ref="LMM117" si="2115">0.2*2</f>
        <v>0.4</v>
      </c>
      <c r="LMN117" s="4">
        <f t="shared" ref="LMN117:LMN120" si="2116">LMM117*LML117</f>
        <v>161.63999999999999</v>
      </c>
      <c r="LMQ117" s="1" t="s">
        <v>550</v>
      </c>
      <c r="LMR117" s="4" t="str" cm="1">
        <f t="array" ref="LMR117:LMT117">IFERROR(VLOOKUP(LMQ117,[1]MA!$A$6:$D$32,{2,3,4},0),IFERROR(VLOOKUP(LMQ117,[1]MO!$A$6:$D$26,{2,3,4},0),IFERROR(VLOOKUP(LMQ117,[1]MQ!$A$6:$D$26,{2,3,4},0),IFERROR(VLOOKUP(LMQ117,[1]BA!$A$6:$H$184,{2,5,8},0),{"No encontrado","X","X"}))))</f>
        <v>CIMBRA COMUN</v>
      </c>
      <c r="LMS117" s="12" t="str">
        <v>m2</v>
      </c>
      <c r="LMT117" s="4">
        <v>404.09</v>
      </c>
      <c r="LMU117" s="1">
        <f t="shared" ref="LMU117" si="2117">0.2*2</f>
        <v>0.4</v>
      </c>
      <c r="LMV117" s="4">
        <f t="shared" ref="LMV117:LMV120" si="2118">LMU117*LMT117</f>
        <v>161.63999999999999</v>
      </c>
      <c r="LMY117" s="1" t="s">
        <v>550</v>
      </c>
      <c r="LMZ117" s="4" t="str" cm="1">
        <f t="array" ref="LMZ117:LNB117">IFERROR(VLOOKUP(LMY117,[1]MA!$A$6:$D$32,{2,3,4},0),IFERROR(VLOOKUP(LMY117,[1]MO!$A$6:$D$26,{2,3,4},0),IFERROR(VLOOKUP(LMY117,[1]MQ!$A$6:$D$26,{2,3,4},0),IFERROR(VLOOKUP(LMY117,[1]BA!$A$6:$H$184,{2,5,8},0),{"No encontrado","X","X"}))))</f>
        <v>CIMBRA COMUN</v>
      </c>
      <c r="LNA117" s="12" t="str">
        <v>m2</v>
      </c>
      <c r="LNB117" s="4">
        <v>404.09</v>
      </c>
      <c r="LNC117" s="1">
        <f t="shared" ref="LNC117" si="2119">0.2*2</f>
        <v>0.4</v>
      </c>
      <c r="LND117" s="4">
        <f t="shared" ref="LND117:LND120" si="2120">LNC117*LNB117</f>
        <v>161.63999999999999</v>
      </c>
      <c r="LNG117" s="1" t="s">
        <v>550</v>
      </c>
      <c r="LNH117" s="4" t="str" cm="1">
        <f t="array" ref="LNH117:LNJ117">IFERROR(VLOOKUP(LNG117,[1]MA!$A$6:$D$32,{2,3,4},0),IFERROR(VLOOKUP(LNG117,[1]MO!$A$6:$D$26,{2,3,4},0),IFERROR(VLOOKUP(LNG117,[1]MQ!$A$6:$D$26,{2,3,4},0),IFERROR(VLOOKUP(LNG117,[1]BA!$A$6:$H$184,{2,5,8},0),{"No encontrado","X","X"}))))</f>
        <v>CIMBRA COMUN</v>
      </c>
      <c r="LNI117" s="12" t="str">
        <v>m2</v>
      </c>
      <c r="LNJ117" s="4">
        <v>404.09</v>
      </c>
      <c r="LNK117" s="1">
        <f t="shared" ref="LNK117" si="2121">0.2*2</f>
        <v>0.4</v>
      </c>
      <c r="LNL117" s="4">
        <f t="shared" ref="LNL117:LNL120" si="2122">LNK117*LNJ117</f>
        <v>161.63999999999999</v>
      </c>
      <c r="LNO117" s="1" t="s">
        <v>550</v>
      </c>
      <c r="LNP117" s="4" t="str" cm="1">
        <f t="array" ref="LNP117:LNR117">IFERROR(VLOOKUP(LNO117,[1]MA!$A$6:$D$32,{2,3,4},0),IFERROR(VLOOKUP(LNO117,[1]MO!$A$6:$D$26,{2,3,4},0),IFERROR(VLOOKUP(LNO117,[1]MQ!$A$6:$D$26,{2,3,4},0),IFERROR(VLOOKUP(LNO117,[1]BA!$A$6:$H$184,{2,5,8},0),{"No encontrado","X","X"}))))</f>
        <v>CIMBRA COMUN</v>
      </c>
      <c r="LNQ117" s="12" t="str">
        <v>m2</v>
      </c>
      <c r="LNR117" s="4">
        <v>404.09</v>
      </c>
      <c r="LNS117" s="1">
        <f t="shared" ref="LNS117" si="2123">0.2*2</f>
        <v>0.4</v>
      </c>
      <c r="LNT117" s="4">
        <f t="shared" ref="LNT117:LNT120" si="2124">LNS117*LNR117</f>
        <v>161.63999999999999</v>
      </c>
      <c r="LNW117" s="1" t="s">
        <v>550</v>
      </c>
      <c r="LNX117" s="4" t="str" cm="1">
        <f t="array" ref="LNX117:LNZ117">IFERROR(VLOOKUP(LNW117,[1]MA!$A$6:$D$32,{2,3,4},0),IFERROR(VLOOKUP(LNW117,[1]MO!$A$6:$D$26,{2,3,4},0),IFERROR(VLOOKUP(LNW117,[1]MQ!$A$6:$D$26,{2,3,4},0),IFERROR(VLOOKUP(LNW117,[1]BA!$A$6:$H$184,{2,5,8},0),{"No encontrado","X","X"}))))</f>
        <v>CIMBRA COMUN</v>
      </c>
      <c r="LNY117" s="12" t="str">
        <v>m2</v>
      </c>
      <c r="LNZ117" s="4">
        <v>404.09</v>
      </c>
      <c r="LOA117" s="1">
        <f t="shared" ref="LOA117" si="2125">0.2*2</f>
        <v>0.4</v>
      </c>
      <c r="LOB117" s="4">
        <f t="shared" ref="LOB117:LOB120" si="2126">LOA117*LNZ117</f>
        <v>161.63999999999999</v>
      </c>
      <c r="LOE117" s="1" t="s">
        <v>550</v>
      </c>
      <c r="LOF117" s="4" t="str" cm="1">
        <f t="array" ref="LOF117:LOH117">IFERROR(VLOOKUP(LOE117,[1]MA!$A$6:$D$32,{2,3,4},0),IFERROR(VLOOKUP(LOE117,[1]MO!$A$6:$D$26,{2,3,4},0),IFERROR(VLOOKUP(LOE117,[1]MQ!$A$6:$D$26,{2,3,4},0),IFERROR(VLOOKUP(LOE117,[1]BA!$A$6:$H$184,{2,5,8},0),{"No encontrado","X","X"}))))</f>
        <v>CIMBRA COMUN</v>
      </c>
      <c r="LOG117" s="12" t="str">
        <v>m2</v>
      </c>
      <c r="LOH117" s="4">
        <v>404.09</v>
      </c>
      <c r="LOI117" s="1">
        <f t="shared" ref="LOI117" si="2127">0.2*2</f>
        <v>0.4</v>
      </c>
      <c r="LOJ117" s="4">
        <f t="shared" ref="LOJ117:LOJ120" si="2128">LOI117*LOH117</f>
        <v>161.63999999999999</v>
      </c>
      <c r="LOM117" s="1" t="s">
        <v>550</v>
      </c>
      <c r="LON117" s="4" t="str" cm="1">
        <f t="array" ref="LON117:LOP117">IFERROR(VLOOKUP(LOM117,[1]MA!$A$6:$D$32,{2,3,4},0),IFERROR(VLOOKUP(LOM117,[1]MO!$A$6:$D$26,{2,3,4},0),IFERROR(VLOOKUP(LOM117,[1]MQ!$A$6:$D$26,{2,3,4},0),IFERROR(VLOOKUP(LOM117,[1]BA!$A$6:$H$184,{2,5,8},0),{"No encontrado","X","X"}))))</f>
        <v>CIMBRA COMUN</v>
      </c>
      <c r="LOO117" s="12" t="str">
        <v>m2</v>
      </c>
      <c r="LOP117" s="4">
        <v>404.09</v>
      </c>
      <c r="LOQ117" s="1">
        <f t="shared" ref="LOQ117" si="2129">0.2*2</f>
        <v>0.4</v>
      </c>
      <c r="LOR117" s="4">
        <f t="shared" ref="LOR117:LOR120" si="2130">LOQ117*LOP117</f>
        <v>161.63999999999999</v>
      </c>
      <c r="LOU117" s="1" t="s">
        <v>550</v>
      </c>
      <c r="LOV117" s="4" t="str" cm="1">
        <f t="array" ref="LOV117:LOX117">IFERROR(VLOOKUP(LOU117,[1]MA!$A$6:$D$32,{2,3,4},0),IFERROR(VLOOKUP(LOU117,[1]MO!$A$6:$D$26,{2,3,4},0),IFERROR(VLOOKUP(LOU117,[1]MQ!$A$6:$D$26,{2,3,4},0),IFERROR(VLOOKUP(LOU117,[1]BA!$A$6:$H$184,{2,5,8},0),{"No encontrado","X","X"}))))</f>
        <v>CIMBRA COMUN</v>
      </c>
      <c r="LOW117" s="12" t="str">
        <v>m2</v>
      </c>
      <c r="LOX117" s="4">
        <v>404.09</v>
      </c>
      <c r="LOY117" s="1">
        <f t="shared" ref="LOY117" si="2131">0.2*2</f>
        <v>0.4</v>
      </c>
      <c r="LOZ117" s="4">
        <f t="shared" ref="LOZ117:LOZ120" si="2132">LOY117*LOX117</f>
        <v>161.63999999999999</v>
      </c>
      <c r="LPC117" s="1" t="s">
        <v>550</v>
      </c>
      <c r="LPD117" s="4" t="str" cm="1">
        <f t="array" ref="LPD117:LPF117">IFERROR(VLOOKUP(LPC117,[1]MA!$A$6:$D$32,{2,3,4},0),IFERROR(VLOOKUP(LPC117,[1]MO!$A$6:$D$26,{2,3,4},0),IFERROR(VLOOKUP(LPC117,[1]MQ!$A$6:$D$26,{2,3,4},0),IFERROR(VLOOKUP(LPC117,[1]BA!$A$6:$H$184,{2,5,8},0),{"No encontrado","X","X"}))))</f>
        <v>CIMBRA COMUN</v>
      </c>
      <c r="LPE117" s="12" t="str">
        <v>m2</v>
      </c>
      <c r="LPF117" s="4">
        <v>404.09</v>
      </c>
      <c r="LPG117" s="1">
        <f t="shared" ref="LPG117" si="2133">0.2*2</f>
        <v>0.4</v>
      </c>
      <c r="LPH117" s="4">
        <f t="shared" ref="LPH117:LPH120" si="2134">LPG117*LPF117</f>
        <v>161.63999999999999</v>
      </c>
      <c r="LPK117" s="1" t="s">
        <v>550</v>
      </c>
      <c r="LPL117" s="4" t="str" cm="1">
        <f t="array" ref="LPL117:LPN117">IFERROR(VLOOKUP(LPK117,[1]MA!$A$6:$D$32,{2,3,4},0),IFERROR(VLOOKUP(LPK117,[1]MO!$A$6:$D$26,{2,3,4},0),IFERROR(VLOOKUP(LPK117,[1]MQ!$A$6:$D$26,{2,3,4},0),IFERROR(VLOOKUP(LPK117,[1]BA!$A$6:$H$184,{2,5,8},0),{"No encontrado","X","X"}))))</f>
        <v>CIMBRA COMUN</v>
      </c>
      <c r="LPM117" s="12" t="str">
        <v>m2</v>
      </c>
      <c r="LPN117" s="4">
        <v>404.09</v>
      </c>
      <c r="LPO117" s="1">
        <f t="shared" ref="LPO117" si="2135">0.2*2</f>
        <v>0.4</v>
      </c>
      <c r="LPP117" s="4">
        <f t="shared" ref="LPP117:LPP120" si="2136">LPO117*LPN117</f>
        <v>161.63999999999999</v>
      </c>
      <c r="LPS117" s="1" t="s">
        <v>550</v>
      </c>
      <c r="LPT117" s="4" t="str" cm="1">
        <f t="array" ref="LPT117:LPV117">IFERROR(VLOOKUP(LPS117,[1]MA!$A$6:$D$32,{2,3,4},0),IFERROR(VLOOKUP(LPS117,[1]MO!$A$6:$D$26,{2,3,4},0),IFERROR(VLOOKUP(LPS117,[1]MQ!$A$6:$D$26,{2,3,4},0),IFERROR(VLOOKUP(LPS117,[1]BA!$A$6:$H$184,{2,5,8},0),{"No encontrado","X","X"}))))</f>
        <v>CIMBRA COMUN</v>
      </c>
      <c r="LPU117" s="12" t="str">
        <v>m2</v>
      </c>
      <c r="LPV117" s="4">
        <v>404.09</v>
      </c>
      <c r="LPW117" s="1">
        <f t="shared" ref="LPW117" si="2137">0.2*2</f>
        <v>0.4</v>
      </c>
      <c r="LPX117" s="4">
        <f t="shared" ref="LPX117:LPX120" si="2138">LPW117*LPV117</f>
        <v>161.63999999999999</v>
      </c>
      <c r="LQA117" s="1" t="s">
        <v>550</v>
      </c>
      <c r="LQB117" s="4" t="str" cm="1">
        <f t="array" ref="LQB117:LQD117">IFERROR(VLOOKUP(LQA117,[1]MA!$A$6:$D$32,{2,3,4},0),IFERROR(VLOOKUP(LQA117,[1]MO!$A$6:$D$26,{2,3,4},0),IFERROR(VLOOKUP(LQA117,[1]MQ!$A$6:$D$26,{2,3,4},0),IFERROR(VLOOKUP(LQA117,[1]BA!$A$6:$H$184,{2,5,8},0),{"No encontrado","X","X"}))))</f>
        <v>CIMBRA COMUN</v>
      </c>
      <c r="LQC117" s="12" t="str">
        <v>m2</v>
      </c>
      <c r="LQD117" s="4">
        <v>404.09</v>
      </c>
      <c r="LQE117" s="1">
        <f t="shared" ref="LQE117" si="2139">0.2*2</f>
        <v>0.4</v>
      </c>
      <c r="LQF117" s="4">
        <f t="shared" ref="LQF117:LQF120" si="2140">LQE117*LQD117</f>
        <v>161.63999999999999</v>
      </c>
      <c r="LQI117" s="1" t="s">
        <v>550</v>
      </c>
      <c r="LQJ117" s="4" t="str" cm="1">
        <f t="array" ref="LQJ117:LQL117">IFERROR(VLOOKUP(LQI117,[1]MA!$A$6:$D$32,{2,3,4},0),IFERROR(VLOOKUP(LQI117,[1]MO!$A$6:$D$26,{2,3,4},0),IFERROR(VLOOKUP(LQI117,[1]MQ!$A$6:$D$26,{2,3,4},0),IFERROR(VLOOKUP(LQI117,[1]BA!$A$6:$H$184,{2,5,8},0),{"No encontrado","X","X"}))))</f>
        <v>CIMBRA COMUN</v>
      </c>
      <c r="LQK117" s="12" t="str">
        <v>m2</v>
      </c>
      <c r="LQL117" s="4">
        <v>404.09</v>
      </c>
      <c r="LQM117" s="1">
        <f t="shared" ref="LQM117" si="2141">0.2*2</f>
        <v>0.4</v>
      </c>
      <c r="LQN117" s="4">
        <f t="shared" ref="LQN117:LQN120" si="2142">LQM117*LQL117</f>
        <v>161.63999999999999</v>
      </c>
      <c r="LQQ117" s="1" t="s">
        <v>550</v>
      </c>
      <c r="LQR117" s="4" t="str" cm="1">
        <f t="array" ref="LQR117:LQT117">IFERROR(VLOOKUP(LQQ117,[1]MA!$A$6:$D$32,{2,3,4},0),IFERROR(VLOOKUP(LQQ117,[1]MO!$A$6:$D$26,{2,3,4},0),IFERROR(VLOOKUP(LQQ117,[1]MQ!$A$6:$D$26,{2,3,4},0),IFERROR(VLOOKUP(LQQ117,[1]BA!$A$6:$H$184,{2,5,8},0),{"No encontrado","X","X"}))))</f>
        <v>CIMBRA COMUN</v>
      </c>
      <c r="LQS117" s="12" t="str">
        <v>m2</v>
      </c>
      <c r="LQT117" s="4">
        <v>404.09</v>
      </c>
      <c r="LQU117" s="1">
        <f t="shared" ref="LQU117" si="2143">0.2*2</f>
        <v>0.4</v>
      </c>
      <c r="LQV117" s="4">
        <f t="shared" ref="LQV117:LQV120" si="2144">LQU117*LQT117</f>
        <v>161.63999999999999</v>
      </c>
      <c r="LQY117" s="1" t="s">
        <v>550</v>
      </c>
      <c r="LQZ117" s="4" t="str" cm="1">
        <f t="array" ref="LQZ117:LRB117">IFERROR(VLOOKUP(LQY117,[1]MA!$A$6:$D$32,{2,3,4},0),IFERROR(VLOOKUP(LQY117,[1]MO!$A$6:$D$26,{2,3,4},0),IFERROR(VLOOKUP(LQY117,[1]MQ!$A$6:$D$26,{2,3,4},0),IFERROR(VLOOKUP(LQY117,[1]BA!$A$6:$H$184,{2,5,8},0),{"No encontrado","X","X"}))))</f>
        <v>CIMBRA COMUN</v>
      </c>
      <c r="LRA117" s="12" t="str">
        <v>m2</v>
      </c>
      <c r="LRB117" s="4">
        <v>404.09</v>
      </c>
      <c r="LRC117" s="1">
        <f t="shared" ref="LRC117" si="2145">0.2*2</f>
        <v>0.4</v>
      </c>
      <c r="LRD117" s="4">
        <f t="shared" ref="LRD117:LRD120" si="2146">LRC117*LRB117</f>
        <v>161.63999999999999</v>
      </c>
      <c r="LRG117" s="1" t="s">
        <v>550</v>
      </c>
      <c r="LRH117" s="4" t="str" cm="1">
        <f t="array" ref="LRH117:LRJ117">IFERROR(VLOOKUP(LRG117,[1]MA!$A$6:$D$32,{2,3,4},0),IFERROR(VLOOKUP(LRG117,[1]MO!$A$6:$D$26,{2,3,4},0),IFERROR(VLOOKUP(LRG117,[1]MQ!$A$6:$D$26,{2,3,4},0),IFERROR(VLOOKUP(LRG117,[1]BA!$A$6:$H$184,{2,5,8},0),{"No encontrado","X","X"}))))</f>
        <v>CIMBRA COMUN</v>
      </c>
      <c r="LRI117" s="12" t="str">
        <v>m2</v>
      </c>
      <c r="LRJ117" s="4">
        <v>404.09</v>
      </c>
      <c r="LRK117" s="1">
        <f t="shared" ref="LRK117" si="2147">0.2*2</f>
        <v>0.4</v>
      </c>
      <c r="LRL117" s="4">
        <f t="shared" ref="LRL117:LRL120" si="2148">LRK117*LRJ117</f>
        <v>161.63999999999999</v>
      </c>
      <c r="LRO117" s="1" t="s">
        <v>550</v>
      </c>
      <c r="LRP117" s="4" t="str" cm="1">
        <f t="array" ref="LRP117:LRR117">IFERROR(VLOOKUP(LRO117,[1]MA!$A$6:$D$32,{2,3,4},0),IFERROR(VLOOKUP(LRO117,[1]MO!$A$6:$D$26,{2,3,4},0),IFERROR(VLOOKUP(LRO117,[1]MQ!$A$6:$D$26,{2,3,4},0),IFERROR(VLOOKUP(LRO117,[1]BA!$A$6:$H$184,{2,5,8},0),{"No encontrado","X","X"}))))</f>
        <v>CIMBRA COMUN</v>
      </c>
      <c r="LRQ117" s="12" t="str">
        <v>m2</v>
      </c>
      <c r="LRR117" s="4">
        <v>404.09</v>
      </c>
      <c r="LRS117" s="1">
        <f t="shared" ref="LRS117" si="2149">0.2*2</f>
        <v>0.4</v>
      </c>
      <c r="LRT117" s="4">
        <f t="shared" ref="LRT117:LRT120" si="2150">LRS117*LRR117</f>
        <v>161.63999999999999</v>
      </c>
      <c r="LRW117" s="1" t="s">
        <v>550</v>
      </c>
      <c r="LRX117" s="4" t="str" cm="1">
        <f t="array" ref="LRX117:LRZ117">IFERROR(VLOOKUP(LRW117,[1]MA!$A$6:$D$32,{2,3,4},0),IFERROR(VLOOKUP(LRW117,[1]MO!$A$6:$D$26,{2,3,4},0),IFERROR(VLOOKUP(LRW117,[1]MQ!$A$6:$D$26,{2,3,4},0),IFERROR(VLOOKUP(LRW117,[1]BA!$A$6:$H$184,{2,5,8},0),{"No encontrado","X","X"}))))</f>
        <v>CIMBRA COMUN</v>
      </c>
      <c r="LRY117" s="12" t="str">
        <v>m2</v>
      </c>
      <c r="LRZ117" s="4">
        <v>404.09</v>
      </c>
      <c r="LSA117" s="1">
        <f t="shared" ref="LSA117" si="2151">0.2*2</f>
        <v>0.4</v>
      </c>
      <c r="LSB117" s="4">
        <f t="shared" ref="LSB117:LSB120" si="2152">LSA117*LRZ117</f>
        <v>161.63999999999999</v>
      </c>
      <c r="LSE117" s="1" t="s">
        <v>550</v>
      </c>
      <c r="LSF117" s="4" t="str" cm="1">
        <f t="array" ref="LSF117:LSH117">IFERROR(VLOOKUP(LSE117,[1]MA!$A$6:$D$32,{2,3,4},0),IFERROR(VLOOKUP(LSE117,[1]MO!$A$6:$D$26,{2,3,4},0),IFERROR(VLOOKUP(LSE117,[1]MQ!$A$6:$D$26,{2,3,4},0),IFERROR(VLOOKUP(LSE117,[1]BA!$A$6:$H$184,{2,5,8},0),{"No encontrado","X","X"}))))</f>
        <v>CIMBRA COMUN</v>
      </c>
      <c r="LSG117" s="12" t="str">
        <v>m2</v>
      </c>
      <c r="LSH117" s="4">
        <v>404.09</v>
      </c>
      <c r="LSI117" s="1">
        <f t="shared" ref="LSI117" si="2153">0.2*2</f>
        <v>0.4</v>
      </c>
      <c r="LSJ117" s="4">
        <f t="shared" ref="LSJ117:LSJ120" si="2154">LSI117*LSH117</f>
        <v>161.63999999999999</v>
      </c>
      <c r="LSM117" s="1" t="s">
        <v>550</v>
      </c>
      <c r="LSN117" s="4" t="str" cm="1">
        <f t="array" ref="LSN117:LSP117">IFERROR(VLOOKUP(LSM117,[1]MA!$A$6:$D$32,{2,3,4},0),IFERROR(VLOOKUP(LSM117,[1]MO!$A$6:$D$26,{2,3,4},0),IFERROR(VLOOKUP(LSM117,[1]MQ!$A$6:$D$26,{2,3,4},0),IFERROR(VLOOKUP(LSM117,[1]BA!$A$6:$H$184,{2,5,8},0),{"No encontrado","X","X"}))))</f>
        <v>CIMBRA COMUN</v>
      </c>
      <c r="LSO117" s="12" t="str">
        <v>m2</v>
      </c>
      <c r="LSP117" s="4">
        <v>404.09</v>
      </c>
      <c r="LSQ117" s="1">
        <f t="shared" ref="LSQ117" si="2155">0.2*2</f>
        <v>0.4</v>
      </c>
      <c r="LSR117" s="4">
        <f t="shared" ref="LSR117:LSR120" si="2156">LSQ117*LSP117</f>
        <v>161.63999999999999</v>
      </c>
      <c r="LSU117" s="1" t="s">
        <v>550</v>
      </c>
      <c r="LSV117" s="4" t="str" cm="1">
        <f t="array" ref="LSV117:LSX117">IFERROR(VLOOKUP(LSU117,[1]MA!$A$6:$D$32,{2,3,4},0),IFERROR(VLOOKUP(LSU117,[1]MO!$A$6:$D$26,{2,3,4},0),IFERROR(VLOOKUP(LSU117,[1]MQ!$A$6:$D$26,{2,3,4},0),IFERROR(VLOOKUP(LSU117,[1]BA!$A$6:$H$184,{2,5,8},0),{"No encontrado","X","X"}))))</f>
        <v>CIMBRA COMUN</v>
      </c>
      <c r="LSW117" s="12" t="str">
        <v>m2</v>
      </c>
      <c r="LSX117" s="4">
        <v>404.09</v>
      </c>
      <c r="LSY117" s="1">
        <f t="shared" ref="LSY117" si="2157">0.2*2</f>
        <v>0.4</v>
      </c>
      <c r="LSZ117" s="4">
        <f t="shared" ref="LSZ117:LSZ120" si="2158">LSY117*LSX117</f>
        <v>161.63999999999999</v>
      </c>
      <c r="LTC117" s="1" t="s">
        <v>550</v>
      </c>
      <c r="LTD117" s="4" t="str" cm="1">
        <f t="array" ref="LTD117:LTF117">IFERROR(VLOOKUP(LTC117,[1]MA!$A$6:$D$32,{2,3,4},0),IFERROR(VLOOKUP(LTC117,[1]MO!$A$6:$D$26,{2,3,4},0),IFERROR(VLOOKUP(LTC117,[1]MQ!$A$6:$D$26,{2,3,4},0),IFERROR(VLOOKUP(LTC117,[1]BA!$A$6:$H$184,{2,5,8},0),{"No encontrado","X","X"}))))</f>
        <v>CIMBRA COMUN</v>
      </c>
      <c r="LTE117" s="12" t="str">
        <v>m2</v>
      </c>
      <c r="LTF117" s="4">
        <v>404.09</v>
      </c>
      <c r="LTG117" s="1">
        <f t="shared" ref="LTG117" si="2159">0.2*2</f>
        <v>0.4</v>
      </c>
      <c r="LTH117" s="4">
        <f t="shared" ref="LTH117:LTH120" si="2160">LTG117*LTF117</f>
        <v>161.63999999999999</v>
      </c>
      <c r="LTK117" s="1" t="s">
        <v>550</v>
      </c>
      <c r="LTL117" s="4" t="str" cm="1">
        <f t="array" ref="LTL117:LTN117">IFERROR(VLOOKUP(LTK117,[1]MA!$A$6:$D$32,{2,3,4},0),IFERROR(VLOOKUP(LTK117,[1]MO!$A$6:$D$26,{2,3,4},0),IFERROR(VLOOKUP(LTK117,[1]MQ!$A$6:$D$26,{2,3,4},0),IFERROR(VLOOKUP(LTK117,[1]BA!$A$6:$H$184,{2,5,8},0),{"No encontrado","X","X"}))))</f>
        <v>CIMBRA COMUN</v>
      </c>
      <c r="LTM117" s="12" t="str">
        <v>m2</v>
      </c>
      <c r="LTN117" s="4">
        <v>404.09</v>
      </c>
      <c r="LTO117" s="1">
        <f t="shared" ref="LTO117" si="2161">0.2*2</f>
        <v>0.4</v>
      </c>
      <c r="LTP117" s="4">
        <f t="shared" ref="LTP117:LTP120" si="2162">LTO117*LTN117</f>
        <v>161.63999999999999</v>
      </c>
      <c r="LTS117" s="1" t="s">
        <v>550</v>
      </c>
      <c r="LTT117" s="4" t="str" cm="1">
        <f t="array" ref="LTT117:LTV117">IFERROR(VLOOKUP(LTS117,[1]MA!$A$6:$D$32,{2,3,4},0),IFERROR(VLOOKUP(LTS117,[1]MO!$A$6:$D$26,{2,3,4},0),IFERROR(VLOOKUP(LTS117,[1]MQ!$A$6:$D$26,{2,3,4},0),IFERROR(VLOOKUP(LTS117,[1]BA!$A$6:$H$184,{2,5,8},0),{"No encontrado","X","X"}))))</f>
        <v>CIMBRA COMUN</v>
      </c>
      <c r="LTU117" s="12" t="str">
        <v>m2</v>
      </c>
      <c r="LTV117" s="4">
        <v>404.09</v>
      </c>
      <c r="LTW117" s="1">
        <f t="shared" ref="LTW117" si="2163">0.2*2</f>
        <v>0.4</v>
      </c>
      <c r="LTX117" s="4">
        <f t="shared" ref="LTX117:LTX120" si="2164">LTW117*LTV117</f>
        <v>161.63999999999999</v>
      </c>
      <c r="LUA117" s="1" t="s">
        <v>550</v>
      </c>
      <c r="LUB117" s="4" t="str" cm="1">
        <f t="array" ref="LUB117:LUD117">IFERROR(VLOOKUP(LUA117,[1]MA!$A$6:$D$32,{2,3,4},0),IFERROR(VLOOKUP(LUA117,[1]MO!$A$6:$D$26,{2,3,4},0),IFERROR(VLOOKUP(LUA117,[1]MQ!$A$6:$D$26,{2,3,4},0),IFERROR(VLOOKUP(LUA117,[1]BA!$A$6:$H$184,{2,5,8},0),{"No encontrado","X","X"}))))</f>
        <v>CIMBRA COMUN</v>
      </c>
      <c r="LUC117" s="12" t="str">
        <v>m2</v>
      </c>
      <c r="LUD117" s="4">
        <v>404.09</v>
      </c>
      <c r="LUE117" s="1">
        <f t="shared" ref="LUE117" si="2165">0.2*2</f>
        <v>0.4</v>
      </c>
      <c r="LUF117" s="4">
        <f t="shared" ref="LUF117:LUF120" si="2166">LUE117*LUD117</f>
        <v>161.63999999999999</v>
      </c>
      <c r="LUI117" s="1" t="s">
        <v>550</v>
      </c>
      <c r="LUJ117" s="4" t="str" cm="1">
        <f t="array" ref="LUJ117:LUL117">IFERROR(VLOOKUP(LUI117,[1]MA!$A$6:$D$32,{2,3,4},0),IFERROR(VLOOKUP(LUI117,[1]MO!$A$6:$D$26,{2,3,4},0),IFERROR(VLOOKUP(LUI117,[1]MQ!$A$6:$D$26,{2,3,4},0),IFERROR(VLOOKUP(LUI117,[1]BA!$A$6:$H$184,{2,5,8},0),{"No encontrado","X","X"}))))</f>
        <v>CIMBRA COMUN</v>
      </c>
      <c r="LUK117" s="12" t="str">
        <v>m2</v>
      </c>
      <c r="LUL117" s="4">
        <v>404.09</v>
      </c>
      <c r="LUM117" s="1">
        <f t="shared" ref="LUM117" si="2167">0.2*2</f>
        <v>0.4</v>
      </c>
      <c r="LUN117" s="4">
        <f t="shared" ref="LUN117:LUN120" si="2168">LUM117*LUL117</f>
        <v>161.63999999999999</v>
      </c>
      <c r="LUQ117" s="1" t="s">
        <v>550</v>
      </c>
      <c r="LUR117" s="4" t="str" cm="1">
        <f t="array" ref="LUR117:LUT117">IFERROR(VLOOKUP(LUQ117,[1]MA!$A$6:$D$32,{2,3,4},0),IFERROR(VLOOKUP(LUQ117,[1]MO!$A$6:$D$26,{2,3,4},0),IFERROR(VLOOKUP(LUQ117,[1]MQ!$A$6:$D$26,{2,3,4},0),IFERROR(VLOOKUP(LUQ117,[1]BA!$A$6:$H$184,{2,5,8},0),{"No encontrado","X","X"}))))</f>
        <v>CIMBRA COMUN</v>
      </c>
      <c r="LUS117" s="12" t="str">
        <v>m2</v>
      </c>
      <c r="LUT117" s="4">
        <v>404.09</v>
      </c>
      <c r="LUU117" s="1">
        <f t="shared" ref="LUU117" si="2169">0.2*2</f>
        <v>0.4</v>
      </c>
      <c r="LUV117" s="4">
        <f t="shared" ref="LUV117:LUV120" si="2170">LUU117*LUT117</f>
        <v>161.63999999999999</v>
      </c>
      <c r="LUY117" s="1" t="s">
        <v>550</v>
      </c>
      <c r="LUZ117" s="4" t="str" cm="1">
        <f t="array" ref="LUZ117:LVB117">IFERROR(VLOOKUP(LUY117,[1]MA!$A$6:$D$32,{2,3,4},0),IFERROR(VLOOKUP(LUY117,[1]MO!$A$6:$D$26,{2,3,4},0),IFERROR(VLOOKUP(LUY117,[1]MQ!$A$6:$D$26,{2,3,4},0),IFERROR(VLOOKUP(LUY117,[1]BA!$A$6:$H$184,{2,5,8},0),{"No encontrado","X","X"}))))</f>
        <v>CIMBRA COMUN</v>
      </c>
      <c r="LVA117" s="12" t="str">
        <v>m2</v>
      </c>
      <c r="LVB117" s="4">
        <v>404.09</v>
      </c>
      <c r="LVC117" s="1">
        <f t="shared" ref="LVC117" si="2171">0.2*2</f>
        <v>0.4</v>
      </c>
      <c r="LVD117" s="4">
        <f t="shared" ref="LVD117:LVD120" si="2172">LVC117*LVB117</f>
        <v>161.63999999999999</v>
      </c>
      <c r="LVG117" s="1" t="s">
        <v>550</v>
      </c>
      <c r="LVH117" s="4" t="str" cm="1">
        <f t="array" ref="LVH117:LVJ117">IFERROR(VLOOKUP(LVG117,[1]MA!$A$6:$D$32,{2,3,4},0),IFERROR(VLOOKUP(LVG117,[1]MO!$A$6:$D$26,{2,3,4},0),IFERROR(VLOOKUP(LVG117,[1]MQ!$A$6:$D$26,{2,3,4},0),IFERROR(VLOOKUP(LVG117,[1]BA!$A$6:$H$184,{2,5,8},0),{"No encontrado","X","X"}))))</f>
        <v>CIMBRA COMUN</v>
      </c>
      <c r="LVI117" s="12" t="str">
        <v>m2</v>
      </c>
      <c r="LVJ117" s="4">
        <v>404.09</v>
      </c>
      <c r="LVK117" s="1">
        <f t="shared" ref="LVK117" si="2173">0.2*2</f>
        <v>0.4</v>
      </c>
      <c r="LVL117" s="4">
        <f t="shared" ref="LVL117:LVL120" si="2174">LVK117*LVJ117</f>
        <v>161.63999999999999</v>
      </c>
      <c r="LVO117" s="1" t="s">
        <v>550</v>
      </c>
      <c r="LVP117" s="4" t="str" cm="1">
        <f t="array" ref="LVP117:LVR117">IFERROR(VLOOKUP(LVO117,[1]MA!$A$6:$D$32,{2,3,4},0),IFERROR(VLOOKUP(LVO117,[1]MO!$A$6:$D$26,{2,3,4},0),IFERROR(VLOOKUP(LVO117,[1]MQ!$A$6:$D$26,{2,3,4},0),IFERROR(VLOOKUP(LVO117,[1]BA!$A$6:$H$184,{2,5,8},0),{"No encontrado","X","X"}))))</f>
        <v>CIMBRA COMUN</v>
      </c>
      <c r="LVQ117" s="12" t="str">
        <v>m2</v>
      </c>
      <c r="LVR117" s="4">
        <v>404.09</v>
      </c>
      <c r="LVS117" s="1">
        <f t="shared" ref="LVS117" si="2175">0.2*2</f>
        <v>0.4</v>
      </c>
      <c r="LVT117" s="4">
        <f t="shared" ref="LVT117:LVT120" si="2176">LVS117*LVR117</f>
        <v>161.63999999999999</v>
      </c>
      <c r="LVW117" s="1" t="s">
        <v>550</v>
      </c>
      <c r="LVX117" s="4" t="str" cm="1">
        <f t="array" ref="LVX117:LVZ117">IFERROR(VLOOKUP(LVW117,[1]MA!$A$6:$D$32,{2,3,4},0),IFERROR(VLOOKUP(LVW117,[1]MO!$A$6:$D$26,{2,3,4},0),IFERROR(VLOOKUP(LVW117,[1]MQ!$A$6:$D$26,{2,3,4},0),IFERROR(VLOOKUP(LVW117,[1]BA!$A$6:$H$184,{2,5,8},0),{"No encontrado","X","X"}))))</f>
        <v>CIMBRA COMUN</v>
      </c>
      <c r="LVY117" s="12" t="str">
        <v>m2</v>
      </c>
      <c r="LVZ117" s="4">
        <v>404.09</v>
      </c>
      <c r="LWA117" s="1">
        <f t="shared" ref="LWA117" si="2177">0.2*2</f>
        <v>0.4</v>
      </c>
      <c r="LWB117" s="4">
        <f t="shared" ref="LWB117:LWB120" si="2178">LWA117*LVZ117</f>
        <v>161.63999999999999</v>
      </c>
      <c r="LWE117" s="1" t="s">
        <v>550</v>
      </c>
      <c r="LWF117" s="4" t="str" cm="1">
        <f t="array" ref="LWF117:LWH117">IFERROR(VLOOKUP(LWE117,[1]MA!$A$6:$D$32,{2,3,4},0),IFERROR(VLOOKUP(LWE117,[1]MO!$A$6:$D$26,{2,3,4},0),IFERROR(VLOOKUP(LWE117,[1]MQ!$A$6:$D$26,{2,3,4},0),IFERROR(VLOOKUP(LWE117,[1]BA!$A$6:$H$184,{2,5,8},0),{"No encontrado","X","X"}))))</f>
        <v>CIMBRA COMUN</v>
      </c>
      <c r="LWG117" s="12" t="str">
        <v>m2</v>
      </c>
      <c r="LWH117" s="4">
        <v>404.09</v>
      </c>
      <c r="LWI117" s="1">
        <f t="shared" ref="LWI117" si="2179">0.2*2</f>
        <v>0.4</v>
      </c>
      <c r="LWJ117" s="4">
        <f t="shared" ref="LWJ117:LWJ120" si="2180">LWI117*LWH117</f>
        <v>161.63999999999999</v>
      </c>
      <c r="LWM117" s="1" t="s">
        <v>550</v>
      </c>
      <c r="LWN117" s="4" t="str" cm="1">
        <f t="array" ref="LWN117:LWP117">IFERROR(VLOOKUP(LWM117,[1]MA!$A$6:$D$32,{2,3,4},0),IFERROR(VLOOKUP(LWM117,[1]MO!$A$6:$D$26,{2,3,4},0),IFERROR(VLOOKUP(LWM117,[1]MQ!$A$6:$D$26,{2,3,4},0),IFERROR(VLOOKUP(LWM117,[1]BA!$A$6:$H$184,{2,5,8},0),{"No encontrado","X","X"}))))</f>
        <v>CIMBRA COMUN</v>
      </c>
      <c r="LWO117" s="12" t="str">
        <v>m2</v>
      </c>
      <c r="LWP117" s="4">
        <v>404.09</v>
      </c>
      <c r="LWQ117" s="1">
        <f t="shared" ref="LWQ117" si="2181">0.2*2</f>
        <v>0.4</v>
      </c>
      <c r="LWR117" s="4">
        <f t="shared" ref="LWR117:LWR120" si="2182">LWQ117*LWP117</f>
        <v>161.63999999999999</v>
      </c>
      <c r="LWU117" s="1" t="s">
        <v>550</v>
      </c>
      <c r="LWV117" s="4" t="str" cm="1">
        <f t="array" ref="LWV117:LWX117">IFERROR(VLOOKUP(LWU117,[1]MA!$A$6:$D$32,{2,3,4},0),IFERROR(VLOOKUP(LWU117,[1]MO!$A$6:$D$26,{2,3,4},0),IFERROR(VLOOKUP(LWU117,[1]MQ!$A$6:$D$26,{2,3,4},0),IFERROR(VLOOKUP(LWU117,[1]BA!$A$6:$H$184,{2,5,8},0),{"No encontrado","X","X"}))))</f>
        <v>CIMBRA COMUN</v>
      </c>
      <c r="LWW117" s="12" t="str">
        <v>m2</v>
      </c>
      <c r="LWX117" s="4">
        <v>404.09</v>
      </c>
      <c r="LWY117" s="1">
        <f t="shared" ref="LWY117" si="2183">0.2*2</f>
        <v>0.4</v>
      </c>
      <c r="LWZ117" s="4">
        <f t="shared" ref="LWZ117:LWZ120" si="2184">LWY117*LWX117</f>
        <v>161.63999999999999</v>
      </c>
      <c r="LXC117" s="1" t="s">
        <v>550</v>
      </c>
      <c r="LXD117" s="4" t="str" cm="1">
        <f t="array" ref="LXD117:LXF117">IFERROR(VLOOKUP(LXC117,[1]MA!$A$6:$D$32,{2,3,4},0),IFERROR(VLOOKUP(LXC117,[1]MO!$A$6:$D$26,{2,3,4},0),IFERROR(VLOOKUP(LXC117,[1]MQ!$A$6:$D$26,{2,3,4},0),IFERROR(VLOOKUP(LXC117,[1]BA!$A$6:$H$184,{2,5,8},0),{"No encontrado","X","X"}))))</f>
        <v>CIMBRA COMUN</v>
      </c>
      <c r="LXE117" s="12" t="str">
        <v>m2</v>
      </c>
      <c r="LXF117" s="4">
        <v>404.09</v>
      </c>
      <c r="LXG117" s="1">
        <f t="shared" ref="LXG117" si="2185">0.2*2</f>
        <v>0.4</v>
      </c>
      <c r="LXH117" s="4">
        <f t="shared" ref="LXH117:LXH120" si="2186">LXG117*LXF117</f>
        <v>161.63999999999999</v>
      </c>
      <c r="LXK117" s="1" t="s">
        <v>550</v>
      </c>
      <c r="LXL117" s="4" t="str" cm="1">
        <f t="array" ref="LXL117:LXN117">IFERROR(VLOOKUP(LXK117,[1]MA!$A$6:$D$32,{2,3,4},0),IFERROR(VLOOKUP(LXK117,[1]MO!$A$6:$D$26,{2,3,4},0),IFERROR(VLOOKUP(LXK117,[1]MQ!$A$6:$D$26,{2,3,4},0),IFERROR(VLOOKUP(LXK117,[1]BA!$A$6:$H$184,{2,5,8},0),{"No encontrado","X","X"}))))</f>
        <v>CIMBRA COMUN</v>
      </c>
      <c r="LXM117" s="12" t="str">
        <v>m2</v>
      </c>
      <c r="LXN117" s="4">
        <v>404.09</v>
      </c>
      <c r="LXO117" s="1">
        <f t="shared" ref="LXO117" si="2187">0.2*2</f>
        <v>0.4</v>
      </c>
      <c r="LXP117" s="4">
        <f t="shared" ref="LXP117:LXP120" si="2188">LXO117*LXN117</f>
        <v>161.63999999999999</v>
      </c>
      <c r="LXS117" s="1" t="s">
        <v>550</v>
      </c>
      <c r="LXT117" s="4" t="str" cm="1">
        <f t="array" ref="LXT117:LXV117">IFERROR(VLOOKUP(LXS117,[1]MA!$A$6:$D$32,{2,3,4},0),IFERROR(VLOOKUP(LXS117,[1]MO!$A$6:$D$26,{2,3,4},0),IFERROR(VLOOKUP(LXS117,[1]MQ!$A$6:$D$26,{2,3,4},0),IFERROR(VLOOKUP(LXS117,[1]BA!$A$6:$H$184,{2,5,8},0),{"No encontrado","X","X"}))))</f>
        <v>CIMBRA COMUN</v>
      </c>
      <c r="LXU117" s="12" t="str">
        <v>m2</v>
      </c>
      <c r="LXV117" s="4">
        <v>404.09</v>
      </c>
      <c r="LXW117" s="1">
        <f t="shared" ref="LXW117" si="2189">0.2*2</f>
        <v>0.4</v>
      </c>
      <c r="LXX117" s="4">
        <f t="shared" ref="LXX117:LXX120" si="2190">LXW117*LXV117</f>
        <v>161.63999999999999</v>
      </c>
      <c r="LYA117" s="1" t="s">
        <v>550</v>
      </c>
      <c r="LYB117" s="4" t="str" cm="1">
        <f t="array" ref="LYB117:LYD117">IFERROR(VLOOKUP(LYA117,[1]MA!$A$6:$D$32,{2,3,4},0),IFERROR(VLOOKUP(LYA117,[1]MO!$A$6:$D$26,{2,3,4},0),IFERROR(VLOOKUP(LYA117,[1]MQ!$A$6:$D$26,{2,3,4},0),IFERROR(VLOOKUP(LYA117,[1]BA!$A$6:$H$184,{2,5,8},0),{"No encontrado","X","X"}))))</f>
        <v>CIMBRA COMUN</v>
      </c>
      <c r="LYC117" s="12" t="str">
        <v>m2</v>
      </c>
      <c r="LYD117" s="4">
        <v>404.09</v>
      </c>
      <c r="LYE117" s="1">
        <f t="shared" ref="LYE117" si="2191">0.2*2</f>
        <v>0.4</v>
      </c>
      <c r="LYF117" s="4">
        <f t="shared" ref="LYF117:LYF120" si="2192">LYE117*LYD117</f>
        <v>161.63999999999999</v>
      </c>
      <c r="LYI117" s="1" t="s">
        <v>550</v>
      </c>
      <c r="LYJ117" s="4" t="str" cm="1">
        <f t="array" ref="LYJ117:LYL117">IFERROR(VLOOKUP(LYI117,[1]MA!$A$6:$D$32,{2,3,4},0),IFERROR(VLOOKUP(LYI117,[1]MO!$A$6:$D$26,{2,3,4},0),IFERROR(VLOOKUP(LYI117,[1]MQ!$A$6:$D$26,{2,3,4},0),IFERROR(VLOOKUP(LYI117,[1]BA!$A$6:$H$184,{2,5,8},0),{"No encontrado","X","X"}))))</f>
        <v>CIMBRA COMUN</v>
      </c>
      <c r="LYK117" s="12" t="str">
        <v>m2</v>
      </c>
      <c r="LYL117" s="4">
        <v>404.09</v>
      </c>
      <c r="LYM117" s="1">
        <f t="shared" ref="LYM117" si="2193">0.2*2</f>
        <v>0.4</v>
      </c>
      <c r="LYN117" s="4">
        <f t="shared" ref="LYN117:LYN120" si="2194">LYM117*LYL117</f>
        <v>161.63999999999999</v>
      </c>
      <c r="LYQ117" s="1" t="s">
        <v>550</v>
      </c>
      <c r="LYR117" s="4" t="str" cm="1">
        <f t="array" ref="LYR117:LYT117">IFERROR(VLOOKUP(LYQ117,[1]MA!$A$6:$D$32,{2,3,4},0),IFERROR(VLOOKUP(LYQ117,[1]MO!$A$6:$D$26,{2,3,4},0),IFERROR(VLOOKUP(LYQ117,[1]MQ!$A$6:$D$26,{2,3,4},0),IFERROR(VLOOKUP(LYQ117,[1]BA!$A$6:$H$184,{2,5,8},0),{"No encontrado","X","X"}))))</f>
        <v>CIMBRA COMUN</v>
      </c>
      <c r="LYS117" s="12" t="str">
        <v>m2</v>
      </c>
      <c r="LYT117" s="4">
        <v>404.09</v>
      </c>
      <c r="LYU117" s="1">
        <f t="shared" ref="LYU117" si="2195">0.2*2</f>
        <v>0.4</v>
      </c>
      <c r="LYV117" s="4">
        <f t="shared" ref="LYV117:LYV120" si="2196">LYU117*LYT117</f>
        <v>161.63999999999999</v>
      </c>
      <c r="LYY117" s="1" t="s">
        <v>550</v>
      </c>
      <c r="LYZ117" s="4" t="str" cm="1">
        <f t="array" ref="LYZ117:LZB117">IFERROR(VLOOKUP(LYY117,[1]MA!$A$6:$D$32,{2,3,4},0),IFERROR(VLOOKUP(LYY117,[1]MO!$A$6:$D$26,{2,3,4},0),IFERROR(VLOOKUP(LYY117,[1]MQ!$A$6:$D$26,{2,3,4},0),IFERROR(VLOOKUP(LYY117,[1]BA!$A$6:$H$184,{2,5,8},0),{"No encontrado","X","X"}))))</f>
        <v>CIMBRA COMUN</v>
      </c>
      <c r="LZA117" s="12" t="str">
        <v>m2</v>
      </c>
      <c r="LZB117" s="4">
        <v>404.09</v>
      </c>
      <c r="LZC117" s="1">
        <f t="shared" ref="LZC117" si="2197">0.2*2</f>
        <v>0.4</v>
      </c>
      <c r="LZD117" s="4">
        <f t="shared" ref="LZD117:LZD120" si="2198">LZC117*LZB117</f>
        <v>161.63999999999999</v>
      </c>
      <c r="LZG117" s="1" t="s">
        <v>550</v>
      </c>
      <c r="LZH117" s="4" t="str" cm="1">
        <f t="array" ref="LZH117:LZJ117">IFERROR(VLOOKUP(LZG117,[1]MA!$A$6:$D$32,{2,3,4},0),IFERROR(VLOOKUP(LZG117,[1]MO!$A$6:$D$26,{2,3,4},0),IFERROR(VLOOKUP(LZG117,[1]MQ!$A$6:$D$26,{2,3,4},0),IFERROR(VLOOKUP(LZG117,[1]BA!$A$6:$H$184,{2,5,8},0),{"No encontrado","X","X"}))))</f>
        <v>CIMBRA COMUN</v>
      </c>
      <c r="LZI117" s="12" t="str">
        <v>m2</v>
      </c>
      <c r="LZJ117" s="4">
        <v>404.09</v>
      </c>
      <c r="LZK117" s="1">
        <f t="shared" ref="LZK117" si="2199">0.2*2</f>
        <v>0.4</v>
      </c>
      <c r="LZL117" s="4">
        <f t="shared" ref="LZL117:LZL120" si="2200">LZK117*LZJ117</f>
        <v>161.63999999999999</v>
      </c>
      <c r="LZO117" s="1" t="s">
        <v>550</v>
      </c>
      <c r="LZP117" s="4" t="str" cm="1">
        <f t="array" ref="LZP117:LZR117">IFERROR(VLOOKUP(LZO117,[1]MA!$A$6:$D$32,{2,3,4},0),IFERROR(VLOOKUP(LZO117,[1]MO!$A$6:$D$26,{2,3,4},0),IFERROR(VLOOKUP(LZO117,[1]MQ!$A$6:$D$26,{2,3,4},0),IFERROR(VLOOKUP(LZO117,[1]BA!$A$6:$H$184,{2,5,8},0),{"No encontrado","X","X"}))))</f>
        <v>CIMBRA COMUN</v>
      </c>
      <c r="LZQ117" s="12" t="str">
        <v>m2</v>
      </c>
      <c r="LZR117" s="4">
        <v>404.09</v>
      </c>
      <c r="LZS117" s="1">
        <f t="shared" ref="LZS117" si="2201">0.2*2</f>
        <v>0.4</v>
      </c>
      <c r="LZT117" s="4">
        <f t="shared" ref="LZT117:LZT120" si="2202">LZS117*LZR117</f>
        <v>161.63999999999999</v>
      </c>
      <c r="LZW117" s="1" t="s">
        <v>550</v>
      </c>
      <c r="LZX117" s="4" t="str" cm="1">
        <f t="array" ref="LZX117:LZZ117">IFERROR(VLOOKUP(LZW117,[1]MA!$A$6:$D$32,{2,3,4},0),IFERROR(VLOOKUP(LZW117,[1]MO!$A$6:$D$26,{2,3,4},0),IFERROR(VLOOKUP(LZW117,[1]MQ!$A$6:$D$26,{2,3,4},0),IFERROR(VLOOKUP(LZW117,[1]BA!$A$6:$H$184,{2,5,8},0),{"No encontrado","X","X"}))))</f>
        <v>CIMBRA COMUN</v>
      </c>
      <c r="LZY117" s="12" t="str">
        <v>m2</v>
      </c>
      <c r="LZZ117" s="4">
        <v>404.09</v>
      </c>
      <c r="MAA117" s="1">
        <f t="shared" ref="MAA117" si="2203">0.2*2</f>
        <v>0.4</v>
      </c>
      <c r="MAB117" s="4">
        <f t="shared" ref="MAB117:MAB120" si="2204">MAA117*LZZ117</f>
        <v>161.63999999999999</v>
      </c>
      <c r="MAE117" s="1" t="s">
        <v>550</v>
      </c>
      <c r="MAF117" s="4" t="str" cm="1">
        <f t="array" ref="MAF117:MAH117">IFERROR(VLOOKUP(MAE117,[1]MA!$A$6:$D$32,{2,3,4},0),IFERROR(VLOOKUP(MAE117,[1]MO!$A$6:$D$26,{2,3,4},0),IFERROR(VLOOKUP(MAE117,[1]MQ!$A$6:$D$26,{2,3,4},0),IFERROR(VLOOKUP(MAE117,[1]BA!$A$6:$H$184,{2,5,8},0),{"No encontrado","X","X"}))))</f>
        <v>CIMBRA COMUN</v>
      </c>
      <c r="MAG117" s="12" t="str">
        <v>m2</v>
      </c>
      <c r="MAH117" s="4">
        <v>404.09</v>
      </c>
      <c r="MAI117" s="1">
        <f t="shared" ref="MAI117" si="2205">0.2*2</f>
        <v>0.4</v>
      </c>
      <c r="MAJ117" s="4">
        <f t="shared" ref="MAJ117:MAJ120" si="2206">MAI117*MAH117</f>
        <v>161.63999999999999</v>
      </c>
      <c r="MAM117" s="1" t="s">
        <v>550</v>
      </c>
      <c r="MAN117" s="4" t="str" cm="1">
        <f t="array" ref="MAN117:MAP117">IFERROR(VLOOKUP(MAM117,[1]MA!$A$6:$D$32,{2,3,4},0),IFERROR(VLOOKUP(MAM117,[1]MO!$A$6:$D$26,{2,3,4},0),IFERROR(VLOOKUP(MAM117,[1]MQ!$A$6:$D$26,{2,3,4},0),IFERROR(VLOOKUP(MAM117,[1]BA!$A$6:$H$184,{2,5,8},0),{"No encontrado","X","X"}))))</f>
        <v>CIMBRA COMUN</v>
      </c>
      <c r="MAO117" s="12" t="str">
        <v>m2</v>
      </c>
      <c r="MAP117" s="4">
        <v>404.09</v>
      </c>
      <c r="MAQ117" s="1">
        <f t="shared" ref="MAQ117" si="2207">0.2*2</f>
        <v>0.4</v>
      </c>
      <c r="MAR117" s="4">
        <f t="shared" ref="MAR117:MAR120" si="2208">MAQ117*MAP117</f>
        <v>161.63999999999999</v>
      </c>
      <c r="MAU117" s="1" t="s">
        <v>550</v>
      </c>
      <c r="MAV117" s="4" t="str" cm="1">
        <f t="array" ref="MAV117:MAX117">IFERROR(VLOOKUP(MAU117,[1]MA!$A$6:$D$32,{2,3,4},0),IFERROR(VLOOKUP(MAU117,[1]MO!$A$6:$D$26,{2,3,4},0),IFERROR(VLOOKUP(MAU117,[1]MQ!$A$6:$D$26,{2,3,4},0),IFERROR(VLOOKUP(MAU117,[1]BA!$A$6:$H$184,{2,5,8},0),{"No encontrado","X","X"}))))</f>
        <v>CIMBRA COMUN</v>
      </c>
      <c r="MAW117" s="12" t="str">
        <v>m2</v>
      </c>
      <c r="MAX117" s="4">
        <v>404.09</v>
      </c>
      <c r="MAY117" s="1">
        <f t="shared" ref="MAY117" si="2209">0.2*2</f>
        <v>0.4</v>
      </c>
      <c r="MAZ117" s="4">
        <f t="shared" ref="MAZ117:MAZ120" si="2210">MAY117*MAX117</f>
        <v>161.63999999999999</v>
      </c>
      <c r="MBC117" s="1" t="s">
        <v>550</v>
      </c>
      <c r="MBD117" s="4" t="str" cm="1">
        <f t="array" ref="MBD117:MBF117">IFERROR(VLOOKUP(MBC117,[1]MA!$A$6:$D$32,{2,3,4},0),IFERROR(VLOOKUP(MBC117,[1]MO!$A$6:$D$26,{2,3,4},0),IFERROR(VLOOKUP(MBC117,[1]MQ!$A$6:$D$26,{2,3,4},0),IFERROR(VLOOKUP(MBC117,[1]BA!$A$6:$H$184,{2,5,8},0),{"No encontrado","X","X"}))))</f>
        <v>CIMBRA COMUN</v>
      </c>
      <c r="MBE117" s="12" t="str">
        <v>m2</v>
      </c>
      <c r="MBF117" s="4">
        <v>404.09</v>
      </c>
      <c r="MBG117" s="1">
        <f t="shared" ref="MBG117" si="2211">0.2*2</f>
        <v>0.4</v>
      </c>
      <c r="MBH117" s="4">
        <f t="shared" ref="MBH117:MBH120" si="2212">MBG117*MBF117</f>
        <v>161.63999999999999</v>
      </c>
      <c r="MBK117" s="1" t="s">
        <v>550</v>
      </c>
      <c r="MBL117" s="4" t="str" cm="1">
        <f t="array" ref="MBL117:MBN117">IFERROR(VLOOKUP(MBK117,[1]MA!$A$6:$D$32,{2,3,4},0),IFERROR(VLOOKUP(MBK117,[1]MO!$A$6:$D$26,{2,3,4},0),IFERROR(VLOOKUP(MBK117,[1]MQ!$A$6:$D$26,{2,3,4},0),IFERROR(VLOOKUP(MBK117,[1]BA!$A$6:$H$184,{2,5,8},0),{"No encontrado","X","X"}))))</f>
        <v>CIMBRA COMUN</v>
      </c>
      <c r="MBM117" s="12" t="str">
        <v>m2</v>
      </c>
      <c r="MBN117" s="4">
        <v>404.09</v>
      </c>
      <c r="MBO117" s="1">
        <f t="shared" ref="MBO117" si="2213">0.2*2</f>
        <v>0.4</v>
      </c>
      <c r="MBP117" s="4">
        <f t="shared" ref="MBP117:MBP120" si="2214">MBO117*MBN117</f>
        <v>161.63999999999999</v>
      </c>
      <c r="MBS117" s="1" t="s">
        <v>550</v>
      </c>
      <c r="MBT117" s="4" t="str" cm="1">
        <f t="array" ref="MBT117:MBV117">IFERROR(VLOOKUP(MBS117,[1]MA!$A$6:$D$32,{2,3,4},0),IFERROR(VLOOKUP(MBS117,[1]MO!$A$6:$D$26,{2,3,4},0),IFERROR(VLOOKUP(MBS117,[1]MQ!$A$6:$D$26,{2,3,4},0),IFERROR(VLOOKUP(MBS117,[1]BA!$A$6:$H$184,{2,5,8},0),{"No encontrado","X","X"}))))</f>
        <v>CIMBRA COMUN</v>
      </c>
      <c r="MBU117" s="12" t="str">
        <v>m2</v>
      </c>
      <c r="MBV117" s="4">
        <v>404.09</v>
      </c>
      <c r="MBW117" s="1">
        <f t="shared" ref="MBW117" si="2215">0.2*2</f>
        <v>0.4</v>
      </c>
      <c r="MBX117" s="4">
        <f t="shared" ref="MBX117:MBX120" si="2216">MBW117*MBV117</f>
        <v>161.63999999999999</v>
      </c>
      <c r="MCA117" s="1" t="s">
        <v>550</v>
      </c>
      <c r="MCB117" s="4" t="str" cm="1">
        <f t="array" ref="MCB117:MCD117">IFERROR(VLOOKUP(MCA117,[1]MA!$A$6:$D$32,{2,3,4},0),IFERROR(VLOOKUP(MCA117,[1]MO!$A$6:$D$26,{2,3,4},0),IFERROR(VLOOKUP(MCA117,[1]MQ!$A$6:$D$26,{2,3,4},0),IFERROR(VLOOKUP(MCA117,[1]BA!$A$6:$H$184,{2,5,8},0),{"No encontrado","X","X"}))))</f>
        <v>CIMBRA COMUN</v>
      </c>
      <c r="MCC117" s="12" t="str">
        <v>m2</v>
      </c>
      <c r="MCD117" s="4">
        <v>404.09</v>
      </c>
      <c r="MCE117" s="1">
        <f t="shared" ref="MCE117" si="2217">0.2*2</f>
        <v>0.4</v>
      </c>
      <c r="MCF117" s="4">
        <f t="shared" ref="MCF117:MCF120" si="2218">MCE117*MCD117</f>
        <v>161.63999999999999</v>
      </c>
      <c r="MCI117" s="1" t="s">
        <v>550</v>
      </c>
      <c r="MCJ117" s="4" t="str" cm="1">
        <f t="array" ref="MCJ117:MCL117">IFERROR(VLOOKUP(MCI117,[1]MA!$A$6:$D$32,{2,3,4},0),IFERROR(VLOOKUP(MCI117,[1]MO!$A$6:$D$26,{2,3,4},0),IFERROR(VLOOKUP(MCI117,[1]MQ!$A$6:$D$26,{2,3,4},0),IFERROR(VLOOKUP(MCI117,[1]BA!$A$6:$H$184,{2,5,8},0),{"No encontrado","X","X"}))))</f>
        <v>CIMBRA COMUN</v>
      </c>
      <c r="MCK117" s="12" t="str">
        <v>m2</v>
      </c>
      <c r="MCL117" s="4">
        <v>404.09</v>
      </c>
      <c r="MCM117" s="1">
        <f t="shared" ref="MCM117" si="2219">0.2*2</f>
        <v>0.4</v>
      </c>
      <c r="MCN117" s="4">
        <f t="shared" ref="MCN117:MCN120" si="2220">MCM117*MCL117</f>
        <v>161.63999999999999</v>
      </c>
      <c r="MCQ117" s="1" t="s">
        <v>550</v>
      </c>
      <c r="MCR117" s="4" t="str" cm="1">
        <f t="array" ref="MCR117:MCT117">IFERROR(VLOOKUP(MCQ117,[1]MA!$A$6:$D$32,{2,3,4},0),IFERROR(VLOOKUP(MCQ117,[1]MO!$A$6:$D$26,{2,3,4},0),IFERROR(VLOOKUP(MCQ117,[1]MQ!$A$6:$D$26,{2,3,4},0),IFERROR(VLOOKUP(MCQ117,[1]BA!$A$6:$H$184,{2,5,8},0),{"No encontrado","X","X"}))))</f>
        <v>CIMBRA COMUN</v>
      </c>
      <c r="MCS117" s="12" t="str">
        <v>m2</v>
      </c>
      <c r="MCT117" s="4">
        <v>404.09</v>
      </c>
      <c r="MCU117" s="1">
        <f t="shared" ref="MCU117" si="2221">0.2*2</f>
        <v>0.4</v>
      </c>
      <c r="MCV117" s="4">
        <f t="shared" ref="MCV117:MCV120" si="2222">MCU117*MCT117</f>
        <v>161.63999999999999</v>
      </c>
      <c r="MCY117" s="1" t="s">
        <v>550</v>
      </c>
      <c r="MCZ117" s="4" t="str" cm="1">
        <f t="array" ref="MCZ117:MDB117">IFERROR(VLOOKUP(MCY117,[1]MA!$A$6:$D$32,{2,3,4},0),IFERROR(VLOOKUP(MCY117,[1]MO!$A$6:$D$26,{2,3,4},0),IFERROR(VLOOKUP(MCY117,[1]MQ!$A$6:$D$26,{2,3,4},0),IFERROR(VLOOKUP(MCY117,[1]BA!$A$6:$H$184,{2,5,8},0),{"No encontrado","X","X"}))))</f>
        <v>CIMBRA COMUN</v>
      </c>
      <c r="MDA117" s="12" t="str">
        <v>m2</v>
      </c>
      <c r="MDB117" s="4">
        <v>404.09</v>
      </c>
      <c r="MDC117" s="1">
        <f t="shared" ref="MDC117" si="2223">0.2*2</f>
        <v>0.4</v>
      </c>
      <c r="MDD117" s="4">
        <f t="shared" ref="MDD117:MDD120" si="2224">MDC117*MDB117</f>
        <v>161.63999999999999</v>
      </c>
      <c r="MDG117" s="1" t="s">
        <v>550</v>
      </c>
      <c r="MDH117" s="4" t="str" cm="1">
        <f t="array" ref="MDH117:MDJ117">IFERROR(VLOOKUP(MDG117,[1]MA!$A$6:$D$32,{2,3,4},0),IFERROR(VLOOKUP(MDG117,[1]MO!$A$6:$D$26,{2,3,4},0),IFERROR(VLOOKUP(MDG117,[1]MQ!$A$6:$D$26,{2,3,4},0),IFERROR(VLOOKUP(MDG117,[1]BA!$A$6:$H$184,{2,5,8},0),{"No encontrado","X","X"}))))</f>
        <v>CIMBRA COMUN</v>
      </c>
      <c r="MDI117" s="12" t="str">
        <v>m2</v>
      </c>
      <c r="MDJ117" s="4">
        <v>404.09</v>
      </c>
      <c r="MDK117" s="1">
        <f t="shared" ref="MDK117" si="2225">0.2*2</f>
        <v>0.4</v>
      </c>
      <c r="MDL117" s="4">
        <f t="shared" ref="MDL117:MDL120" si="2226">MDK117*MDJ117</f>
        <v>161.63999999999999</v>
      </c>
      <c r="MDO117" s="1" t="s">
        <v>550</v>
      </c>
      <c r="MDP117" s="4" t="str" cm="1">
        <f t="array" ref="MDP117:MDR117">IFERROR(VLOOKUP(MDO117,[1]MA!$A$6:$D$32,{2,3,4},0),IFERROR(VLOOKUP(MDO117,[1]MO!$A$6:$D$26,{2,3,4},0),IFERROR(VLOOKUP(MDO117,[1]MQ!$A$6:$D$26,{2,3,4},0),IFERROR(VLOOKUP(MDO117,[1]BA!$A$6:$H$184,{2,5,8},0),{"No encontrado","X","X"}))))</f>
        <v>CIMBRA COMUN</v>
      </c>
      <c r="MDQ117" s="12" t="str">
        <v>m2</v>
      </c>
      <c r="MDR117" s="4">
        <v>404.09</v>
      </c>
      <c r="MDS117" s="1">
        <f t="shared" ref="MDS117" si="2227">0.2*2</f>
        <v>0.4</v>
      </c>
      <c r="MDT117" s="4">
        <f t="shared" ref="MDT117:MDT120" si="2228">MDS117*MDR117</f>
        <v>161.63999999999999</v>
      </c>
      <c r="MDW117" s="1" t="s">
        <v>550</v>
      </c>
      <c r="MDX117" s="4" t="str" cm="1">
        <f t="array" ref="MDX117:MDZ117">IFERROR(VLOOKUP(MDW117,[1]MA!$A$6:$D$32,{2,3,4},0),IFERROR(VLOOKUP(MDW117,[1]MO!$A$6:$D$26,{2,3,4},0),IFERROR(VLOOKUP(MDW117,[1]MQ!$A$6:$D$26,{2,3,4},0),IFERROR(VLOOKUP(MDW117,[1]BA!$A$6:$H$184,{2,5,8},0),{"No encontrado","X","X"}))))</f>
        <v>CIMBRA COMUN</v>
      </c>
      <c r="MDY117" s="12" t="str">
        <v>m2</v>
      </c>
      <c r="MDZ117" s="4">
        <v>404.09</v>
      </c>
      <c r="MEA117" s="1">
        <f t="shared" ref="MEA117" si="2229">0.2*2</f>
        <v>0.4</v>
      </c>
      <c r="MEB117" s="4">
        <f t="shared" ref="MEB117:MEB120" si="2230">MEA117*MDZ117</f>
        <v>161.63999999999999</v>
      </c>
      <c r="MEE117" s="1" t="s">
        <v>550</v>
      </c>
      <c r="MEF117" s="4" t="str" cm="1">
        <f t="array" ref="MEF117:MEH117">IFERROR(VLOOKUP(MEE117,[1]MA!$A$6:$D$32,{2,3,4},0),IFERROR(VLOOKUP(MEE117,[1]MO!$A$6:$D$26,{2,3,4},0),IFERROR(VLOOKUP(MEE117,[1]MQ!$A$6:$D$26,{2,3,4},0),IFERROR(VLOOKUP(MEE117,[1]BA!$A$6:$H$184,{2,5,8},0),{"No encontrado","X","X"}))))</f>
        <v>CIMBRA COMUN</v>
      </c>
      <c r="MEG117" s="12" t="str">
        <v>m2</v>
      </c>
      <c r="MEH117" s="4">
        <v>404.09</v>
      </c>
      <c r="MEI117" s="1">
        <f t="shared" ref="MEI117" si="2231">0.2*2</f>
        <v>0.4</v>
      </c>
      <c r="MEJ117" s="4">
        <f t="shared" ref="MEJ117:MEJ120" si="2232">MEI117*MEH117</f>
        <v>161.63999999999999</v>
      </c>
      <c r="MEM117" s="1" t="s">
        <v>550</v>
      </c>
      <c r="MEN117" s="4" t="str" cm="1">
        <f t="array" ref="MEN117:MEP117">IFERROR(VLOOKUP(MEM117,[1]MA!$A$6:$D$32,{2,3,4},0),IFERROR(VLOOKUP(MEM117,[1]MO!$A$6:$D$26,{2,3,4},0),IFERROR(VLOOKUP(MEM117,[1]MQ!$A$6:$D$26,{2,3,4},0),IFERROR(VLOOKUP(MEM117,[1]BA!$A$6:$H$184,{2,5,8},0),{"No encontrado","X","X"}))))</f>
        <v>CIMBRA COMUN</v>
      </c>
      <c r="MEO117" s="12" t="str">
        <v>m2</v>
      </c>
      <c r="MEP117" s="4">
        <v>404.09</v>
      </c>
      <c r="MEQ117" s="1">
        <f t="shared" ref="MEQ117" si="2233">0.2*2</f>
        <v>0.4</v>
      </c>
      <c r="MER117" s="4">
        <f t="shared" ref="MER117:MER120" si="2234">MEQ117*MEP117</f>
        <v>161.63999999999999</v>
      </c>
      <c r="MEU117" s="1" t="s">
        <v>550</v>
      </c>
      <c r="MEV117" s="4" t="str" cm="1">
        <f t="array" ref="MEV117:MEX117">IFERROR(VLOOKUP(MEU117,[1]MA!$A$6:$D$32,{2,3,4},0),IFERROR(VLOOKUP(MEU117,[1]MO!$A$6:$D$26,{2,3,4},0),IFERROR(VLOOKUP(MEU117,[1]MQ!$A$6:$D$26,{2,3,4},0),IFERROR(VLOOKUP(MEU117,[1]BA!$A$6:$H$184,{2,5,8},0),{"No encontrado","X","X"}))))</f>
        <v>CIMBRA COMUN</v>
      </c>
      <c r="MEW117" s="12" t="str">
        <v>m2</v>
      </c>
      <c r="MEX117" s="4">
        <v>404.09</v>
      </c>
      <c r="MEY117" s="1">
        <f t="shared" ref="MEY117" si="2235">0.2*2</f>
        <v>0.4</v>
      </c>
      <c r="MEZ117" s="4">
        <f t="shared" ref="MEZ117:MEZ120" si="2236">MEY117*MEX117</f>
        <v>161.63999999999999</v>
      </c>
      <c r="MFC117" s="1" t="s">
        <v>550</v>
      </c>
      <c r="MFD117" s="4" t="str" cm="1">
        <f t="array" ref="MFD117:MFF117">IFERROR(VLOOKUP(MFC117,[1]MA!$A$6:$D$32,{2,3,4},0),IFERROR(VLOOKUP(MFC117,[1]MO!$A$6:$D$26,{2,3,4},0),IFERROR(VLOOKUP(MFC117,[1]MQ!$A$6:$D$26,{2,3,4},0),IFERROR(VLOOKUP(MFC117,[1]BA!$A$6:$H$184,{2,5,8},0),{"No encontrado","X","X"}))))</f>
        <v>CIMBRA COMUN</v>
      </c>
      <c r="MFE117" s="12" t="str">
        <v>m2</v>
      </c>
      <c r="MFF117" s="4">
        <v>404.09</v>
      </c>
      <c r="MFG117" s="1">
        <f t="shared" ref="MFG117" si="2237">0.2*2</f>
        <v>0.4</v>
      </c>
      <c r="MFH117" s="4">
        <f t="shared" ref="MFH117:MFH120" si="2238">MFG117*MFF117</f>
        <v>161.63999999999999</v>
      </c>
      <c r="MFK117" s="1" t="s">
        <v>550</v>
      </c>
      <c r="MFL117" s="4" t="str" cm="1">
        <f t="array" ref="MFL117:MFN117">IFERROR(VLOOKUP(MFK117,[1]MA!$A$6:$D$32,{2,3,4},0),IFERROR(VLOOKUP(MFK117,[1]MO!$A$6:$D$26,{2,3,4},0),IFERROR(VLOOKUP(MFK117,[1]MQ!$A$6:$D$26,{2,3,4},0),IFERROR(VLOOKUP(MFK117,[1]BA!$A$6:$H$184,{2,5,8},0),{"No encontrado","X","X"}))))</f>
        <v>CIMBRA COMUN</v>
      </c>
      <c r="MFM117" s="12" t="str">
        <v>m2</v>
      </c>
      <c r="MFN117" s="4">
        <v>404.09</v>
      </c>
      <c r="MFO117" s="1">
        <f t="shared" ref="MFO117" si="2239">0.2*2</f>
        <v>0.4</v>
      </c>
      <c r="MFP117" s="4">
        <f t="shared" ref="MFP117:MFP120" si="2240">MFO117*MFN117</f>
        <v>161.63999999999999</v>
      </c>
      <c r="MFS117" s="1" t="s">
        <v>550</v>
      </c>
      <c r="MFT117" s="4" t="str" cm="1">
        <f t="array" ref="MFT117:MFV117">IFERROR(VLOOKUP(MFS117,[1]MA!$A$6:$D$32,{2,3,4},0),IFERROR(VLOOKUP(MFS117,[1]MO!$A$6:$D$26,{2,3,4},0),IFERROR(VLOOKUP(MFS117,[1]MQ!$A$6:$D$26,{2,3,4},0),IFERROR(VLOOKUP(MFS117,[1]BA!$A$6:$H$184,{2,5,8},0),{"No encontrado","X","X"}))))</f>
        <v>CIMBRA COMUN</v>
      </c>
      <c r="MFU117" s="12" t="str">
        <v>m2</v>
      </c>
      <c r="MFV117" s="4">
        <v>404.09</v>
      </c>
      <c r="MFW117" s="1">
        <f t="shared" ref="MFW117" si="2241">0.2*2</f>
        <v>0.4</v>
      </c>
      <c r="MFX117" s="4">
        <f t="shared" ref="MFX117:MFX120" si="2242">MFW117*MFV117</f>
        <v>161.63999999999999</v>
      </c>
      <c r="MGA117" s="1" t="s">
        <v>550</v>
      </c>
      <c r="MGB117" s="4" t="str" cm="1">
        <f t="array" ref="MGB117:MGD117">IFERROR(VLOOKUP(MGA117,[1]MA!$A$6:$D$32,{2,3,4},0),IFERROR(VLOOKUP(MGA117,[1]MO!$A$6:$D$26,{2,3,4},0),IFERROR(VLOOKUP(MGA117,[1]MQ!$A$6:$D$26,{2,3,4},0),IFERROR(VLOOKUP(MGA117,[1]BA!$A$6:$H$184,{2,5,8},0),{"No encontrado","X","X"}))))</f>
        <v>CIMBRA COMUN</v>
      </c>
      <c r="MGC117" s="12" t="str">
        <v>m2</v>
      </c>
      <c r="MGD117" s="4">
        <v>404.09</v>
      </c>
      <c r="MGE117" s="1">
        <f t="shared" ref="MGE117" si="2243">0.2*2</f>
        <v>0.4</v>
      </c>
      <c r="MGF117" s="4">
        <f t="shared" ref="MGF117:MGF120" si="2244">MGE117*MGD117</f>
        <v>161.63999999999999</v>
      </c>
      <c r="MGI117" s="1" t="s">
        <v>550</v>
      </c>
      <c r="MGJ117" s="4" t="str" cm="1">
        <f t="array" ref="MGJ117:MGL117">IFERROR(VLOOKUP(MGI117,[1]MA!$A$6:$D$32,{2,3,4},0),IFERROR(VLOOKUP(MGI117,[1]MO!$A$6:$D$26,{2,3,4},0),IFERROR(VLOOKUP(MGI117,[1]MQ!$A$6:$D$26,{2,3,4},0),IFERROR(VLOOKUP(MGI117,[1]BA!$A$6:$H$184,{2,5,8},0),{"No encontrado","X","X"}))))</f>
        <v>CIMBRA COMUN</v>
      </c>
      <c r="MGK117" s="12" t="str">
        <v>m2</v>
      </c>
      <c r="MGL117" s="4">
        <v>404.09</v>
      </c>
      <c r="MGM117" s="1">
        <f t="shared" ref="MGM117" si="2245">0.2*2</f>
        <v>0.4</v>
      </c>
      <c r="MGN117" s="4">
        <f t="shared" ref="MGN117:MGN120" si="2246">MGM117*MGL117</f>
        <v>161.63999999999999</v>
      </c>
      <c r="MGQ117" s="1" t="s">
        <v>550</v>
      </c>
      <c r="MGR117" s="4" t="str" cm="1">
        <f t="array" ref="MGR117:MGT117">IFERROR(VLOOKUP(MGQ117,[1]MA!$A$6:$D$32,{2,3,4},0),IFERROR(VLOOKUP(MGQ117,[1]MO!$A$6:$D$26,{2,3,4},0),IFERROR(VLOOKUP(MGQ117,[1]MQ!$A$6:$D$26,{2,3,4},0),IFERROR(VLOOKUP(MGQ117,[1]BA!$A$6:$H$184,{2,5,8},0),{"No encontrado","X","X"}))))</f>
        <v>CIMBRA COMUN</v>
      </c>
      <c r="MGS117" s="12" t="str">
        <v>m2</v>
      </c>
      <c r="MGT117" s="4">
        <v>404.09</v>
      </c>
      <c r="MGU117" s="1">
        <f t="shared" ref="MGU117" si="2247">0.2*2</f>
        <v>0.4</v>
      </c>
      <c r="MGV117" s="4">
        <f t="shared" ref="MGV117:MGV120" si="2248">MGU117*MGT117</f>
        <v>161.63999999999999</v>
      </c>
      <c r="MGY117" s="1" t="s">
        <v>550</v>
      </c>
      <c r="MGZ117" s="4" t="str" cm="1">
        <f t="array" ref="MGZ117:MHB117">IFERROR(VLOOKUP(MGY117,[1]MA!$A$6:$D$32,{2,3,4},0),IFERROR(VLOOKUP(MGY117,[1]MO!$A$6:$D$26,{2,3,4},0),IFERROR(VLOOKUP(MGY117,[1]MQ!$A$6:$D$26,{2,3,4},0),IFERROR(VLOOKUP(MGY117,[1]BA!$A$6:$H$184,{2,5,8},0),{"No encontrado","X","X"}))))</f>
        <v>CIMBRA COMUN</v>
      </c>
      <c r="MHA117" s="12" t="str">
        <v>m2</v>
      </c>
      <c r="MHB117" s="4">
        <v>404.09</v>
      </c>
      <c r="MHC117" s="1">
        <f t="shared" ref="MHC117" si="2249">0.2*2</f>
        <v>0.4</v>
      </c>
      <c r="MHD117" s="4">
        <f t="shared" ref="MHD117:MHD120" si="2250">MHC117*MHB117</f>
        <v>161.63999999999999</v>
      </c>
      <c r="MHG117" s="1" t="s">
        <v>550</v>
      </c>
      <c r="MHH117" s="4" t="str" cm="1">
        <f t="array" ref="MHH117:MHJ117">IFERROR(VLOOKUP(MHG117,[1]MA!$A$6:$D$32,{2,3,4},0),IFERROR(VLOOKUP(MHG117,[1]MO!$A$6:$D$26,{2,3,4},0),IFERROR(VLOOKUP(MHG117,[1]MQ!$A$6:$D$26,{2,3,4},0),IFERROR(VLOOKUP(MHG117,[1]BA!$A$6:$H$184,{2,5,8},0),{"No encontrado","X","X"}))))</f>
        <v>CIMBRA COMUN</v>
      </c>
      <c r="MHI117" s="12" t="str">
        <v>m2</v>
      </c>
      <c r="MHJ117" s="4">
        <v>404.09</v>
      </c>
      <c r="MHK117" s="1">
        <f t="shared" ref="MHK117" si="2251">0.2*2</f>
        <v>0.4</v>
      </c>
      <c r="MHL117" s="4">
        <f t="shared" ref="MHL117:MHL120" si="2252">MHK117*MHJ117</f>
        <v>161.63999999999999</v>
      </c>
      <c r="MHO117" s="1" t="s">
        <v>550</v>
      </c>
      <c r="MHP117" s="4" t="str" cm="1">
        <f t="array" ref="MHP117:MHR117">IFERROR(VLOOKUP(MHO117,[1]MA!$A$6:$D$32,{2,3,4},0),IFERROR(VLOOKUP(MHO117,[1]MO!$A$6:$D$26,{2,3,4},0),IFERROR(VLOOKUP(MHO117,[1]MQ!$A$6:$D$26,{2,3,4},0),IFERROR(VLOOKUP(MHO117,[1]BA!$A$6:$H$184,{2,5,8},0),{"No encontrado","X","X"}))))</f>
        <v>CIMBRA COMUN</v>
      </c>
      <c r="MHQ117" s="12" t="str">
        <v>m2</v>
      </c>
      <c r="MHR117" s="4">
        <v>404.09</v>
      </c>
      <c r="MHS117" s="1">
        <f t="shared" ref="MHS117" si="2253">0.2*2</f>
        <v>0.4</v>
      </c>
      <c r="MHT117" s="4">
        <f t="shared" ref="MHT117:MHT120" si="2254">MHS117*MHR117</f>
        <v>161.63999999999999</v>
      </c>
      <c r="MHW117" s="1" t="s">
        <v>550</v>
      </c>
      <c r="MHX117" s="4" t="str" cm="1">
        <f t="array" ref="MHX117:MHZ117">IFERROR(VLOOKUP(MHW117,[1]MA!$A$6:$D$32,{2,3,4},0),IFERROR(VLOOKUP(MHW117,[1]MO!$A$6:$D$26,{2,3,4},0),IFERROR(VLOOKUP(MHW117,[1]MQ!$A$6:$D$26,{2,3,4},0),IFERROR(VLOOKUP(MHW117,[1]BA!$A$6:$H$184,{2,5,8},0),{"No encontrado","X","X"}))))</f>
        <v>CIMBRA COMUN</v>
      </c>
      <c r="MHY117" s="12" t="str">
        <v>m2</v>
      </c>
      <c r="MHZ117" s="4">
        <v>404.09</v>
      </c>
      <c r="MIA117" s="1">
        <f t="shared" ref="MIA117" si="2255">0.2*2</f>
        <v>0.4</v>
      </c>
      <c r="MIB117" s="4">
        <f t="shared" ref="MIB117:MIB120" si="2256">MIA117*MHZ117</f>
        <v>161.63999999999999</v>
      </c>
      <c r="MIE117" s="1" t="s">
        <v>550</v>
      </c>
      <c r="MIF117" s="4" t="str" cm="1">
        <f t="array" ref="MIF117:MIH117">IFERROR(VLOOKUP(MIE117,[1]MA!$A$6:$D$32,{2,3,4},0),IFERROR(VLOOKUP(MIE117,[1]MO!$A$6:$D$26,{2,3,4},0),IFERROR(VLOOKUP(MIE117,[1]MQ!$A$6:$D$26,{2,3,4},0),IFERROR(VLOOKUP(MIE117,[1]BA!$A$6:$H$184,{2,5,8},0),{"No encontrado","X","X"}))))</f>
        <v>CIMBRA COMUN</v>
      </c>
      <c r="MIG117" s="12" t="str">
        <v>m2</v>
      </c>
      <c r="MIH117" s="4">
        <v>404.09</v>
      </c>
      <c r="MII117" s="1">
        <f t="shared" ref="MII117" si="2257">0.2*2</f>
        <v>0.4</v>
      </c>
      <c r="MIJ117" s="4">
        <f t="shared" ref="MIJ117:MIJ120" si="2258">MII117*MIH117</f>
        <v>161.63999999999999</v>
      </c>
      <c r="MIM117" s="1" t="s">
        <v>550</v>
      </c>
      <c r="MIN117" s="4" t="str" cm="1">
        <f t="array" ref="MIN117:MIP117">IFERROR(VLOOKUP(MIM117,[1]MA!$A$6:$D$32,{2,3,4},0),IFERROR(VLOOKUP(MIM117,[1]MO!$A$6:$D$26,{2,3,4},0),IFERROR(VLOOKUP(MIM117,[1]MQ!$A$6:$D$26,{2,3,4},0),IFERROR(VLOOKUP(MIM117,[1]BA!$A$6:$H$184,{2,5,8},0),{"No encontrado","X","X"}))))</f>
        <v>CIMBRA COMUN</v>
      </c>
      <c r="MIO117" s="12" t="str">
        <v>m2</v>
      </c>
      <c r="MIP117" s="4">
        <v>404.09</v>
      </c>
      <c r="MIQ117" s="1">
        <f t="shared" ref="MIQ117" si="2259">0.2*2</f>
        <v>0.4</v>
      </c>
      <c r="MIR117" s="4">
        <f t="shared" ref="MIR117:MIR120" si="2260">MIQ117*MIP117</f>
        <v>161.63999999999999</v>
      </c>
      <c r="MIU117" s="1" t="s">
        <v>550</v>
      </c>
      <c r="MIV117" s="4" t="str" cm="1">
        <f t="array" ref="MIV117:MIX117">IFERROR(VLOOKUP(MIU117,[1]MA!$A$6:$D$32,{2,3,4},0),IFERROR(VLOOKUP(MIU117,[1]MO!$A$6:$D$26,{2,3,4},0),IFERROR(VLOOKUP(MIU117,[1]MQ!$A$6:$D$26,{2,3,4},0),IFERROR(VLOOKUP(MIU117,[1]BA!$A$6:$H$184,{2,5,8},0),{"No encontrado","X","X"}))))</f>
        <v>CIMBRA COMUN</v>
      </c>
      <c r="MIW117" s="12" t="str">
        <v>m2</v>
      </c>
      <c r="MIX117" s="4">
        <v>404.09</v>
      </c>
      <c r="MIY117" s="1">
        <f t="shared" ref="MIY117" si="2261">0.2*2</f>
        <v>0.4</v>
      </c>
      <c r="MIZ117" s="4">
        <f t="shared" ref="MIZ117:MIZ120" si="2262">MIY117*MIX117</f>
        <v>161.63999999999999</v>
      </c>
      <c r="MJC117" s="1" t="s">
        <v>550</v>
      </c>
      <c r="MJD117" s="4" t="str" cm="1">
        <f t="array" ref="MJD117:MJF117">IFERROR(VLOOKUP(MJC117,[1]MA!$A$6:$D$32,{2,3,4},0),IFERROR(VLOOKUP(MJC117,[1]MO!$A$6:$D$26,{2,3,4},0),IFERROR(VLOOKUP(MJC117,[1]MQ!$A$6:$D$26,{2,3,4},0),IFERROR(VLOOKUP(MJC117,[1]BA!$A$6:$H$184,{2,5,8},0),{"No encontrado","X","X"}))))</f>
        <v>CIMBRA COMUN</v>
      </c>
      <c r="MJE117" s="12" t="str">
        <v>m2</v>
      </c>
      <c r="MJF117" s="4">
        <v>404.09</v>
      </c>
      <c r="MJG117" s="1">
        <f t="shared" ref="MJG117" si="2263">0.2*2</f>
        <v>0.4</v>
      </c>
      <c r="MJH117" s="4">
        <f t="shared" ref="MJH117:MJH120" si="2264">MJG117*MJF117</f>
        <v>161.63999999999999</v>
      </c>
      <c r="MJK117" s="1" t="s">
        <v>550</v>
      </c>
      <c r="MJL117" s="4" t="str" cm="1">
        <f t="array" ref="MJL117:MJN117">IFERROR(VLOOKUP(MJK117,[1]MA!$A$6:$D$32,{2,3,4},0),IFERROR(VLOOKUP(MJK117,[1]MO!$A$6:$D$26,{2,3,4},0),IFERROR(VLOOKUP(MJK117,[1]MQ!$A$6:$D$26,{2,3,4},0),IFERROR(VLOOKUP(MJK117,[1]BA!$A$6:$H$184,{2,5,8},0),{"No encontrado","X","X"}))))</f>
        <v>CIMBRA COMUN</v>
      </c>
      <c r="MJM117" s="12" t="str">
        <v>m2</v>
      </c>
      <c r="MJN117" s="4">
        <v>404.09</v>
      </c>
      <c r="MJO117" s="1">
        <f t="shared" ref="MJO117" si="2265">0.2*2</f>
        <v>0.4</v>
      </c>
      <c r="MJP117" s="4">
        <f t="shared" ref="MJP117:MJP120" si="2266">MJO117*MJN117</f>
        <v>161.63999999999999</v>
      </c>
      <c r="MJS117" s="1" t="s">
        <v>550</v>
      </c>
      <c r="MJT117" s="4" t="str" cm="1">
        <f t="array" ref="MJT117:MJV117">IFERROR(VLOOKUP(MJS117,[1]MA!$A$6:$D$32,{2,3,4},0),IFERROR(VLOOKUP(MJS117,[1]MO!$A$6:$D$26,{2,3,4},0),IFERROR(VLOOKUP(MJS117,[1]MQ!$A$6:$D$26,{2,3,4},0),IFERROR(VLOOKUP(MJS117,[1]BA!$A$6:$H$184,{2,5,8},0),{"No encontrado","X","X"}))))</f>
        <v>CIMBRA COMUN</v>
      </c>
      <c r="MJU117" s="12" t="str">
        <v>m2</v>
      </c>
      <c r="MJV117" s="4">
        <v>404.09</v>
      </c>
      <c r="MJW117" s="1">
        <f t="shared" ref="MJW117" si="2267">0.2*2</f>
        <v>0.4</v>
      </c>
      <c r="MJX117" s="4">
        <f t="shared" ref="MJX117:MJX120" si="2268">MJW117*MJV117</f>
        <v>161.63999999999999</v>
      </c>
      <c r="MKA117" s="1" t="s">
        <v>550</v>
      </c>
      <c r="MKB117" s="4" t="str" cm="1">
        <f t="array" ref="MKB117:MKD117">IFERROR(VLOOKUP(MKA117,[1]MA!$A$6:$D$32,{2,3,4},0),IFERROR(VLOOKUP(MKA117,[1]MO!$A$6:$D$26,{2,3,4},0),IFERROR(VLOOKUP(MKA117,[1]MQ!$A$6:$D$26,{2,3,4},0),IFERROR(VLOOKUP(MKA117,[1]BA!$A$6:$H$184,{2,5,8},0),{"No encontrado","X","X"}))))</f>
        <v>CIMBRA COMUN</v>
      </c>
      <c r="MKC117" s="12" t="str">
        <v>m2</v>
      </c>
      <c r="MKD117" s="4">
        <v>404.09</v>
      </c>
      <c r="MKE117" s="1">
        <f t="shared" ref="MKE117" si="2269">0.2*2</f>
        <v>0.4</v>
      </c>
      <c r="MKF117" s="4">
        <f t="shared" ref="MKF117:MKF120" si="2270">MKE117*MKD117</f>
        <v>161.63999999999999</v>
      </c>
      <c r="MKI117" s="1" t="s">
        <v>550</v>
      </c>
      <c r="MKJ117" s="4" t="str" cm="1">
        <f t="array" ref="MKJ117:MKL117">IFERROR(VLOOKUP(MKI117,[1]MA!$A$6:$D$32,{2,3,4},0),IFERROR(VLOOKUP(MKI117,[1]MO!$A$6:$D$26,{2,3,4},0),IFERROR(VLOOKUP(MKI117,[1]MQ!$A$6:$D$26,{2,3,4},0),IFERROR(VLOOKUP(MKI117,[1]BA!$A$6:$H$184,{2,5,8},0),{"No encontrado","X","X"}))))</f>
        <v>CIMBRA COMUN</v>
      </c>
      <c r="MKK117" s="12" t="str">
        <v>m2</v>
      </c>
      <c r="MKL117" s="4">
        <v>404.09</v>
      </c>
      <c r="MKM117" s="1">
        <f t="shared" ref="MKM117" si="2271">0.2*2</f>
        <v>0.4</v>
      </c>
      <c r="MKN117" s="4">
        <f t="shared" ref="MKN117:MKN120" si="2272">MKM117*MKL117</f>
        <v>161.63999999999999</v>
      </c>
      <c r="MKQ117" s="1" t="s">
        <v>550</v>
      </c>
      <c r="MKR117" s="4" t="str" cm="1">
        <f t="array" ref="MKR117:MKT117">IFERROR(VLOOKUP(MKQ117,[1]MA!$A$6:$D$32,{2,3,4},0),IFERROR(VLOOKUP(MKQ117,[1]MO!$A$6:$D$26,{2,3,4},0),IFERROR(VLOOKUP(MKQ117,[1]MQ!$A$6:$D$26,{2,3,4},0),IFERROR(VLOOKUP(MKQ117,[1]BA!$A$6:$H$184,{2,5,8},0),{"No encontrado","X","X"}))))</f>
        <v>CIMBRA COMUN</v>
      </c>
      <c r="MKS117" s="12" t="str">
        <v>m2</v>
      </c>
      <c r="MKT117" s="4">
        <v>404.09</v>
      </c>
      <c r="MKU117" s="1">
        <f t="shared" ref="MKU117" si="2273">0.2*2</f>
        <v>0.4</v>
      </c>
      <c r="MKV117" s="4">
        <f t="shared" ref="MKV117:MKV120" si="2274">MKU117*MKT117</f>
        <v>161.63999999999999</v>
      </c>
      <c r="MKY117" s="1" t="s">
        <v>550</v>
      </c>
      <c r="MKZ117" s="4" t="str" cm="1">
        <f t="array" ref="MKZ117:MLB117">IFERROR(VLOOKUP(MKY117,[1]MA!$A$6:$D$32,{2,3,4},0),IFERROR(VLOOKUP(MKY117,[1]MO!$A$6:$D$26,{2,3,4},0),IFERROR(VLOOKUP(MKY117,[1]MQ!$A$6:$D$26,{2,3,4},0),IFERROR(VLOOKUP(MKY117,[1]BA!$A$6:$H$184,{2,5,8},0),{"No encontrado","X","X"}))))</f>
        <v>CIMBRA COMUN</v>
      </c>
      <c r="MLA117" s="12" t="str">
        <v>m2</v>
      </c>
      <c r="MLB117" s="4">
        <v>404.09</v>
      </c>
      <c r="MLC117" s="1">
        <f t="shared" ref="MLC117" si="2275">0.2*2</f>
        <v>0.4</v>
      </c>
      <c r="MLD117" s="4">
        <f t="shared" ref="MLD117:MLD120" si="2276">MLC117*MLB117</f>
        <v>161.63999999999999</v>
      </c>
      <c r="MLG117" s="1" t="s">
        <v>550</v>
      </c>
      <c r="MLH117" s="4" t="str" cm="1">
        <f t="array" ref="MLH117:MLJ117">IFERROR(VLOOKUP(MLG117,[1]MA!$A$6:$D$32,{2,3,4},0),IFERROR(VLOOKUP(MLG117,[1]MO!$A$6:$D$26,{2,3,4},0),IFERROR(VLOOKUP(MLG117,[1]MQ!$A$6:$D$26,{2,3,4},0),IFERROR(VLOOKUP(MLG117,[1]BA!$A$6:$H$184,{2,5,8},0),{"No encontrado","X","X"}))))</f>
        <v>CIMBRA COMUN</v>
      </c>
      <c r="MLI117" s="12" t="str">
        <v>m2</v>
      </c>
      <c r="MLJ117" s="4">
        <v>404.09</v>
      </c>
      <c r="MLK117" s="1">
        <f t="shared" ref="MLK117" si="2277">0.2*2</f>
        <v>0.4</v>
      </c>
      <c r="MLL117" s="4">
        <f t="shared" ref="MLL117:MLL120" si="2278">MLK117*MLJ117</f>
        <v>161.63999999999999</v>
      </c>
      <c r="MLO117" s="1" t="s">
        <v>550</v>
      </c>
      <c r="MLP117" s="4" t="str" cm="1">
        <f t="array" ref="MLP117:MLR117">IFERROR(VLOOKUP(MLO117,[1]MA!$A$6:$D$32,{2,3,4},0),IFERROR(VLOOKUP(MLO117,[1]MO!$A$6:$D$26,{2,3,4},0),IFERROR(VLOOKUP(MLO117,[1]MQ!$A$6:$D$26,{2,3,4},0),IFERROR(VLOOKUP(MLO117,[1]BA!$A$6:$H$184,{2,5,8},0),{"No encontrado","X","X"}))))</f>
        <v>CIMBRA COMUN</v>
      </c>
      <c r="MLQ117" s="12" t="str">
        <v>m2</v>
      </c>
      <c r="MLR117" s="4">
        <v>404.09</v>
      </c>
      <c r="MLS117" s="1">
        <f t="shared" ref="MLS117" si="2279">0.2*2</f>
        <v>0.4</v>
      </c>
      <c r="MLT117" s="4">
        <f t="shared" ref="MLT117:MLT120" si="2280">MLS117*MLR117</f>
        <v>161.63999999999999</v>
      </c>
      <c r="MLW117" s="1" t="s">
        <v>550</v>
      </c>
      <c r="MLX117" s="4" t="str" cm="1">
        <f t="array" ref="MLX117:MLZ117">IFERROR(VLOOKUP(MLW117,[1]MA!$A$6:$D$32,{2,3,4},0),IFERROR(VLOOKUP(MLW117,[1]MO!$A$6:$D$26,{2,3,4},0),IFERROR(VLOOKUP(MLW117,[1]MQ!$A$6:$D$26,{2,3,4},0),IFERROR(VLOOKUP(MLW117,[1]BA!$A$6:$H$184,{2,5,8},0),{"No encontrado","X","X"}))))</f>
        <v>CIMBRA COMUN</v>
      </c>
      <c r="MLY117" s="12" t="str">
        <v>m2</v>
      </c>
      <c r="MLZ117" s="4">
        <v>404.09</v>
      </c>
      <c r="MMA117" s="1">
        <f t="shared" ref="MMA117" si="2281">0.2*2</f>
        <v>0.4</v>
      </c>
      <c r="MMB117" s="4">
        <f t="shared" ref="MMB117:MMB120" si="2282">MMA117*MLZ117</f>
        <v>161.63999999999999</v>
      </c>
      <c r="MME117" s="1" t="s">
        <v>550</v>
      </c>
      <c r="MMF117" s="4" t="str" cm="1">
        <f t="array" ref="MMF117:MMH117">IFERROR(VLOOKUP(MME117,[1]MA!$A$6:$D$32,{2,3,4},0),IFERROR(VLOOKUP(MME117,[1]MO!$A$6:$D$26,{2,3,4},0),IFERROR(VLOOKUP(MME117,[1]MQ!$A$6:$D$26,{2,3,4},0),IFERROR(VLOOKUP(MME117,[1]BA!$A$6:$H$184,{2,5,8},0),{"No encontrado","X","X"}))))</f>
        <v>CIMBRA COMUN</v>
      </c>
      <c r="MMG117" s="12" t="str">
        <v>m2</v>
      </c>
      <c r="MMH117" s="4">
        <v>404.09</v>
      </c>
      <c r="MMI117" s="1">
        <f t="shared" ref="MMI117" si="2283">0.2*2</f>
        <v>0.4</v>
      </c>
      <c r="MMJ117" s="4">
        <f t="shared" ref="MMJ117:MMJ120" si="2284">MMI117*MMH117</f>
        <v>161.63999999999999</v>
      </c>
      <c r="MMM117" s="1" t="s">
        <v>550</v>
      </c>
      <c r="MMN117" s="4" t="str" cm="1">
        <f t="array" ref="MMN117:MMP117">IFERROR(VLOOKUP(MMM117,[1]MA!$A$6:$D$32,{2,3,4},0),IFERROR(VLOOKUP(MMM117,[1]MO!$A$6:$D$26,{2,3,4},0),IFERROR(VLOOKUP(MMM117,[1]MQ!$A$6:$D$26,{2,3,4},0),IFERROR(VLOOKUP(MMM117,[1]BA!$A$6:$H$184,{2,5,8},0),{"No encontrado","X","X"}))))</f>
        <v>CIMBRA COMUN</v>
      </c>
      <c r="MMO117" s="12" t="str">
        <v>m2</v>
      </c>
      <c r="MMP117" s="4">
        <v>404.09</v>
      </c>
      <c r="MMQ117" s="1">
        <f t="shared" ref="MMQ117" si="2285">0.2*2</f>
        <v>0.4</v>
      </c>
      <c r="MMR117" s="4">
        <f t="shared" ref="MMR117:MMR120" si="2286">MMQ117*MMP117</f>
        <v>161.63999999999999</v>
      </c>
      <c r="MMU117" s="1" t="s">
        <v>550</v>
      </c>
      <c r="MMV117" s="4" t="str" cm="1">
        <f t="array" ref="MMV117:MMX117">IFERROR(VLOOKUP(MMU117,[1]MA!$A$6:$D$32,{2,3,4},0),IFERROR(VLOOKUP(MMU117,[1]MO!$A$6:$D$26,{2,3,4},0),IFERROR(VLOOKUP(MMU117,[1]MQ!$A$6:$D$26,{2,3,4},0),IFERROR(VLOOKUP(MMU117,[1]BA!$A$6:$H$184,{2,5,8},0),{"No encontrado","X","X"}))))</f>
        <v>CIMBRA COMUN</v>
      </c>
      <c r="MMW117" s="12" t="str">
        <v>m2</v>
      </c>
      <c r="MMX117" s="4">
        <v>404.09</v>
      </c>
      <c r="MMY117" s="1">
        <f t="shared" ref="MMY117" si="2287">0.2*2</f>
        <v>0.4</v>
      </c>
      <c r="MMZ117" s="4">
        <f t="shared" ref="MMZ117:MMZ120" si="2288">MMY117*MMX117</f>
        <v>161.63999999999999</v>
      </c>
      <c r="MNC117" s="1" t="s">
        <v>550</v>
      </c>
      <c r="MND117" s="4" t="str" cm="1">
        <f t="array" ref="MND117:MNF117">IFERROR(VLOOKUP(MNC117,[1]MA!$A$6:$D$32,{2,3,4},0),IFERROR(VLOOKUP(MNC117,[1]MO!$A$6:$D$26,{2,3,4},0),IFERROR(VLOOKUP(MNC117,[1]MQ!$A$6:$D$26,{2,3,4},0),IFERROR(VLOOKUP(MNC117,[1]BA!$A$6:$H$184,{2,5,8},0),{"No encontrado","X","X"}))))</f>
        <v>CIMBRA COMUN</v>
      </c>
      <c r="MNE117" s="12" t="str">
        <v>m2</v>
      </c>
      <c r="MNF117" s="4">
        <v>404.09</v>
      </c>
      <c r="MNG117" s="1">
        <f t="shared" ref="MNG117" si="2289">0.2*2</f>
        <v>0.4</v>
      </c>
      <c r="MNH117" s="4">
        <f t="shared" ref="MNH117:MNH120" si="2290">MNG117*MNF117</f>
        <v>161.63999999999999</v>
      </c>
      <c r="MNK117" s="1" t="s">
        <v>550</v>
      </c>
      <c r="MNL117" s="4" t="str" cm="1">
        <f t="array" ref="MNL117:MNN117">IFERROR(VLOOKUP(MNK117,[1]MA!$A$6:$D$32,{2,3,4},0),IFERROR(VLOOKUP(MNK117,[1]MO!$A$6:$D$26,{2,3,4},0),IFERROR(VLOOKUP(MNK117,[1]MQ!$A$6:$D$26,{2,3,4},0),IFERROR(VLOOKUP(MNK117,[1]BA!$A$6:$H$184,{2,5,8},0),{"No encontrado","X","X"}))))</f>
        <v>CIMBRA COMUN</v>
      </c>
      <c r="MNM117" s="12" t="str">
        <v>m2</v>
      </c>
      <c r="MNN117" s="4">
        <v>404.09</v>
      </c>
      <c r="MNO117" s="1">
        <f t="shared" ref="MNO117" si="2291">0.2*2</f>
        <v>0.4</v>
      </c>
      <c r="MNP117" s="4">
        <f t="shared" ref="MNP117:MNP120" si="2292">MNO117*MNN117</f>
        <v>161.63999999999999</v>
      </c>
      <c r="MNS117" s="1" t="s">
        <v>550</v>
      </c>
      <c r="MNT117" s="4" t="str" cm="1">
        <f t="array" ref="MNT117:MNV117">IFERROR(VLOOKUP(MNS117,[1]MA!$A$6:$D$32,{2,3,4},0),IFERROR(VLOOKUP(MNS117,[1]MO!$A$6:$D$26,{2,3,4},0),IFERROR(VLOOKUP(MNS117,[1]MQ!$A$6:$D$26,{2,3,4},0),IFERROR(VLOOKUP(MNS117,[1]BA!$A$6:$H$184,{2,5,8},0),{"No encontrado","X","X"}))))</f>
        <v>CIMBRA COMUN</v>
      </c>
      <c r="MNU117" s="12" t="str">
        <v>m2</v>
      </c>
      <c r="MNV117" s="4">
        <v>404.09</v>
      </c>
      <c r="MNW117" s="1">
        <f t="shared" ref="MNW117" si="2293">0.2*2</f>
        <v>0.4</v>
      </c>
      <c r="MNX117" s="4">
        <f t="shared" ref="MNX117:MNX120" si="2294">MNW117*MNV117</f>
        <v>161.63999999999999</v>
      </c>
      <c r="MOA117" s="1" t="s">
        <v>550</v>
      </c>
      <c r="MOB117" s="4" t="str" cm="1">
        <f t="array" ref="MOB117:MOD117">IFERROR(VLOOKUP(MOA117,[1]MA!$A$6:$D$32,{2,3,4},0),IFERROR(VLOOKUP(MOA117,[1]MO!$A$6:$D$26,{2,3,4},0),IFERROR(VLOOKUP(MOA117,[1]MQ!$A$6:$D$26,{2,3,4},0),IFERROR(VLOOKUP(MOA117,[1]BA!$A$6:$H$184,{2,5,8},0),{"No encontrado","X","X"}))))</f>
        <v>CIMBRA COMUN</v>
      </c>
      <c r="MOC117" s="12" t="str">
        <v>m2</v>
      </c>
      <c r="MOD117" s="4">
        <v>404.09</v>
      </c>
      <c r="MOE117" s="1">
        <f t="shared" ref="MOE117" si="2295">0.2*2</f>
        <v>0.4</v>
      </c>
      <c r="MOF117" s="4">
        <f t="shared" ref="MOF117:MOF120" si="2296">MOE117*MOD117</f>
        <v>161.63999999999999</v>
      </c>
      <c r="MOI117" s="1" t="s">
        <v>550</v>
      </c>
      <c r="MOJ117" s="4" t="str" cm="1">
        <f t="array" ref="MOJ117:MOL117">IFERROR(VLOOKUP(MOI117,[1]MA!$A$6:$D$32,{2,3,4},0),IFERROR(VLOOKUP(MOI117,[1]MO!$A$6:$D$26,{2,3,4},0),IFERROR(VLOOKUP(MOI117,[1]MQ!$A$6:$D$26,{2,3,4},0),IFERROR(VLOOKUP(MOI117,[1]BA!$A$6:$H$184,{2,5,8},0),{"No encontrado","X","X"}))))</f>
        <v>CIMBRA COMUN</v>
      </c>
      <c r="MOK117" s="12" t="str">
        <v>m2</v>
      </c>
      <c r="MOL117" s="4">
        <v>404.09</v>
      </c>
      <c r="MOM117" s="1">
        <f t="shared" ref="MOM117" si="2297">0.2*2</f>
        <v>0.4</v>
      </c>
      <c r="MON117" s="4">
        <f t="shared" ref="MON117:MON120" si="2298">MOM117*MOL117</f>
        <v>161.63999999999999</v>
      </c>
      <c r="MOQ117" s="1" t="s">
        <v>550</v>
      </c>
      <c r="MOR117" s="4" t="str" cm="1">
        <f t="array" ref="MOR117:MOT117">IFERROR(VLOOKUP(MOQ117,[1]MA!$A$6:$D$32,{2,3,4},0),IFERROR(VLOOKUP(MOQ117,[1]MO!$A$6:$D$26,{2,3,4},0),IFERROR(VLOOKUP(MOQ117,[1]MQ!$A$6:$D$26,{2,3,4},0),IFERROR(VLOOKUP(MOQ117,[1]BA!$A$6:$H$184,{2,5,8},0),{"No encontrado","X","X"}))))</f>
        <v>CIMBRA COMUN</v>
      </c>
      <c r="MOS117" s="12" t="str">
        <v>m2</v>
      </c>
      <c r="MOT117" s="4">
        <v>404.09</v>
      </c>
      <c r="MOU117" s="1">
        <f t="shared" ref="MOU117" si="2299">0.2*2</f>
        <v>0.4</v>
      </c>
      <c r="MOV117" s="4">
        <f t="shared" ref="MOV117:MOV120" si="2300">MOU117*MOT117</f>
        <v>161.63999999999999</v>
      </c>
      <c r="MOY117" s="1" t="s">
        <v>550</v>
      </c>
      <c r="MOZ117" s="4" t="str" cm="1">
        <f t="array" ref="MOZ117:MPB117">IFERROR(VLOOKUP(MOY117,[1]MA!$A$6:$D$32,{2,3,4},0),IFERROR(VLOOKUP(MOY117,[1]MO!$A$6:$D$26,{2,3,4},0),IFERROR(VLOOKUP(MOY117,[1]MQ!$A$6:$D$26,{2,3,4},0),IFERROR(VLOOKUP(MOY117,[1]BA!$A$6:$H$184,{2,5,8},0),{"No encontrado","X","X"}))))</f>
        <v>CIMBRA COMUN</v>
      </c>
      <c r="MPA117" s="12" t="str">
        <v>m2</v>
      </c>
      <c r="MPB117" s="4">
        <v>404.09</v>
      </c>
      <c r="MPC117" s="1">
        <f t="shared" ref="MPC117" si="2301">0.2*2</f>
        <v>0.4</v>
      </c>
      <c r="MPD117" s="4">
        <f t="shared" ref="MPD117:MPD120" si="2302">MPC117*MPB117</f>
        <v>161.63999999999999</v>
      </c>
      <c r="MPG117" s="1" t="s">
        <v>550</v>
      </c>
      <c r="MPH117" s="4" t="str" cm="1">
        <f t="array" ref="MPH117:MPJ117">IFERROR(VLOOKUP(MPG117,[1]MA!$A$6:$D$32,{2,3,4},0),IFERROR(VLOOKUP(MPG117,[1]MO!$A$6:$D$26,{2,3,4},0),IFERROR(VLOOKUP(MPG117,[1]MQ!$A$6:$D$26,{2,3,4},0),IFERROR(VLOOKUP(MPG117,[1]BA!$A$6:$H$184,{2,5,8},0),{"No encontrado","X","X"}))))</f>
        <v>CIMBRA COMUN</v>
      </c>
      <c r="MPI117" s="12" t="str">
        <v>m2</v>
      </c>
      <c r="MPJ117" s="4">
        <v>404.09</v>
      </c>
      <c r="MPK117" s="1">
        <f t="shared" ref="MPK117" si="2303">0.2*2</f>
        <v>0.4</v>
      </c>
      <c r="MPL117" s="4">
        <f t="shared" ref="MPL117:MPL120" si="2304">MPK117*MPJ117</f>
        <v>161.63999999999999</v>
      </c>
      <c r="MPO117" s="1" t="s">
        <v>550</v>
      </c>
      <c r="MPP117" s="4" t="str" cm="1">
        <f t="array" ref="MPP117:MPR117">IFERROR(VLOOKUP(MPO117,[1]MA!$A$6:$D$32,{2,3,4},0),IFERROR(VLOOKUP(MPO117,[1]MO!$A$6:$D$26,{2,3,4},0),IFERROR(VLOOKUP(MPO117,[1]MQ!$A$6:$D$26,{2,3,4},0),IFERROR(VLOOKUP(MPO117,[1]BA!$A$6:$H$184,{2,5,8},0),{"No encontrado","X","X"}))))</f>
        <v>CIMBRA COMUN</v>
      </c>
      <c r="MPQ117" s="12" t="str">
        <v>m2</v>
      </c>
      <c r="MPR117" s="4">
        <v>404.09</v>
      </c>
      <c r="MPS117" s="1">
        <f t="shared" ref="MPS117" si="2305">0.2*2</f>
        <v>0.4</v>
      </c>
      <c r="MPT117" s="4">
        <f t="shared" ref="MPT117:MPT120" si="2306">MPS117*MPR117</f>
        <v>161.63999999999999</v>
      </c>
      <c r="MPW117" s="1" t="s">
        <v>550</v>
      </c>
      <c r="MPX117" s="4" t="str" cm="1">
        <f t="array" ref="MPX117:MPZ117">IFERROR(VLOOKUP(MPW117,[1]MA!$A$6:$D$32,{2,3,4},0),IFERROR(VLOOKUP(MPW117,[1]MO!$A$6:$D$26,{2,3,4},0),IFERROR(VLOOKUP(MPW117,[1]MQ!$A$6:$D$26,{2,3,4},0),IFERROR(VLOOKUP(MPW117,[1]BA!$A$6:$H$184,{2,5,8},0),{"No encontrado","X","X"}))))</f>
        <v>CIMBRA COMUN</v>
      </c>
      <c r="MPY117" s="12" t="str">
        <v>m2</v>
      </c>
      <c r="MPZ117" s="4">
        <v>404.09</v>
      </c>
      <c r="MQA117" s="1">
        <f t="shared" ref="MQA117" si="2307">0.2*2</f>
        <v>0.4</v>
      </c>
      <c r="MQB117" s="4">
        <f t="shared" ref="MQB117:MQB120" si="2308">MQA117*MPZ117</f>
        <v>161.63999999999999</v>
      </c>
      <c r="MQE117" s="1" t="s">
        <v>550</v>
      </c>
      <c r="MQF117" s="4" t="str" cm="1">
        <f t="array" ref="MQF117:MQH117">IFERROR(VLOOKUP(MQE117,[1]MA!$A$6:$D$32,{2,3,4},0),IFERROR(VLOOKUP(MQE117,[1]MO!$A$6:$D$26,{2,3,4},0),IFERROR(VLOOKUP(MQE117,[1]MQ!$A$6:$D$26,{2,3,4},0),IFERROR(VLOOKUP(MQE117,[1]BA!$A$6:$H$184,{2,5,8},0),{"No encontrado","X","X"}))))</f>
        <v>CIMBRA COMUN</v>
      </c>
      <c r="MQG117" s="12" t="str">
        <v>m2</v>
      </c>
      <c r="MQH117" s="4">
        <v>404.09</v>
      </c>
      <c r="MQI117" s="1">
        <f t="shared" ref="MQI117" si="2309">0.2*2</f>
        <v>0.4</v>
      </c>
      <c r="MQJ117" s="4">
        <f t="shared" ref="MQJ117:MQJ120" si="2310">MQI117*MQH117</f>
        <v>161.63999999999999</v>
      </c>
      <c r="MQM117" s="1" t="s">
        <v>550</v>
      </c>
      <c r="MQN117" s="4" t="str" cm="1">
        <f t="array" ref="MQN117:MQP117">IFERROR(VLOOKUP(MQM117,[1]MA!$A$6:$D$32,{2,3,4},0),IFERROR(VLOOKUP(MQM117,[1]MO!$A$6:$D$26,{2,3,4},0),IFERROR(VLOOKUP(MQM117,[1]MQ!$A$6:$D$26,{2,3,4},0),IFERROR(VLOOKUP(MQM117,[1]BA!$A$6:$H$184,{2,5,8},0),{"No encontrado","X","X"}))))</f>
        <v>CIMBRA COMUN</v>
      </c>
      <c r="MQO117" s="12" t="str">
        <v>m2</v>
      </c>
      <c r="MQP117" s="4">
        <v>404.09</v>
      </c>
      <c r="MQQ117" s="1">
        <f t="shared" ref="MQQ117" si="2311">0.2*2</f>
        <v>0.4</v>
      </c>
      <c r="MQR117" s="4">
        <f t="shared" ref="MQR117:MQR120" si="2312">MQQ117*MQP117</f>
        <v>161.63999999999999</v>
      </c>
      <c r="MQU117" s="1" t="s">
        <v>550</v>
      </c>
      <c r="MQV117" s="4" t="str" cm="1">
        <f t="array" ref="MQV117:MQX117">IFERROR(VLOOKUP(MQU117,[1]MA!$A$6:$D$32,{2,3,4},0),IFERROR(VLOOKUP(MQU117,[1]MO!$A$6:$D$26,{2,3,4},0),IFERROR(VLOOKUP(MQU117,[1]MQ!$A$6:$D$26,{2,3,4},0),IFERROR(VLOOKUP(MQU117,[1]BA!$A$6:$H$184,{2,5,8},0),{"No encontrado","X","X"}))))</f>
        <v>CIMBRA COMUN</v>
      </c>
      <c r="MQW117" s="12" t="str">
        <v>m2</v>
      </c>
      <c r="MQX117" s="4">
        <v>404.09</v>
      </c>
      <c r="MQY117" s="1">
        <f t="shared" ref="MQY117" si="2313">0.2*2</f>
        <v>0.4</v>
      </c>
      <c r="MQZ117" s="4">
        <f t="shared" ref="MQZ117:MQZ120" si="2314">MQY117*MQX117</f>
        <v>161.63999999999999</v>
      </c>
      <c r="MRC117" s="1" t="s">
        <v>550</v>
      </c>
      <c r="MRD117" s="4" t="str" cm="1">
        <f t="array" ref="MRD117:MRF117">IFERROR(VLOOKUP(MRC117,[1]MA!$A$6:$D$32,{2,3,4},0),IFERROR(VLOOKUP(MRC117,[1]MO!$A$6:$D$26,{2,3,4},0),IFERROR(VLOOKUP(MRC117,[1]MQ!$A$6:$D$26,{2,3,4},0),IFERROR(VLOOKUP(MRC117,[1]BA!$A$6:$H$184,{2,5,8},0),{"No encontrado","X","X"}))))</f>
        <v>CIMBRA COMUN</v>
      </c>
      <c r="MRE117" s="12" t="str">
        <v>m2</v>
      </c>
      <c r="MRF117" s="4">
        <v>404.09</v>
      </c>
      <c r="MRG117" s="1">
        <f t="shared" ref="MRG117" si="2315">0.2*2</f>
        <v>0.4</v>
      </c>
      <c r="MRH117" s="4">
        <f t="shared" ref="MRH117:MRH120" si="2316">MRG117*MRF117</f>
        <v>161.63999999999999</v>
      </c>
      <c r="MRK117" s="1" t="s">
        <v>550</v>
      </c>
      <c r="MRL117" s="4" t="str" cm="1">
        <f t="array" ref="MRL117:MRN117">IFERROR(VLOOKUP(MRK117,[1]MA!$A$6:$D$32,{2,3,4},0),IFERROR(VLOOKUP(MRK117,[1]MO!$A$6:$D$26,{2,3,4},0),IFERROR(VLOOKUP(MRK117,[1]MQ!$A$6:$D$26,{2,3,4},0),IFERROR(VLOOKUP(MRK117,[1]BA!$A$6:$H$184,{2,5,8},0),{"No encontrado","X","X"}))))</f>
        <v>CIMBRA COMUN</v>
      </c>
      <c r="MRM117" s="12" t="str">
        <v>m2</v>
      </c>
      <c r="MRN117" s="4">
        <v>404.09</v>
      </c>
      <c r="MRO117" s="1">
        <f t="shared" ref="MRO117" si="2317">0.2*2</f>
        <v>0.4</v>
      </c>
      <c r="MRP117" s="4">
        <f t="shared" ref="MRP117:MRP120" si="2318">MRO117*MRN117</f>
        <v>161.63999999999999</v>
      </c>
      <c r="MRS117" s="1" t="s">
        <v>550</v>
      </c>
      <c r="MRT117" s="4" t="str" cm="1">
        <f t="array" ref="MRT117:MRV117">IFERROR(VLOOKUP(MRS117,[1]MA!$A$6:$D$32,{2,3,4},0),IFERROR(VLOOKUP(MRS117,[1]MO!$A$6:$D$26,{2,3,4},0),IFERROR(VLOOKUP(MRS117,[1]MQ!$A$6:$D$26,{2,3,4},0),IFERROR(VLOOKUP(MRS117,[1]BA!$A$6:$H$184,{2,5,8},0),{"No encontrado","X","X"}))))</f>
        <v>CIMBRA COMUN</v>
      </c>
      <c r="MRU117" s="12" t="str">
        <v>m2</v>
      </c>
      <c r="MRV117" s="4">
        <v>404.09</v>
      </c>
      <c r="MRW117" s="1">
        <f t="shared" ref="MRW117" si="2319">0.2*2</f>
        <v>0.4</v>
      </c>
      <c r="MRX117" s="4">
        <f t="shared" ref="MRX117:MRX120" si="2320">MRW117*MRV117</f>
        <v>161.63999999999999</v>
      </c>
      <c r="MSA117" s="1" t="s">
        <v>550</v>
      </c>
      <c r="MSB117" s="4" t="str" cm="1">
        <f t="array" ref="MSB117:MSD117">IFERROR(VLOOKUP(MSA117,[1]MA!$A$6:$D$32,{2,3,4},0),IFERROR(VLOOKUP(MSA117,[1]MO!$A$6:$D$26,{2,3,4},0),IFERROR(VLOOKUP(MSA117,[1]MQ!$A$6:$D$26,{2,3,4},0),IFERROR(VLOOKUP(MSA117,[1]BA!$A$6:$H$184,{2,5,8},0),{"No encontrado","X","X"}))))</f>
        <v>CIMBRA COMUN</v>
      </c>
      <c r="MSC117" s="12" t="str">
        <v>m2</v>
      </c>
      <c r="MSD117" s="4">
        <v>404.09</v>
      </c>
      <c r="MSE117" s="1">
        <f t="shared" ref="MSE117" si="2321">0.2*2</f>
        <v>0.4</v>
      </c>
      <c r="MSF117" s="4">
        <f t="shared" ref="MSF117:MSF120" si="2322">MSE117*MSD117</f>
        <v>161.63999999999999</v>
      </c>
      <c r="MSI117" s="1" t="s">
        <v>550</v>
      </c>
      <c r="MSJ117" s="4" t="str" cm="1">
        <f t="array" ref="MSJ117:MSL117">IFERROR(VLOOKUP(MSI117,[1]MA!$A$6:$D$32,{2,3,4},0),IFERROR(VLOOKUP(MSI117,[1]MO!$A$6:$D$26,{2,3,4},0),IFERROR(VLOOKUP(MSI117,[1]MQ!$A$6:$D$26,{2,3,4},0),IFERROR(VLOOKUP(MSI117,[1]BA!$A$6:$H$184,{2,5,8},0),{"No encontrado","X","X"}))))</f>
        <v>CIMBRA COMUN</v>
      </c>
      <c r="MSK117" s="12" t="str">
        <v>m2</v>
      </c>
      <c r="MSL117" s="4">
        <v>404.09</v>
      </c>
      <c r="MSM117" s="1">
        <f t="shared" ref="MSM117" si="2323">0.2*2</f>
        <v>0.4</v>
      </c>
      <c r="MSN117" s="4">
        <f t="shared" ref="MSN117:MSN120" si="2324">MSM117*MSL117</f>
        <v>161.63999999999999</v>
      </c>
      <c r="MSQ117" s="1" t="s">
        <v>550</v>
      </c>
      <c r="MSR117" s="4" t="str" cm="1">
        <f t="array" ref="MSR117:MST117">IFERROR(VLOOKUP(MSQ117,[1]MA!$A$6:$D$32,{2,3,4},0),IFERROR(VLOOKUP(MSQ117,[1]MO!$A$6:$D$26,{2,3,4},0),IFERROR(VLOOKUP(MSQ117,[1]MQ!$A$6:$D$26,{2,3,4},0),IFERROR(VLOOKUP(MSQ117,[1]BA!$A$6:$H$184,{2,5,8},0),{"No encontrado","X","X"}))))</f>
        <v>CIMBRA COMUN</v>
      </c>
      <c r="MSS117" s="12" t="str">
        <v>m2</v>
      </c>
      <c r="MST117" s="4">
        <v>404.09</v>
      </c>
      <c r="MSU117" s="1">
        <f t="shared" ref="MSU117" si="2325">0.2*2</f>
        <v>0.4</v>
      </c>
      <c r="MSV117" s="4">
        <f t="shared" ref="MSV117:MSV120" si="2326">MSU117*MST117</f>
        <v>161.63999999999999</v>
      </c>
      <c r="MSY117" s="1" t="s">
        <v>550</v>
      </c>
      <c r="MSZ117" s="4" t="str" cm="1">
        <f t="array" ref="MSZ117:MTB117">IFERROR(VLOOKUP(MSY117,[1]MA!$A$6:$D$32,{2,3,4},0),IFERROR(VLOOKUP(MSY117,[1]MO!$A$6:$D$26,{2,3,4},0),IFERROR(VLOOKUP(MSY117,[1]MQ!$A$6:$D$26,{2,3,4},0),IFERROR(VLOOKUP(MSY117,[1]BA!$A$6:$H$184,{2,5,8},0),{"No encontrado","X","X"}))))</f>
        <v>CIMBRA COMUN</v>
      </c>
      <c r="MTA117" s="12" t="str">
        <v>m2</v>
      </c>
      <c r="MTB117" s="4">
        <v>404.09</v>
      </c>
      <c r="MTC117" s="1">
        <f t="shared" ref="MTC117" si="2327">0.2*2</f>
        <v>0.4</v>
      </c>
      <c r="MTD117" s="4">
        <f t="shared" ref="MTD117:MTD120" si="2328">MTC117*MTB117</f>
        <v>161.63999999999999</v>
      </c>
      <c r="MTG117" s="1" t="s">
        <v>550</v>
      </c>
      <c r="MTH117" s="4" t="str" cm="1">
        <f t="array" ref="MTH117:MTJ117">IFERROR(VLOOKUP(MTG117,[1]MA!$A$6:$D$32,{2,3,4},0),IFERROR(VLOOKUP(MTG117,[1]MO!$A$6:$D$26,{2,3,4},0),IFERROR(VLOOKUP(MTG117,[1]MQ!$A$6:$D$26,{2,3,4},0),IFERROR(VLOOKUP(MTG117,[1]BA!$A$6:$H$184,{2,5,8},0),{"No encontrado","X","X"}))))</f>
        <v>CIMBRA COMUN</v>
      </c>
      <c r="MTI117" s="12" t="str">
        <v>m2</v>
      </c>
      <c r="MTJ117" s="4">
        <v>404.09</v>
      </c>
      <c r="MTK117" s="1">
        <f t="shared" ref="MTK117" si="2329">0.2*2</f>
        <v>0.4</v>
      </c>
      <c r="MTL117" s="4">
        <f t="shared" ref="MTL117:MTL120" si="2330">MTK117*MTJ117</f>
        <v>161.63999999999999</v>
      </c>
      <c r="MTO117" s="1" t="s">
        <v>550</v>
      </c>
      <c r="MTP117" s="4" t="str" cm="1">
        <f t="array" ref="MTP117:MTR117">IFERROR(VLOOKUP(MTO117,[1]MA!$A$6:$D$32,{2,3,4},0),IFERROR(VLOOKUP(MTO117,[1]MO!$A$6:$D$26,{2,3,4},0),IFERROR(VLOOKUP(MTO117,[1]MQ!$A$6:$D$26,{2,3,4},0),IFERROR(VLOOKUP(MTO117,[1]BA!$A$6:$H$184,{2,5,8},0),{"No encontrado","X","X"}))))</f>
        <v>CIMBRA COMUN</v>
      </c>
      <c r="MTQ117" s="12" t="str">
        <v>m2</v>
      </c>
      <c r="MTR117" s="4">
        <v>404.09</v>
      </c>
      <c r="MTS117" s="1">
        <f t="shared" ref="MTS117" si="2331">0.2*2</f>
        <v>0.4</v>
      </c>
      <c r="MTT117" s="4">
        <f t="shared" ref="MTT117:MTT120" si="2332">MTS117*MTR117</f>
        <v>161.63999999999999</v>
      </c>
      <c r="MTW117" s="1" t="s">
        <v>550</v>
      </c>
      <c r="MTX117" s="4" t="str" cm="1">
        <f t="array" ref="MTX117:MTZ117">IFERROR(VLOOKUP(MTW117,[1]MA!$A$6:$D$32,{2,3,4},0),IFERROR(VLOOKUP(MTW117,[1]MO!$A$6:$D$26,{2,3,4},0),IFERROR(VLOOKUP(MTW117,[1]MQ!$A$6:$D$26,{2,3,4},0),IFERROR(VLOOKUP(MTW117,[1]BA!$A$6:$H$184,{2,5,8},0),{"No encontrado","X","X"}))))</f>
        <v>CIMBRA COMUN</v>
      </c>
      <c r="MTY117" s="12" t="str">
        <v>m2</v>
      </c>
      <c r="MTZ117" s="4">
        <v>404.09</v>
      </c>
      <c r="MUA117" s="1">
        <f t="shared" ref="MUA117" si="2333">0.2*2</f>
        <v>0.4</v>
      </c>
      <c r="MUB117" s="4">
        <f t="shared" ref="MUB117:MUB120" si="2334">MUA117*MTZ117</f>
        <v>161.63999999999999</v>
      </c>
      <c r="MUE117" s="1" t="s">
        <v>550</v>
      </c>
      <c r="MUF117" s="4" t="str" cm="1">
        <f t="array" ref="MUF117:MUH117">IFERROR(VLOOKUP(MUE117,[1]MA!$A$6:$D$32,{2,3,4},0),IFERROR(VLOOKUP(MUE117,[1]MO!$A$6:$D$26,{2,3,4},0),IFERROR(VLOOKUP(MUE117,[1]MQ!$A$6:$D$26,{2,3,4},0),IFERROR(VLOOKUP(MUE117,[1]BA!$A$6:$H$184,{2,5,8},0),{"No encontrado","X","X"}))))</f>
        <v>CIMBRA COMUN</v>
      </c>
      <c r="MUG117" s="12" t="str">
        <v>m2</v>
      </c>
      <c r="MUH117" s="4">
        <v>404.09</v>
      </c>
      <c r="MUI117" s="1">
        <f t="shared" ref="MUI117" si="2335">0.2*2</f>
        <v>0.4</v>
      </c>
      <c r="MUJ117" s="4">
        <f t="shared" ref="MUJ117:MUJ120" si="2336">MUI117*MUH117</f>
        <v>161.63999999999999</v>
      </c>
      <c r="MUM117" s="1" t="s">
        <v>550</v>
      </c>
      <c r="MUN117" s="4" t="str" cm="1">
        <f t="array" ref="MUN117:MUP117">IFERROR(VLOOKUP(MUM117,[1]MA!$A$6:$D$32,{2,3,4},0),IFERROR(VLOOKUP(MUM117,[1]MO!$A$6:$D$26,{2,3,4},0),IFERROR(VLOOKUP(MUM117,[1]MQ!$A$6:$D$26,{2,3,4},0),IFERROR(VLOOKUP(MUM117,[1]BA!$A$6:$H$184,{2,5,8},0),{"No encontrado","X","X"}))))</f>
        <v>CIMBRA COMUN</v>
      </c>
      <c r="MUO117" s="12" t="str">
        <v>m2</v>
      </c>
      <c r="MUP117" s="4">
        <v>404.09</v>
      </c>
      <c r="MUQ117" s="1">
        <f t="shared" ref="MUQ117" si="2337">0.2*2</f>
        <v>0.4</v>
      </c>
      <c r="MUR117" s="4">
        <f t="shared" ref="MUR117:MUR120" si="2338">MUQ117*MUP117</f>
        <v>161.63999999999999</v>
      </c>
      <c r="MUU117" s="1" t="s">
        <v>550</v>
      </c>
      <c r="MUV117" s="4" t="str" cm="1">
        <f t="array" ref="MUV117:MUX117">IFERROR(VLOOKUP(MUU117,[1]MA!$A$6:$D$32,{2,3,4},0),IFERROR(VLOOKUP(MUU117,[1]MO!$A$6:$D$26,{2,3,4},0),IFERROR(VLOOKUP(MUU117,[1]MQ!$A$6:$D$26,{2,3,4},0),IFERROR(VLOOKUP(MUU117,[1]BA!$A$6:$H$184,{2,5,8},0),{"No encontrado","X","X"}))))</f>
        <v>CIMBRA COMUN</v>
      </c>
      <c r="MUW117" s="12" t="str">
        <v>m2</v>
      </c>
      <c r="MUX117" s="4">
        <v>404.09</v>
      </c>
      <c r="MUY117" s="1">
        <f t="shared" ref="MUY117" si="2339">0.2*2</f>
        <v>0.4</v>
      </c>
      <c r="MUZ117" s="4">
        <f t="shared" ref="MUZ117:MUZ120" si="2340">MUY117*MUX117</f>
        <v>161.63999999999999</v>
      </c>
      <c r="MVC117" s="1" t="s">
        <v>550</v>
      </c>
      <c r="MVD117" s="4" t="str" cm="1">
        <f t="array" ref="MVD117:MVF117">IFERROR(VLOOKUP(MVC117,[1]MA!$A$6:$D$32,{2,3,4},0),IFERROR(VLOOKUP(MVC117,[1]MO!$A$6:$D$26,{2,3,4},0),IFERROR(VLOOKUP(MVC117,[1]MQ!$A$6:$D$26,{2,3,4},0),IFERROR(VLOOKUP(MVC117,[1]BA!$A$6:$H$184,{2,5,8},0),{"No encontrado","X","X"}))))</f>
        <v>CIMBRA COMUN</v>
      </c>
      <c r="MVE117" s="12" t="str">
        <v>m2</v>
      </c>
      <c r="MVF117" s="4">
        <v>404.09</v>
      </c>
      <c r="MVG117" s="1">
        <f t="shared" ref="MVG117" si="2341">0.2*2</f>
        <v>0.4</v>
      </c>
      <c r="MVH117" s="4">
        <f t="shared" ref="MVH117:MVH120" si="2342">MVG117*MVF117</f>
        <v>161.63999999999999</v>
      </c>
      <c r="MVK117" s="1" t="s">
        <v>550</v>
      </c>
      <c r="MVL117" s="4" t="str" cm="1">
        <f t="array" ref="MVL117:MVN117">IFERROR(VLOOKUP(MVK117,[1]MA!$A$6:$D$32,{2,3,4},0),IFERROR(VLOOKUP(MVK117,[1]MO!$A$6:$D$26,{2,3,4},0),IFERROR(VLOOKUP(MVK117,[1]MQ!$A$6:$D$26,{2,3,4},0),IFERROR(VLOOKUP(MVK117,[1]BA!$A$6:$H$184,{2,5,8},0),{"No encontrado","X","X"}))))</f>
        <v>CIMBRA COMUN</v>
      </c>
      <c r="MVM117" s="12" t="str">
        <v>m2</v>
      </c>
      <c r="MVN117" s="4">
        <v>404.09</v>
      </c>
      <c r="MVO117" s="1">
        <f t="shared" ref="MVO117" si="2343">0.2*2</f>
        <v>0.4</v>
      </c>
      <c r="MVP117" s="4">
        <f t="shared" ref="MVP117:MVP120" si="2344">MVO117*MVN117</f>
        <v>161.63999999999999</v>
      </c>
      <c r="MVS117" s="1" t="s">
        <v>550</v>
      </c>
      <c r="MVT117" s="4" t="str" cm="1">
        <f t="array" ref="MVT117:MVV117">IFERROR(VLOOKUP(MVS117,[1]MA!$A$6:$D$32,{2,3,4},0),IFERROR(VLOOKUP(MVS117,[1]MO!$A$6:$D$26,{2,3,4},0),IFERROR(VLOOKUP(MVS117,[1]MQ!$A$6:$D$26,{2,3,4},0),IFERROR(VLOOKUP(MVS117,[1]BA!$A$6:$H$184,{2,5,8},0),{"No encontrado","X","X"}))))</f>
        <v>CIMBRA COMUN</v>
      </c>
      <c r="MVU117" s="12" t="str">
        <v>m2</v>
      </c>
      <c r="MVV117" s="4">
        <v>404.09</v>
      </c>
      <c r="MVW117" s="1">
        <f t="shared" ref="MVW117" si="2345">0.2*2</f>
        <v>0.4</v>
      </c>
      <c r="MVX117" s="4">
        <f t="shared" ref="MVX117:MVX120" si="2346">MVW117*MVV117</f>
        <v>161.63999999999999</v>
      </c>
      <c r="MWA117" s="1" t="s">
        <v>550</v>
      </c>
      <c r="MWB117" s="4" t="str" cm="1">
        <f t="array" ref="MWB117:MWD117">IFERROR(VLOOKUP(MWA117,[1]MA!$A$6:$D$32,{2,3,4},0),IFERROR(VLOOKUP(MWA117,[1]MO!$A$6:$D$26,{2,3,4},0),IFERROR(VLOOKUP(MWA117,[1]MQ!$A$6:$D$26,{2,3,4},0),IFERROR(VLOOKUP(MWA117,[1]BA!$A$6:$H$184,{2,5,8},0),{"No encontrado","X","X"}))))</f>
        <v>CIMBRA COMUN</v>
      </c>
      <c r="MWC117" s="12" t="str">
        <v>m2</v>
      </c>
      <c r="MWD117" s="4">
        <v>404.09</v>
      </c>
      <c r="MWE117" s="1">
        <f t="shared" ref="MWE117" si="2347">0.2*2</f>
        <v>0.4</v>
      </c>
      <c r="MWF117" s="4">
        <f t="shared" ref="MWF117:MWF120" si="2348">MWE117*MWD117</f>
        <v>161.63999999999999</v>
      </c>
      <c r="MWI117" s="1" t="s">
        <v>550</v>
      </c>
      <c r="MWJ117" s="4" t="str" cm="1">
        <f t="array" ref="MWJ117:MWL117">IFERROR(VLOOKUP(MWI117,[1]MA!$A$6:$D$32,{2,3,4},0),IFERROR(VLOOKUP(MWI117,[1]MO!$A$6:$D$26,{2,3,4},0),IFERROR(VLOOKUP(MWI117,[1]MQ!$A$6:$D$26,{2,3,4},0),IFERROR(VLOOKUP(MWI117,[1]BA!$A$6:$H$184,{2,5,8},0),{"No encontrado","X","X"}))))</f>
        <v>CIMBRA COMUN</v>
      </c>
      <c r="MWK117" s="12" t="str">
        <v>m2</v>
      </c>
      <c r="MWL117" s="4">
        <v>404.09</v>
      </c>
      <c r="MWM117" s="1">
        <f t="shared" ref="MWM117" si="2349">0.2*2</f>
        <v>0.4</v>
      </c>
      <c r="MWN117" s="4">
        <f t="shared" ref="MWN117:MWN120" si="2350">MWM117*MWL117</f>
        <v>161.63999999999999</v>
      </c>
      <c r="MWQ117" s="1" t="s">
        <v>550</v>
      </c>
      <c r="MWR117" s="4" t="str" cm="1">
        <f t="array" ref="MWR117:MWT117">IFERROR(VLOOKUP(MWQ117,[1]MA!$A$6:$D$32,{2,3,4},0),IFERROR(VLOOKUP(MWQ117,[1]MO!$A$6:$D$26,{2,3,4},0),IFERROR(VLOOKUP(MWQ117,[1]MQ!$A$6:$D$26,{2,3,4},0),IFERROR(VLOOKUP(MWQ117,[1]BA!$A$6:$H$184,{2,5,8},0),{"No encontrado","X","X"}))))</f>
        <v>CIMBRA COMUN</v>
      </c>
      <c r="MWS117" s="12" t="str">
        <v>m2</v>
      </c>
      <c r="MWT117" s="4">
        <v>404.09</v>
      </c>
      <c r="MWU117" s="1">
        <f t="shared" ref="MWU117" si="2351">0.2*2</f>
        <v>0.4</v>
      </c>
      <c r="MWV117" s="4">
        <f t="shared" ref="MWV117:MWV120" si="2352">MWU117*MWT117</f>
        <v>161.63999999999999</v>
      </c>
      <c r="MWY117" s="1" t="s">
        <v>550</v>
      </c>
      <c r="MWZ117" s="4" t="str" cm="1">
        <f t="array" ref="MWZ117:MXB117">IFERROR(VLOOKUP(MWY117,[1]MA!$A$6:$D$32,{2,3,4},0),IFERROR(VLOOKUP(MWY117,[1]MO!$A$6:$D$26,{2,3,4},0),IFERROR(VLOOKUP(MWY117,[1]MQ!$A$6:$D$26,{2,3,4},0),IFERROR(VLOOKUP(MWY117,[1]BA!$A$6:$H$184,{2,5,8},0),{"No encontrado","X","X"}))))</f>
        <v>CIMBRA COMUN</v>
      </c>
      <c r="MXA117" s="12" t="str">
        <v>m2</v>
      </c>
      <c r="MXB117" s="4">
        <v>404.09</v>
      </c>
      <c r="MXC117" s="1">
        <f t="shared" ref="MXC117" si="2353">0.2*2</f>
        <v>0.4</v>
      </c>
      <c r="MXD117" s="4">
        <f t="shared" ref="MXD117:MXD120" si="2354">MXC117*MXB117</f>
        <v>161.63999999999999</v>
      </c>
      <c r="MXG117" s="1" t="s">
        <v>550</v>
      </c>
      <c r="MXH117" s="4" t="str" cm="1">
        <f t="array" ref="MXH117:MXJ117">IFERROR(VLOOKUP(MXG117,[1]MA!$A$6:$D$32,{2,3,4},0),IFERROR(VLOOKUP(MXG117,[1]MO!$A$6:$D$26,{2,3,4},0),IFERROR(VLOOKUP(MXG117,[1]MQ!$A$6:$D$26,{2,3,4},0),IFERROR(VLOOKUP(MXG117,[1]BA!$A$6:$H$184,{2,5,8},0),{"No encontrado","X","X"}))))</f>
        <v>CIMBRA COMUN</v>
      </c>
      <c r="MXI117" s="12" t="str">
        <v>m2</v>
      </c>
      <c r="MXJ117" s="4">
        <v>404.09</v>
      </c>
      <c r="MXK117" s="1">
        <f t="shared" ref="MXK117" si="2355">0.2*2</f>
        <v>0.4</v>
      </c>
      <c r="MXL117" s="4">
        <f t="shared" ref="MXL117:MXL120" si="2356">MXK117*MXJ117</f>
        <v>161.63999999999999</v>
      </c>
      <c r="MXO117" s="1" t="s">
        <v>550</v>
      </c>
      <c r="MXP117" s="4" t="str" cm="1">
        <f t="array" ref="MXP117:MXR117">IFERROR(VLOOKUP(MXO117,[1]MA!$A$6:$D$32,{2,3,4},0),IFERROR(VLOOKUP(MXO117,[1]MO!$A$6:$D$26,{2,3,4},0),IFERROR(VLOOKUP(MXO117,[1]MQ!$A$6:$D$26,{2,3,4},0),IFERROR(VLOOKUP(MXO117,[1]BA!$A$6:$H$184,{2,5,8},0),{"No encontrado","X","X"}))))</f>
        <v>CIMBRA COMUN</v>
      </c>
      <c r="MXQ117" s="12" t="str">
        <v>m2</v>
      </c>
      <c r="MXR117" s="4">
        <v>404.09</v>
      </c>
      <c r="MXS117" s="1">
        <f t="shared" ref="MXS117" si="2357">0.2*2</f>
        <v>0.4</v>
      </c>
      <c r="MXT117" s="4">
        <f t="shared" ref="MXT117:MXT120" si="2358">MXS117*MXR117</f>
        <v>161.63999999999999</v>
      </c>
      <c r="MXW117" s="1" t="s">
        <v>550</v>
      </c>
      <c r="MXX117" s="4" t="str" cm="1">
        <f t="array" ref="MXX117:MXZ117">IFERROR(VLOOKUP(MXW117,[1]MA!$A$6:$D$32,{2,3,4},0),IFERROR(VLOOKUP(MXW117,[1]MO!$A$6:$D$26,{2,3,4},0),IFERROR(VLOOKUP(MXW117,[1]MQ!$A$6:$D$26,{2,3,4},0),IFERROR(VLOOKUP(MXW117,[1]BA!$A$6:$H$184,{2,5,8},0),{"No encontrado","X","X"}))))</f>
        <v>CIMBRA COMUN</v>
      </c>
      <c r="MXY117" s="12" t="str">
        <v>m2</v>
      </c>
      <c r="MXZ117" s="4">
        <v>404.09</v>
      </c>
      <c r="MYA117" s="1">
        <f t="shared" ref="MYA117" si="2359">0.2*2</f>
        <v>0.4</v>
      </c>
      <c r="MYB117" s="4">
        <f t="shared" ref="MYB117:MYB120" si="2360">MYA117*MXZ117</f>
        <v>161.63999999999999</v>
      </c>
      <c r="MYE117" s="1" t="s">
        <v>550</v>
      </c>
      <c r="MYF117" s="4" t="str" cm="1">
        <f t="array" ref="MYF117:MYH117">IFERROR(VLOOKUP(MYE117,[1]MA!$A$6:$D$32,{2,3,4},0),IFERROR(VLOOKUP(MYE117,[1]MO!$A$6:$D$26,{2,3,4},0),IFERROR(VLOOKUP(MYE117,[1]MQ!$A$6:$D$26,{2,3,4},0),IFERROR(VLOOKUP(MYE117,[1]BA!$A$6:$H$184,{2,5,8},0),{"No encontrado","X","X"}))))</f>
        <v>CIMBRA COMUN</v>
      </c>
      <c r="MYG117" s="12" t="str">
        <v>m2</v>
      </c>
      <c r="MYH117" s="4">
        <v>404.09</v>
      </c>
      <c r="MYI117" s="1">
        <f t="shared" ref="MYI117" si="2361">0.2*2</f>
        <v>0.4</v>
      </c>
      <c r="MYJ117" s="4">
        <f t="shared" ref="MYJ117:MYJ120" si="2362">MYI117*MYH117</f>
        <v>161.63999999999999</v>
      </c>
      <c r="MYM117" s="1" t="s">
        <v>550</v>
      </c>
      <c r="MYN117" s="4" t="str" cm="1">
        <f t="array" ref="MYN117:MYP117">IFERROR(VLOOKUP(MYM117,[1]MA!$A$6:$D$32,{2,3,4},0),IFERROR(VLOOKUP(MYM117,[1]MO!$A$6:$D$26,{2,3,4},0),IFERROR(VLOOKUP(MYM117,[1]MQ!$A$6:$D$26,{2,3,4},0),IFERROR(VLOOKUP(MYM117,[1]BA!$A$6:$H$184,{2,5,8},0),{"No encontrado","X","X"}))))</f>
        <v>CIMBRA COMUN</v>
      </c>
      <c r="MYO117" s="12" t="str">
        <v>m2</v>
      </c>
      <c r="MYP117" s="4">
        <v>404.09</v>
      </c>
      <c r="MYQ117" s="1">
        <f t="shared" ref="MYQ117" si="2363">0.2*2</f>
        <v>0.4</v>
      </c>
      <c r="MYR117" s="4">
        <f t="shared" ref="MYR117:MYR120" si="2364">MYQ117*MYP117</f>
        <v>161.63999999999999</v>
      </c>
      <c r="MYU117" s="1" t="s">
        <v>550</v>
      </c>
      <c r="MYV117" s="4" t="str" cm="1">
        <f t="array" ref="MYV117:MYX117">IFERROR(VLOOKUP(MYU117,[1]MA!$A$6:$D$32,{2,3,4},0),IFERROR(VLOOKUP(MYU117,[1]MO!$A$6:$D$26,{2,3,4},0),IFERROR(VLOOKUP(MYU117,[1]MQ!$A$6:$D$26,{2,3,4},0),IFERROR(VLOOKUP(MYU117,[1]BA!$A$6:$H$184,{2,5,8},0),{"No encontrado","X","X"}))))</f>
        <v>CIMBRA COMUN</v>
      </c>
      <c r="MYW117" s="12" t="str">
        <v>m2</v>
      </c>
      <c r="MYX117" s="4">
        <v>404.09</v>
      </c>
      <c r="MYY117" s="1">
        <f t="shared" ref="MYY117" si="2365">0.2*2</f>
        <v>0.4</v>
      </c>
      <c r="MYZ117" s="4">
        <f t="shared" ref="MYZ117:MYZ120" si="2366">MYY117*MYX117</f>
        <v>161.63999999999999</v>
      </c>
      <c r="MZC117" s="1" t="s">
        <v>550</v>
      </c>
      <c r="MZD117" s="4" t="str" cm="1">
        <f t="array" ref="MZD117:MZF117">IFERROR(VLOOKUP(MZC117,[1]MA!$A$6:$D$32,{2,3,4},0),IFERROR(VLOOKUP(MZC117,[1]MO!$A$6:$D$26,{2,3,4},0),IFERROR(VLOOKUP(MZC117,[1]MQ!$A$6:$D$26,{2,3,4},0),IFERROR(VLOOKUP(MZC117,[1]BA!$A$6:$H$184,{2,5,8},0),{"No encontrado","X","X"}))))</f>
        <v>CIMBRA COMUN</v>
      </c>
      <c r="MZE117" s="12" t="str">
        <v>m2</v>
      </c>
      <c r="MZF117" s="4">
        <v>404.09</v>
      </c>
      <c r="MZG117" s="1">
        <f t="shared" ref="MZG117" si="2367">0.2*2</f>
        <v>0.4</v>
      </c>
      <c r="MZH117" s="4">
        <f t="shared" ref="MZH117:MZH120" si="2368">MZG117*MZF117</f>
        <v>161.63999999999999</v>
      </c>
      <c r="MZK117" s="1" t="s">
        <v>550</v>
      </c>
      <c r="MZL117" s="4" t="str" cm="1">
        <f t="array" ref="MZL117:MZN117">IFERROR(VLOOKUP(MZK117,[1]MA!$A$6:$D$32,{2,3,4},0),IFERROR(VLOOKUP(MZK117,[1]MO!$A$6:$D$26,{2,3,4},0),IFERROR(VLOOKUP(MZK117,[1]MQ!$A$6:$D$26,{2,3,4},0),IFERROR(VLOOKUP(MZK117,[1]BA!$A$6:$H$184,{2,5,8},0),{"No encontrado","X","X"}))))</f>
        <v>CIMBRA COMUN</v>
      </c>
      <c r="MZM117" s="12" t="str">
        <v>m2</v>
      </c>
      <c r="MZN117" s="4">
        <v>404.09</v>
      </c>
      <c r="MZO117" s="1">
        <f t="shared" ref="MZO117" si="2369">0.2*2</f>
        <v>0.4</v>
      </c>
      <c r="MZP117" s="4">
        <f t="shared" ref="MZP117:MZP120" si="2370">MZO117*MZN117</f>
        <v>161.63999999999999</v>
      </c>
      <c r="MZS117" s="1" t="s">
        <v>550</v>
      </c>
      <c r="MZT117" s="4" t="str" cm="1">
        <f t="array" ref="MZT117:MZV117">IFERROR(VLOOKUP(MZS117,[1]MA!$A$6:$D$32,{2,3,4},0),IFERROR(VLOOKUP(MZS117,[1]MO!$A$6:$D$26,{2,3,4},0),IFERROR(VLOOKUP(MZS117,[1]MQ!$A$6:$D$26,{2,3,4},0),IFERROR(VLOOKUP(MZS117,[1]BA!$A$6:$H$184,{2,5,8},0),{"No encontrado","X","X"}))))</f>
        <v>CIMBRA COMUN</v>
      </c>
      <c r="MZU117" s="12" t="str">
        <v>m2</v>
      </c>
      <c r="MZV117" s="4">
        <v>404.09</v>
      </c>
      <c r="MZW117" s="1">
        <f t="shared" ref="MZW117" si="2371">0.2*2</f>
        <v>0.4</v>
      </c>
      <c r="MZX117" s="4">
        <f t="shared" ref="MZX117:MZX120" si="2372">MZW117*MZV117</f>
        <v>161.63999999999999</v>
      </c>
      <c r="NAA117" s="1" t="s">
        <v>550</v>
      </c>
      <c r="NAB117" s="4" t="str" cm="1">
        <f t="array" ref="NAB117:NAD117">IFERROR(VLOOKUP(NAA117,[1]MA!$A$6:$D$32,{2,3,4},0),IFERROR(VLOOKUP(NAA117,[1]MO!$A$6:$D$26,{2,3,4},0),IFERROR(VLOOKUP(NAA117,[1]MQ!$A$6:$D$26,{2,3,4},0),IFERROR(VLOOKUP(NAA117,[1]BA!$A$6:$H$184,{2,5,8},0),{"No encontrado","X","X"}))))</f>
        <v>CIMBRA COMUN</v>
      </c>
      <c r="NAC117" s="12" t="str">
        <v>m2</v>
      </c>
      <c r="NAD117" s="4">
        <v>404.09</v>
      </c>
      <c r="NAE117" s="1">
        <f t="shared" ref="NAE117" si="2373">0.2*2</f>
        <v>0.4</v>
      </c>
      <c r="NAF117" s="4">
        <f t="shared" ref="NAF117:NAF120" si="2374">NAE117*NAD117</f>
        <v>161.63999999999999</v>
      </c>
      <c r="NAI117" s="1" t="s">
        <v>550</v>
      </c>
      <c r="NAJ117" s="4" t="str" cm="1">
        <f t="array" ref="NAJ117:NAL117">IFERROR(VLOOKUP(NAI117,[1]MA!$A$6:$D$32,{2,3,4},0),IFERROR(VLOOKUP(NAI117,[1]MO!$A$6:$D$26,{2,3,4},0),IFERROR(VLOOKUP(NAI117,[1]MQ!$A$6:$D$26,{2,3,4},0),IFERROR(VLOOKUP(NAI117,[1]BA!$A$6:$H$184,{2,5,8},0),{"No encontrado","X","X"}))))</f>
        <v>CIMBRA COMUN</v>
      </c>
      <c r="NAK117" s="12" t="str">
        <v>m2</v>
      </c>
      <c r="NAL117" s="4">
        <v>404.09</v>
      </c>
      <c r="NAM117" s="1">
        <f t="shared" ref="NAM117" si="2375">0.2*2</f>
        <v>0.4</v>
      </c>
      <c r="NAN117" s="4">
        <f t="shared" ref="NAN117:NAN120" si="2376">NAM117*NAL117</f>
        <v>161.63999999999999</v>
      </c>
      <c r="NAQ117" s="1" t="s">
        <v>550</v>
      </c>
      <c r="NAR117" s="4" t="str" cm="1">
        <f t="array" ref="NAR117:NAT117">IFERROR(VLOOKUP(NAQ117,[1]MA!$A$6:$D$32,{2,3,4},0),IFERROR(VLOOKUP(NAQ117,[1]MO!$A$6:$D$26,{2,3,4},0),IFERROR(VLOOKUP(NAQ117,[1]MQ!$A$6:$D$26,{2,3,4},0),IFERROR(VLOOKUP(NAQ117,[1]BA!$A$6:$H$184,{2,5,8},0),{"No encontrado","X","X"}))))</f>
        <v>CIMBRA COMUN</v>
      </c>
      <c r="NAS117" s="12" t="str">
        <v>m2</v>
      </c>
      <c r="NAT117" s="4">
        <v>404.09</v>
      </c>
      <c r="NAU117" s="1">
        <f t="shared" ref="NAU117" si="2377">0.2*2</f>
        <v>0.4</v>
      </c>
      <c r="NAV117" s="4">
        <f t="shared" ref="NAV117:NAV120" si="2378">NAU117*NAT117</f>
        <v>161.63999999999999</v>
      </c>
      <c r="NAY117" s="1" t="s">
        <v>550</v>
      </c>
      <c r="NAZ117" s="4" t="str" cm="1">
        <f t="array" ref="NAZ117:NBB117">IFERROR(VLOOKUP(NAY117,[1]MA!$A$6:$D$32,{2,3,4},0),IFERROR(VLOOKUP(NAY117,[1]MO!$A$6:$D$26,{2,3,4},0),IFERROR(VLOOKUP(NAY117,[1]MQ!$A$6:$D$26,{2,3,4},0),IFERROR(VLOOKUP(NAY117,[1]BA!$A$6:$H$184,{2,5,8},0),{"No encontrado","X","X"}))))</f>
        <v>CIMBRA COMUN</v>
      </c>
      <c r="NBA117" s="12" t="str">
        <v>m2</v>
      </c>
      <c r="NBB117" s="4">
        <v>404.09</v>
      </c>
      <c r="NBC117" s="1">
        <f t="shared" ref="NBC117" si="2379">0.2*2</f>
        <v>0.4</v>
      </c>
      <c r="NBD117" s="4">
        <f t="shared" ref="NBD117:NBD120" si="2380">NBC117*NBB117</f>
        <v>161.63999999999999</v>
      </c>
      <c r="NBG117" s="1" t="s">
        <v>550</v>
      </c>
      <c r="NBH117" s="4" t="str" cm="1">
        <f t="array" ref="NBH117:NBJ117">IFERROR(VLOOKUP(NBG117,[1]MA!$A$6:$D$32,{2,3,4},0),IFERROR(VLOOKUP(NBG117,[1]MO!$A$6:$D$26,{2,3,4},0),IFERROR(VLOOKUP(NBG117,[1]MQ!$A$6:$D$26,{2,3,4},0),IFERROR(VLOOKUP(NBG117,[1]BA!$A$6:$H$184,{2,5,8},0),{"No encontrado","X","X"}))))</f>
        <v>CIMBRA COMUN</v>
      </c>
      <c r="NBI117" s="12" t="str">
        <v>m2</v>
      </c>
      <c r="NBJ117" s="4">
        <v>404.09</v>
      </c>
      <c r="NBK117" s="1">
        <f t="shared" ref="NBK117" si="2381">0.2*2</f>
        <v>0.4</v>
      </c>
      <c r="NBL117" s="4">
        <f t="shared" ref="NBL117:NBL120" si="2382">NBK117*NBJ117</f>
        <v>161.63999999999999</v>
      </c>
      <c r="NBO117" s="1" t="s">
        <v>550</v>
      </c>
      <c r="NBP117" s="4" t="str" cm="1">
        <f t="array" ref="NBP117:NBR117">IFERROR(VLOOKUP(NBO117,[1]MA!$A$6:$D$32,{2,3,4},0),IFERROR(VLOOKUP(NBO117,[1]MO!$A$6:$D$26,{2,3,4},0),IFERROR(VLOOKUP(NBO117,[1]MQ!$A$6:$D$26,{2,3,4},0),IFERROR(VLOOKUP(NBO117,[1]BA!$A$6:$H$184,{2,5,8},0),{"No encontrado","X","X"}))))</f>
        <v>CIMBRA COMUN</v>
      </c>
      <c r="NBQ117" s="12" t="str">
        <v>m2</v>
      </c>
      <c r="NBR117" s="4">
        <v>404.09</v>
      </c>
      <c r="NBS117" s="1">
        <f t="shared" ref="NBS117" si="2383">0.2*2</f>
        <v>0.4</v>
      </c>
      <c r="NBT117" s="4">
        <f t="shared" ref="NBT117:NBT120" si="2384">NBS117*NBR117</f>
        <v>161.63999999999999</v>
      </c>
      <c r="NBW117" s="1" t="s">
        <v>550</v>
      </c>
      <c r="NBX117" s="4" t="str" cm="1">
        <f t="array" ref="NBX117:NBZ117">IFERROR(VLOOKUP(NBW117,[1]MA!$A$6:$D$32,{2,3,4},0),IFERROR(VLOOKUP(NBW117,[1]MO!$A$6:$D$26,{2,3,4},0),IFERROR(VLOOKUP(NBW117,[1]MQ!$A$6:$D$26,{2,3,4},0),IFERROR(VLOOKUP(NBW117,[1]BA!$A$6:$H$184,{2,5,8},0),{"No encontrado","X","X"}))))</f>
        <v>CIMBRA COMUN</v>
      </c>
      <c r="NBY117" s="12" t="str">
        <v>m2</v>
      </c>
      <c r="NBZ117" s="4">
        <v>404.09</v>
      </c>
      <c r="NCA117" s="1">
        <f t="shared" ref="NCA117" si="2385">0.2*2</f>
        <v>0.4</v>
      </c>
      <c r="NCB117" s="4">
        <f t="shared" ref="NCB117:NCB120" si="2386">NCA117*NBZ117</f>
        <v>161.63999999999999</v>
      </c>
      <c r="NCE117" s="1" t="s">
        <v>550</v>
      </c>
      <c r="NCF117" s="4" t="str" cm="1">
        <f t="array" ref="NCF117:NCH117">IFERROR(VLOOKUP(NCE117,[1]MA!$A$6:$D$32,{2,3,4},0),IFERROR(VLOOKUP(NCE117,[1]MO!$A$6:$D$26,{2,3,4},0),IFERROR(VLOOKUP(NCE117,[1]MQ!$A$6:$D$26,{2,3,4},0),IFERROR(VLOOKUP(NCE117,[1]BA!$A$6:$H$184,{2,5,8},0),{"No encontrado","X","X"}))))</f>
        <v>CIMBRA COMUN</v>
      </c>
      <c r="NCG117" s="12" t="str">
        <v>m2</v>
      </c>
      <c r="NCH117" s="4">
        <v>404.09</v>
      </c>
      <c r="NCI117" s="1">
        <f t="shared" ref="NCI117" si="2387">0.2*2</f>
        <v>0.4</v>
      </c>
      <c r="NCJ117" s="4">
        <f t="shared" ref="NCJ117:NCJ120" si="2388">NCI117*NCH117</f>
        <v>161.63999999999999</v>
      </c>
      <c r="NCM117" s="1" t="s">
        <v>550</v>
      </c>
      <c r="NCN117" s="4" t="str" cm="1">
        <f t="array" ref="NCN117:NCP117">IFERROR(VLOOKUP(NCM117,[1]MA!$A$6:$D$32,{2,3,4},0),IFERROR(VLOOKUP(NCM117,[1]MO!$A$6:$D$26,{2,3,4},0),IFERROR(VLOOKUP(NCM117,[1]MQ!$A$6:$D$26,{2,3,4},0),IFERROR(VLOOKUP(NCM117,[1]BA!$A$6:$H$184,{2,5,8},0),{"No encontrado","X","X"}))))</f>
        <v>CIMBRA COMUN</v>
      </c>
      <c r="NCO117" s="12" t="str">
        <v>m2</v>
      </c>
      <c r="NCP117" s="4">
        <v>404.09</v>
      </c>
      <c r="NCQ117" s="1">
        <f t="shared" ref="NCQ117" si="2389">0.2*2</f>
        <v>0.4</v>
      </c>
      <c r="NCR117" s="4">
        <f t="shared" ref="NCR117:NCR120" si="2390">NCQ117*NCP117</f>
        <v>161.63999999999999</v>
      </c>
      <c r="NCU117" s="1" t="s">
        <v>550</v>
      </c>
      <c r="NCV117" s="4" t="str" cm="1">
        <f t="array" ref="NCV117:NCX117">IFERROR(VLOOKUP(NCU117,[1]MA!$A$6:$D$32,{2,3,4},0),IFERROR(VLOOKUP(NCU117,[1]MO!$A$6:$D$26,{2,3,4},0),IFERROR(VLOOKUP(NCU117,[1]MQ!$A$6:$D$26,{2,3,4},0),IFERROR(VLOOKUP(NCU117,[1]BA!$A$6:$H$184,{2,5,8},0),{"No encontrado","X","X"}))))</f>
        <v>CIMBRA COMUN</v>
      </c>
      <c r="NCW117" s="12" t="str">
        <v>m2</v>
      </c>
      <c r="NCX117" s="4">
        <v>404.09</v>
      </c>
      <c r="NCY117" s="1">
        <f t="shared" ref="NCY117" si="2391">0.2*2</f>
        <v>0.4</v>
      </c>
      <c r="NCZ117" s="4">
        <f t="shared" ref="NCZ117:NCZ120" si="2392">NCY117*NCX117</f>
        <v>161.63999999999999</v>
      </c>
      <c r="NDC117" s="1" t="s">
        <v>550</v>
      </c>
      <c r="NDD117" s="4" t="str" cm="1">
        <f t="array" ref="NDD117:NDF117">IFERROR(VLOOKUP(NDC117,[1]MA!$A$6:$D$32,{2,3,4},0),IFERROR(VLOOKUP(NDC117,[1]MO!$A$6:$D$26,{2,3,4},0),IFERROR(VLOOKUP(NDC117,[1]MQ!$A$6:$D$26,{2,3,4},0),IFERROR(VLOOKUP(NDC117,[1]BA!$A$6:$H$184,{2,5,8},0),{"No encontrado","X","X"}))))</f>
        <v>CIMBRA COMUN</v>
      </c>
      <c r="NDE117" s="12" t="str">
        <v>m2</v>
      </c>
      <c r="NDF117" s="4">
        <v>404.09</v>
      </c>
      <c r="NDG117" s="1">
        <f t="shared" ref="NDG117" si="2393">0.2*2</f>
        <v>0.4</v>
      </c>
      <c r="NDH117" s="4">
        <f t="shared" ref="NDH117:NDH120" si="2394">NDG117*NDF117</f>
        <v>161.63999999999999</v>
      </c>
      <c r="NDK117" s="1" t="s">
        <v>550</v>
      </c>
      <c r="NDL117" s="4" t="str" cm="1">
        <f t="array" ref="NDL117:NDN117">IFERROR(VLOOKUP(NDK117,[1]MA!$A$6:$D$32,{2,3,4},0),IFERROR(VLOOKUP(NDK117,[1]MO!$A$6:$D$26,{2,3,4},0),IFERROR(VLOOKUP(NDK117,[1]MQ!$A$6:$D$26,{2,3,4},0),IFERROR(VLOOKUP(NDK117,[1]BA!$A$6:$H$184,{2,5,8},0),{"No encontrado","X","X"}))))</f>
        <v>CIMBRA COMUN</v>
      </c>
      <c r="NDM117" s="12" t="str">
        <v>m2</v>
      </c>
      <c r="NDN117" s="4">
        <v>404.09</v>
      </c>
      <c r="NDO117" s="1">
        <f t="shared" ref="NDO117" si="2395">0.2*2</f>
        <v>0.4</v>
      </c>
      <c r="NDP117" s="4">
        <f t="shared" ref="NDP117:NDP120" si="2396">NDO117*NDN117</f>
        <v>161.63999999999999</v>
      </c>
      <c r="NDS117" s="1" t="s">
        <v>550</v>
      </c>
      <c r="NDT117" s="4" t="str" cm="1">
        <f t="array" ref="NDT117:NDV117">IFERROR(VLOOKUP(NDS117,[1]MA!$A$6:$D$32,{2,3,4},0),IFERROR(VLOOKUP(NDS117,[1]MO!$A$6:$D$26,{2,3,4},0),IFERROR(VLOOKUP(NDS117,[1]MQ!$A$6:$D$26,{2,3,4},0),IFERROR(VLOOKUP(NDS117,[1]BA!$A$6:$H$184,{2,5,8},0),{"No encontrado","X","X"}))))</f>
        <v>CIMBRA COMUN</v>
      </c>
      <c r="NDU117" s="12" t="str">
        <v>m2</v>
      </c>
      <c r="NDV117" s="4">
        <v>404.09</v>
      </c>
      <c r="NDW117" s="1">
        <f t="shared" ref="NDW117" si="2397">0.2*2</f>
        <v>0.4</v>
      </c>
      <c r="NDX117" s="4">
        <f t="shared" ref="NDX117:NDX120" si="2398">NDW117*NDV117</f>
        <v>161.63999999999999</v>
      </c>
      <c r="NEA117" s="1" t="s">
        <v>550</v>
      </c>
      <c r="NEB117" s="4" t="str" cm="1">
        <f t="array" ref="NEB117:NED117">IFERROR(VLOOKUP(NEA117,[1]MA!$A$6:$D$32,{2,3,4},0),IFERROR(VLOOKUP(NEA117,[1]MO!$A$6:$D$26,{2,3,4},0),IFERROR(VLOOKUP(NEA117,[1]MQ!$A$6:$D$26,{2,3,4},0),IFERROR(VLOOKUP(NEA117,[1]BA!$A$6:$H$184,{2,5,8},0),{"No encontrado","X","X"}))))</f>
        <v>CIMBRA COMUN</v>
      </c>
      <c r="NEC117" s="12" t="str">
        <v>m2</v>
      </c>
      <c r="NED117" s="4">
        <v>404.09</v>
      </c>
      <c r="NEE117" s="1">
        <f t="shared" ref="NEE117" si="2399">0.2*2</f>
        <v>0.4</v>
      </c>
      <c r="NEF117" s="4">
        <f t="shared" ref="NEF117:NEF120" si="2400">NEE117*NED117</f>
        <v>161.63999999999999</v>
      </c>
      <c r="NEI117" s="1" t="s">
        <v>550</v>
      </c>
      <c r="NEJ117" s="4" t="str" cm="1">
        <f t="array" ref="NEJ117:NEL117">IFERROR(VLOOKUP(NEI117,[1]MA!$A$6:$D$32,{2,3,4},0),IFERROR(VLOOKUP(NEI117,[1]MO!$A$6:$D$26,{2,3,4},0),IFERROR(VLOOKUP(NEI117,[1]MQ!$A$6:$D$26,{2,3,4},0),IFERROR(VLOOKUP(NEI117,[1]BA!$A$6:$H$184,{2,5,8},0),{"No encontrado","X","X"}))))</f>
        <v>CIMBRA COMUN</v>
      </c>
      <c r="NEK117" s="12" t="str">
        <v>m2</v>
      </c>
      <c r="NEL117" s="4">
        <v>404.09</v>
      </c>
      <c r="NEM117" s="1">
        <f t="shared" ref="NEM117" si="2401">0.2*2</f>
        <v>0.4</v>
      </c>
      <c r="NEN117" s="4">
        <f t="shared" ref="NEN117:NEN120" si="2402">NEM117*NEL117</f>
        <v>161.63999999999999</v>
      </c>
      <c r="NEQ117" s="1" t="s">
        <v>550</v>
      </c>
      <c r="NER117" s="4" t="str" cm="1">
        <f t="array" ref="NER117:NET117">IFERROR(VLOOKUP(NEQ117,[1]MA!$A$6:$D$32,{2,3,4},0),IFERROR(VLOOKUP(NEQ117,[1]MO!$A$6:$D$26,{2,3,4},0),IFERROR(VLOOKUP(NEQ117,[1]MQ!$A$6:$D$26,{2,3,4},0),IFERROR(VLOOKUP(NEQ117,[1]BA!$A$6:$H$184,{2,5,8},0),{"No encontrado","X","X"}))))</f>
        <v>CIMBRA COMUN</v>
      </c>
      <c r="NES117" s="12" t="str">
        <v>m2</v>
      </c>
      <c r="NET117" s="4">
        <v>404.09</v>
      </c>
      <c r="NEU117" s="1">
        <f t="shared" ref="NEU117" si="2403">0.2*2</f>
        <v>0.4</v>
      </c>
      <c r="NEV117" s="4">
        <f t="shared" ref="NEV117:NEV120" si="2404">NEU117*NET117</f>
        <v>161.63999999999999</v>
      </c>
      <c r="NEY117" s="1" t="s">
        <v>550</v>
      </c>
      <c r="NEZ117" s="4" t="str" cm="1">
        <f t="array" ref="NEZ117:NFB117">IFERROR(VLOOKUP(NEY117,[1]MA!$A$6:$D$32,{2,3,4},0),IFERROR(VLOOKUP(NEY117,[1]MO!$A$6:$D$26,{2,3,4},0),IFERROR(VLOOKUP(NEY117,[1]MQ!$A$6:$D$26,{2,3,4},0),IFERROR(VLOOKUP(NEY117,[1]BA!$A$6:$H$184,{2,5,8},0),{"No encontrado","X","X"}))))</f>
        <v>CIMBRA COMUN</v>
      </c>
      <c r="NFA117" s="12" t="str">
        <v>m2</v>
      </c>
      <c r="NFB117" s="4">
        <v>404.09</v>
      </c>
      <c r="NFC117" s="1">
        <f t="shared" ref="NFC117" si="2405">0.2*2</f>
        <v>0.4</v>
      </c>
      <c r="NFD117" s="4">
        <f t="shared" ref="NFD117:NFD120" si="2406">NFC117*NFB117</f>
        <v>161.63999999999999</v>
      </c>
      <c r="NFG117" s="1" t="s">
        <v>550</v>
      </c>
      <c r="NFH117" s="4" t="str" cm="1">
        <f t="array" ref="NFH117:NFJ117">IFERROR(VLOOKUP(NFG117,[1]MA!$A$6:$D$32,{2,3,4},0),IFERROR(VLOOKUP(NFG117,[1]MO!$A$6:$D$26,{2,3,4},0),IFERROR(VLOOKUP(NFG117,[1]MQ!$A$6:$D$26,{2,3,4},0),IFERROR(VLOOKUP(NFG117,[1]BA!$A$6:$H$184,{2,5,8},0),{"No encontrado","X","X"}))))</f>
        <v>CIMBRA COMUN</v>
      </c>
      <c r="NFI117" s="12" t="str">
        <v>m2</v>
      </c>
      <c r="NFJ117" s="4">
        <v>404.09</v>
      </c>
      <c r="NFK117" s="1">
        <f t="shared" ref="NFK117" si="2407">0.2*2</f>
        <v>0.4</v>
      </c>
      <c r="NFL117" s="4">
        <f t="shared" ref="NFL117:NFL120" si="2408">NFK117*NFJ117</f>
        <v>161.63999999999999</v>
      </c>
      <c r="NFO117" s="1" t="s">
        <v>550</v>
      </c>
      <c r="NFP117" s="4" t="str" cm="1">
        <f t="array" ref="NFP117:NFR117">IFERROR(VLOOKUP(NFO117,[1]MA!$A$6:$D$32,{2,3,4},0),IFERROR(VLOOKUP(NFO117,[1]MO!$A$6:$D$26,{2,3,4},0),IFERROR(VLOOKUP(NFO117,[1]MQ!$A$6:$D$26,{2,3,4},0),IFERROR(VLOOKUP(NFO117,[1]BA!$A$6:$H$184,{2,5,8},0),{"No encontrado","X","X"}))))</f>
        <v>CIMBRA COMUN</v>
      </c>
      <c r="NFQ117" s="12" t="str">
        <v>m2</v>
      </c>
      <c r="NFR117" s="4">
        <v>404.09</v>
      </c>
      <c r="NFS117" s="1">
        <f t="shared" ref="NFS117" si="2409">0.2*2</f>
        <v>0.4</v>
      </c>
      <c r="NFT117" s="4">
        <f t="shared" ref="NFT117:NFT120" si="2410">NFS117*NFR117</f>
        <v>161.63999999999999</v>
      </c>
      <c r="NFW117" s="1" t="s">
        <v>550</v>
      </c>
      <c r="NFX117" s="4" t="str" cm="1">
        <f t="array" ref="NFX117:NFZ117">IFERROR(VLOOKUP(NFW117,[1]MA!$A$6:$D$32,{2,3,4},0),IFERROR(VLOOKUP(NFW117,[1]MO!$A$6:$D$26,{2,3,4},0),IFERROR(VLOOKUP(NFW117,[1]MQ!$A$6:$D$26,{2,3,4},0),IFERROR(VLOOKUP(NFW117,[1]BA!$A$6:$H$184,{2,5,8},0),{"No encontrado","X","X"}))))</f>
        <v>CIMBRA COMUN</v>
      </c>
      <c r="NFY117" s="12" t="str">
        <v>m2</v>
      </c>
      <c r="NFZ117" s="4">
        <v>404.09</v>
      </c>
      <c r="NGA117" s="1">
        <f t="shared" ref="NGA117" si="2411">0.2*2</f>
        <v>0.4</v>
      </c>
      <c r="NGB117" s="4">
        <f t="shared" ref="NGB117:NGB120" si="2412">NGA117*NFZ117</f>
        <v>161.63999999999999</v>
      </c>
      <c r="NGE117" s="1" t="s">
        <v>550</v>
      </c>
      <c r="NGF117" s="4" t="str" cm="1">
        <f t="array" ref="NGF117:NGH117">IFERROR(VLOOKUP(NGE117,[1]MA!$A$6:$D$32,{2,3,4},0),IFERROR(VLOOKUP(NGE117,[1]MO!$A$6:$D$26,{2,3,4},0),IFERROR(VLOOKUP(NGE117,[1]MQ!$A$6:$D$26,{2,3,4},0),IFERROR(VLOOKUP(NGE117,[1]BA!$A$6:$H$184,{2,5,8},0),{"No encontrado","X","X"}))))</f>
        <v>CIMBRA COMUN</v>
      </c>
      <c r="NGG117" s="12" t="str">
        <v>m2</v>
      </c>
      <c r="NGH117" s="4">
        <v>404.09</v>
      </c>
      <c r="NGI117" s="1">
        <f t="shared" ref="NGI117" si="2413">0.2*2</f>
        <v>0.4</v>
      </c>
      <c r="NGJ117" s="4">
        <f t="shared" ref="NGJ117:NGJ120" si="2414">NGI117*NGH117</f>
        <v>161.63999999999999</v>
      </c>
      <c r="NGM117" s="1" t="s">
        <v>550</v>
      </c>
      <c r="NGN117" s="4" t="str" cm="1">
        <f t="array" ref="NGN117:NGP117">IFERROR(VLOOKUP(NGM117,[1]MA!$A$6:$D$32,{2,3,4},0),IFERROR(VLOOKUP(NGM117,[1]MO!$A$6:$D$26,{2,3,4},0),IFERROR(VLOOKUP(NGM117,[1]MQ!$A$6:$D$26,{2,3,4},0),IFERROR(VLOOKUP(NGM117,[1]BA!$A$6:$H$184,{2,5,8},0),{"No encontrado","X","X"}))))</f>
        <v>CIMBRA COMUN</v>
      </c>
      <c r="NGO117" s="12" t="str">
        <v>m2</v>
      </c>
      <c r="NGP117" s="4">
        <v>404.09</v>
      </c>
      <c r="NGQ117" s="1">
        <f t="shared" ref="NGQ117" si="2415">0.2*2</f>
        <v>0.4</v>
      </c>
      <c r="NGR117" s="4">
        <f t="shared" ref="NGR117:NGR120" si="2416">NGQ117*NGP117</f>
        <v>161.63999999999999</v>
      </c>
      <c r="NGU117" s="1" t="s">
        <v>550</v>
      </c>
      <c r="NGV117" s="4" t="str" cm="1">
        <f t="array" ref="NGV117:NGX117">IFERROR(VLOOKUP(NGU117,[1]MA!$A$6:$D$32,{2,3,4},0),IFERROR(VLOOKUP(NGU117,[1]MO!$A$6:$D$26,{2,3,4},0),IFERROR(VLOOKUP(NGU117,[1]MQ!$A$6:$D$26,{2,3,4},0),IFERROR(VLOOKUP(NGU117,[1]BA!$A$6:$H$184,{2,5,8},0),{"No encontrado","X","X"}))))</f>
        <v>CIMBRA COMUN</v>
      </c>
      <c r="NGW117" s="12" t="str">
        <v>m2</v>
      </c>
      <c r="NGX117" s="4">
        <v>404.09</v>
      </c>
      <c r="NGY117" s="1">
        <f t="shared" ref="NGY117" si="2417">0.2*2</f>
        <v>0.4</v>
      </c>
      <c r="NGZ117" s="4">
        <f t="shared" ref="NGZ117:NGZ120" si="2418">NGY117*NGX117</f>
        <v>161.63999999999999</v>
      </c>
      <c r="NHC117" s="1" t="s">
        <v>550</v>
      </c>
      <c r="NHD117" s="4" t="str" cm="1">
        <f t="array" ref="NHD117:NHF117">IFERROR(VLOOKUP(NHC117,[1]MA!$A$6:$D$32,{2,3,4},0),IFERROR(VLOOKUP(NHC117,[1]MO!$A$6:$D$26,{2,3,4},0),IFERROR(VLOOKUP(NHC117,[1]MQ!$A$6:$D$26,{2,3,4},0),IFERROR(VLOOKUP(NHC117,[1]BA!$A$6:$H$184,{2,5,8},0),{"No encontrado","X","X"}))))</f>
        <v>CIMBRA COMUN</v>
      </c>
      <c r="NHE117" s="12" t="str">
        <v>m2</v>
      </c>
      <c r="NHF117" s="4">
        <v>404.09</v>
      </c>
      <c r="NHG117" s="1">
        <f t="shared" ref="NHG117" si="2419">0.2*2</f>
        <v>0.4</v>
      </c>
      <c r="NHH117" s="4">
        <f t="shared" ref="NHH117:NHH120" si="2420">NHG117*NHF117</f>
        <v>161.63999999999999</v>
      </c>
      <c r="NHK117" s="1" t="s">
        <v>550</v>
      </c>
      <c r="NHL117" s="4" t="str" cm="1">
        <f t="array" ref="NHL117:NHN117">IFERROR(VLOOKUP(NHK117,[1]MA!$A$6:$D$32,{2,3,4},0),IFERROR(VLOOKUP(NHK117,[1]MO!$A$6:$D$26,{2,3,4},0),IFERROR(VLOOKUP(NHK117,[1]MQ!$A$6:$D$26,{2,3,4},0),IFERROR(VLOOKUP(NHK117,[1]BA!$A$6:$H$184,{2,5,8},0),{"No encontrado","X","X"}))))</f>
        <v>CIMBRA COMUN</v>
      </c>
      <c r="NHM117" s="12" t="str">
        <v>m2</v>
      </c>
      <c r="NHN117" s="4">
        <v>404.09</v>
      </c>
      <c r="NHO117" s="1">
        <f t="shared" ref="NHO117" si="2421">0.2*2</f>
        <v>0.4</v>
      </c>
      <c r="NHP117" s="4">
        <f t="shared" ref="NHP117:NHP120" si="2422">NHO117*NHN117</f>
        <v>161.63999999999999</v>
      </c>
      <c r="NHS117" s="1" t="s">
        <v>550</v>
      </c>
      <c r="NHT117" s="4" t="str" cm="1">
        <f t="array" ref="NHT117:NHV117">IFERROR(VLOOKUP(NHS117,[1]MA!$A$6:$D$32,{2,3,4},0),IFERROR(VLOOKUP(NHS117,[1]MO!$A$6:$D$26,{2,3,4},0),IFERROR(VLOOKUP(NHS117,[1]MQ!$A$6:$D$26,{2,3,4},0),IFERROR(VLOOKUP(NHS117,[1]BA!$A$6:$H$184,{2,5,8},0),{"No encontrado","X","X"}))))</f>
        <v>CIMBRA COMUN</v>
      </c>
      <c r="NHU117" s="12" t="str">
        <v>m2</v>
      </c>
      <c r="NHV117" s="4">
        <v>404.09</v>
      </c>
      <c r="NHW117" s="1">
        <f t="shared" ref="NHW117" si="2423">0.2*2</f>
        <v>0.4</v>
      </c>
      <c r="NHX117" s="4">
        <f t="shared" ref="NHX117:NHX120" si="2424">NHW117*NHV117</f>
        <v>161.63999999999999</v>
      </c>
      <c r="NIA117" s="1" t="s">
        <v>550</v>
      </c>
      <c r="NIB117" s="4" t="str" cm="1">
        <f t="array" ref="NIB117:NID117">IFERROR(VLOOKUP(NIA117,[1]MA!$A$6:$D$32,{2,3,4},0),IFERROR(VLOOKUP(NIA117,[1]MO!$A$6:$D$26,{2,3,4},0),IFERROR(VLOOKUP(NIA117,[1]MQ!$A$6:$D$26,{2,3,4},0),IFERROR(VLOOKUP(NIA117,[1]BA!$A$6:$H$184,{2,5,8},0),{"No encontrado","X","X"}))))</f>
        <v>CIMBRA COMUN</v>
      </c>
      <c r="NIC117" s="12" t="str">
        <v>m2</v>
      </c>
      <c r="NID117" s="4">
        <v>404.09</v>
      </c>
      <c r="NIE117" s="1">
        <f t="shared" ref="NIE117" si="2425">0.2*2</f>
        <v>0.4</v>
      </c>
      <c r="NIF117" s="4">
        <f t="shared" ref="NIF117:NIF120" si="2426">NIE117*NID117</f>
        <v>161.63999999999999</v>
      </c>
      <c r="NII117" s="1" t="s">
        <v>550</v>
      </c>
      <c r="NIJ117" s="4" t="str" cm="1">
        <f t="array" ref="NIJ117:NIL117">IFERROR(VLOOKUP(NII117,[1]MA!$A$6:$D$32,{2,3,4},0),IFERROR(VLOOKUP(NII117,[1]MO!$A$6:$D$26,{2,3,4},0),IFERROR(VLOOKUP(NII117,[1]MQ!$A$6:$D$26,{2,3,4},0),IFERROR(VLOOKUP(NII117,[1]BA!$A$6:$H$184,{2,5,8},0),{"No encontrado","X","X"}))))</f>
        <v>CIMBRA COMUN</v>
      </c>
      <c r="NIK117" s="12" t="str">
        <v>m2</v>
      </c>
      <c r="NIL117" s="4">
        <v>404.09</v>
      </c>
      <c r="NIM117" s="1">
        <f t="shared" ref="NIM117" si="2427">0.2*2</f>
        <v>0.4</v>
      </c>
      <c r="NIN117" s="4">
        <f t="shared" ref="NIN117:NIN120" si="2428">NIM117*NIL117</f>
        <v>161.63999999999999</v>
      </c>
      <c r="NIQ117" s="1" t="s">
        <v>550</v>
      </c>
      <c r="NIR117" s="4" t="str" cm="1">
        <f t="array" ref="NIR117:NIT117">IFERROR(VLOOKUP(NIQ117,[1]MA!$A$6:$D$32,{2,3,4},0),IFERROR(VLOOKUP(NIQ117,[1]MO!$A$6:$D$26,{2,3,4},0),IFERROR(VLOOKUP(NIQ117,[1]MQ!$A$6:$D$26,{2,3,4},0),IFERROR(VLOOKUP(NIQ117,[1]BA!$A$6:$H$184,{2,5,8},0),{"No encontrado","X","X"}))))</f>
        <v>CIMBRA COMUN</v>
      </c>
      <c r="NIS117" s="12" t="str">
        <v>m2</v>
      </c>
      <c r="NIT117" s="4">
        <v>404.09</v>
      </c>
      <c r="NIU117" s="1">
        <f t="shared" ref="NIU117" si="2429">0.2*2</f>
        <v>0.4</v>
      </c>
      <c r="NIV117" s="4">
        <f t="shared" ref="NIV117:NIV120" si="2430">NIU117*NIT117</f>
        <v>161.63999999999999</v>
      </c>
      <c r="NIY117" s="1" t="s">
        <v>550</v>
      </c>
      <c r="NIZ117" s="4" t="str" cm="1">
        <f t="array" ref="NIZ117:NJB117">IFERROR(VLOOKUP(NIY117,[1]MA!$A$6:$D$32,{2,3,4},0),IFERROR(VLOOKUP(NIY117,[1]MO!$A$6:$D$26,{2,3,4},0),IFERROR(VLOOKUP(NIY117,[1]MQ!$A$6:$D$26,{2,3,4},0),IFERROR(VLOOKUP(NIY117,[1]BA!$A$6:$H$184,{2,5,8},0),{"No encontrado","X","X"}))))</f>
        <v>CIMBRA COMUN</v>
      </c>
      <c r="NJA117" s="12" t="str">
        <v>m2</v>
      </c>
      <c r="NJB117" s="4">
        <v>404.09</v>
      </c>
      <c r="NJC117" s="1">
        <f t="shared" ref="NJC117" si="2431">0.2*2</f>
        <v>0.4</v>
      </c>
      <c r="NJD117" s="4">
        <f t="shared" ref="NJD117:NJD120" si="2432">NJC117*NJB117</f>
        <v>161.63999999999999</v>
      </c>
      <c r="NJG117" s="1" t="s">
        <v>550</v>
      </c>
      <c r="NJH117" s="4" t="str" cm="1">
        <f t="array" ref="NJH117:NJJ117">IFERROR(VLOOKUP(NJG117,[1]MA!$A$6:$D$32,{2,3,4},0),IFERROR(VLOOKUP(NJG117,[1]MO!$A$6:$D$26,{2,3,4},0),IFERROR(VLOOKUP(NJG117,[1]MQ!$A$6:$D$26,{2,3,4},0),IFERROR(VLOOKUP(NJG117,[1]BA!$A$6:$H$184,{2,5,8},0),{"No encontrado","X","X"}))))</f>
        <v>CIMBRA COMUN</v>
      </c>
      <c r="NJI117" s="12" t="str">
        <v>m2</v>
      </c>
      <c r="NJJ117" s="4">
        <v>404.09</v>
      </c>
      <c r="NJK117" s="1">
        <f t="shared" ref="NJK117" si="2433">0.2*2</f>
        <v>0.4</v>
      </c>
      <c r="NJL117" s="4">
        <f t="shared" ref="NJL117:NJL120" si="2434">NJK117*NJJ117</f>
        <v>161.63999999999999</v>
      </c>
      <c r="NJO117" s="1" t="s">
        <v>550</v>
      </c>
      <c r="NJP117" s="4" t="str" cm="1">
        <f t="array" ref="NJP117:NJR117">IFERROR(VLOOKUP(NJO117,[1]MA!$A$6:$D$32,{2,3,4},0),IFERROR(VLOOKUP(NJO117,[1]MO!$A$6:$D$26,{2,3,4},0),IFERROR(VLOOKUP(NJO117,[1]MQ!$A$6:$D$26,{2,3,4},0),IFERROR(VLOOKUP(NJO117,[1]BA!$A$6:$H$184,{2,5,8},0),{"No encontrado","X","X"}))))</f>
        <v>CIMBRA COMUN</v>
      </c>
      <c r="NJQ117" s="12" t="str">
        <v>m2</v>
      </c>
      <c r="NJR117" s="4">
        <v>404.09</v>
      </c>
      <c r="NJS117" s="1">
        <f t="shared" ref="NJS117" si="2435">0.2*2</f>
        <v>0.4</v>
      </c>
      <c r="NJT117" s="4">
        <f t="shared" ref="NJT117:NJT120" si="2436">NJS117*NJR117</f>
        <v>161.63999999999999</v>
      </c>
      <c r="NJW117" s="1" t="s">
        <v>550</v>
      </c>
      <c r="NJX117" s="4" t="str" cm="1">
        <f t="array" ref="NJX117:NJZ117">IFERROR(VLOOKUP(NJW117,[1]MA!$A$6:$D$32,{2,3,4},0),IFERROR(VLOOKUP(NJW117,[1]MO!$A$6:$D$26,{2,3,4},0),IFERROR(VLOOKUP(NJW117,[1]MQ!$A$6:$D$26,{2,3,4},0),IFERROR(VLOOKUP(NJW117,[1]BA!$A$6:$H$184,{2,5,8},0),{"No encontrado","X","X"}))))</f>
        <v>CIMBRA COMUN</v>
      </c>
      <c r="NJY117" s="12" t="str">
        <v>m2</v>
      </c>
      <c r="NJZ117" s="4">
        <v>404.09</v>
      </c>
      <c r="NKA117" s="1">
        <f t="shared" ref="NKA117" si="2437">0.2*2</f>
        <v>0.4</v>
      </c>
      <c r="NKB117" s="4">
        <f t="shared" ref="NKB117:NKB120" si="2438">NKA117*NJZ117</f>
        <v>161.63999999999999</v>
      </c>
      <c r="NKE117" s="1" t="s">
        <v>550</v>
      </c>
      <c r="NKF117" s="4" t="str" cm="1">
        <f t="array" ref="NKF117:NKH117">IFERROR(VLOOKUP(NKE117,[1]MA!$A$6:$D$32,{2,3,4},0),IFERROR(VLOOKUP(NKE117,[1]MO!$A$6:$D$26,{2,3,4},0),IFERROR(VLOOKUP(NKE117,[1]MQ!$A$6:$D$26,{2,3,4},0),IFERROR(VLOOKUP(NKE117,[1]BA!$A$6:$H$184,{2,5,8},0),{"No encontrado","X","X"}))))</f>
        <v>CIMBRA COMUN</v>
      </c>
      <c r="NKG117" s="12" t="str">
        <v>m2</v>
      </c>
      <c r="NKH117" s="4">
        <v>404.09</v>
      </c>
      <c r="NKI117" s="1">
        <f t="shared" ref="NKI117" si="2439">0.2*2</f>
        <v>0.4</v>
      </c>
      <c r="NKJ117" s="4">
        <f t="shared" ref="NKJ117:NKJ120" si="2440">NKI117*NKH117</f>
        <v>161.63999999999999</v>
      </c>
      <c r="NKM117" s="1" t="s">
        <v>550</v>
      </c>
      <c r="NKN117" s="4" t="str" cm="1">
        <f t="array" ref="NKN117:NKP117">IFERROR(VLOOKUP(NKM117,[1]MA!$A$6:$D$32,{2,3,4},0),IFERROR(VLOOKUP(NKM117,[1]MO!$A$6:$D$26,{2,3,4},0),IFERROR(VLOOKUP(NKM117,[1]MQ!$A$6:$D$26,{2,3,4},0),IFERROR(VLOOKUP(NKM117,[1]BA!$A$6:$H$184,{2,5,8},0),{"No encontrado","X","X"}))))</f>
        <v>CIMBRA COMUN</v>
      </c>
      <c r="NKO117" s="12" t="str">
        <v>m2</v>
      </c>
      <c r="NKP117" s="4">
        <v>404.09</v>
      </c>
      <c r="NKQ117" s="1">
        <f t="shared" ref="NKQ117" si="2441">0.2*2</f>
        <v>0.4</v>
      </c>
      <c r="NKR117" s="4">
        <f t="shared" ref="NKR117:NKR120" si="2442">NKQ117*NKP117</f>
        <v>161.63999999999999</v>
      </c>
      <c r="NKU117" s="1" t="s">
        <v>550</v>
      </c>
      <c r="NKV117" s="4" t="str" cm="1">
        <f t="array" ref="NKV117:NKX117">IFERROR(VLOOKUP(NKU117,[1]MA!$A$6:$D$32,{2,3,4},0),IFERROR(VLOOKUP(NKU117,[1]MO!$A$6:$D$26,{2,3,4},0),IFERROR(VLOOKUP(NKU117,[1]MQ!$A$6:$D$26,{2,3,4},0),IFERROR(VLOOKUP(NKU117,[1]BA!$A$6:$H$184,{2,5,8},0),{"No encontrado","X","X"}))))</f>
        <v>CIMBRA COMUN</v>
      </c>
      <c r="NKW117" s="12" t="str">
        <v>m2</v>
      </c>
      <c r="NKX117" s="4">
        <v>404.09</v>
      </c>
      <c r="NKY117" s="1">
        <f t="shared" ref="NKY117" si="2443">0.2*2</f>
        <v>0.4</v>
      </c>
      <c r="NKZ117" s="4">
        <f t="shared" ref="NKZ117:NKZ120" si="2444">NKY117*NKX117</f>
        <v>161.63999999999999</v>
      </c>
      <c r="NLC117" s="1" t="s">
        <v>550</v>
      </c>
      <c r="NLD117" s="4" t="str" cm="1">
        <f t="array" ref="NLD117:NLF117">IFERROR(VLOOKUP(NLC117,[1]MA!$A$6:$D$32,{2,3,4},0),IFERROR(VLOOKUP(NLC117,[1]MO!$A$6:$D$26,{2,3,4},0),IFERROR(VLOOKUP(NLC117,[1]MQ!$A$6:$D$26,{2,3,4},0),IFERROR(VLOOKUP(NLC117,[1]BA!$A$6:$H$184,{2,5,8},0),{"No encontrado","X","X"}))))</f>
        <v>CIMBRA COMUN</v>
      </c>
      <c r="NLE117" s="12" t="str">
        <v>m2</v>
      </c>
      <c r="NLF117" s="4">
        <v>404.09</v>
      </c>
      <c r="NLG117" s="1">
        <f t="shared" ref="NLG117" si="2445">0.2*2</f>
        <v>0.4</v>
      </c>
      <c r="NLH117" s="4">
        <f t="shared" ref="NLH117:NLH120" si="2446">NLG117*NLF117</f>
        <v>161.63999999999999</v>
      </c>
      <c r="NLK117" s="1" t="s">
        <v>550</v>
      </c>
      <c r="NLL117" s="4" t="str" cm="1">
        <f t="array" ref="NLL117:NLN117">IFERROR(VLOOKUP(NLK117,[1]MA!$A$6:$D$32,{2,3,4},0),IFERROR(VLOOKUP(NLK117,[1]MO!$A$6:$D$26,{2,3,4},0),IFERROR(VLOOKUP(NLK117,[1]MQ!$A$6:$D$26,{2,3,4},0),IFERROR(VLOOKUP(NLK117,[1]BA!$A$6:$H$184,{2,5,8},0),{"No encontrado","X","X"}))))</f>
        <v>CIMBRA COMUN</v>
      </c>
      <c r="NLM117" s="12" t="str">
        <v>m2</v>
      </c>
      <c r="NLN117" s="4">
        <v>404.09</v>
      </c>
      <c r="NLO117" s="1">
        <f t="shared" ref="NLO117" si="2447">0.2*2</f>
        <v>0.4</v>
      </c>
      <c r="NLP117" s="4">
        <f t="shared" ref="NLP117:NLP120" si="2448">NLO117*NLN117</f>
        <v>161.63999999999999</v>
      </c>
      <c r="NLS117" s="1" t="s">
        <v>550</v>
      </c>
      <c r="NLT117" s="4" t="str" cm="1">
        <f t="array" ref="NLT117:NLV117">IFERROR(VLOOKUP(NLS117,[1]MA!$A$6:$D$32,{2,3,4},0),IFERROR(VLOOKUP(NLS117,[1]MO!$A$6:$D$26,{2,3,4},0),IFERROR(VLOOKUP(NLS117,[1]MQ!$A$6:$D$26,{2,3,4},0),IFERROR(VLOOKUP(NLS117,[1]BA!$A$6:$H$184,{2,5,8},0),{"No encontrado","X","X"}))))</f>
        <v>CIMBRA COMUN</v>
      </c>
      <c r="NLU117" s="12" t="str">
        <v>m2</v>
      </c>
      <c r="NLV117" s="4">
        <v>404.09</v>
      </c>
      <c r="NLW117" s="1">
        <f t="shared" ref="NLW117" si="2449">0.2*2</f>
        <v>0.4</v>
      </c>
      <c r="NLX117" s="4">
        <f t="shared" ref="NLX117:NLX120" si="2450">NLW117*NLV117</f>
        <v>161.63999999999999</v>
      </c>
      <c r="NMA117" s="1" t="s">
        <v>550</v>
      </c>
      <c r="NMB117" s="4" t="str" cm="1">
        <f t="array" ref="NMB117:NMD117">IFERROR(VLOOKUP(NMA117,[1]MA!$A$6:$D$32,{2,3,4},0),IFERROR(VLOOKUP(NMA117,[1]MO!$A$6:$D$26,{2,3,4},0),IFERROR(VLOOKUP(NMA117,[1]MQ!$A$6:$D$26,{2,3,4},0),IFERROR(VLOOKUP(NMA117,[1]BA!$A$6:$H$184,{2,5,8},0),{"No encontrado","X","X"}))))</f>
        <v>CIMBRA COMUN</v>
      </c>
      <c r="NMC117" s="12" t="str">
        <v>m2</v>
      </c>
      <c r="NMD117" s="4">
        <v>404.09</v>
      </c>
      <c r="NME117" s="1">
        <f t="shared" ref="NME117" si="2451">0.2*2</f>
        <v>0.4</v>
      </c>
      <c r="NMF117" s="4">
        <f t="shared" ref="NMF117:NMF120" si="2452">NME117*NMD117</f>
        <v>161.63999999999999</v>
      </c>
      <c r="NMI117" s="1" t="s">
        <v>550</v>
      </c>
      <c r="NMJ117" s="4" t="str" cm="1">
        <f t="array" ref="NMJ117:NML117">IFERROR(VLOOKUP(NMI117,[1]MA!$A$6:$D$32,{2,3,4},0),IFERROR(VLOOKUP(NMI117,[1]MO!$A$6:$D$26,{2,3,4},0),IFERROR(VLOOKUP(NMI117,[1]MQ!$A$6:$D$26,{2,3,4},0),IFERROR(VLOOKUP(NMI117,[1]BA!$A$6:$H$184,{2,5,8},0),{"No encontrado","X","X"}))))</f>
        <v>CIMBRA COMUN</v>
      </c>
      <c r="NMK117" s="12" t="str">
        <v>m2</v>
      </c>
      <c r="NML117" s="4">
        <v>404.09</v>
      </c>
      <c r="NMM117" s="1">
        <f t="shared" ref="NMM117" si="2453">0.2*2</f>
        <v>0.4</v>
      </c>
      <c r="NMN117" s="4">
        <f t="shared" ref="NMN117:NMN120" si="2454">NMM117*NML117</f>
        <v>161.63999999999999</v>
      </c>
      <c r="NMQ117" s="1" t="s">
        <v>550</v>
      </c>
      <c r="NMR117" s="4" t="str" cm="1">
        <f t="array" ref="NMR117:NMT117">IFERROR(VLOOKUP(NMQ117,[1]MA!$A$6:$D$32,{2,3,4},0),IFERROR(VLOOKUP(NMQ117,[1]MO!$A$6:$D$26,{2,3,4},0),IFERROR(VLOOKUP(NMQ117,[1]MQ!$A$6:$D$26,{2,3,4},0),IFERROR(VLOOKUP(NMQ117,[1]BA!$A$6:$H$184,{2,5,8},0),{"No encontrado","X","X"}))))</f>
        <v>CIMBRA COMUN</v>
      </c>
      <c r="NMS117" s="12" t="str">
        <v>m2</v>
      </c>
      <c r="NMT117" s="4">
        <v>404.09</v>
      </c>
      <c r="NMU117" s="1">
        <f t="shared" ref="NMU117" si="2455">0.2*2</f>
        <v>0.4</v>
      </c>
      <c r="NMV117" s="4">
        <f t="shared" ref="NMV117:NMV120" si="2456">NMU117*NMT117</f>
        <v>161.63999999999999</v>
      </c>
      <c r="NMY117" s="1" t="s">
        <v>550</v>
      </c>
      <c r="NMZ117" s="4" t="str" cm="1">
        <f t="array" ref="NMZ117:NNB117">IFERROR(VLOOKUP(NMY117,[1]MA!$A$6:$D$32,{2,3,4},0),IFERROR(VLOOKUP(NMY117,[1]MO!$A$6:$D$26,{2,3,4},0),IFERROR(VLOOKUP(NMY117,[1]MQ!$A$6:$D$26,{2,3,4},0),IFERROR(VLOOKUP(NMY117,[1]BA!$A$6:$H$184,{2,5,8},0),{"No encontrado","X","X"}))))</f>
        <v>CIMBRA COMUN</v>
      </c>
      <c r="NNA117" s="12" t="str">
        <v>m2</v>
      </c>
      <c r="NNB117" s="4">
        <v>404.09</v>
      </c>
      <c r="NNC117" s="1">
        <f t="shared" ref="NNC117" si="2457">0.2*2</f>
        <v>0.4</v>
      </c>
      <c r="NND117" s="4">
        <f t="shared" ref="NND117:NND120" si="2458">NNC117*NNB117</f>
        <v>161.63999999999999</v>
      </c>
      <c r="NNG117" s="1" t="s">
        <v>550</v>
      </c>
      <c r="NNH117" s="4" t="str" cm="1">
        <f t="array" ref="NNH117:NNJ117">IFERROR(VLOOKUP(NNG117,[1]MA!$A$6:$D$32,{2,3,4},0),IFERROR(VLOOKUP(NNG117,[1]MO!$A$6:$D$26,{2,3,4},0),IFERROR(VLOOKUP(NNG117,[1]MQ!$A$6:$D$26,{2,3,4},0),IFERROR(VLOOKUP(NNG117,[1]BA!$A$6:$H$184,{2,5,8},0),{"No encontrado","X","X"}))))</f>
        <v>CIMBRA COMUN</v>
      </c>
      <c r="NNI117" s="12" t="str">
        <v>m2</v>
      </c>
      <c r="NNJ117" s="4">
        <v>404.09</v>
      </c>
      <c r="NNK117" s="1">
        <f t="shared" ref="NNK117" si="2459">0.2*2</f>
        <v>0.4</v>
      </c>
      <c r="NNL117" s="4">
        <f t="shared" ref="NNL117:NNL120" si="2460">NNK117*NNJ117</f>
        <v>161.63999999999999</v>
      </c>
      <c r="NNO117" s="1" t="s">
        <v>550</v>
      </c>
      <c r="NNP117" s="4" t="str" cm="1">
        <f t="array" ref="NNP117:NNR117">IFERROR(VLOOKUP(NNO117,[1]MA!$A$6:$D$32,{2,3,4},0),IFERROR(VLOOKUP(NNO117,[1]MO!$A$6:$D$26,{2,3,4},0),IFERROR(VLOOKUP(NNO117,[1]MQ!$A$6:$D$26,{2,3,4},0),IFERROR(VLOOKUP(NNO117,[1]BA!$A$6:$H$184,{2,5,8},0),{"No encontrado","X","X"}))))</f>
        <v>CIMBRA COMUN</v>
      </c>
      <c r="NNQ117" s="12" t="str">
        <v>m2</v>
      </c>
      <c r="NNR117" s="4">
        <v>404.09</v>
      </c>
      <c r="NNS117" s="1">
        <f t="shared" ref="NNS117" si="2461">0.2*2</f>
        <v>0.4</v>
      </c>
      <c r="NNT117" s="4">
        <f t="shared" ref="NNT117:NNT120" si="2462">NNS117*NNR117</f>
        <v>161.63999999999999</v>
      </c>
      <c r="NNW117" s="1" t="s">
        <v>550</v>
      </c>
      <c r="NNX117" s="4" t="str" cm="1">
        <f t="array" ref="NNX117:NNZ117">IFERROR(VLOOKUP(NNW117,[1]MA!$A$6:$D$32,{2,3,4},0),IFERROR(VLOOKUP(NNW117,[1]MO!$A$6:$D$26,{2,3,4},0),IFERROR(VLOOKUP(NNW117,[1]MQ!$A$6:$D$26,{2,3,4},0),IFERROR(VLOOKUP(NNW117,[1]BA!$A$6:$H$184,{2,5,8},0),{"No encontrado","X","X"}))))</f>
        <v>CIMBRA COMUN</v>
      </c>
      <c r="NNY117" s="12" t="str">
        <v>m2</v>
      </c>
      <c r="NNZ117" s="4">
        <v>404.09</v>
      </c>
      <c r="NOA117" s="1">
        <f t="shared" ref="NOA117" si="2463">0.2*2</f>
        <v>0.4</v>
      </c>
      <c r="NOB117" s="4">
        <f t="shared" ref="NOB117:NOB120" si="2464">NOA117*NNZ117</f>
        <v>161.63999999999999</v>
      </c>
      <c r="NOE117" s="1" t="s">
        <v>550</v>
      </c>
      <c r="NOF117" s="4" t="str" cm="1">
        <f t="array" ref="NOF117:NOH117">IFERROR(VLOOKUP(NOE117,[1]MA!$A$6:$D$32,{2,3,4},0),IFERROR(VLOOKUP(NOE117,[1]MO!$A$6:$D$26,{2,3,4},0),IFERROR(VLOOKUP(NOE117,[1]MQ!$A$6:$D$26,{2,3,4},0),IFERROR(VLOOKUP(NOE117,[1]BA!$A$6:$H$184,{2,5,8},0),{"No encontrado","X","X"}))))</f>
        <v>CIMBRA COMUN</v>
      </c>
      <c r="NOG117" s="12" t="str">
        <v>m2</v>
      </c>
      <c r="NOH117" s="4">
        <v>404.09</v>
      </c>
      <c r="NOI117" s="1">
        <f t="shared" ref="NOI117" si="2465">0.2*2</f>
        <v>0.4</v>
      </c>
      <c r="NOJ117" s="4">
        <f t="shared" ref="NOJ117:NOJ120" si="2466">NOI117*NOH117</f>
        <v>161.63999999999999</v>
      </c>
      <c r="NOM117" s="1" t="s">
        <v>550</v>
      </c>
      <c r="NON117" s="4" t="str" cm="1">
        <f t="array" ref="NON117:NOP117">IFERROR(VLOOKUP(NOM117,[1]MA!$A$6:$D$32,{2,3,4},0),IFERROR(VLOOKUP(NOM117,[1]MO!$A$6:$D$26,{2,3,4},0),IFERROR(VLOOKUP(NOM117,[1]MQ!$A$6:$D$26,{2,3,4},0),IFERROR(VLOOKUP(NOM117,[1]BA!$A$6:$H$184,{2,5,8},0),{"No encontrado","X","X"}))))</f>
        <v>CIMBRA COMUN</v>
      </c>
      <c r="NOO117" s="12" t="str">
        <v>m2</v>
      </c>
      <c r="NOP117" s="4">
        <v>404.09</v>
      </c>
      <c r="NOQ117" s="1">
        <f t="shared" ref="NOQ117" si="2467">0.2*2</f>
        <v>0.4</v>
      </c>
      <c r="NOR117" s="4">
        <f t="shared" ref="NOR117:NOR120" si="2468">NOQ117*NOP117</f>
        <v>161.63999999999999</v>
      </c>
      <c r="NOU117" s="1" t="s">
        <v>550</v>
      </c>
      <c r="NOV117" s="4" t="str" cm="1">
        <f t="array" ref="NOV117:NOX117">IFERROR(VLOOKUP(NOU117,[1]MA!$A$6:$D$32,{2,3,4},0),IFERROR(VLOOKUP(NOU117,[1]MO!$A$6:$D$26,{2,3,4},0),IFERROR(VLOOKUP(NOU117,[1]MQ!$A$6:$D$26,{2,3,4},0),IFERROR(VLOOKUP(NOU117,[1]BA!$A$6:$H$184,{2,5,8},0),{"No encontrado","X","X"}))))</f>
        <v>CIMBRA COMUN</v>
      </c>
      <c r="NOW117" s="12" t="str">
        <v>m2</v>
      </c>
      <c r="NOX117" s="4">
        <v>404.09</v>
      </c>
      <c r="NOY117" s="1">
        <f t="shared" ref="NOY117" si="2469">0.2*2</f>
        <v>0.4</v>
      </c>
      <c r="NOZ117" s="4">
        <f t="shared" ref="NOZ117:NOZ120" si="2470">NOY117*NOX117</f>
        <v>161.63999999999999</v>
      </c>
      <c r="NPC117" s="1" t="s">
        <v>550</v>
      </c>
      <c r="NPD117" s="4" t="str" cm="1">
        <f t="array" ref="NPD117:NPF117">IFERROR(VLOOKUP(NPC117,[1]MA!$A$6:$D$32,{2,3,4},0),IFERROR(VLOOKUP(NPC117,[1]MO!$A$6:$D$26,{2,3,4},0),IFERROR(VLOOKUP(NPC117,[1]MQ!$A$6:$D$26,{2,3,4},0),IFERROR(VLOOKUP(NPC117,[1]BA!$A$6:$H$184,{2,5,8},0),{"No encontrado","X","X"}))))</f>
        <v>CIMBRA COMUN</v>
      </c>
      <c r="NPE117" s="12" t="str">
        <v>m2</v>
      </c>
      <c r="NPF117" s="4">
        <v>404.09</v>
      </c>
      <c r="NPG117" s="1">
        <f t="shared" ref="NPG117" si="2471">0.2*2</f>
        <v>0.4</v>
      </c>
      <c r="NPH117" s="4">
        <f t="shared" ref="NPH117:NPH120" si="2472">NPG117*NPF117</f>
        <v>161.63999999999999</v>
      </c>
      <c r="NPK117" s="1" t="s">
        <v>550</v>
      </c>
      <c r="NPL117" s="4" t="str" cm="1">
        <f t="array" ref="NPL117:NPN117">IFERROR(VLOOKUP(NPK117,[1]MA!$A$6:$D$32,{2,3,4},0),IFERROR(VLOOKUP(NPK117,[1]MO!$A$6:$D$26,{2,3,4},0),IFERROR(VLOOKUP(NPK117,[1]MQ!$A$6:$D$26,{2,3,4},0),IFERROR(VLOOKUP(NPK117,[1]BA!$A$6:$H$184,{2,5,8},0),{"No encontrado","X","X"}))))</f>
        <v>CIMBRA COMUN</v>
      </c>
      <c r="NPM117" s="12" t="str">
        <v>m2</v>
      </c>
      <c r="NPN117" s="4">
        <v>404.09</v>
      </c>
      <c r="NPO117" s="1">
        <f t="shared" ref="NPO117" si="2473">0.2*2</f>
        <v>0.4</v>
      </c>
      <c r="NPP117" s="4">
        <f t="shared" ref="NPP117:NPP120" si="2474">NPO117*NPN117</f>
        <v>161.63999999999999</v>
      </c>
      <c r="NPS117" s="1" t="s">
        <v>550</v>
      </c>
      <c r="NPT117" s="4" t="str" cm="1">
        <f t="array" ref="NPT117:NPV117">IFERROR(VLOOKUP(NPS117,[1]MA!$A$6:$D$32,{2,3,4},0),IFERROR(VLOOKUP(NPS117,[1]MO!$A$6:$D$26,{2,3,4},0),IFERROR(VLOOKUP(NPS117,[1]MQ!$A$6:$D$26,{2,3,4},0),IFERROR(VLOOKUP(NPS117,[1]BA!$A$6:$H$184,{2,5,8},0),{"No encontrado","X","X"}))))</f>
        <v>CIMBRA COMUN</v>
      </c>
      <c r="NPU117" s="12" t="str">
        <v>m2</v>
      </c>
      <c r="NPV117" s="4">
        <v>404.09</v>
      </c>
      <c r="NPW117" s="1">
        <f t="shared" ref="NPW117" si="2475">0.2*2</f>
        <v>0.4</v>
      </c>
      <c r="NPX117" s="4">
        <f t="shared" ref="NPX117:NPX120" si="2476">NPW117*NPV117</f>
        <v>161.63999999999999</v>
      </c>
      <c r="NQA117" s="1" t="s">
        <v>550</v>
      </c>
      <c r="NQB117" s="4" t="str" cm="1">
        <f t="array" ref="NQB117:NQD117">IFERROR(VLOOKUP(NQA117,[1]MA!$A$6:$D$32,{2,3,4},0),IFERROR(VLOOKUP(NQA117,[1]MO!$A$6:$D$26,{2,3,4},0),IFERROR(VLOOKUP(NQA117,[1]MQ!$A$6:$D$26,{2,3,4},0),IFERROR(VLOOKUP(NQA117,[1]BA!$A$6:$H$184,{2,5,8},0),{"No encontrado","X","X"}))))</f>
        <v>CIMBRA COMUN</v>
      </c>
      <c r="NQC117" s="12" t="str">
        <v>m2</v>
      </c>
      <c r="NQD117" s="4">
        <v>404.09</v>
      </c>
      <c r="NQE117" s="1">
        <f t="shared" ref="NQE117" si="2477">0.2*2</f>
        <v>0.4</v>
      </c>
      <c r="NQF117" s="4">
        <f t="shared" ref="NQF117:NQF120" si="2478">NQE117*NQD117</f>
        <v>161.63999999999999</v>
      </c>
      <c r="NQI117" s="1" t="s">
        <v>550</v>
      </c>
      <c r="NQJ117" s="4" t="str" cm="1">
        <f t="array" ref="NQJ117:NQL117">IFERROR(VLOOKUP(NQI117,[1]MA!$A$6:$D$32,{2,3,4},0),IFERROR(VLOOKUP(NQI117,[1]MO!$A$6:$D$26,{2,3,4},0),IFERROR(VLOOKUP(NQI117,[1]MQ!$A$6:$D$26,{2,3,4},0),IFERROR(VLOOKUP(NQI117,[1]BA!$A$6:$H$184,{2,5,8},0),{"No encontrado","X","X"}))))</f>
        <v>CIMBRA COMUN</v>
      </c>
      <c r="NQK117" s="12" t="str">
        <v>m2</v>
      </c>
      <c r="NQL117" s="4">
        <v>404.09</v>
      </c>
      <c r="NQM117" s="1">
        <f t="shared" ref="NQM117" si="2479">0.2*2</f>
        <v>0.4</v>
      </c>
      <c r="NQN117" s="4">
        <f t="shared" ref="NQN117:NQN120" si="2480">NQM117*NQL117</f>
        <v>161.63999999999999</v>
      </c>
      <c r="NQQ117" s="1" t="s">
        <v>550</v>
      </c>
      <c r="NQR117" s="4" t="str" cm="1">
        <f t="array" ref="NQR117:NQT117">IFERROR(VLOOKUP(NQQ117,[1]MA!$A$6:$D$32,{2,3,4},0),IFERROR(VLOOKUP(NQQ117,[1]MO!$A$6:$D$26,{2,3,4},0),IFERROR(VLOOKUP(NQQ117,[1]MQ!$A$6:$D$26,{2,3,4},0),IFERROR(VLOOKUP(NQQ117,[1]BA!$A$6:$H$184,{2,5,8},0),{"No encontrado","X","X"}))))</f>
        <v>CIMBRA COMUN</v>
      </c>
      <c r="NQS117" s="12" t="str">
        <v>m2</v>
      </c>
      <c r="NQT117" s="4">
        <v>404.09</v>
      </c>
      <c r="NQU117" s="1">
        <f t="shared" ref="NQU117" si="2481">0.2*2</f>
        <v>0.4</v>
      </c>
      <c r="NQV117" s="4">
        <f t="shared" ref="NQV117:NQV120" si="2482">NQU117*NQT117</f>
        <v>161.63999999999999</v>
      </c>
      <c r="NQY117" s="1" t="s">
        <v>550</v>
      </c>
      <c r="NQZ117" s="4" t="str" cm="1">
        <f t="array" ref="NQZ117:NRB117">IFERROR(VLOOKUP(NQY117,[1]MA!$A$6:$D$32,{2,3,4},0),IFERROR(VLOOKUP(NQY117,[1]MO!$A$6:$D$26,{2,3,4},0),IFERROR(VLOOKUP(NQY117,[1]MQ!$A$6:$D$26,{2,3,4},0),IFERROR(VLOOKUP(NQY117,[1]BA!$A$6:$H$184,{2,5,8},0),{"No encontrado","X","X"}))))</f>
        <v>CIMBRA COMUN</v>
      </c>
      <c r="NRA117" s="12" t="str">
        <v>m2</v>
      </c>
      <c r="NRB117" s="4">
        <v>404.09</v>
      </c>
      <c r="NRC117" s="1">
        <f t="shared" ref="NRC117" si="2483">0.2*2</f>
        <v>0.4</v>
      </c>
      <c r="NRD117" s="4">
        <f t="shared" ref="NRD117:NRD120" si="2484">NRC117*NRB117</f>
        <v>161.63999999999999</v>
      </c>
      <c r="NRG117" s="1" t="s">
        <v>550</v>
      </c>
      <c r="NRH117" s="4" t="str" cm="1">
        <f t="array" ref="NRH117:NRJ117">IFERROR(VLOOKUP(NRG117,[1]MA!$A$6:$D$32,{2,3,4},0),IFERROR(VLOOKUP(NRG117,[1]MO!$A$6:$D$26,{2,3,4},0),IFERROR(VLOOKUP(NRG117,[1]MQ!$A$6:$D$26,{2,3,4},0),IFERROR(VLOOKUP(NRG117,[1]BA!$A$6:$H$184,{2,5,8},0),{"No encontrado","X","X"}))))</f>
        <v>CIMBRA COMUN</v>
      </c>
      <c r="NRI117" s="12" t="str">
        <v>m2</v>
      </c>
      <c r="NRJ117" s="4">
        <v>404.09</v>
      </c>
      <c r="NRK117" s="1">
        <f t="shared" ref="NRK117" si="2485">0.2*2</f>
        <v>0.4</v>
      </c>
      <c r="NRL117" s="4">
        <f t="shared" ref="NRL117:NRL120" si="2486">NRK117*NRJ117</f>
        <v>161.63999999999999</v>
      </c>
      <c r="NRO117" s="1" t="s">
        <v>550</v>
      </c>
      <c r="NRP117" s="4" t="str" cm="1">
        <f t="array" ref="NRP117:NRR117">IFERROR(VLOOKUP(NRO117,[1]MA!$A$6:$D$32,{2,3,4},0),IFERROR(VLOOKUP(NRO117,[1]MO!$A$6:$D$26,{2,3,4},0),IFERROR(VLOOKUP(NRO117,[1]MQ!$A$6:$D$26,{2,3,4},0),IFERROR(VLOOKUP(NRO117,[1]BA!$A$6:$H$184,{2,5,8},0),{"No encontrado","X","X"}))))</f>
        <v>CIMBRA COMUN</v>
      </c>
      <c r="NRQ117" s="12" t="str">
        <v>m2</v>
      </c>
      <c r="NRR117" s="4">
        <v>404.09</v>
      </c>
      <c r="NRS117" s="1">
        <f t="shared" ref="NRS117" si="2487">0.2*2</f>
        <v>0.4</v>
      </c>
      <c r="NRT117" s="4">
        <f t="shared" ref="NRT117:NRT120" si="2488">NRS117*NRR117</f>
        <v>161.63999999999999</v>
      </c>
      <c r="NRW117" s="1" t="s">
        <v>550</v>
      </c>
      <c r="NRX117" s="4" t="str" cm="1">
        <f t="array" ref="NRX117:NRZ117">IFERROR(VLOOKUP(NRW117,[1]MA!$A$6:$D$32,{2,3,4},0),IFERROR(VLOOKUP(NRW117,[1]MO!$A$6:$D$26,{2,3,4},0),IFERROR(VLOOKUP(NRW117,[1]MQ!$A$6:$D$26,{2,3,4},0),IFERROR(VLOOKUP(NRW117,[1]BA!$A$6:$H$184,{2,5,8},0),{"No encontrado","X","X"}))))</f>
        <v>CIMBRA COMUN</v>
      </c>
      <c r="NRY117" s="12" t="str">
        <v>m2</v>
      </c>
      <c r="NRZ117" s="4">
        <v>404.09</v>
      </c>
      <c r="NSA117" s="1">
        <f t="shared" ref="NSA117" si="2489">0.2*2</f>
        <v>0.4</v>
      </c>
      <c r="NSB117" s="4">
        <f t="shared" ref="NSB117:NSB120" si="2490">NSA117*NRZ117</f>
        <v>161.63999999999999</v>
      </c>
      <c r="NSE117" s="1" t="s">
        <v>550</v>
      </c>
      <c r="NSF117" s="4" t="str" cm="1">
        <f t="array" ref="NSF117:NSH117">IFERROR(VLOOKUP(NSE117,[1]MA!$A$6:$D$32,{2,3,4},0),IFERROR(VLOOKUP(NSE117,[1]MO!$A$6:$D$26,{2,3,4},0),IFERROR(VLOOKUP(NSE117,[1]MQ!$A$6:$D$26,{2,3,4},0),IFERROR(VLOOKUP(NSE117,[1]BA!$A$6:$H$184,{2,5,8},0),{"No encontrado","X","X"}))))</f>
        <v>CIMBRA COMUN</v>
      </c>
      <c r="NSG117" s="12" t="str">
        <v>m2</v>
      </c>
      <c r="NSH117" s="4">
        <v>404.09</v>
      </c>
      <c r="NSI117" s="1">
        <f t="shared" ref="NSI117" si="2491">0.2*2</f>
        <v>0.4</v>
      </c>
      <c r="NSJ117" s="4">
        <f t="shared" ref="NSJ117:NSJ120" si="2492">NSI117*NSH117</f>
        <v>161.63999999999999</v>
      </c>
      <c r="NSM117" s="1" t="s">
        <v>550</v>
      </c>
      <c r="NSN117" s="4" t="str" cm="1">
        <f t="array" ref="NSN117:NSP117">IFERROR(VLOOKUP(NSM117,[1]MA!$A$6:$D$32,{2,3,4},0),IFERROR(VLOOKUP(NSM117,[1]MO!$A$6:$D$26,{2,3,4},0),IFERROR(VLOOKUP(NSM117,[1]MQ!$A$6:$D$26,{2,3,4},0),IFERROR(VLOOKUP(NSM117,[1]BA!$A$6:$H$184,{2,5,8},0),{"No encontrado","X","X"}))))</f>
        <v>CIMBRA COMUN</v>
      </c>
      <c r="NSO117" s="12" t="str">
        <v>m2</v>
      </c>
      <c r="NSP117" s="4">
        <v>404.09</v>
      </c>
      <c r="NSQ117" s="1">
        <f t="shared" ref="NSQ117" si="2493">0.2*2</f>
        <v>0.4</v>
      </c>
      <c r="NSR117" s="4">
        <f t="shared" ref="NSR117:NSR120" si="2494">NSQ117*NSP117</f>
        <v>161.63999999999999</v>
      </c>
      <c r="NSU117" s="1" t="s">
        <v>550</v>
      </c>
      <c r="NSV117" s="4" t="str" cm="1">
        <f t="array" ref="NSV117:NSX117">IFERROR(VLOOKUP(NSU117,[1]MA!$A$6:$D$32,{2,3,4},0),IFERROR(VLOOKUP(NSU117,[1]MO!$A$6:$D$26,{2,3,4},0),IFERROR(VLOOKUP(NSU117,[1]MQ!$A$6:$D$26,{2,3,4},0),IFERROR(VLOOKUP(NSU117,[1]BA!$A$6:$H$184,{2,5,8},0),{"No encontrado","X","X"}))))</f>
        <v>CIMBRA COMUN</v>
      </c>
      <c r="NSW117" s="12" t="str">
        <v>m2</v>
      </c>
      <c r="NSX117" s="4">
        <v>404.09</v>
      </c>
      <c r="NSY117" s="1">
        <f t="shared" ref="NSY117" si="2495">0.2*2</f>
        <v>0.4</v>
      </c>
      <c r="NSZ117" s="4">
        <f t="shared" ref="NSZ117:NSZ120" si="2496">NSY117*NSX117</f>
        <v>161.63999999999999</v>
      </c>
      <c r="NTC117" s="1" t="s">
        <v>550</v>
      </c>
      <c r="NTD117" s="4" t="str" cm="1">
        <f t="array" ref="NTD117:NTF117">IFERROR(VLOOKUP(NTC117,[1]MA!$A$6:$D$32,{2,3,4},0),IFERROR(VLOOKUP(NTC117,[1]MO!$A$6:$D$26,{2,3,4},0),IFERROR(VLOOKUP(NTC117,[1]MQ!$A$6:$D$26,{2,3,4},0),IFERROR(VLOOKUP(NTC117,[1]BA!$A$6:$H$184,{2,5,8},0),{"No encontrado","X","X"}))))</f>
        <v>CIMBRA COMUN</v>
      </c>
      <c r="NTE117" s="12" t="str">
        <v>m2</v>
      </c>
      <c r="NTF117" s="4">
        <v>404.09</v>
      </c>
      <c r="NTG117" s="1">
        <f t="shared" ref="NTG117" si="2497">0.2*2</f>
        <v>0.4</v>
      </c>
      <c r="NTH117" s="4">
        <f t="shared" ref="NTH117:NTH120" si="2498">NTG117*NTF117</f>
        <v>161.63999999999999</v>
      </c>
      <c r="NTK117" s="1" t="s">
        <v>550</v>
      </c>
      <c r="NTL117" s="4" t="str" cm="1">
        <f t="array" ref="NTL117:NTN117">IFERROR(VLOOKUP(NTK117,[1]MA!$A$6:$D$32,{2,3,4},0),IFERROR(VLOOKUP(NTK117,[1]MO!$A$6:$D$26,{2,3,4},0),IFERROR(VLOOKUP(NTK117,[1]MQ!$A$6:$D$26,{2,3,4},0),IFERROR(VLOOKUP(NTK117,[1]BA!$A$6:$H$184,{2,5,8},0),{"No encontrado","X","X"}))))</f>
        <v>CIMBRA COMUN</v>
      </c>
      <c r="NTM117" s="12" t="str">
        <v>m2</v>
      </c>
      <c r="NTN117" s="4">
        <v>404.09</v>
      </c>
      <c r="NTO117" s="1">
        <f t="shared" ref="NTO117" si="2499">0.2*2</f>
        <v>0.4</v>
      </c>
      <c r="NTP117" s="4">
        <f t="shared" ref="NTP117:NTP120" si="2500">NTO117*NTN117</f>
        <v>161.63999999999999</v>
      </c>
      <c r="NTS117" s="1" t="s">
        <v>550</v>
      </c>
      <c r="NTT117" s="4" t="str" cm="1">
        <f t="array" ref="NTT117:NTV117">IFERROR(VLOOKUP(NTS117,[1]MA!$A$6:$D$32,{2,3,4},0),IFERROR(VLOOKUP(NTS117,[1]MO!$A$6:$D$26,{2,3,4},0),IFERROR(VLOOKUP(NTS117,[1]MQ!$A$6:$D$26,{2,3,4},0),IFERROR(VLOOKUP(NTS117,[1]BA!$A$6:$H$184,{2,5,8},0),{"No encontrado","X","X"}))))</f>
        <v>CIMBRA COMUN</v>
      </c>
      <c r="NTU117" s="12" t="str">
        <v>m2</v>
      </c>
      <c r="NTV117" s="4">
        <v>404.09</v>
      </c>
      <c r="NTW117" s="1">
        <f t="shared" ref="NTW117" si="2501">0.2*2</f>
        <v>0.4</v>
      </c>
      <c r="NTX117" s="4">
        <f t="shared" ref="NTX117:NTX120" si="2502">NTW117*NTV117</f>
        <v>161.63999999999999</v>
      </c>
      <c r="NUA117" s="1" t="s">
        <v>550</v>
      </c>
      <c r="NUB117" s="4" t="str" cm="1">
        <f t="array" ref="NUB117:NUD117">IFERROR(VLOOKUP(NUA117,[1]MA!$A$6:$D$32,{2,3,4},0),IFERROR(VLOOKUP(NUA117,[1]MO!$A$6:$D$26,{2,3,4},0),IFERROR(VLOOKUP(NUA117,[1]MQ!$A$6:$D$26,{2,3,4},0),IFERROR(VLOOKUP(NUA117,[1]BA!$A$6:$H$184,{2,5,8},0),{"No encontrado","X","X"}))))</f>
        <v>CIMBRA COMUN</v>
      </c>
      <c r="NUC117" s="12" t="str">
        <v>m2</v>
      </c>
      <c r="NUD117" s="4">
        <v>404.09</v>
      </c>
      <c r="NUE117" s="1">
        <f t="shared" ref="NUE117" si="2503">0.2*2</f>
        <v>0.4</v>
      </c>
      <c r="NUF117" s="4">
        <f t="shared" ref="NUF117:NUF120" si="2504">NUE117*NUD117</f>
        <v>161.63999999999999</v>
      </c>
      <c r="NUI117" s="1" t="s">
        <v>550</v>
      </c>
      <c r="NUJ117" s="4" t="str" cm="1">
        <f t="array" ref="NUJ117:NUL117">IFERROR(VLOOKUP(NUI117,[1]MA!$A$6:$D$32,{2,3,4},0),IFERROR(VLOOKUP(NUI117,[1]MO!$A$6:$D$26,{2,3,4},0),IFERROR(VLOOKUP(NUI117,[1]MQ!$A$6:$D$26,{2,3,4},0),IFERROR(VLOOKUP(NUI117,[1]BA!$A$6:$H$184,{2,5,8},0),{"No encontrado","X","X"}))))</f>
        <v>CIMBRA COMUN</v>
      </c>
      <c r="NUK117" s="12" t="str">
        <v>m2</v>
      </c>
      <c r="NUL117" s="4">
        <v>404.09</v>
      </c>
      <c r="NUM117" s="1">
        <f t="shared" ref="NUM117" si="2505">0.2*2</f>
        <v>0.4</v>
      </c>
      <c r="NUN117" s="4">
        <f t="shared" ref="NUN117:NUN120" si="2506">NUM117*NUL117</f>
        <v>161.63999999999999</v>
      </c>
      <c r="NUQ117" s="1" t="s">
        <v>550</v>
      </c>
      <c r="NUR117" s="4" t="str" cm="1">
        <f t="array" ref="NUR117:NUT117">IFERROR(VLOOKUP(NUQ117,[1]MA!$A$6:$D$32,{2,3,4},0),IFERROR(VLOOKUP(NUQ117,[1]MO!$A$6:$D$26,{2,3,4},0),IFERROR(VLOOKUP(NUQ117,[1]MQ!$A$6:$D$26,{2,3,4},0),IFERROR(VLOOKUP(NUQ117,[1]BA!$A$6:$H$184,{2,5,8},0),{"No encontrado","X","X"}))))</f>
        <v>CIMBRA COMUN</v>
      </c>
      <c r="NUS117" s="12" t="str">
        <v>m2</v>
      </c>
      <c r="NUT117" s="4">
        <v>404.09</v>
      </c>
      <c r="NUU117" s="1">
        <f t="shared" ref="NUU117" si="2507">0.2*2</f>
        <v>0.4</v>
      </c>
      <c r="NUV117" s="4">
        <f t="shared" ref="NUV117:NUV120" si="2508">NUU117*NUT117</f>
        <v>161.63999999999999</v>
      </c>
      <c r="NUY117" s="1" t="s">
        <v>550</v>
      </c>
      <c r="NUZ117" s="4" t="str" cm="1">
        <f t="array" ref="NUZ117:NVB117">IFERROR(VLOOKUP(NUY117,[1]MA!$A$6:$D$32,{2,3,4},0),IFERROR(VLOOKUP(NUY117,[1]MO!$A$6:$D$26,{2,3,4},0),IFERROR(VLOOKUP(NUY117,[1]MQ!$A$6:$D$26,{2,3,4},0),IFERROR(VLOOKUP(NUY117,[1]BA!$A$6:$H$184,{2,5,8},0),{"No encontrado","X","X"}))))</f>
        <v>CIMBRA COMUN</v>
      </c>
      <c r="NVA117" s="12" t="str">
        <v>m2</v>
      </c>
      <c r="NVB117" s="4">
        <v>404.09</v>
      </c>
      <c r="NVC117" s="1">
        <f t="shared" ref="NVC117" si="2509">0.2*2</f>
        <v>0.4</v>
      </c>
      <c r="NVD117" s="4">
        <f t="shared" ref="NVD117:NVD120" si="2510">NVC117*NVB117</f>
        <v>161.63999999999999</v>
      </c>
      <c r="NVG117" s="1" t="s">
        <v>550</v>
      </c>
      <c r="NVH117" s="4" t="str" cm="1">
        <f t="array" ref="NVH117:NVJ117">IFERROR(VLOOKUP(NVG117,[1]MA!$A$6:$D$32,{2,3,4},0),IFERROR(VLOOKUP(NVG117,[1]MO!$A$6:$D$26,{2,3,4},0),IFERROR(VLOOKUP(NVG117,[1]MQ!$A$6:$D$26,{2,3,4},0),IFERROR(VLOOKUP(NVG117,[1]BA!$A$6:$H$184,{2,5,8},0),{"No encontrado","X","X"}))))</f>
        <v>CIMBRA COMUN</v>
      </c>
      <c r="NVI117" s="12" t="str">
        <v>m2</v>
      </c>
      <c r="NVJ117" s="4">
        <v>404.09</v>
      </c>
      <c r="NVK117" s="1">
        <f t="shared" ref="NVK117" si="2511">0.2*2</f>
        <v>0.4</v>
      </c>
      <c r="NVL117" s="4">
        <f t="shared" ref="NVL117:NVL120" si="2512">NVK117*NVJ117</f>
        <v>161.63999999999999</v>
      </c>
      <c r="NVO117" s="1" t="s">
        <v>550</v>
      </c>
      <c r="NVP117" s="4" t="str" cm="1">
        <f t="array" ref="NVP117:NVR117">IFERROR(VLOOKUP(NVO117,[1]MA!$A$6:$D$32,{2,3,4},0),IFERROR(VLOOKUP(NVO117,[1]MO!$A$6:$D$26,{2,3,4},0),IFERROR(VLOOKUP(NVO117,[1]MQ!$A$6:$D$26,{2,3,4},0),IFERROR(VLOOKUP(NVO117,[1]BA!$A$6:$H$184,{2,5,8},0),{"No encontrado","X","X"}))))</f>
        <v>CIMBRA COMUN</v>
      </c>
      <c r="NVQ117" s="12" t="str">
        <v>m2</v>
      </c>
      <c r="NVR117" s="4">
        <v>404.09</v>
      </c>
      <c r="NVS117" s="1">
        <f t="shared" ref="NVS117" si="2513">0.2*2</f>
        <v>0.4</v>
      </c>
      <c r="NVT117" s="4">
        <f t="shared" ref="NVT117:NVT120" si="2514">NVS117*NVR117</f>
        <v>161.63999999999999</v>
      </c>
      <c r="NVW117" s="1" t="s">
        <v>550</v>
      </c>
      <c r="NVX117" s="4" t="str" cm="1">
        <f t="array" ref="NVX117:NVZ117">IFERROR(VLOOKUP(NVW117,[1]MA!$A$6:$D$32,{2,3,4},0),IFERROR(VLOOKUP(NVW117,[1]MO!$A$6:$D$26,{2,3,4},0),IFERROR(VLOOKUP(NVW117,[1]MQ!$A$6:$D$26,{2,3,4},0),IFERROR(VLOOKUP(NVW117,[1]BA!$A$6:$H$184,{2,5,8},0),{"No encontrado","X","X"}))))</f>
        <v>CIMBRA COMUN</v>
      </c>
      <c r="NVY117" s="12" t="str">
        <v>m2</v>
      </c>
      <c r="NVZ117" s="4">
        <v>404.09</v>
      </c>
      <c r="NWA117" s="1">
        <f t="shared" ref="NWA117" si="2515">0.2*2</f>
        <v>0.4</v>
      </c>
      <c r="NWB117" s="4">
        <f t="shared" ref="NWB117:NWB120" si="2516">NWA117*NVZ117</f>
        <v>161.63999999999999</v>
      </c>
      <c r="NWE117" s="1" t="s">
        <v>550</v>
      </c>
      <c r="NWF117" s="4" t="str" cm="1">
        <f t="array" ref="NWF117:NWH117">IFERROR(VLOOKUP(NWE117,[1]MA!$A$6:$D$32,{2,3,4},0),IFERROR(VLOOKUP(NWE117,[1]MO!$A$6:$D$26,{2,3,4},0),IFERROR(VLOOKUP(NWE117,[1]MQ!$A$6:$D$26,{2,3,4},0),IFERROR(VLOOKUP(NWE117,[1]BA!$A$6:$H$184,{2,5,8},0),{"No encontrado","X","X"}))))</f>
        <v>CIMBRA COMUN</v>
      </c>
      <c r="NWG117" s="12" t="str">
        <v>m2</v>
      </c>
      <c r="NWH117" s="4">
        <v>404.09</v>
      </c>
      <c r="NWI117" s="1">
        <f t="shared" ref="NWI117" si="2517">0.2*2</f>
        <v>0.4</v>
      </c>
      <c r="NWJ117" s="4">
        <f t="shared" ref="NWJ117:NWJ120" si="2518">NWI117*NWH117</f>
        <v>161.63999999999999</v>
      </c>
      <c r="NWM117" s="1" t="s">
        <v>550</v>
      </c>
      <c r="NWN117" s="4" t="str" cm="1">
        <f t="array" ref="NWN117:NWP117">IFERROR(VLOOKUP(NWM117,[1]MA!$A$6:$D$32,{2,3,4},0),IFERROR(VLOOKUP(NWM117,[1]MO!$A$6:$D$26,{2,3,4},0),IFERROR(VLOOKUP(NWM117,[1]MQ!$A$6:$D$26,{2,3,4},0),IFERROR(VLOOKUP(NWM117,[1]BA!$A$6:$H$184,{2,5,8},0),{"No encontrado","X","X"}))))</f>
        <v>CIMBRA COMUN</v>
      </c>
      <c r="NWO117" s="12" t="str">
        <v>m2</v>
      </c>
      <c r="NWP117" s="4">
        <v>404.09</v>
      </c>
      <c r="NWQ117" s="1">
        <f t="shared" ref="NWQ117" si="2519">0.2*2</f>
        <v>0.4</v>
      </c>
      <c r="NWR117" s="4">
        <f t="shared" ref="NWR117:NWR120" si="2520">NWQ117*NWP117</f>
        <v>161.63999999999999</v>
      </c>
      <c r="NWU117" s="1" t="s">
        <v>550</v>
      </c>
      <c r="NWV117" s="4" t="str" cm="1">
        <f t="array" ref="NWV117:NWX117">IFERROR(VLOOKUP(NWU117,[1]MA!$A$6:$D$32,{2,3,4},0),IFERROR(VLOOKUP(NWU117,[1]MO!$A$6:$D$26,{2,3,4},0),IFERROR(VLOOKUP(NWU117,[1]MQ!$A$6:$D$26,{2,3,4},0),IFERROR(VLOOKUP(NWU117,[1]BA!$A$6:$H$184,{2,5,8},0),{"No encontrado","X","X"}))))</f>
        <v>CIMBRA COMUN</v>
      </c>
      <c r="NWW117" s="12" t="str">
        <v>m2</v>
      </c>
      <c r="NWX117" s="4">
        <v>404.09</v>
      </c>
      <c r="NWY117" s="1">
        <f t="shared" ref="NWY117" si="2521">0.2*2</f>
        <v>0.4</v>
      </c>
      <c r="NWZ117" s="4">
        <f t="shared" ref="NWZ117:NWZ120" si="2522">NWY117*NWX117</f>
        <v>161.63999999999999</v>
      </c>
      <c r="NXC117" s="1" t="s">
        <v>550</v>
      </c>
      <c r="NXD117" s="4" t="str" cm="1">
        <f t="array" ref="NXD117:NXF117">IFERROR(VLOOKUP(NXC117,[1]MA!$A$6:$D$32,{2,3,4},0),IFERROR(VLOOKUP(NXC117,[1]MO!$A$6:$D$26,{2,3,4},0),IFERROR(VLOOKUP(NXC117,[1]MQ!$A$6:$D$26,{2,3,4},0),IFERROR(VLOOKUP(NXC117,[1]BA!$A$6:$H$184,{2,5,8},0),{"No encontrado","X","X"}))))</f>
        <v>CIMBRA COMUN</v>
      </c>
      <c r="NXE117" s="12" t="str">
        <v>m2</v>
      </c>
      <c r="NXF117" s="4">
        <v>404.09</v>
      </c>
      <c r="NXG117" s="1">
        <f t="shared" ref="NXG117" si="2523">0.2*2</f>
        <v>0.4</v>
      </c>
      <c r="NXH117" s="4">
        <f t="shared" ref="NXH117:NXH120" si="2524">NXG117*NXF117</f>
        <v>161.63999999999999</v>
      </c>
      <c r="NXK117" s="1" t="s">
        <v>550</v>
      </c>
      <c r="NXL117" s="4" t="str" cm="1">
        <f t="array" ref="NXL117:NXN117">IFERROR(VLOOKUP(NXK117,[1]MA!$A$6:$D$32,{2,3,4},0),IFERROR(VLOOKUP(NXK117,[1]MO!$A$6:$D$26,{2,3,4},0),IFERROR(VLOOKUP(NXK117,[1]MQ!$A$6:$D$26,{2,3,4},0),IFERROR(VLOOKUP(NXK117,[1]BA!$A$6:$H$184,{2,5,8},0),{"No encontrado","X","X"}))))</f>
        <v>CIMBRA COMUN</v>
      </c>
      <c r="NXM117" s="12" t="str">
        <v>m2</v>
      </c>
      <c r="NXN117" s="4">
        <v>404.09</v>
      </c>
      <c r="NXO117" s="1">
        <f t="shared" ref="NXO117" si="2525">0.2*2</f>
        <v>0.4</v>
      </c>
      <c r="NXP117" s="4">
        <f t="shared" ref="NXP117:NXP120" si="2526">NXO117*NXN117</f>
        <v>161.63999999999999</v>
      </c>
      <c r="NXS117" s="1" t="s">
        <v>550</v>
      </c>
      <c r="NXT117" s="4" t="str" cm="1">
        <f t="array" ref="NXT117:NXV117">IFERROR(VLOOKUP(NXS117,[1]MA!$A$6:$D$32,{2,3,4},0),IFERROR(VLOOKUP(NXS117,[1]MO!$A$6:$D$26,{2,3,4},0),IFERROR(VLOOKUP(NXS117,[1]MQ!$A$6:$D$26,{2,3,4},0),IFERROR(VLOOKUP(NXS117,[1]BA!$A$6:$H$184,{2,5,8},0),{"No encontrado","X","X"}))))</f>
        <v>CIMBRA COMUN</v>
      </c>
      <c r="NXU117" s="12" t="str">
        <v>m2</v>
      </c>
      <c r="NXV117" s="4">
        <v>404.09</v>
      </c>
      <c r="NXW117" s="1">
        <f t="shared" ref="NXW117" si="2527">0.2*2</f>
        <v>0.4</v>
      </c>
      <c r="NXX117" s="4">
        <f t="shared" ref="NXX117:NXX120" si="2528">NXW117*NXV117</f>
        <v>161.63999999999999</v>
      </c>
      <c r="NYA117" s="1" t="s">
        <v>550</v>
      </c>
      <c r="NYB117" s="4" t="str" cm="1">
        <f t="array" ref="NYB117:NYD117">IFERROR(VLOOKUP(NYA117,[1]MA!$A$6:$D$32,{2,3,4},0),IFERROR(VLOOKUP(NYA117,[1]MO!$A$6:$D$26,{2,3,4},0),IFERROR(VLOOKUP(NYA117,[1]MQ!$A$6:$D$26,{2,3,4},0),IFERROR(VLOOKUP(NYA117,[1]BA!$A$6:$H$184,{2,5,8},0),{"No encontrado","X","X"}))))</f>
        <v>CIMBRA COMUN</v>
      </c>
      <c r="NYC117" s="12" t="str">
        <v>m2</v>
      </c>
      <c r="NYD117" s="4">
        <v>404.09</v>
      </c>
      <c r="NYE117" s="1">
        <f t="shared" ref="NYE117" si="2529">0.2*2</f>
        <v>0.4</v>
      </c>
      <c r="NYF117" s="4">
        <f t="shared" ref="NYF117:NYF120" si="2530">NYE117*NYD117</f>
        <v>161.63999999999999</v>
      </c>
      <c r="NYI117" s="1" t="s">
        <v>550</v>
      </c>
      <c r="NYJ117" s="4" t="str" cm="1">
        <f t="array" ref="NYJ117:NYL117">IFERROR(VLOOKUP(NYI117,[1]MA!$A$6:$D$32,{2,3,4},0),IFERROR(VLOOKUP(NYI117,[1]MO!$A$6:$D$26,{2,3,4},0),IFERROR(VLOOKUP(NYI117,[1]MQ!$A$6:$D$26,{2,3,4},0),IFERROR(VLOOKUP(NYI117,[1]BA!$A$6:$H$184,{2,5,8},0),{"No encontrado","X","X"}))))</f>
        <v>CIMBRA COMUN</v>
      </c>
      <c r="NYK117" s="12" t="str">
        <v>m2</v>
      </c>
      <c r="NYL117" s="4">
        <v>404.09</v>
      </c>
      <c r="NYM117" s="1">
        <f t="shared" ref="NYM117" si="2531">0.2*2</f>
        <v>0.4</v>
      </c>
      <c r="NYN117" s="4">
        <f t="shared" ref="NYN117:NYN120" si="2532">NYM117*NYL117</f>
        <v>161.63999999999999</v>
      </c>
      <c r="NYQ117" s="1" t="s">
        <v>550</v>
      </c>
      <c r="NYR117" s="4" t="str" cm="1">
        <f t="array" ref="NYR117:NYT117">IFERROR(VLOOKUP(NYQ117,[1]MA!$A$6:$D$32,{2,3,4},0),IFERROR(VLOOKUP(NYQ117,[1]MO!$A$6:$D$26,{2,3,4},0),IFERROR(VLOOKUP(NYQ117,[1]MQ!$A$6:$D$26,{2,3,4},0),IFERROR(VLOOKUP(NYQ117,[1]BA!$A$6:$H$184,{2,5,8},0),{"No encontrado","X","X"}))))</f>
        <v>CIMBRA COMUN</v>
      </c>
      <c r="NYS117" s="12" t="str">
        <v>m2</v>
      </c>
      <c r="NYT117" s="4">
        <v>404.09</v>
      </c>
      <c r="NYU117" s="1">
        <f t="shared" ref="NYU117" si="2533">0.2*2</f>
        <v>0.4</v>
      </c>
      <c r="NYV117" s="4">
        <f t="shared" ref="NYV117:NYV120" si="2534">NYU117*NYT117</f>
        <v>161.63999999999999</v>
      </c>
      <c r="NYY117" s="1" t="s">
        <v>550</v>
      </c>
      <c r="NYZ117" s="4" t="str" cm="1">
        <f t="array" ref="NYZ117:NZB117">IFERROR(VLOOKUP(NYY117,[1]MA!$A$6:$D$32,{2,3,4},0),IFERROR(VLOOKUP(NYY117,[1]MO!$A$6:$D$26,{2,3,4},0),IFERROR(VLOOKUP(NYY117,[1]MQ!$A$6:$D$26,{2,3,4},0),IFERROR(VLOOKUP(NYY117,[1]BA!$A$6:$H$184,{2,5,8},0),{"No encontrado","X","X"}))))</f>
        <v>CIMBRA COMUN</v>
      </c>
      <c r="NZA117" s="12" t="str">
        <v>m2</v>
      </c>
      <c r="NZB117" s="4">
        <v>404.09</v>
      </c>
      <c r="NZC117" s="1">
        <f t="shared" ref="NZC117" si="2535">0.2*2</f>
        <v>0.4</v>
      </c>
      <c r="NZD117" s="4">
        <f t="shared" ref="NZD117:NZD120" si="2536">NZC117*NZB117</f>
        <v>161.63999999999999</v>
      </c>
      <c r="NZG117" s="1" t="s">
        <v>550</v>
      </c>
      <c r="NZH117" s="4" t="str" cm="1">
        <f t="array" ref="NZH117:NZJ117">IFERROR(VLOOKUP(NZG117,[1]MA!$A$6:$D$32,{2,3,4},0),IFERROR(VLOOKUP(NZG117,[1]MO!$A$6:$D$26,{2,3,4},0),IFERROR(VLOOKUP(NZG117,[1]MQ!$A$6:$D$26,{2,3,4},0),IFERROR(VLOOKUP(NZG117,[1]BA!$A$6:$H$184,{2,5,8},0),{"No encontrado","X","X"}))))</f>
        <v>CIMBRA COMUN</v>
      </c>
      <c r="NZI117" s="12" t="str">
        <v>m2</v>
      </c>
      <c r="NZJ117" s="4">
        <v>404.09</v>
      </c>
      <c r="NZK117" s="1">
        <f t="shared" ref="NZK117" si="2537">0.2*2</f>
        <v>0.4</v>
      </c>
      <c r="NZL117" s="4">
        <f t="shared" ref="NZL117:NZL120" si="2538">NZK117*NZJ117</f>
        <v>161.63999999999999</v>
      </c>
      <c r="NZO117" s="1" t="s">
        <v>550</v>
      </c>
      <c r="NZP117" s="4" t="str" cm="1">
        <f t="array" ref="NZP117:NZR117">IFERROR(VLOOKUP(NZO117,[1]MA!$A$6:$D$32,{2,3,4},0),IFERROR(VLOOKUP(NZO117,[1]MO!$A$6:$D$26,{2,3,4},0),IFERROR(VLOOKUP(NZO117,[1]MQ!$A$6:$D$26,{2,3,4},0),IFERROR(VLOOKUP(NZO117,[1]BA!$A$6:$H$184,{2,5,8},0),{"No encontrado","X","X"}))))</f>
        <v>CIMBRA COMUN</v>
      </c>
      <c r="NZQ117" s="12" t="str">
        <v>m2</v>
      </c>
      <c r="NZR117" s="4">
        <v>404.09</v>
      </c>
      <c r="NZS117" s="1">
        <f t="shared" ref="NZS117" si="2539">0.2*2</f>
        <v>0.4</v>
      </c>
      <c r="NZT117" s="4">
        <f t="shared" ref="NZT117:NZT120" si="2540">NZS117*NZR117</f>
        <v>161.63999999999999</v>
      </c>
      <c r="NZW117" s="1" t="s">
        <v>550</v>
      </c>
      <c r="NZX117" s="4" t="str" cm="1">
        <f t="array" ref="NZX117:NZZ117">IFERROR(VLOOKUP(NZW117,[1]MA!$A$6:$D$32,{2,3,4},0),IFERROR(VLOOKUP(NZW117,[1]MO!$A$6:$D$26,{2,3,4},0),IFERROR(VLOOKUP(NZW117,[1]MQ!$A$6:$D$26,{2,3,4},0),IFERROR(VLOOKUP(NZW117,[1]BA!$A$6:$H$184,{2,5,8},0),{"No encontrado","X","X"}))))</f>
        <v>CIMBRA COMUN</v>
      </c>
      <c r="NZY117" s="12" t="str">
        <v>m2</v>
      </c>
      <c r="NZZ117" s="4">
        <v>404.09</v>
      </c>
      <c r="OAA117" s="1">
        <f t="shared" ref="OAA117" si="2541">0.2*2</f>
        <v>0.4</v>
      </c>
      <c r="OAB117" s="4">
        <f t="shared" ref="OAB117:OAB120" si="2542">OAA117*NZZ117</f>
        <v>161.63999999999999</v>
      </c>
      <c r="OAE117" s="1" t="s">
        <v>550</v>
      </c>
      <c r="OAF117" s="4" t="str" cm="1">
        <f t="array" ref="OAF117:OAH117">IFERROR(VLOOKUP(OAE117,[1]MA!$A$6:$D$32,{2,3,4},0),IFERROR(VLOOKUP(OAE117,[1]MO!$A$6:$D$26,{2,3,4},0),IFERROR(VLOOKUP(OAE117,[1]MQ!$A$6:$D$26,{2,3,4},0),IFERROR(VLOOKUP(OAE117,[1]BA!$A$6:$H$184,{2,5,8},0),{"No encontrado","X","X"}))))</f>
        <v>CIMBRA COMUN</v>
      </c>
      <c r="OAG117" s="12" t="str">
        <v>m2</v>
      </c>
      <c r="OAH117" s="4">
        <v>404.09</v>
      </c>
      <c r="OAI117" s="1">
        <f t="shared" ref="OAI117" si="2543">0.2*2</f>
        <v>0.4</v>
      </c>
      <c r="OAJ117" s="4">
        <f t="shared" ref="OAJ117:OAJ120" si="2544">OAI117*OAH117</f>
        <v>161.63999999999999</v>
      </c>
      <c r="OAM117" s="1" t="s">
        <v>550</v>
      </c>
      <c r="OAN117" s="4" t="str" cm="1">
        <f t="array" ref="OAN117:OAP117">IFERROR(VLOOKUP(OAM117,[1]MA!$A$6:$D$32,{2,3,4},0),IFERROR(VLOOKUP(OAM117,[1]MO!$A$6:$D$26,{2,3,4},0),IFERROR(VLOOKUP(OAM117,[1]MQ!$A$6:$D$26,{2,3,4},0),IFERROR(VLOOKUP(OAM117,[1]BA!$A$6:$H$184,{2,5,8},0),{"No encontrado","X","X"}))))</f>
        <v>CIMBRA COMUN</v>
      </c>
      <c r="OAO117" s="12" t="str">
        <v>m2</v>
      </c>
      <c r="OAP117" s="4">
        <v>404.09</v>
      </c>
      <c r="OAQ117" s="1">
        <f t="shared" ref="OAQ117" si="2545">0.2*2</f>
        <v>0.4</v>
      </c>
      <c r="OAR117" s="4">
        <f t="shared" ref="OAR117:OAR120" si="2546">OAQ117*OAP117</f>
        <v>161.63999999999999</v>
      </c>
      <c r="OAU117" s="1" t="s">
        <v>550</v>
      </c>
      <c r="OAV117" s="4" t="str" cm="1">
        <f t="array" ref="OAV117:OAX117">IFERROR(VLOOKUP(OAU117,[1]MA!$A$6:$D$32,{2,3,4},0),IFERROR(VLOOKUP(OAU117,[1]MO!$A$6:$D$26,{2,3,4},0),IFERROR(VLOOKUP(OAU117,[1]MQ!$A$6:$D$26,{2,3,4},0),IFERROR(VLOOKUP(OAU117,[1]BA!$A$6:$H$184,{2,5,8},0),{"No encontrado","X","X"}))))</f>
        <v>CIMBRA COMUN</v>
      </c>
      <c r="OAW117" s="12" t="str">
        <v>m2</v>
      </c>
      <c r="OAX117" s="4">
        <v>404.09</v>
      </c>
      <c r="OAY117" s="1">
        <f t="shared" ref="OAY117" si="2547">0.2*2</f>
        <v>0.4</v>
      </c>
      <c r="OAZ117" s="4">
        <f t="shared" ref="OAZ117:OAZ120" si="2548">OAY117*OAX117</f>
        <v>161.63999999999999</v>
      </c>
      <c r="OBC117" s="1" t="s">
        <v>550</v>
      </c>
      <c r="OBD117" s="4" t="str" cm="1">
        <f t="array" ref="OBD117:OBF117">IFERROR(VLOOKUP(OBC117,[1]MA!$A$6:$D$32,{2,3,4},0),IFERROR(VLOOKUP(OBC117,[1]MO!$A$6:$D$26,{2,3,4},0),IFERROR(VLOOKUP(OBC117,[1]MQ!$A$6:$D$26,{2,3,4},0),IFERROR(VLOOKUP(OBC117,[1]BA!$A$6:$H$184,{2,5,8},0),{"No encontrado","X","X"}))))</f>
        <v>CIMBRA COMUN</v>
      </c>
      <c r="OBE117" s="12" t="str">
        <v>m2</v>
      </c>
      <c r="OBF117" s="4">
        <v>404.09</v>
      </c>
      <c r="OBG117" s="1">
        <f t="shared" ref="OBG117" si="2549">0.2*2</f>
        <v>0.4</v>
      </c>
      <c r="OBH117" s="4">
        <f t="shared" ref="OBH117:OBH120" si="2550">OBG117*OBF117</f>
        <v>161.63999999999999</v>
      </c>
      <c r="OBK117" s="1" t="s">
        <v>550</v>
      </c>
      <c r="OBL117" s="4" t="str" cm="1">
        <f t="array" ref="OBL117:OBN117">IFERROR(VLOOKUP(OBK117,[1]MA!$A$6:$D$32,{2,3,4},0),IFERROR(VLOOKUP(OBK117,[1]MO!$A$6:$D$26,{2,3,4},0),IFERROR(VLOOKUP(OBK117,[1]MQ!$A$6:$D$26,{2,3,4},0),IFERROR(VLOOKUP(OBK117,[1]BA!$A$6:$H$184,{2,5,8},0),{"No encontrado","X","X"}))))</f>
        <v>CIMBRA COMUN</v>
      </c>
      <c r="OBM117" s="12" t="str">
        <v>m2</v>
      </c>
      <c r="OBN117" s="4">
        <v>404.09</v>
      </c>
      <c r="OBO117" s="1">
        <f t="shared" ref="OBO117" si="2551">0.2*2</f>
        <v>0.4</v>
      </c>
      <c r="OBP117" s="4">
        <f t="shared" ref="OBP117:OBP120" si="2552">OBO117*OBN117</f>
        <v>161.63999999999999</v>
      </c>
      <c r="OBS117" s="1" t="s">
        <v>550</v>
      </c>
      <c r="OBT117" s="4" t="str" cm="1">
        <f t="array" ref="OBT117:OBV117">IFERROR(VLOOKUP(OBS117,[1]MA!$A$6:$D$32,{2,3,4},0),IFERROR(VLOOKUP(OBS117,[1]MO!$A$6:$D$26,{2,3,4},0),IFERROR(VLOOKUP(OBS117,[1]MQ!$A$6:$D$26,{2,3,4},0),IFERROR(VLOOKUP(OBS117,[1]BA!$A$6:$H$184,{2,5,8},0),{"No encontrado","X","X"}))))</f>
        <v>CIMBRA COMUN</v>
      </c>
      <c r="OBU117" s="12" t="str">
        <v>m2</v>
      </c>
      <c r="OBV117" s="4">
        <v>404.09</v>
      </c>
      <c r="OBW117" s="1">
        <f t="shared" ref="OBW117" si="2553">0.2*2</f>
        <v>0.4</v>
      </c>
      <c r="OBX117" s="4">
        <f t="shared" ref="OBX117:OBX120" si="2554">OBW117*OBV117</f>
        <v>161.63999999999999</v>
      </c>
      <c r="OCA117" s="1" t="s">
        <v>550</v>
      </c>
      <c r="OCB117" s="4" t="str" cm="1">
        <f t="array" ref="OCB117:OCD117">IFERROR(VLOOKUP(OCA117,[1]MA!$A$6:$D$32,{2,3,4},0),IFERROR(VLOOKUP(OCA117,[1]MO!$A$6:$D$26,{2,3,4},0),IFERROR(VLOOKUP(OCA117,[1]MQ!$A$6:$D$26,{2,3,4},0),IFERROR(VLOOKUP(OCA117,[1]BA!$A$6:$H$184,{2,5,8},0),{"No encontrado","X","X"}))))</f>
        <v>CIMBRA COMUN</v>
      </c>
      <c r="OCC117" s="12" t="str">
        <v>m2</v>
      </c>
      <c r="OCD117" s="4">
        <v>404.09</v>
      </c>
      <c r="OCE117" s="1">
        <f t="shared" ref="OCE117" si="2555">0.2*2</f>
        <v>0.4</v>
      </c>
      <c r="OCF117" s="4">
        <f t="shared" ref="OCF117:OCF120" si="2556">OCE117*OCD117</f>
        <v>161.63999999999999</v>
      </c>
      <c r="OCI117" s="1" t="s">
        <v>550</v>
      </c>
      <c r="OCJ117" s="4" t="str" cm="1">
        <f t="array" ref="OCJ117:OCL117">IFERROR(VLOOKUP(OCI117,[1]MA!$A$6:$D$32,{2,3,4},0),IFERROR(VLOOKUP(OCI117,[1]MO!$A$6:$D$26,{2,3,4},0),IFERROR(VLOOKUP(OCI117,[1]MQ!$A$6:$D$26,{2,3,4},0),IFERROR(VLOOKUP(OCI117,[1]BA!$A$6:$H$184,{2,5,8},0),{"No encontrado","X","X"}))))</f>
        <v>CIMBRA COMUN</v>
      </c>
      <c r="OCK117" s="12" t="str">
        <v>m2</v>
      </c>
      <c r="OCL117" s="4">
        <v>404.09</v>
      </c>
      <c r="OCM117" s="1">
        <f t="shared" ref="OCM117" si="2557">0.2*2</f>
        <v>0.4</v>
      </c>
      <c r="OCN117" s="4">
        <f t="shared" ref="OCN117:OCN120" si="2558">OCM117*OCL117</f>
        <v>161.63999999999999</v>
      </c>
      <c r="OCQ117" s="1" t="s">
        <v>550</v>
      </c>
      <c r="OCR117" s="4" t="str" cm="1">
        <f t="array" ref="OCR117:OCT117">IFERROR(VLOOKUP(OCQ117,[1]MA!$A$6:$D$32,{2,3,4},0),IFERROR(VLOOKUP(OCQ117,[1]MO!$A$6:$D$26,{2,3,4},0),IFERROR(VLOOKUP(OCQ117,[1]MQ!$A$6:$D$26,{2,3,4},0),IFERROR(VLOOKUP(OCQ117,[1]BA!$A$6:$H$184,{2,5,8},0),{"No encontrado","X","X"}))))</f>
        <v>CIMBRA COMUN</v>
      </c>
      <c r="OCS117" s="12" t="str">
        <v>m2</v>
      </c>
      <c r="OCT117" s="4">
        <v>404.09</v>
      </c>
      <c r="OCU117" s="1">
        <f t="shared" ref="OCU117" si="2559">0.2*2</f>
        <v>0.4</v>
      </c>
      <c r="OCV117" s="4">
        <f t="shared" ref="OCV117:OCV120" si="2560">OCU117*OCT117</f>
        <v>161.63999999999999</v>
      </c>
      <c r="OCY117" s="1" t="s">
        <v>550</v>
      </c>
      <c r="OCZ117" s="4" t="str" cm="1">
        <f t="array" ref="OCZ117:ODB117">IFERROR(VLOOKUP(OCY117,[1]MA!$A$6:$D$32,{2,3,4},0),IFERROR(VLOOKUP(OCY117,[1]MO!$A$6:$D$26,{2,3,4},0),IFERROR(VLOOKUP(OCY117,[1]MQ!$A$6:$D$26,{2,3,4},0),IFERROR(VLOOKUP(OCY117,[1]BA!$A$6:$H$184,{2,5,8},0),{"No encontrado","X","X"}))))</f>
        <v>CIMBRA COMUN</v>
      </c>
      <c r="ODA117" s="12" t="str">
        <v>m2</v>
      </c>
      <c r="ODB117" s="4">
        <v>404.09</v>
      </c>
      <c r="ODC117" s="1">
        <f t="shared" ref="ODC117" si="2561">0.2*2</f>
        <v>0.4</v>
      </c>
      <c r="ODD117" s="4">
        <f t="shared" ref="ODD117:ODD120" si="2562">ODC117*ODB117</f>
        <v>161.63999999999999</v>
      </c>
      <c r="ODG117" s="1" t="s">
        <v>550</v>
      </c>
      <c r="ODH117" s="4" t="str" cm="1">
        <f t="array" ref="ODH117:ODJ117">IFERROR(VLOOKUP(ODG117,[1]MA!$A$6:$D$32,{2,3,4},0),IFERROR(VLOOKUP(ODG117,[1]MO!$A$6:$D$26,{2,3,4},0),IFERROR(VLOOKUP(ODG117,[1]MQ!$A$6:$D$26,{2,3,4},0),IFERROR(VLOOKUP(ODG117,[1]BA!$A$6:$H$184,{2,5,8},0),{"No encontrado","X","X"}))))</f>
        <v>CIMBRA COMUN</v>
      </c>
      <c r="ODI117" s="12" t="str">
        <v>m2</v>
      </c>
      <c r="ODJ117" s="4">
        <v>404.09</v>
      </c>
      <c r="ODK117" s="1">
        <f t="shared" ref="ODK117" si="2563">0.2*2</f>
        <v>0.4</v>
      </c>
      <c r="ODL117" s="4">
        <f t="shared" ref="ODL117:ODL120" si="2564">ODK117*ODJ117</f>
        <v>161.63999999999999</v>
      </c>
      <c r="ODO117" s="1" t="s">
        <v>550</v>
      </c>
      <c r="ODP117" s="4" t="str" cm="1">
        <f t="array" ref="ODP117:ODR117">IFERROR(VLOOKUP(ODO117,[1]MA!$A$6:$D$32,{2,3,4},0),IFERROR(VLOOKUP(ODO117,[1]MO!$A$6:$D$26,{2,3,4},0),IFERROR(VLOOKUP(ODO117,[1]MQ!$A$6:$D$26,{2,3,4},0),IFERROR(VLOOKUP(ODO117,[1]BA!$A$6:$H$184,{2,5,8},0),{"No encontrado","X","X"}))))</f>
        <v>CIMBRA COMUN</v>
      </c>
      <c r="ODQ117" s="12" t="str">
        <v>m2</v>
      </c>
      <c r="ODR117" s="4">
        <v>404.09</v>
      </c>
      <c r="ODS117" s="1">
        <f t="shared" ref="ODS117" si="2565">0.2*2</f>
        <v>0.4</v>
      </c>
      <c r="ODT117" s="4">
        <f t="shared" ref="ODT117:ODT120" si="2566">ODS117*ODR117</f>
        <v>161.63999999999999</v>
      </c>
      <c r="ODW117" s="1" t="s">
        <v>550</v>
      </c>
      <c r="ODX117" s="4" t="str" cm="1">
        <f t="array" ref="ODX117:ODZ117">IFERROR(VLOOKUP(ODW117,[1]MA!$A$6:$D$32,{2,3,4},0),IFERROR(VLOOKUP(ODW117,[1]MO!$A$6:$D$26,{2,3,4},0),IFERROR(VLOOKUP(ODW117,[1]MQ!$A$6:$D$26,{2,3,4},0),IFERROR(VLOOKUP(ODW117,[1]BA!$A$6:$H$184,{2,5,8},0),{"No encontrado","X","X"}))))</f>
        <v>CIMBRA COMUN</v>
      </c>
      <c r="ODY117" s="12" t="str">
        <v>m2</v>
      </c>
      <c r="ODZ117" s="4">
        <v>404.09</v>
      </c>
      <c r="OEA117" s="1">
        <f t="shared" ref="OEA117" si="2567">0.2*2</f>
        <v>0.4</v>
      </c>
      <c r="OEB117" s="4">
        <f t="shared" ref="OEB117:OEB120" si="2568">OEA117*ODZ117</f>
        <v>161.63999999999999</v>
      </c>
      <c r="OEE117" s="1" t="s">
        <v>550</v>
      </c>
      <c r="OEF117" s="4" t="str" cm="1">
        <f t="array" ref="OEF117:OEH117">IFERROR(VLOOKUP(OEE117,[1]MA!$A$6:$D$32,{2,3,4},0),IFERROR(VLOOKUP(OEE117,[1]MO!$A$6:$D$26,{2,3,4},0),IFERROR(VLOOKUP(OEE117,[1]MQ!$A$6:$D$26,{2,3,4},0),IFERROR(VLOOKUP(OEE117,[1]BA!$A$6:$H$184,{2,5,8},0),{"No encontrado","X","X"}))))</f>
        <v>CIMBRA COMUN</v>
      </c>
      <c r="OEG117" s="12" t="str">
        <v>m2</v>
      </c>
      <c r="OEH117" s="4">
        <v>404.09</v>
      </c>
      <c r="OEI117" s="1">
        <f t="shared" ref="OEI117" si="2569">0.2*2</f>
        <v>0.4</v>
      </c>
      <c r="OEJ117" s="4">
        <f t="shared" ref="OEJ117:OEJ120" si="2570">OEI117*OEH117</f>
        <v>161.63999999999999</v>
      </c>
      <c r="OEM117" s="1" t="s">
        <v>550</v>
      </c>
      <c r="OEN117" s="4" t="str" cm="1">
        <f t="array" ref="OEN117:OEP117">IFERROR(VLOOKUP(OEM117,[1]MA!$A$6:$D$32,{2,3,4},0),IFERROR(VLOOKUP(OEM117,[1]MO!$A$6:$D$26,{2,3,4},0),IFERROR(VLOOKUP(OEM117,[1]MQ!$A$6:$D$26,{2,3,4},0),IFERROR(VLOOKUP(OEM117,[1]BA!$A$6:$H$184,{2,5,8},0),{"No encontrado","X","X"}))))</f>
        <v>CIMBRA COMUN</v>
      </c>
      <c r="OEO117" s="12" t="str">
        <v>m2</v>
      </c>
      <c r="OEP117" s="4">
        <v>404.09</v>
      </c>
      <c r="OEQ117" s="1">
        <f t="shared" ref="OEQ117" si="2571">0.2*2</f>
        <v>0.4</v>
      </c>
      <c r="OER117" s="4">
        <f t="shared" ref="OER117:OER120" si="2572">OEQ117*OEP117</f>
        <v>161.63999999999999</v>
      </c>
      <c r="OEU117" s="1" t="s">
        <v>550</v>
      </c>
      <c r="OEV117" s="4" t="str" cm="1">
        <f t="array" ref="OEV117:OEX117">IFERROR(VLOOKUP(OEU117,[1]MA!$A$6:$D$32,{2,3,4},0),IFERROR(VLOOKUP(OEU117,[1]MO!$A$6:$D$26,{2,3,4},0),IFERROR(VLOOKUP(OEU117,[1]MQ!$A$6:$D$26,{2,3,4},0),IFERROR(VLOOKUP(OEU117,[1]BA!$A$6:$H$184,{2,5,8},0),{"No encontrado","X","X"}))))</f>
        <v>CIMBRA COMUN</v>
      </c>
      <c r="OEW117" s="12" t="str">
        <v>m2</v>
      </c>
      <c r="OEX117" s="4">
        <v>404.09</v>
      </c>
      <c r="OEY117" s="1">
        <f t="shared" ref="OEY117" si="2573">0.2*2</f>
        <v>0.4</v>
      </c>
      <c r="OEZ117" s="4">
        <f t="shared" ref="OEZ117:OEZ120" si="2574">OEY117*OEX117</f>
        <v>161.63999999999999</v>
      </c>
      <c r="OFC117" s="1" t="s">
        <v>550</v>
      </c>
      <c r="OFD117" s="4" t="str" cm="1">
        <f t="array" ref="OFD117:OFF117">IFERROR(VLOOKUP(OFC117,[1]MA!$A$6:$D$32,{2,3,4},0),IFERROR(VLOOKUP(OFC117,[1]MO!$A$6:$D$26,{2,3,4},0),IFERROR(VLOOKUP(OFC117,[1]MQ!$A$6:$D$26,{2,3,4},0),IFERROR(VLOOKUP(OFC117,[1]BA!$A$6:$H$184,{2,5,8},0),{"No encontrado","X","X"}))))</f>
        <v>CIMBRA COMUN</v>
      </c>
      <c r="OFE117" s="12" t="str">
        <v>m2</v>
      </c>
      <c r="OFF117" s="4">
        <v>404.09</v>
      </c>
      <c r="OFG117" s="1">
        <f t="shared" ref="OFG117" si="2575">0.2*2</f>
        <v>0.4</v>
      </c>
      <c r="OFH117" s="4">
        <f t="shared" ref="OFH117:OFH120" si="2576">OFG117*OFF117</f>
        <v>161.63999999999999</v>
      </c>
      <c r="OFK117" s="1" t="s">
        <v>550</v>
      </c>
      <c r="OFL117" s="4" t="str" cm="1">
        <f t="array" ref="OFL117:OFN117">IFERROR(VLOOKUP(OFK117,[1]MA!$A$6:$D$32,{2,3,4},0),IFERROR(VLOOKUP(OFK117,[1]MO!$A$6:$D$26,{2,3,4},0),IFERROR(VLOOKUP(OFK117,[1]MQ!$A$6:$D$26,{2,3,4},0),IFERROR(VLOOKUP(OFK117,[1]BA!$A$6:$H$184,{2,5,8},0),{"No encontrado","X","X"}))))</f>
        <v>CIMBRA COMUN</v>
      </c>
      <c r="OFM117" s="12" t="str">
        <v>m2</v>
      </c>
      <c r="OFN117" s="4">
        <v>404.09</v>
      </c>
      <c r="OFO117" s="1">
        <f t="shared" ref="OFO117" si="2577">0.2*2</f>
        <v>0.4</v>
      </c>
      <c r="OFP117" s="4">
        <f t="shared" ref="OFP117:OFP120" si="2578">OFO117*OFN117</f>
        <v>161.63999999999999</v>
      </c>
      <c r="OFS117" s="1" t="s">
        <v>550</v>
      </c>
      <c r="OFT117" s="4" t="str" cm="1">
        <f t="array" ref="OFT117:OFV117">IFERROR(VLOOKUP(OFS117,[1]MA!$A$6:$D$32,{2,3,4},0),IFERROR(VLOOKUP(OFS117,[1]MO!$A$6:$D$26,{2,3,4},0),IFERROR(VLOOKUP(OFS117,[1]MQ!$A$6:$D$26,{2,3,4},0),IFERROR(VLOOKUP(OFS117,[1]BA!$A$6:$H$184,{2,5,8},0),{"No encontrado","X","X"}))))</f>
        <v>CIMBRA COMUN</v>
      </c>
      <c r="OFU117" s="12" t="str">
        <v>m2</v>
      </c>
      <c r="OFV117" s="4">
        <v>404.09</v>
      </c>
      <c r="OFW117" s="1">
        <f t="shared" ref="OFW117" si="2579">0.2*2</f>
        <v>0.4</v>
      </c>
      <c r="OFX117" s="4">
        <f t="shared" ref="OFX117:OFX120" si="2580">OFW117*OFV117</f>
        <v>161.63999999999999</v>
      </c>
      <c r="OGA117" s="1" t="s">
        <v>550</v>
      </c>
      <c r="OGB117" s="4" t="str" cm="1">
        <f t="array" ref="OGB117:OGD117">IFERROR(VLOOKUP(OGA117,[1]MA!$A$6:$D$32,{2,3,4},0),IFERROR(VLOOKUP(OGA117,[1]MO!$A$6:$D$26,{2,3,4},0),IFERROR(VLOOKUP(OGA117,[1]MQ!$A$6:$D$26,{2,3,4},0),IFERROR(VLOOKUP(OGA117,[1]BA!$A$6:$H$184,{2,5,8},0),{"No encontrado","X","X"}))))</f>
        <v>CIMBRA COMUN</v>
      </c>
      <c r="OGC117" s="12" t="str">
        <v>m2</v>
      </c>
      <c r="OGD117" s="4">
        <v>404.09</v>
      </c>
      <c r="OGE117" s="1">
        <f t="shared" ref="OGE117" si="2581">0.2*2</f>
        <v>0.4</v>
      </c>
      <c r="OGF117" s="4">
        <f t="shared" ref="OGF117:OGF120" si="2582">OGE117*OGD117</f>
        <v>161.63999999999999</v>
      </c>
      <c r="OGI117" s="1" t="s">
        <v>550</v>
      </c>
      <c r="OGJ117" s="4" t="str" cm="1">
        <f t="array" ref="OGJ117:OGL117">IFERROR(VLOOKUP(OGI117,[1]MA!$A$6:$D$32,{2,3,4},0),IFERROR(VLOOKUP(OGI117,[1]MO!$A$6:$D$26,{2,3,4},0),IFERROR(VLOOKUP(OGI117,[1]MQ!$A$6:$D$26,{2,3,4},0),IFERROR(VLOOKUP(OGI117,[1]BA!$A$6:$H$184,{2,5,8},0),{"No encontrado","X","X"}))))</f>
        <v>CIMBRA COMUN</v>
      </c>
      <c r="OGK117" s="12" t="str">
        <v>m2</v>
      </c>
      <c r="OGL117" s="4">
        <v>404.09</v>
      </c>
      <c r="OGM117" s="1">
        <f t="shared" ref="OGM117" si="2583">0.2*2</f>
        <v>0.4</v>
      </c>
      <c r="OGN117" s="4">
        <f t="shared" ref="OGN117:OGN120" si="2584">OGM117*OGL117</f>
        <v>161.63999999999999</v>
      </c>
      <c r="OGQ117" s="1" t="s">
        <v>550</v>
      </c>
      <c r="OGR117" s="4" t="str" cm="1">
        <f t="array" ref="OGR117:OGT117">IFERROR(VLOOKUP(OGQ117,[1]MA!$A$6:$D$32,{2,3,4},0),IFERROR(VLOOKUP(OGQ117,[1]MO!$A$6:$D$26,{2,3,4},0),IFERROR(VLOOKUP(OGQ117,[1]MQ!$A$6:$D$26,{2,3,4},0),IFERROR(VLOOKUP(OGQ117,[1]BA!$A$6:$H$184,{2,5,8},0),{"No encontrado","X","X"}))))</f>
        <v>CIMBRA COMUN</v>
      </c>
      <c r="OGS117" s="12" t="str">
        <v>m2</v>
      </c>
      <c r="OGT117" s="4">
        <v>404.09</v>
      </c>
      <c r="OGU117" s="1">
        <f t="shared" ref="OGU117" si="2585">0.2*2</f>
        <v>0.4</v>
      </c>
      <c r="OGV117" s="4">
        <f t="shared" ref="OGV117:OGV120" si="2586">OGU117*OGT117</f>
        <v>161.63999999999999</v>
      </c>
      <c r="OGY117" s="1" t="s">
        <v>550</v>
      </c>
      <c r="OGZ117" s="4" t="str" cm="1">
        <f t="array" ref="OGZ117:OHB117">IFERROR(VLOOKUP(OGY117,[1]MA!$A$6:$D$32,{2,3,4},0),IFERROR(VLOOKUP(OGY117,[1]MO!$A$6:$D$26,{2,3,4},0),IFERROR(VLOOKUP(OGY117,[1]MQ!$A$6:$D$26,{2,3,4},0),IFERROR(VLOOKUP(OGY117,[1]BA!$A$6:$H$184,{2,5,8},0),{"No encontrado","X","X"}))))</f>
        <v>CIMBRA COMUN</v>
      </c>
      <c r="OHA117" s="12" t="str">
        <v>m2</v>
      </c>
      <c r="OHB117" s="4">
        <v>404.09</v>
      </c>
      <c r="OHC117" s="1">
        <f t="shared" ref="OHC117" si="2587">0.2*2</f>
        <v>0.4</v>
      </c>
      <c r="OHD117" s="4">
        <f t="shared" ref="OHD117:OHD120" si="2588">OHC117*OHB117</f>
        <v>161.63999999999999</v>
      </c>
      <c r="OHG117" s="1" t="s">
        <v>550</v>
      </c>
      <c r="OHH117" s="4" t="str" cm="1">
        <f t="array" ref="OHH117:OHJ117">IFERROR(VLOOKUP(OHG117,[1]MA!$A$6:$D$32,{2,3,4},0),IFERROR(VLOOKUP(OHG117,[1]MO!$A$6:$D$26,{2,3,4},0),IFERROR(VLOOKUP(OHG117,[1]MQ!$A$6:$D$26,{2,3,4},0),IFERROR(VLOOKUP(OHG117,[1]BA!$A$6:$H$184,{2,5,8},0),{"No encontrado","X","X"}))))</f>
        <v>CIMBRA COMUN</v>
      </c>
      <c r="OHI117" s="12" t="str">
        <v>m2</v>
      </c>
      <c r="OHJ117" s="4">
        <v>404.09</v>
      </c>
      <c r="OHK117" s="1">
        <f t="shared" ref="OHK117" si="2589">0.2*2</f>
        <v>0.4</v>
      </c>
      <c r="OHL117" s="4">
        <f t="shared" ref="OHL117:OHL120" si="2590">OHK117*OHJ117</f>
        <v>161.63999999999999</v>
      </c>
      <c r="OHO117" s="1" t="s">
        <v>550</v>
      </c>
      <c r="OHP117" s="4" t="str" cm="1">
        <f t="array" ref="OHP117:OHR117">IFERROR(VLOOKUP(OHO117,[1]MA!$A$6:$D$32,{2,3,4},0),IFERROR(VLOOKUP(OHO117,[1]MO!$A$6:$D$26,{2,3,4},0),IFERROR(VLOOKUP(OHO117,[1]MQ!$A$6:$D$26,{2,3,4},0),IFERROR(VLOOKUP(OHO117,[1]BA!$A$6:$H$184,{2,5,8},0),{"No encontrado","X","X"}))))</f>
        <v>CIMBRA COMUN</v>
      </c>
      <c r="OHQ117" s="12" t="str">
        <v>m2</v>
      </c>
      <c r="OHR117" s="4">
        <v>404.09</v>
      </c>
      <c r="OHS117" s="1">
        <f t="shared" ref="OHS117" si="2591">0.2*2</f>
        <v>0.4</v>
      </c>
      <c r="OHT117" s="4">
        <f t="shared" ref="OHT117:OHT120" si="2592">OHS117*OHR117</f>
        <v>161.63999999999999</v>
      </c>
      <c r="OHW117" s="1" t="s">
        <v>550</v>
      </c>
      <c r="OHX117" s="4" t="str" cm="1">
        <f t="array" ref="OHX117:OHZ117">IFERROR(VLOOKUP(OHW117,[1]MA!$A$6:$D$32,{2,3,4},0),IFERROR(VLOOKUP(OHW117,[1]MO!$A$6:$D$26,{2,3,4},0),IFERROR(VLOOKUP(OHW117,[1]MQ!$A$6:$D$26,{2,3,4},0),IFERROR(VLOOKUP(OHW117,[1]BA!$A$6:$H$184,{2,5,8},0),{"No encontrado","X","X"}))))</f>
        <v>CIMBRA COMUN</v>
      </c>
      <c r="OHY117" s="12" t="str">
        <v>m2</v>
      </c>
      <c r="OHZ117" s="4">
        <v>404.09</v>
      </c>
      <c r="OIA117" s="1">
        <f t="shared" ref="OIA117" si="2593">0.2*2</f>
        <v>0.4</v>
      </c>
      <c r="OIB117" s="4">
        <f t="shared" ref="OIB117:OIB120" si="2594">OIA117*OHZ117</f>
        <v>161.63999999999999</v>
      </c>
      <c r="OIE117" s="1" t="s">
        <v>550</v>
      </c>
      <c r="OIF117" s="4" t="str" cm="1">
        <f t="array" ref="OIF117:OIH117">IFERROR(VLOOKUP(OIE117,[1]MA!$A$6:$D$32,{2,3,4},0),IFERROR(VLOOKUP(OIE117,[1]MO!$A$6:$D$26,{2,3,4},0),IFERROR(VLOOKUP(OIE117,[1]MQ!$A$6:$D$26,{2,3,4},0),IFERROR(VLOOKUP(OIE117,[1]BA!$A$6:$H$184,{2,5,8},0),{"No encontrado","X","X"}))))</f>
        <v>CIMBRA COMUN</v>
      </c>
      <c r="OIG117" s="12" t="str">
        <v>m2</v>
      </c>
      <c r="OIH117" s="4">
        <v>404.09</v>
      </c>
      <c r="OII117" s="1">
        <f t="shared" ref="OII117" si="2595">0.2*2</f>
        <v>0.4</v>
      </c>
      <c r="OIJ117" s="4">
        <f t="shared" ref="OIJ117:OIJ120" si="2596">OII117*OIH117</f>
        <v>161.63999999999999</v>
      </c>
      <c r="OIM117" s="1" t="s">
        <v>550</v>
      </c>
      <c r="OIN117" s="4" t="str" cm="1">
        <f t="array" ref="OIN117:OIP117">IFERROR(VLOOKUP(OIM117,[1]MA!$A$6:$D$32,{2,3,4},0),IFERROR(VLOOKUP(OIM117,[1]MO!$A$6:$D$26,{2,3,4},0),IFERROR(VLOOKUP(OIM117,[1]MQ!$A$6:$D$26,{2,3,4},0),IFERROR(VLOOKUP(OIM117,[1]BA!$A$6:$H$184,{2,5,8},0),{"No encontrado","X","X"}))))</f>
        <v>CIMBRA COMUN</v>
      </c>
      <c r="OIO117" s="12" t="str">
        <v>m2</v>
      </c>
      <c r="OIP117" s="4">
        <v>404.09</v>
      </c>
      <c r="OIQ117" s="1">
        <f t="shared" ref="OIQ117" si="2597">0.2*2</f>
        <v>0.4</v>
      </c>
      <c r="OIR117" s="4">
        <f t="shared" ref="OIR117:OIR120" si="2598">OIQ117*OIP117</f>
        <v>161.63999999999999</v>
      </c>
      <c r="OIU117" s="1" t="s">
        <v>550</v>
      </c>
      <c r="OIV117" s="4" t="str" cm="1">
        <f t="array" ref="OIV117:OIX117">IFERROR(VLOOKUP(OIU117,[1]MA!$A$6:$D$32,{2,3,4},0),IFERROR(VLOOKUP(OIU117,[1]MO!$A$6:$D$26,{2,3,4},0),IFERROR(VLOOKUP(OIU117,[1]MQ!$A$6:$D$26,{2,3,4},0),IFERROR(VLOOKUP(OIU117,[1]BA!$A$6:$H$184,{2,5,8},0),{"No encontrado","X","X"}))))</f>
        <v>CIMBRA COMUN</v>
      </c>
      <c r="OIW117" s="12" t="str">
        <v>m2</v>
      </c>
      <c r="OIX117" s="4">
        <v>404.09</v>
      </c>
      <c r="OIY117" s="1">
        <f t="shared" ref="OIY117" si="2599">0.2*2</f>
        <v>0.4</v>
      </c>
      <c r="OIZ117" s="4">
        <f t="shared" ref="OIZ117:OIZ120" si="2600">OIY117*OIX117</f>
        <v>161.63999999999999</v>
      </c>
      <c r="OJC117" s="1" t="s">
        <v>550</v>
      </c>
      <c r="OJD117" s="4" t="str" cm="1">
        <f t="array" ref="OJD117:OJF117">IFERROR(VLOOKUP(OJC117,[1]MA!$A$6:$D$32,{2,3,4},0),IFERROR(VLOOKUP(OJC117,[1]MO!$A$6:$D$26,{2,3,4},0),IFERROR(VLOOKUP(OJC117,[1]MQ!$A$6:$D$26,{2,3,4},0),IFERROR(VLOOKUP(OJC117,[1]BA!$A$6:$H$184,{2,5,8},0),{"No encontrado","X","X"}))))</f>
        <v>CIMBRA COMUN</v>
      </c>
      <c r="OJE117" s="12" t="str">
        <v>m2</v>
      </c>
      <c r="OJF117" s="4">
        <v>404.09</v>
      </c>
      <c r="OJG117" s="1">
        <f t="shared" ref="OJG117" si="2601">0.2*2</f>
        <v>0.4</v>
      </c>
      <c r="OJH117" s="4">
        <f t="shared" ref="OJH117:OJH120" si="2602">OJG117*OJF117</f>
        <v>161.63999999999999</v>
      </c>
      <c r="OJK117" s="1" t="s">
        <v>550</v>
      </c>
      <c r="OJL117" s="4" t="str" cm="1">
        <f t="array" ref="OJL117:OJN117">IFERROR(VLOOKUP(OJK117,[1]MA!$A$6:$D$32,{2,3,4},0),IFERROR(VLOOKUP(OJK117,[1]MO!$A$6:$D$26,{2,3,4},0),IFERROR(VLOOKUP(OJK117,[1]MQ!$A$6:$D$26,{2,3,4},0),IFERROR(VLOOKUP(OJK117,[1]BA!$A$6:$H$184,{2,5,8},0),{"No encontrado","X","X"}))))</f>
        <v>CIMBRA COMUN</v>
      </c>
      <c r="OJM117" s="12" t="str">
        <v>m2</v>
      </c>
      <c r="OJN117" s="4">
        <v>404.09</v>
      </c>
      <c r="OJO117" s="1">
        <f t="shared" ref="OJO117" si="2603">0.2*2</f>
        <v>0.4</v>
      </c>
      <c r="OJP117" s="4">
        <f t="shared" ref="OJP117:OJP120" si="2604">OJO117*OJN117</f>
        <v>161.63999999999999</v>
      </c>
      <c r="OJS117" s="1" t="s">
        <v>550</v>
      </c>
      <c r="OJT117" s="4" t="str" cm="1">
        <f t="array" ref="OJT117:OJV117">IFERROR(VLOOKUP(OJS117,[1]MA!$A$6:$D$32,{2,3,4},0),IFERROR(VLOOKUP(OJS117,[1]MO!$A$6:$D$26,{2,3,4},0),IFERROR(VLOOKUP(OJS117,[1]MQ!$A$6:$D$26,{2,3,4},0),IFERROR(VLOOKUP(OJS117,[1]BA!$A$6:$H$184,{2,5,8},0),{"No encontrado","X","X"}))))</f>
        <v>CIMBRA COMUN</v>
      </c>
      <c r="OJU117" s="12" t="str">
        <v>m2</v>
      </c>
      <c r="OJV117" s="4">
        <v>404.09</v>
      </c>
      <c r="OJW117" s="1">
        <f t="shared" ref="OJW117" si="2605">0.2*2</f>
        <v>0.4</v>
      </c>
      <c r="OJX117" s="4">
        <f t="shared" ref="OJX117:OJX120" si="2606">OJW117*OJV117</f>
        <v>161.63999999999999</v>
      </c>
      <c r="OKA117" s="1" t="s">
        <v>550</v>
      </c>
      <c r="OKB117" s="4" t="str" cm="1">
        <f t="array" ref="OKB117:OKD117">IFERROR(VLOOKUP(OKA117,[1]MA!$A$6:$D$32,{2,3,4},0),IFERROR(VLOOKUP(OKA117,[1]MO!$A$6:$D$26,{2,3,4},0),IFERROR(VLOOKUP(OKA117,[1]MQ!$A$6:$D$26,{2,3,4},0),IFERROR(VLOOKUP(OKA117,[1]BA!$A$6:$H$184,{2,5,8},0),{"No encontrado","X","X"}))))</f>
        <v>CIMBRA COMUN</v>
      </c>
      <c r="OKC117" s="12" t="str">
        <v>m2</v>
      </c>
      <c r="OKD117" s="4">
        <v>404.09</v>
      </c>
      <c r="OKE117" s="1">
        <f t="shared" ref="OKE117" si="2607">0.2*2</f>
        <v>0.4</v>
      </c>
      <c r="OKF117" s="4">
        <f t="shared" ref="OKF117:OKF120" si="2608">OKE117*OKD117</f>
        <v>161.63999999999999</v>
      </c>
      <c r="OKI117" s="1" t="s">
        <v>550</v>
      </c>
      <c r="OKJ117" s="4" t="str" cm="1">
        <f t="array" ref="OKJ117:OKL117">IFERROR(VLOOKUP(OKI117,[1]MA!$A$6:$D$32,{2,3,4},0),IFERROR(VLOOKUP(OKI117,[1]MO!$A$6:$D$26,{2,3,4},0),IFERROR(VLOOKUP(OKI117,[1]MQ!$A$6:$D$26,{2,3,4},0),IFERROR(VLOOKUP(OKI117,[1]BA!$A$6:$H$184,{2,5,8},0),{"No encontrado","X","X"}))))</f>
        <v>CIMBRA COMUN</v>
      </c>
      <c r="OKK117" s="12" t="str">
        <v>m2</v>
      </c>
      <c r="OKL117" s="4">
        <v>404.09</v>
      </c>
      <c r="OKM117" s="1">
        <f t="shared" ref="OKM117" si="2609">0.2*2</f>
        <v>0.4</v>
      </c>
      <c r="OKN117" s="4">
        <f t="shared" ref="OKN117:OKN120" si="2610">OKM117*OKL117</f>
        <v>161.63999999999999</v>
      </c>
      <c r="OKQ117" s="1" t="s">
        <v>550</v>
      </c>
      <c r="OKR117" s="4" t="str" cm="1">
        <f t="array" ref="OKR117:OKT117">IFERROR(VLOOKUP(OKQ117,[1]MA!$A$6:$D$32,{2,3,4},0),IFERROR(VLOOKUP(OKQ117,[1]MO!$A$6:$D$26,{2,3,4},0),IFERROR(VLOOKUP(OKQ117,[1]MQ!$A$6:$D$26,{2,3,4},0),IFERROR(VLOOKUP(OKQ117,[1]BA!$A$6:$H$184,{2,5,8},0),{"No encontrado","X","X"}))))</f>
        <v>CIMBRA COMUN</v>
      </c>
      <c r="OKS117" s="12" t="str">
        <v>m2</v>
      </c>
      <c r="OKT117" s="4">
        <v>404.09</v>
      </c>
      <c r="OKU117" s="1">
        <f t="shared" ref="OKU117" si="2611">0.2*2</f>
        <v>0.4</v>
      </c>
      <c r="OKV117" s="4">
        <f t="shared" ref="OKV117:OKV120" si="2612">OKU117*OKT117</f>
        <v>161.63999999999999</v>
      </c>
      <c r="OKY117" s="1" t="s">
        <v>550</v>
      </c>
      <c r="OKZ117" s="4" t="str" cm="1">
        <f t="array" ref="OKZ117:OLB117">IFERROR(VLOOKUP(OKY117,[1]MA!$A$6:$D$32,{2,3,4},0),IFERROR(VLOOKUP(OKY117,[1]MO!$A$6:$D$26,{2,3,4},0),IFERROR(VLOOKUP(OKY117,[1]MQ!$A$6:$D$26,{2,3,4},0),IFERROR(VLOOKUP(OKY117,[1]BA!$A$6:$H$184,{2,5,8},0),{"No encontrado","X","X"}))))</f>
        <v>CIMBRA COMUN</v>
      </c>
      <c r="OLA117" s="12" t="str">
        <v>m2</v>
      </c>
      <c r="OLB117" s="4">
        <v>404.09</v>
      </c>
      <c r="OLC117" s="1">
        <f t="shared" ref="OLC117" si="2613">0.2*2</f>
        <v>0.4</v>
      </c>
      <c r="OLD117" s="4">
        <f t="shared" ref="OLD117:OLD120" si="2614">OLC117*OLB117</f>
        <v>161.63999999999999</v>
      </c>
      <c r="OLG117" s="1" t="s">
        <v>550</v>
      </c>
      <c r="OLH117" s="4" t="str" cm="1">
        <f t="array" ref="OLH117:OLJ117">IFERROR(VLOOKUP(OLG117,[1]MA!$A$6:$D$32,{2,3,4},0),IFERROR(VLOOKUP(OLG117,[1]MO!$A$6:$D$26,{2,3,4},0),IFERROR(VLOOKUP(OLG117,[1]MQ!$A$6:$D$26,{2,3,4},0),IFERROR(VLOOKUP(OLG117,[1]BA!$A$6:$H$184,{2,5,8},0),{"No encontrado","X","X"}))))</f>
        <v>CIMBRA COMUN</v>
      </c>
      <c r="OLI117" s="12" t="str">
        <v>m2</v>
      </c>
      <c r="OLJ117" s="4">
        <v>404.09</v>
      </c>
      <c r="OLK117" s="1">
        <f t="shared" ref="OLK117" si="2615">0.2*2</f>
        <v>0.4</v>
      </c>
      <c r="OLL117" s="4">
        <f t="shared" ref="OLL117:OLL120" si="2616">OLK117*OLJ117</f>
        <v>161.63999999999999</v>
      </c>
      <c r="OLO117" s="1" t="s">
        <v>550</v>
      </c>
      <c r="OLP117" s="4" t="str" cm="1">
        <f t="array" ref="OLP117:OLR117">IFERROR(VLOOKUP(OLO117,[1]MA!$A$6:$D$32,{2,3,4},0),IFERROR(VLOOKUP(OLO117,[1]MO!$A$6:$D$26,{2,3,4},0),IFERROR(VLOOKUP(OLO117,[1]MQ!$A$6:$D$26,{2,3,4},0),IFERROR(VLOOKUP(OLO117,[1]BA!$A$6:$H$184,{2,5,8},0),{"No encontrado","X","X"}))))</f>
        <v>CIMBRA COMUN</v>
      </c>
      <c r="OLQ117" s="12" t="str">
        <v>m2</v>
      </c>
      <c r="OLR117" s="4">
        <v>404.09</v>
      </c>
      <c r="OLS117" s="1">
        <f t="shared" ref="OLS117" si="2617">0.2*2</f>
        <v>0.4</v>
      </c>
      <c r="OLT117" s="4">
        <f t="shared" ref="OLT117:OLT120" si="2618">OLS117*OLR117</f>
        <v>161.63999999999999</v>
      </c>
      <c r="OLW117" s="1" t="s">
        <v>550</v>
      </c>
      <c r="OLX117" s="4" t="str" cm="1">
        <f t="array" ref="OLX117:OLZ117">IFERROR(VLOOKUP(OLW117,[1]MA!$A$6:$D$32,{2,3,4},0),IFERROR(VLOOKUP(OLW117,[1]MO!$A$6:$D$26,{2,3,4},0),IFERROR(VLOOKUP(OLW117,[1]MQ!$A$6:$D$26,{2,3,4},0),IFERROR(VLOOKUP(OLW117,[1]BA!$A$6:$H$184,{2,5,8},0),{"No encontrado","X","X"}))))</f>
        <v>CIMBRA COMUN</v>
      </c>
      <c r="OLY117" s="12" t="str">
        <v>m2</v>
      </c>
      <c r="OLZ117" s="4">
        <v>404.09</v>
      </c>
      <c r="OMA117" s="1">
        <f t="shared" ref="OMA117" si="2619">0.2*2</f>
        <v>0.4</v>
      </c>
      <c r="OMB117" s="4">
        <f t="shared" ref="OMB117:OMB120" si="2620">OMA117*OLZ117</f>
        <v>161.63999999999999</v>
      </c>
      <c r="OME117" s="1" t="s">
        <v>550</v>
      </c>
      <c r="OMF117" s="4" t="str" cm="1">
        <f t="array" ref="OMF117:OMH117">IFERROR(VLOOKUP(OME117,[1]MA!$A$6:$D$32,{2,3,4},0),IFERROR(VLOOKUP(OME117,[1]MO!$A$6:$D$26,{2,3,4},0),IFERROR(VLOOKUP(OME117,[1]MQ!$A$6:$D$26,{2,3,4},0),IFERROR(VLOOKUP(OME117,[1]BA!$A$6:$H$184,{2,5,8},0),{"No encontrado","X","X"}))))</f>
        <v>CIMBRA COMUN</v>
      </c>
      <c r="OMG117" s="12" t="str">
        <v>m2</v>
      </c>
      <c r="OMH117" s="4">
        <v>404.09</v>
      </c>
      <c r="OMI117" s="1">
        <f t="shared" ref="OMI117" si="2621">0.2*2</f>
        <v>0.4</v>
      </c>
      <c r="OMJ117" s="4">
        <f t="shared" ref="OMJ117:OMJ120" si="2622">OMI117*OMH117</f>
        <v>161.63999999999999</v>
      </c>
      <c r="OMM117" s="1" t="s">
        <v>550</v>
      </c>
      <c r="OMN117" s="4" t="str" cm="1">
        <f t="array" ref="OMN117:OMP117">IFERROR(VLOOKUP(OMM117,[1]MA!$A$6:$D$32,{2,3,4},0),IFERROR(VLOOKUP(OMM117,[1]MO!$A$6:$D$26,{2,3,4},0),IFERROR(VLOOKUP(OMM117,[1]MQ!$A$6:$D$26,{2,3,4},0),IFERROR(VLOOKUP(OMM117,[1]BA!$A$6:$H$184,{2,5,8},0),{"No encontrado","X","X"}))))</f>
        <v>CIMBRA COMUN</v>
      </c>
      <c r="OMO117" s="12" t="str">
        <v>m2</v>
      </c>
      <c r="OMP117" s="4">
        <v>404.09</v>
      </c>
      <c r="OMQ117" s="1">
        <f t="shared" ref="OMQ117" si="2623">0.2*2</f>
        <v>0.4</v>
      </c>
      <c r="OMR117" s="4">
        <f t="shared" ref="OMR117:OMR120" si="2624">OMQ117*OMP117</f>
        <v>161.63999999999999</v>
      </c>
      <c r="OMU117" s="1" t="s">
        <v>550</v>
      </c>
      <c r="OMV117" s="4" t="str" cm="1">
        <f t="array" ref="OMV117:OMX117">IFERROR(VLOOKUP(OMU117,[1]MA!$A$6:$D$32,{2,3,4},0),IFERROR(VLOOKUP(OMU117,[1]MO!$A$6:$D$26,{2,3,4},0),IFERROR(VLOOKUP(OMU117,[1]MQ!$A$6:$D$26,{2,3,4},0),IFERROR(VLOOKUP(OMU117,[1]BA!$A$6:$H$184,{2,5,8},0),{"No encontrado","X","X"}))))</f>
        <v>CIMBRA COMUN</v>
      </c>
      <c r="OMW117" s="12" t="str">
        <v>m2</v>
      </c>
      <c r="OMX117" s="4">
        <v>404.09</v>
      </c>
      <c r="OMY117" s="1">
        <f t="shared" ref="OMY117" si="2625">0.2*2</f>
        <v>0.4</v>
      </c>
      <c r="OMZ117" s="4">
        <f t="shared" ref="OMZ117:OMZ120" si="2626">OMY117*OMX117</f>
        <v>161.63999999999999</v>
      </c>
      <c r="ONC117" s="1" t="s">
        <v>550</v>
      </c>
      <c r="OND117" s="4" t="str" cm="1">
        <f t="array" ref="OND117:ONF117">IFERROR(VLOOKUP(ONC117,[1]MA!$A$6:$D$32,{2,3,4},0),IFERROR(VLOOKUP(ONC117,[1]MO!$A$6:$D$26,{2,3,4},0),IFERROR(VLOOKUP(ONC117,[1]MQ!$A$6:$D$26,{2,3,4},0),IFERROR(VLOOKUP(ONC117,[1]BA!$A$6:$H$184,{2,5,8},0),{"No encontrado","X","X"}))))</f>
        <v>CIMBRA COMUN</v>
      </c>
      <c r="ONE117" s="12" t="str">
        <v>m2</v>
      </c>
      <c r="ONF117" s="4">
        <v>404.09</v>
      </c>
      <c r="ONG117" s="1">
        <f t="shared" ref="ONG117" si="2627">0.2*2</f>
        <v>0.4</v>
      </c>
      <c r="ONH117" s="4">
        <f t="shared" ref="ONH117:ONH120" si="2628">ONG117*ONF117</f>
        <v>161.63999999999999</v>
      </c>
      <c r="ONK117" s="1" t="s">
        <v>550</v>
      </c>
      <c r="ONL117" s="4" t="str" cm="1">
        <f t="array" ref="ONL117:ONN117">IFERROR(VLOOKUP(ONK117,[1]MA!$A$6:$D$32,{2,3,4},0),IFERROR(VLOOKUP(ONK117,[1]MO!$A$6:$D$26,{2,3,4},0),IFERROR(VLOOKUP(ONK117,[1]MQ!$A$6:$D$26,{2,3,4},0),IFERROR(VLOOKUP(ONK117,[1]BA!$A$6:$H$184,{2,5,8},0),{"No encontrado","X","X"}))))</f>
        <v>CIMBRA COMUN</v>
      </c>
      <c r="ONM117" s="12" t="str">
        <v>m2</v>
      </c>
      <c r="ONN117" s="4">
        <v>404.09</v>
      </c>
      <c r="ONO117" s="1">
        <f t="shared" ref="ONO117" si="2629">0.2*2</f>
        <v>0.4</v>
      </c>
      <c r="ONP117" s="4">
        <f t="shared" ref="ONP117:ONP120" si="2630">ONO117*ONN117</f>
        <v>161.63999999999999</v>
      </c>
      <c r="ONS117" s="1" t="s">
        <v>550</v>
      </c>
      <c r="ONT117" s="4" t="str" cm="1">
        <f t="array" ref="ONT117:ONV117">IFERROR(VLOOKUP(ONS117,[1]MA!$A$6:$D$32,{2,3,4},0),IFERROR(VLOOKUP(ONS117,[1]MO!$A$6:$D$26,{2,3,4},0),IFERROR(VLOOKUP(ONS117,[1]MQ!$A$6:$D$26,{2,3,4},0),IFERROR(VLOOKUP(ONS117,[1]BA!$A$6:$H$184,{2,5,8},0),{"No encontrado","X","X"}))))</f>
        <v>CIMBRA COMUN</v>
      </c>
      <c r="ONU117" s="12" t="str">
        <v>m2</v>
      </c>
      <c r="ONV117" s="4">
        <v>404.09</v>
      </c>
      <c r="ONW117" s="1">
        <f t="shared" ref="ONW117" si="2631">0.2*2</f>
        <v>0.4</v>
      </c>
      <c r="ONX117" s="4">
        <f t="shared" ref="ONX117:ONX120" si="2632">ONW117*ONV117</f>
        <v>161.63999999999999</v>
      </c>
      <c r="OOA117" s="1" t="s">
        <v>550</v>
      </c>
      <c r="OOB117" s="4" t="str" cm="1">
        <f t="array" ref="OOB117:OOD117">IFERROR(VLOOKUP(OOA117,[1]MA!$A$6:$D$32,{2,3,4},0),IFERROR(VLOOKUP(OOA117,[1]MO!$A$6:$D$26,{2,3,4},0),IFERROR(VLOOKUP(OOA117,[1]MQ!$A$6:$D$26,{2,3,4},0),IFERROR(VLOOKUP(OOA117,[1]BA!$A$6:$H$184,{2,5,8},0),{"No encontrado","X","X"}))))</f>
        <v>CIMBRA COMUN</v>
      </c>
      <c r="OOC117" s="12" t="str">
        <v>m2</v>
      </c>
      <c r="OOD117" s="4">
        <v>404.09</v>
      </c>
      <c r="OOE117" s="1">
        <f t="shared" ref="OOE117" si="2633">0.2*2</f>
        <v>0.4</v>
      </c>
      <c r="OOF117" s="4">
        <f t="shared" ref="OOF117:OOF120" si="2634">OOE117*OOD117</f>
        <v>161.63999999999999</v>
      </c>
      <c r="OOI117" s="1" t="s">
        <v>550</v>
      </c>
      <c r="OOJ117" s="4" t="str" cm="1">
        <f t="array" ref="OOJ117:OOL117">IFERROR(VLOOKUP(OOI117,[1]MA!$A$6:$D$32,{2,3,4},0),IFERROR(VLOOKUP(OOI117,[1]MO!$A$6:$D$26,{2,3,4},0),IFERROR(VLOOKUP(OOI117,[1]MQ!$A$6:$D$26,{2,3,4},0),IFERROR(VLOOKUP(OOI117,[1]BA!$A$6:$H$184,{2,5,8},0),{"No encontrado","X","X"}))))</f>
        <v>CIMBRA COMUN</v>
      </c>
      <c r="OOK117" s="12" t="str">
        <v>m2</v>
      </c>
      <c r="OOL117" s="4">
        <v>404.09</v>
      </c>
      <c r="OOM117" s="1">
        <f t="shared" ref="OOM117" si="2635">0.2*2</f>
        <v>0.4</v>
      </c>
      <c r="OON117" s="4">
        <f t="shared" ref="OON117:OON120" si="2636">OOM117*OOL117</f>
        <v>161.63999999999999</v>
      </c>
      <c r="OOQ117" s="1" t="s">
        <v>550</v>
      </c>
      <c r="OOR117" s="4" t="str" cm="1">
        <f t="array" ref="OOR117:OOT117">IFERROR(VLOOKUP(OOQ117,[1]MA!$A$6:$D$32,{2,3,4},0),IFERROR(VLOOKUP(OOQ117,[1]MO!$A$6:$D$26,{2,3,4},0),IFERROR(VLOOKUP(OOQ117,[1]MQ!$A$6:$D$26,{2,3,4},0),IFERROR(VLOOKUP(OOQ117,[1]BA!$A$6:$H$184,{2,5,8},0),{"No encontrado","X","X"}))))</f>
        <v>CIMBRA COMUN</v>
      </c>
      <c r="OOS117" s="12" t="str">
        <v>m2</v>
      </c>
      <c r="OOT117" s="4">
        <v>404.09</v>
      </c>
      <c r="OOU117" s="1">
        <f t="shared" ref="OOU117" si="2637">0.2*2</f>
        <v>0.4</v>
      </c>
      <c r="OOV117" s="4">
        <f t="shared" ref="OOV117:OOV120" si="2638">OOU117*OOT117</f>
        <v>161.63999999999999</v>
      </c>
      <c r="OOY117" s="1" t="s">
        <v>550</v>
      </c>
      <c r="OOZ117" s="4" t="str" cm="1">
        <f t="array" ref="OOZ117:OPB117">IFERROR(VLOOKUP(OOY117,[1]MA!$A$6:$D$32,{2,3,4},0),IFERROR(VLOOKUP(OOY117,[1]MO!$A$6:$D$26,{2,3,4},0),IFERROR(VLOOKUP(OOY117,[1]MQ!$A$6:$D$26,{2,3,4},0),IFERROR(VLOOKUP(OOY117,[1]BA!$A$6:$H$184,{2,5,8},0),{"No encontrado","X","X"}))))</f>
        <v>CIMBRA COMUN</v>
      </c>
      <c r="OPA117" s="12" t="str">
        <v>m2</v>
      </c>
      <c r="OPB117" s="4">
        <v>404.09</v>
      </c>
      <c r="OPC117" s="1">
        <f t="shared" ref="OPC117" si="2639">0.2*2</f>
        <v>0.4</v>
      </c>
      <c r="OPD117" s="4">
        <f t="shared" ref="OPD117:OPD120" si="2640">OPC117*OPB117</f>
        <v>161.63999999999999</v>
      </c>
      <c r="OPG117" s="1" t="s">
        <v>550</v>
      </c>
      <c r="OPH117" s="4" t="str" cm="1">
        <f t="array" ref="OPH117:OPJ117">IFERROR(VLOOKUP(OPG117,[1]MA!$A$6:$D$32,{2,3,4},0),IFERROR(VLOOKUP(OPG117,[1]MO!$A$6:$D$26,{2,3,4},0),IFERROR(VLOOKUP(OPG117,[1]MQ!$A$6:$D$26,{2,3,4},0),IFERROR(VLOOKUP(OPG117,[1]BA!$A$6:$H$184,{2,5,8},0),{"No encontrado","X","X"}))))</f>
        <v>CIMBRA COMUN</v>
      </c>
      <c r="OPI117" s="12" t="str">
        <v>m2</v>
      </c>
      <c r="OPJ117" s="4">
        <v>404.09</v>
      </c>
      <c r="OPK117" s="1">
        <f t="shared" ref="OPK117" si="2641">0.2*2</f>
        <v>0.4</v>
      </c>
      <c r="OPL117" s="4">
        <f t="shared" ref="OPL117:OPL120" si="2642">OPK117*OPJ117</f>
        <v>161.63999999999999</v>
      </c>
      <c r="OPO117" s="1" t="s">
        <v>550</v>
      </c>
      <c r="OPP117" s="4" t="str" cm="1">
        <f t="array" ref="OPP117:OPR117">IFERROR(VLOOKUP(OPO117,[1]MA!$A$6:$D$32,{2,3,4},0),IFERROR(VLOOKUP(OPO117,[1]MO!$A$6:$D$26,{2,3,4},0),IFERROR(VLOOKUP(OPO117,[1]MQ!$A$6:$D$26,{2,3,4},0),IFERROR(VLOOKUP(OPO117,[1]BA!$A$6:$H$184,{2,5,8},0),{"No encontrado","X","X"}))))</f>
        <v>CIMBRA COMUN</v>
      </c>
      <c r="OPQ117" s="12" t="str">
        <v>m2</v>
      </c>
      <c r="OPR117" s="4">
        <v>404.09</v>
      </c>
      <c r="OPS117" s="1">
        <f t="shared" ref="OPS117" si="2643">0.2*2</f>
        <v>0.4</v>
      </c>
      <c r="OPT117" s="4">
        <f t="shared" ref="OPT117:OPT120" si="2644">OPS117*OPR117</f>
        <v>161.63999999999999</v>
      </c>
      <c r="OPW117" s="1" t="s">
        <v>550</v>
      </c>
      <c r="OPX117" s="4" t="str" cm="1">
        <f t="array" ref="OPX117:OPZ117">IFERROR(VLOOKUP(OPW117,[1]MA!$A$6:$D$32,{2,3,4},0),IFERROR(VLOOKUP(OPW117,[1]MO!$A$6:$D$26,{2,3,4},0),IFERROR(VLOOKUP(OPW117,[1]MQ!$A$6:$D$26,{2,3,4},0),IFERROR(VLOOKUP(OPW117,[1]BA!$A$6:$H$184,{2,5,8},0),{"No encontrado","X","X"}))))</f>
        <v>CIMBRA COMUN</v>
      </c>
      <c r="OPY117" s="12" t="str">
        <v>m2</v>
      </c>
      <c r="OPZ117" s="4">
        <v>404.09</v>
      </c>
      <c r="OQA117" s="1">
        <f t="shared" ref="OQA117" si="2645">0.2*2</f>
        <v>0.4</v>
      </c>
      <c r="OQB117" s="4">
        <f t="shared" ref="OQB117:OQB120" si="2646">OQA117*OPZ117</f>
        <v>161.63999999999999</v>
      </c>
      <c r="OQE117" s="1" t="s">
        <v>550</v>
      </c>
      <c r="OQF117" s="4" t="str" cm="1">
        <f t="array" ref="OQF117:OQH117">IFERROR(VLOOKUP(OQE117,[1]MA!$A$6:$D$32,{2,3,4},0),IFERROR(VLOOKUP(OQE117,[1]MO!$A$6:$D$26,{2,3,4},0),IFERROR(VLOOKUP(OQE117,[1]MQ!$A$6:$D$26,{2,3,4},0),IFERROR(VLOOKUP(OQE117,[1]BA!$A$6:$H$184,{2,5,8},0),{"No encontrado","X","X"}))))</f>
        <v>CIMBRA COMUN</v>
      </c>
      <c r="OQG117" s="12" t="str">
        <v>m2</v>
      </c>
      <c r="OQH117" s="4">
        <v>404.09</v>
      </c>
      <c r="OQI117" s="1">
        <f t="shared" ref="OQI117" si="2647">0.2*2</f>
        <v>0.4</v>
      </c>
      <c r="OQJ117" s="4">
        <f t="shared" ref="OQJ117:OQJ120" si="2648">OQI117*OQH117</f>
        <v>161.63999999999999</v>
      </c>
      <c r="OQM117" s="1" t="s">
        <v>550</v>
      </c>
      <c r="OQN117" s="4" t="str" cm="1">
        <f t="array" ref="OQN117:OQP117">IFERROR(VLOOKUP(OQM117,[1]MA!$A$6:$D$32,{2,3,4},0),IFERROR(VLOOKUP(OQM117,[1]MO!$A$6:$D$26,{2,3,4},0),IFERROR(VLOOKUP(OQM117,[1]MQ!$A$6:$D$26,{2,3,4},0),IFERROR(VLOOKUP(OQM117,[1]BA!$A$6:$H$184,{2,5,8},0),{"No encontrado","X","X"}))))</f>
        <v>CIMBRA COMUN</v>
      </c>
      <c r="OQO117" s="12" t="str">
        <v>m2</v>
      </c>
      <c r="OQP117" s="4">
        <v>404.09</v>
      </c>
      <c r="OQQ117" s="1">
        <f t="shared" ref="OQQ117" si="2649">0.2*2</f>
        <v>0.4</v>
      </c>
      <c r="OQR117" s="4">
        <f t="shared" ref="OQR117:OQR120" si="2650">OQQ117*OQP117</f>
        <v>161.63999999999999</v>
      </c>
      <c r="OQU117" s="1" t="s">
        <v>550</v>
      </c>
      <c r="OQV117" s="4" t="str" cm="1">
        <f t="array" ref="OQV117:OQX117">IFERROR(VLOOKUP(OQU117,[1]MA!$A$6:$D$32,{2,3,4},0),IFERROR(VLOOKUP(OQU117,[1]MO!$A$6:$D$26,{2,3,4},0),IFERROR(VLOOKUP(OQU117,[1]MQ!$A$6:$D$26,{2,3,4},0),IFERROR(VLOOKUP(OQU117,[1]BA!$A$6:$H$184,{2,5,8},0),{"No encontrado","X","X"}))))</f>
        <v>CIMBRA COMUN</v>
      </c>
      <c r="OQW117" s="12" t="str">
        <v>m2</v>
      </c>
      <c r="OQX117" s="4">
        <v>404.09</v>
      </c>
      <c r="OQY117" s="1">
        <f t="shared" ref="OQY117" si="2651">0.2*2</f>
        <v>0.4</v>
      </c>
      <c r="OQZ117" s="4">
        <f t="shared" ref="OQZ117:OQZ120" si="2652">OQY117*OQX117</f>
        <v>161.63999999999999</v>
      </c>
      <c r="ORC117" s="1" t="s">
        <v>550</v>
      </c>
      <c r="ORD117" s="4" t="str" cm="1">
        <f t="array" ref="ORD117:ORF117">IFERROR(VLOOKUP(ORC117,[1]MA!$A$6:$D$32,{2,3,4},0),IFERROR(VLOOKUP(ORC117,[1]MO!$A$6:$D$26,{2,3,4},0),IFERROR(VLOOKUP(ORC117,[1]MQ!$A$6:$D$26,{2,3,4},0),IFERROR(VLOOKUP(ORC117,[1]BA!$A$6:$H$184,{2,5,8},0),{"No encontrado","X","X"}))))</f>
        <v>CIMBRA COMUN</v>
      </c>
      <c r="ORE117" s="12" t="str">
        <v>m2</v>
      </c>
      <c r="ORF117" s="4">
        <v>404.09</v>
      </c>
      <c r="ORG117" s="1">
        <f t="shared" ref="ORG117" si="2653">0.2*2</f>
        <v>0.4</v>
      </c>
      <c r="ORH117" s="4">
        <f t="shared" ref="ORH117:ORH120" si="2654">ORG117*ORF117</f>
        <v>161.63999999999999</v>
      </c>
      <c r="ORK117" s="1" t="s">
        <v>550</v>
      </c>
      <c r="ORL117" s="4" t="str" cm="1">
        <f t="array" ref="ORL117:ORN117">IFERROR(VLOOKUP(ORK117,[1]MA!$A$6:$D$32,{2,3,4},0),IFERROR(VLOOKUP(ORK117,[1]MO!$A$6:$D$26,{2,3,4},0),IFERROR(VLOOKUP(ORK117,[1]MQ!$A$6:$D$26,{2,3,4},0),IFERROR(VLOOKUP(ORK117,[1]BA!$A$6:$H$184,{2,5,8},0),{"No encontrado","X","X"}))))</f>
        <v>CIMBRA COMUN</v>
      </c>
      <c r="ORM117" s="12" t="str">
        <v>m2</v>
      </c>
      <c r="ORN117" s="4">
        <v>404.09</v>
      </c>
      <c r="ORO117" s="1">
        <f t="shared" ref="ORO117" si="2655">0.2*2</f>
        <v>0.4</v>
      </c>
      <c r="ORP117" s="4">
        <f t="shared" ref="ORP117:ORP120" si="2656">ORO117*ORN117</f>
        <v>161.63999999999999</v>
      </c>
      <c r="ORS117" s="1" t="s">
        <v>550</v>
      </c>
      <c r="ORT117" s="4" t="str" cm="1">
        <f t="array" ref="ORT117:ORV117">IFERROR(VLOOKUP(ORS117,[1]MA!$A$6:$D$32,{2,3,4},0),IFERROR(VLOOKUP(ORS117,[1]MO!$A$6:$D$26,{2,3,4},0),IFERROR(VLOOKUP(ORS117,[1]MQ!$A$6:$D$26,{2,3,4},0),IFERROR(VLOOKUP(ORS117,[1]BA!$A$6:$H$184,{2,5,8},0),{"No encontrado","X","X"}))))</f>
        <v>CIMBRA COMUN</v>
      </c>
      <c r="ORU117" s="12" t="str">
        <v>m2</v>
      </c>
      <c r="ORV117" s="4">
        <v>404.09</v>
      </c>
      <c r="ORW117" s="1">
        <f t="shared" ref="ORW117" si="2657">0.2*2</f>
        <v>0.4</v>
      </c>
      <c r="ORX117" s="4">
        <f t="shared" ref="ORX117:ORX120" si="2658">ORW117*ORV117</f>
        <v>161.63999999999999</v>
      </c>
      <c r="OSA117" s="1" t="s">
        <v>550</v>
      </c>
      <c r="OSB117" s="4" t="str" cm="1">
        <f t="array" ref="OSB117:OSD117">IFERROR(VLOOKUP(OSA117,[1]MA!$A$6:$D$32,{2,3,4},0),IFERROR(VLOOKUP(OSA117,[1]MO!$A$6:$D$26,{2,3,4},0),IFERROR(VLOOKUP(OSA117,[1]MQ!$A$6:$D$26,{2,3,4},0),IFERROR(VLOOKUP(OSA117,[1]BA!$A$6:$H$184,{2,5,8},0),{"No encontrado","X","X"}))))</f>
        <v>CIMBRA COMUN</v>
      </c>
      <c r="OSC117" s="12" t="str">
        <v>m2</v>
      </c>
      <c r="OSD117" s="4">
        <v>404.09</v>
      </c>
      <c r="OSE117" s="1">
        <f t="shared" ref="OSE117" si="2659">0.2*2</f>
        <v>0.4</v>
      </c>
      <c r="OSF117" s="4">
        <f t="shared" ref="OSF117:OSF120" si="2660">OSE117*OSD117</f>
        <v>161.63999999999999</v>
      </c>
      <c r="OSI117" s="1" t="s">
        <v>550</v>
      </c>
      <c r="OSJ117" s="4" t="str" cm="1">
        <f t="array" ref="OSJ117:OSL117">IFERROR(VLOOKUP(OSI117,[1]MA!$A$6:$D$32,{2,3,4},0),IFERROR(VLOOKUP(OSI117,[1]MO!$A$6:$D$26,{2,3,4},0),IFERROR(VLOOKUP(OSI117,[1]MQ!$A$6:$D$26,{2,3,4},0),IFERROR(VLOOKUP(OSI117,[1]BA!$A$6:$H$184,{2,5,8},0),{"No encontrado","X","X"}))))</f>
        <v>CIMBRA COMUN</v>
      </c>
      <c r="OSK117" s="12" t="str">
        <v>m2</v>
      </c>
      <c r="OSL117" s="4">
        <v>404.09</v>
      </c>
      <c r="OSM117" s="1">
        <f t="shared" ref="OSM117" si="2661">0.2*2</f>
        <v>0.4</v>
      </c>
      <c r="OSN117" s="4">
        <f t="shared" ref="OSN117:OSN120" si="2662">OSM117*OSL117</f>
        <v>161.63999999999999</v>
      </c>
      <c r="OSQ117" s="1" t="s">
        <v>550</v>
      </c>
      <c r="OSR117" s="4" t="str" cm="1">
        <f t="array" ref="OSR117:OST117">IFERROR(VLOOKUP(OSQ117,[1]MA!$A$6:$D$32,{2,3,4},0),IFERROR(VLOOKUP(OSQ117,[1]MO!$A$6:$D$26,{2,3,4},0),IFERROR(VLOOKUP(OSQ117,[1]MQ!$A$6:$D$26,{2,3,4},0),IFERROR(VLOOKUP(OSQ117,[1]BA!$A$6:$H$184,{2,5,8},0),{"No encontrado","X","X"}))))</f>
        <v>CIMBRA COMUN</v>
      </c>
      <c r="OSS117" s="12" t="str">
        <v>m2</v>
      </c>
      <c r="OST117" s="4">
        <v>404.09</v>
      </c>
      <c r="OSU117" s="1">
        <f t="shared" ref="OSU117" si="2663">0.2*2</f>
        <v>0.4</v>
      </c>
      <c r="OSV117" s="4">
        <f t="shared" ref="OSV117:OSV120" si="2664">OSU117*OST117</f>
        <v>161.63999999999999</v>
      </c>
      <c r="OSY117" s="1" t="s">
        <v>550</v>
      </c>
      <c r="OSZ117" s="4" t="str" cm="1">
        <f t="array" ref="OSZ117:OTB117">IFERROR(VLOOKUP(OSY117,[1]MA!$A$6:$D$32,{2,3,4},0),IFERROR(VLOOKUP(OSY117,[1]MO!$A$6:$D$26,{2,3,4},0),IFERROR(VLOOKUP(OSY117,[1]MQ!$A$6:$D$26,{2,3,4},0),IFERROR(VLOOKUP(OSY117,[1]BA!$A$6:$H$184,{2,5,8},0),{"No encontrado","X","X"}))))</f>
        <v>CIMBRA COMUN</v>
      </c>
      <c r="OTA117" s="12" t="str">
        <v>m2</v>
      </c>
      <c r="OTB117" s="4">
        <v>404.09</v>
      </c>
      <c r="OTC117" s="1">
        <f t="shared" ref="OTC117" si="2665">0.2*2</f>
        <v>0.4</v>
      </c>
      <c r="OTD117" s="4">
        <f t="shared" ref="OTD117:OTD120" si="2666">OTC117*OTB117</f>
        <v>161.63999999999999</v>
      </c>
      <c r="OTG117" s="1" t="s">
        <v>550</v>
      </c>
      <c r="OTH117" s="4" t="str" cm="1">
        <f t="array" ref="OTH117:OTJ117">IFERROR(VLOOKUP(OTG117,[1]MA!$A$6:$D$32,{2,3,4},0),IFERROR(VLOOKUP(OTG117,[1]MO!$A$6:$D$26,{2,3,4},0),IFERROR(VLOOKUP(OTG117,[1]MQ!$A$6:$D$26,{2,3,4},0),IFERROR(VLOOKUP(OTG117,[1]BA!$A$6:$H$184,{2,5,8},0),{"No encontrado","X","X"}))))</f>
        <v>CIMBRA COMUN</v>
      </c>
      <c r="OTI117" s="12" t="str">
        <v>m2</v>
      </c>
      <c r="OTJ117" s="4">
        <v>404.09</v>
      </c>
      <c r="OTK117" s="1">
        <f t="shared" ref="OTK117" si="2667">0.2*2</f>
        <v>0.4</v>
      </c>
      <c r="OTL117" s="4">
        <f t="shared" ref="OTL117:OTL120" si="2668">OTK117*OTJ117</f>
        <v>161.63999999999999</v>
      </c>
      <c r="OTO117" s="1" t="s">
        <v>550</v>
      </c>
      <c r="OTP117" s="4" t="str" cm="1">
        <f t="array" ref="OTP117:OTR117">IFERROR(VLOOKUP(OTO117,[1]MA!$A$6:$D$32,{2,3,4},0),IFERROR(VLOOKUP(OTO117,[1]MO!$A$6:$D$26,{2,3,4},0),IFERROR(VLOOKUP(OTO117,[1]MQ!$A$6:$D$26,{2,3,4},0),IFERROR(VLOOKUP(OTO117,[1]BA!$A$6:$H$184,{2,5,8},0),{"No encontrado","X","X"}))))</f>
        <v>CIMBRA COMUN</v>
      </c>
      <c r="OTQ117" s="12" t="str">
        <v>m2</v>
      </c>
      <c r="OTR117" s="4">
        <v>404.09</v>
      </c>
      <c r="OTS117" s="1">
        <f t="shared" ref="OTS117" si="2669">0.2*2</f>
        <v>0.4</v>
      </c>
      <c r="OTT117" s="4">
        <f t="shared" ref="OTT117:OTT120" si="2670">OTS117*OTR117</f>
        <v>161.63999999999999</v>
      </c>
      <c r="OTW117" s="1" t="s">
        <v>550</v>
      </c>
      <c r="OTX117" s="4" t="str" cm="1">
        <f t="array" ref="OTX117:OTZ117">IFERROR(VLOOKUP(OTW117,[1]MA!$A$6:$D$32,{2,3,4},0),IFERROR(VLOOKUP(OTW117,[1]MO!$A$6:$D$26,{2,3,4},0),IFERROR(VLOOKUP(OTW117,[1]MQ!$A$6:$D$26,{2,3,4},0),IFERROR(VLOOKUP(OTW117,[1]BA!$A$6:$H$184,{2,5,8},0),{"No encontrado","X","X"}))))</f>
        <v>CIMBRA COMUN</v>
      </c>
      <c r="OTY117" s="12" t="str">
        <v>m2</v>
      </c>
      <c r="OTZ117" s="4">
        <v>404.09</v>
      </c>
      <c r="OUA117" s="1">
        <f t="shared" ref="OUA117" si="2671">0.2*2</f>
        <v>0.4</v>
      </c>
      <c r="OUB117" s="4">
        <f t="shared" ref="OUB117:OUB120" si="2672">OUA117*OTZ117</f>
        <v>161.63999999999999</v>
      </c>
      <c r="OUE117" s="1" t="s">
        <v>550</v>
      </c>
      <c r="OUF117" s="4" t="str" cm="1">
        <f t="array" ref="OUF117:OUH117">IFERROR(VLOOKUP(OUE117,[1]MA!$A$6:$D$32,{2,3,4},0),IFERROR(VLOOKUP(OUE117,[1]MO!$A$6:$D$26,{2,3,4},0),IFERROR(VLOOKUP(OUE117,[1]MQ!$A$6:$D$26,{2,3,4},0),IFERROR(VLOOKUP(OUE117,[1]BA!$A$6:$H$184,{2,5,8},0),{"No encontrado","X","X"}))))</f>
        <v>CIMBRA COMUN</v>
      </c>
      <c r="OUG117" s="12" t="str">
        <v>m2</v>
      </c>
      <c r="OUH117" s="4">
        <v>404.09</v>
      </c>
      <c r="OUI117" s="1">
        <f t="shared" ref="OUI117" si="2673">0.2*2</f>
        <v>0.4</v>
      </c>
      <c r="OUJ117" s="4">
        <f t="shared" ref="OUJ117:OUJ120" si="2674">OUI117*OUH117</f>
        <v>161.63999999999999</v>
      </c>
      <c r="OUM117" s="1" t="s">
        <v>550</v>
      </c>
      <c r="OUN117" s="4" t="str" cm="1">
        <f t="array" ref="OUN117:OUP117">IFERROR(VLOOKUP(OUM117,[1]MA!$A$6:$D$32,{2,3,4},0),IFERROR(VLOOKUP(OUM117,[1]MO!$A$6:$D$26,{2,3,4},0),IFERROR(VLOOKUP(OUM117,[1]MQ!$A$6:$D$26,{2,3,4},0),IFERROR(VLOOKUP(OUM117,[1]BA!$A$6:$H$184,{2,5,8},0),{"No encontrado","X","X"}))))</f>
        <v>CIMBRA COMUN</v>
      </c>
      <c r="OUO117" s="12" t="str">
        <v>m2</v>
      </c>
      <c r="OUP117" s="4">
        <v>404.09</v>
      </c>
      <c r="OUQ117" s="1">
        <f t="shared" ref="OUQ117" si="2675">0.2*2</f>
        <v>0.4</v>
      </c>
      <c r="OUR117" s="4">
        <f t="shared" ref="OUR117:OUR120" si="2676">OUQ117*OUP117</f>
        <v>161.63999999999999</v>
      </c>
      <c r="OUU117" s="1" t="s">
        <v>550</v>
      </c>
      <c r="OUV117" s="4" t="str" cm="1">
        <f t="array" ref="OUV117:OUX117">IFERROR(VLOOKUP(OUU117,[1]MA!$A$6:$D$32,{2,3,4},0),IFERROR(VLOOKUP(OUU117,[1]MO!$A$6:$D$26,{2,3,4},0),IFERROR(VLOOKUP(OUU117,[1]MQ!$A$6:$D$26,{2,3,4},0),IFERROR(VLOOKUP(OUU117,[1]BA!$A$6:$H$184,{2,5,8},0),{"No encontrado","X","X"}))))</f>
        <v>CIMBRA COMUN</v>
      </c>
      <c r="OUW117" s="12" t="str">
        <v>m2</v>
      </c>
      <c r="OUX117" s="4">
        <v>404.09</v>
      </c>
      <c r="OUY117" s="1">
        <f t="shared" ref="OUY117" si="2677">0.2*2</f>
        <v>0.4</v>
      </c>
      <c r="OUZ117" s="4">
        <f t="shared" ref="OUZ117:OUZ120" si="2678">OUY117*OUX117</f>
        <v>161.63999999999999</v>
      </c>
      <c r="OVC117" s="1" t="s">
        <v>550</v>
      </c>
      <c r="OVD117" s="4" t="str" cm="1">
        <f t="array" ref="OVD117:OVF117">IFERROR(VLOOKUP(OVC117,[1]MA!$A$6:$D$32,{2,3,4},0),IFERROR(VLOOKUP(OVC117,[1]MO!$A$6:$D$26,{2,3,4},0),IFERROR(VLOOKUP(OVC117,[1]MQ!$A$6:$D$26,{2,3,4},0),IFERROR(VLOOKUP(OVC117,[1]BA!$A$6:$H$184,{2,5,8},0),{"No encontrado","X","X"}))))</f>
        <v>CIMBRA COMUN</v>
      </c>
      <c r="OVE117" s="12" t="str">
        <v>m2</v>
      </c>
      <c r="OVF117" s="4">
        <v>404.09</v>
      </c>
      <c r="OVG117" s="1">
        <f t="shared" ref="OVG117" si="2679">0.2*2</f>
        <v>0.4</v>
      </c>
      <c r="OVH117" s="4">
        <f t="shared" ref="OVH117:OVH120" si="2680">OVG117*OVF117</f>
        <v>161.63999999999999</v>
      </c>
      <c r="OVK117" s="1" t="s">
        <v>550</v>
      </c>
      <c r="OVL117" s="4" t="str" cm="1">
        <f t="array" ref="OVL117:OVN117">IFERROR(VLOOKUP(OVK117,[1]MA!$A$6:$D$32,{2,3,4},0),IFERROR(VLOOKUP(OVK117,[1]MO!$A$6:$D$26,{2,3,4},0),IFERROR(VLOOKUP(OVK117,[1]MQ!$A$6:$D$26,{2,3,4},0),IFERROR(VLOOKUP(OVK117,[1]BA!$A$6:$H$184,{2,5,8},0),{"No encontrado","X","X"}))))</f>
        <v>CIMBRA COMUN</v>
      </c>
      <c r="OVM117" s="12" t="str">
        <v>m2</v>
      </c>
      <c r="OVN117" s="4">
        <v>404.09</v>
      </c>
      <c r="OVO117" s="1">
        <f t="shared" ref="OVO117" si="2681">0.2*2</f>
        <v>0.4</v>
      </c>
      <c r="OVP117" s="4">
        <f t="shared" ref="OVP117:OVP120" si="2682">OVO117*OVN117</f>
        <v>161.63999999999999</v>
      </c>
      <c r="OVS117" s="1" t="s">
        <v>550</v>
      </c>
      <c r="OVT117" s="4" t="str" cm="1">
        <f t="array" ref="OVT117:OVV117">IFERROR(VLOOKUP(OVS117,[1]MA!$A$6:$D$32,{2,3,4},0),IFERROR(VLOOKUP(OVS117,[1]MO!$A$6:$D$26,{2,3,4},0),IFERROR(VLOOKUP(OVS117,[1]MQ!$A$6:$D$26,{2,3,4},0),IFERROR(VLOOKUP(OVS117,[1]BA!$A$6:$H$184,{2,5,8},0),{"No encontrado","X","X"}))))</f>
        <v>CIMBRA COMUN</v>
      </c>
      <c r="OVU117" s="12" t="str">
        <v>m2</v>
      </c>
      <c r="OVV117" s="4">
        <v>404.09</v>
      </c>
      <c r="OVW117" s="1">
        <f t="shared" ref="OVW117" si="2683">0.2*2</f>
        <v>0.4</v>
      </c>
      <c r="OVX117" s="4">
        <f t="shared" ref="OVX117:OVX120" si="2684">OVW117*OVV117</f>
        <v>161.63999999999999</v>
      </c>
      <c r="OWA117" s="1" t="s">
        <v>550</v>
      </c>
      <c r="OWB117" s="4" t="str" cm="1">
        <f t="array" ref="OWB117:OWD117">IFERROR(VLOOKUP(OWA117,[1]MA!$A$6:$D$32,{2,3,4},0),IFERROR(VLOOKUP(OWA117,[1]MO!$A$6:$D$26,{2,3,4},0),IFERROR(VLOOKUP(OWA117,[1]MQ!$A$6:$D$26,{2,3,4},0),IFERROR(VLOOKUP(OWA117,[1]BA!$A$6:$H$184,{2,5,8},0),{"No encontrado","X","X"}))))</f>
        <v>CIMBRA COMUN</v>
      </c>
      <c r="OWC117" s="12" t="str">
        <v>m2</v>
      </c>
      <c r="OWD117" s="4">
        <v>404.09</v>
      </c>
      <c r="OWE117" s="1">
        <f t="shared" ref="OWE117" si="2685">0.2*2</f>
        <v>0.4</v>
      </c>
      <c r="OWF117" s="4">
        <f t="shared" ref="OWF117:OWF120" si="2686">OWE117*OWD117</f>
        <v>161.63999999999999</v>
      </c>
      <c r="OWI117" s="1" t="s">
        <v>550</v>
      </c>
      <c r="OWJ117" s="4" t="str" cm="1">
        <f t="array" ref="OWJ117:OWL117">IFERROR(VLOOKUP(OWI117,[1]MA!$A$6:$D$32,{2,3,4},0),IFERROR(VLOOKUP(OWI117,[1]MO!$A$6:$D$26,{2,3,4},0),IFERROR(VLOOKUP(OWI117,[1]MQ!$A$6:$D$26,{2,3,4},0),IFERROR(VLOOKUP(OWI117,[1]BA!$A$6:$H$184,{2,5,8},0),{"No encontrado","X","X"}))))</f>
        <v>CIMBRA COMUN</v>
      </c>
      <c r="OWK117" s="12" t="str">
        <v>m2</v>
      </c>
      <c r="OWL117" s="4">
        <v>404.09</v>
      </c>
      <c r="OWM117" s="1">
        <f t="shared" ref="OWM117" si="2687">0.2*2</f>
        <v>0.4</v>
      </c>
      <c r="OWN117" s="4">
        <f t="shared" ref="OWN117:OWN120" si="2688">OWM117*OWL117</f>
        <v>161.63999999999999</v>
      </c>
      <c r="OWQ117" s="1" t="s">
        <v>550</v>
      </c>
      <c r="OWR117" s="4" t="str" cm="1">
        <f t="array" ref="OWR117:OWT117">IFERROR(VLOOKUP(OWQ117,[1]MA!$A$6:$D$32,{2,3,4},0),IFERROR(VLOOKUP(OWQ117,[1]MO!$A$6:$D$26,{2,3,4},0),IFERROR(VLOOKUP(OWQ117,[1]MQ!$A$6:$D$26,{2,3,4},0),IFERROR(VLOOKUP(OWQ117,[1]BA!$A$6:$H$184,{2,5,8},0),{"No encontrado","X","X"}))))</f>
        <v>CIMBRA COMUN</v>
      </c>
      <c r="OWS117" s="12" t="str">
        <v>m2</v>
      </c>
      <c r="OWT117" s="4">
        <v>404.09</v>
      </c>
      <c r="OWU117" s="1">
        <f t="shared" ref="OWU117" si="2689">0.2*2</f>
        <v>0.4</v>
      </c>
      <c r="OWV117" s="4">
        <f t="shared" ref="OWV117:OWV120" si="2690">OWU117*OWT117</f>
        <v>161.63999999999999</v>
      </c>
      <c r="OWY117" s="1" t="s">
        <v>550</v>
      </c>
      <c r="OWZ117" s="4" t="str" cm="1">
        <f t="array" ref="OWZ117:OXB117">IFERROR(VLOOKUP(OWY117,[1]MA!$A$6:$D$32,{2,3,4},0),IFERROR(VLOOKUP(OWY117,[1]MO!$A$6:$D$26,{2,3,4},0),IFERROR(VLOOKUP(OWY117,[1]MQ!$A$6:$D$26,{2,3,4},0),IFERROR(VLOOKUP(OWY117,[1]BA!$A$6:$H$184,{2,5,8},0),{"No encontrado","X","X"}))))</f>
        <v>CIMBRA COMUN</v>
      </c>
      <c r="OXA117" s="12" t="str">
        <v>m2</v>
      </c>
      <c r="OXB117" s="4">
        <v>404.09</v>
      </c>
      <c r="OXC117" s="1">
        <f t="shared" ref="OXC117" si="2691">0.2*2</f>
        <v>0.4</v>
      </c>
      <c r="OXD117" s="4">
        <f t="shared" ref="OXD117:OXD120" si="2692">OXC117*OXB117</f>
        <v>161.63999999999999</v>
      </c>
      <c r="OXG117" s="1" t="s">
        <v>550</v>
      </c>
      <c r="OXH117" s="4" t="str" cm="1">
        <f t="array" ref="OXH117:OXJ117">IFERROR(VLOOKUP(OXG117,[1]MA!$A$6:$D$32,{2,3,4},0),IFERROR(VLOOKUP(OXG117,[1]MO!$A$6:$D$26,{2,3,4},0),IFERROR(VLOOKUP(OXG117,[1]MQ!$A$6:$D$26,{2,3,4},0),IFERROR(VLOOKUP(OXG117,[1]BA!$A$6:$H$184,{2,5,8},0),{"No encontrado","X","X"}))))</f>
        <v>CIMBRA COMUN</v>
      </c>
      <c r="OXI117" s="12" t="str">
        <v>m2</v>
      </c>
      <c r="OXJ117" s="4">
        <v>404.09</v>
      </c>
      <c r="OXK117" s="1">
        <f t="shared" ref="OXK117" si="2693">0.2*2</f>
        <v>0.4</v>
      </c>
      <c r="OXL117" s="4">
        <f t="shared" ref="OXL117:OXL120" si="2694">OXK117*OXJ117</f>
        <v>161.63999999999999</v>
      </c>
      <c r="OXO117" s="1" t="s">
        <v>550</v>
      </c>
      <c r="OXP117" s="4" t="str" cm="1">
        <f t="array" ref="OXP117:OXR117">IFERROR(VLOOKUP(OXO117,[1]MA!$A$6:$D$32,{2,3,4},0),IFERROR(VLOOKUP(OXO117,[1]MO!$A$6:$D$26,{2,3,4},0),IFERROR(VLOOKUP(OXO117,[1]MQ!$A$6:$D$26,{2,3,4},0),IFERROR(VLOOKUP(OXO117,[1]BA!$A$6:$H$184,{2,5,8},0),{"No encontrado","X","X"}))))</f>
        <v>CIMBRA COMUN</v>
      </c>
      <c r="OXQ117" s="12" t="str">
        <v>m2</v>
      </c>
      <c r="OXR117" s="4">
        <v>404.09</v>
      </c>
      <c r="OXS117" s="1">
        <f t="shared" ref="OXS117" si="2695">0.2*2</f>
        <v>0.4</v>
      </c>
      <c r="OXT117" s="4">
        <f t="shared" ref="OXT117:OXT120" si="2696">OXS117*OXR117</f>
        <v>161.63999999999999</v>
      </c>
      <c r="OXW117" s="1" t="s">
        <v>550</v>
      </c>
      <c r="OXX117" s="4" t="str" cm="1">
        <f t="array" ref="OXX117:OXZ117">IFERROR(VLOOKUP(OXW117,[1]MA!$A$6:$D$32,{2,3,4},0),IFERROR(VLOOKUP(OXW117,[1]MO!$A$6:$D$26,{2,3,4},0),IFERROR(VLOOKUP(OXW117,[1]MQ!$A$6:$D$26,{2,3,4},0),IFERROR(VLOOKUP(OXW117,[1]BA!$A$6:$H$184,{2,5,8},0),{"No encontrado","X","X"}))))</f>
        <v>CIMBRA COMUN</v>
      </c>
      <c r="OXY117" s="12" t="str">
        <v>m2</v>
      </c>
      <c r="OXZ117" s="4">
        <v>404.09</v>
      </c>
      <c r="OYA117" s="1">
        <f t="shared" ref="OYA117" si="2697">0.2*2</f>
        <v>0.4</v>
      </c>
      <c r="OYB117" s="4">
        <f t="shared" ref="OYB117:OYB120" si="2698">OYA117*OXZ117</f>
        <v>161.63999999999999</v>
      </c>
      <c r="OYE117" s="1" t="s">
        <v>550</v>
      </c>
      <c r="OYF117" s="4" t="str" cm="1">
        <f t="array" ref="OYF117:OYH117">IFERROR(VLOOKUP(OYE117,[1]MA!$A$6:$D$32,{2,3,4},0),IFERROR(VLOOKUP(OYE117,[1]MO!$A$6:$D$26,{2,3,4},0),IFERROR(VLOOKUP(OYE117,[1]MQ!$A$6:$D$26,{2,3,4},0),IFERROR(VLOOKUP(OYE117,[1]BA!$A$6:$H$184,{2,5,8},0),{"No encontrado","X","X"}))))</f>
        <v>CIMBRA COMUN</v>
      </c>
      <c r="OYG117" s="12" t="str">
        <v>m2</v>
      </c>
      <c r="OYH117" s="4">
        <v>404.09</v>
      </c>
      <c r="OYI117" s="1">
        <f t="shared" ref="OYI117" si="2699">0.2*2</f>
        <v>0.4</v>
      </c>
      <c r="OYJ117" s="4">
        <f t="shared" ref="OYJ117:OYJ120" si="2700">OYI117*OYH117</f>
        <v>161.63999999999999</v>
      </c>
      <c r="OYM117" s="1" t="s">
        <v>550</v>
      </c>
      <c r="OYN117" s="4" t="str" cm="1">
        <f t="array" ref="OYN117:OYP117">IFERROR(VLOOKUP(OYM117,[1]MA!$A$6:$D$32,{2,3,4},0),IFERROR(VLOOKUP(OYM117,[1]MO!$A$6:$D$26,{2,3,4},0),IFERROR(VLOOKUP(OYM117,[1]MQ!$A$6:$D$26,{2,3,4},0),IFERROR(VLOOKUP(OYM117,[1]BA!$A$6:$H$184,{2,5,8},0),{"No encontrado","X","X"}))))</f>
        <v>CIMBRA COMUN</v>
      </c>
      <c r="OYO117" s="12" t="str">
        <v>m2</v>
      </c>
      <c r="OYP117" s="4">
        <v>404.09</v>
      </c>
      <c r="OYQ117" s="1">
        <f t="shared" ref="OYQ117" si="2701">0.2*2</f>
        <v>0.4</v>
      </c>
      <c r="OYR117" s="4">
        <f t="shared" ref="OYR117:OYR120" si="2702">OYQ117*OYP117</f>
        <v>161.63999999999999</v>
      </c>
      <c r="OYU117" s="1" t="s">
        <v>550</v>
      </c>
      <c r="OYV117" s="4" t="str" cm="1">
        <f t="array" ref="OYV117:OYX117">IFERROR(VLOOKUP(OYU117,[1]MA!$A$6:$D$32,{2,3,4},0),IFERROR(VLOOKUP(OYU117,[1]MO!$A$6:$D$26,{2,3,4},0),IFERROR(VLOOKUP(OYU117,[1]MQ!$A$6:$D$26,{2,3,4},0),IFERROR(VLOOKUP(OYU117,[1]BA!$A$6:$H$184,{2,5,8},0),{"No encontrado","X","X"}))))</f>
        <v>CIMBRA COMUN</v>
      </c>
      <c r="OYW117" s="12" t="str">
        <v>m2</v>
      </c>
      <c r="OYX117" s="4">
        <v>404.09</v>
      </c>
      <c r="OYY117" s="1">
        <f t="shared" ref="OYY117" si="2703">0.2*2</f>
        <v>0.4</v>
      </c>
      <c r="OYZ117" s="4">
        <f t="shared" ref="OYZ117:OYZ120" si="2704">OYY117*OYX117</f>
        <v>161.63999999999999</v>
      </c>
      <c r="OZC117" s="1" t="s">
        <v>550</v>
      </c>
      <c r="OZD117" s="4" t="str" cm="1">
        <f t="array" ref="OZD117:OZF117">IFERROR(VLOOKUP(OZC117,[1]MA!$A$6:$D$32,{2,3,4},0),IFERROR(VLOOKUP(OZC117,[1]MO!$A$6:$D$26,{2,3,4},0),IFERROR(VLOOKUP(OZC117,[1]MQ!$A$6:$D$26,{2,3,4},0),IFERROR(VLOOKUP(OZC117,[1]BA!$A$6:$H$184,{2,5,8},0),{"No encontrado","X","X"}))))</f>
        <v>CIMBRA COMUN</v>
      </c>
      <c r="OZE117" s="12" t="str">
        <v>m2</v>
      </c>
      <c r="OZF117" s="4">
        <v>404.09</v>
      </c>
      <c r="OZG117" s="1">
        <f t="shared" ref="OZG117" si="2705">0.2*2</f>
        <v>0.4</v>
      </c>
      <c r="OZH117" s="4">
        <f t="shared" ref="OZH117:OZH120" si="2706">OZG117*OZF117</f>
        <v>161.63999999999999</v>
      </c>
      <c r="OZK117" s="1" t="s">
        <v>550</v>
      </c>
      <c r="OZL117" s="4" t="str" cm="1">
        <f t="array" ref="OZL117:OZN117">IFERROR(VLOOKUP(OZK117,[1]MA!$A$6:$D$32,{2,3,4},0),IFERROR(VLOOKUP(OZK117,[1]MO!$A$6:$D$26,{2,3,4},0),IFERROR(VLOOKUP(OZK117,[1]MQ!$A$6:$D$26,{2,3,4},0),IFERROR(VLOOKUP(OZK117,[1]BA!$A$6:$H$184,{2,5,8},0),{"No encontrado","X","X"}))))</f>
        <v>CIMBRA COMUN</v>
      </c>
      <c r="OZM117" s="12" t="str">
        <v>m2</v>
      </c>
      <c r="OZN117" s="4">
        <v>404.09</v>
      </c>
      <c r="OZO117" s="1">
        <f t="shared" ref="OZO117" si="2707">0.2*2</f>
        <v>0.4</v>
      </c>
      <c r="OZP117" s="4">
        <f t="shared" ref="OZP117:OZP120" si="2708">OZO117*OZN117</f>
        <v>161.63999999999999</v>
      </c>
      <c r="OZS117" s="1" t="s">
        <v>550</v>
      </c>
      <c r="OZT117" s="4" t="str" cm="1">
        <f t="array" ref="OZT117:OZV117">IFERROR(VLOOKUP(OZS117,[1]MA!$A$6:$D$32,{2,3,4},0),IFERROR(VLOOKUP(OZS117,[1]MO!$A$6:$D$26,{2,3,4},0),IFERROR(VLOOKUP(OZS117,[1]MQ!$A$6:$D$26,{2,3,4},0),IFERROR(VLOOKUP(OZS117,[1]BA!$A$6:$H$184,{2,5,8},0),{"No encontrado","X","X"}))))</f>
        <v>CIMBRA COMUN</v>
      </c>
      <c r="OZU117" s="12" t="str">
        <v>m2</v>
      </c>
      <c r="OZV117" s="4">
        <v>404.09</v>
      </c>
      <c r="OZW117" s="1">
        <f t="shared" ref="OZW117" si="2709">0.2*2</f>
        <v>0.4</v>
      </c>
      <c r="OZX117" s="4">
        <f t="shared" ref="OZX117:OZX120" si="2710">OZW117*OZV117</f>
        <v>161.63999999999999</v>
      </c>
      <c r="PAA117" s="1" t="s">
        <v>550</v>
      </c>
      <c r="PAB117" s="4" t="str" cm="1">
        <f t="array" ref="PAB117:PAD117">IFERROR(VLOOKUP(PAA117,[1]MA!$A$6:$D$32,{2,3,4},0),IFERROR(VLOOKUP(PAA117,[1]MO!$A$6:$D$26,{2,3,4},0),IFERROR(VLOOKUP(PAA117,[1]MQ!$A$6:$D$26,{2,3,4},0),IFERROR(VLOOKUP(PAA117,[1]BA!$A$6:$H$184,{2,5,8},0),{"No encontrado","X","X"}))))</f>
        <v>CIMBRA COMUN</v>
      </c>
      <c r="PAC117" s="12" t="str">
        <v>m2</v>
      </c>
      <c r="PAD117" s="4">
        <v>404.09</v>
      </c>
      <c r="PAE117" s="1">
        <f t="shared" ref="PAE117" si="2711">0.2*2</f>
        <v>0.4</v>
      </c>
      <c r="PAF117" s="4">
        <f t="shared" ref="PAF117:PAF120" si="2712">PAE117*PAD117</f>
        <v>161.63999999999999</v>
      </c>
      <c r="PAI117" s="1" t="s">
        <v>550</v>
      </c>
      <c r="PAJ117" s="4" t="str" cm="1">
        <f t="array" ref="PAJ117:PAL117">IFERROR(VLOOKUP(PAI117,[1]MA!$A$6:$D$32,{2,3,4},0),IFERROR(VLOOKUP(PAI117,[1]MO!$A$6:$D$26,{2,3,4},0),IFERROR(VLOOKUP(PAI117,[1]MQ!$A$6:$D$26,{2,3,4},0),IFERROR(VLOOKUP(PAI117,[1]BA!$A$6:$H$184,{2,5,8},0),{"No encontrado","X","X"}))))</f>
        <v>CIMBRA COMUN</v>
      </c>
      <c r="PAK117" s="12" t="str">
        <v>m2</v>
      </c>
      <c r="PAL117" s="4">
        <v>404.09</v>
      </c>
      <c r="PAM117" s="1">
        <f t="shared" ref="PAM117" si="2713">0.2*2</f>
        <v>0.4</v>
      </c>
      <c r="PAN117" s="4">
        <f t="shared" ref="PAN117:PAN120" si="2714">PAM117*PAL117</f>
        <v>161.63999999999999</v>
      </c>
      <c r="PAQ117" s="1" t="s">
        <v>550</v>
      </c>
      <c r="PAR117" s="4" t="str" cm="1">
        <f t="array" ref="PAR117:PAT117">IFERROR(VLOOKUP(PAQ117,[1]MA!$A$6:$D$32,{2,3,4},0),IFERROR(VLOOKUP(PAQ117,[1]MO!$A$6:$D$26,{2,3,4},0),IFERROR(VLOOKUP(PAQ117,[1]MQ!$A$6:$D$26,{2,3,4},0),IFERROR(VLOOKUP(PAQ117,[1]BA!$A$6:$H$184,{2,5,8},0),{"No encontrado","X","X"}))))</f>
        <v>CIMBRA COMUN</v>
      </c>
      <c r="PAS117" s="12" t="str">
        <v>m2</v>
      </c>
      <c r="PAT117" s="4">
        <v>404.09</v>
      </c>
      <c r="PAU117" s="1">
        <f t="shared" ref="PAU117" si="2715">0.2*2</f>
        <v>0.4</v>
      </c>
      <c r="PAV117" s="4">
        <f t="shared" ref="PAV117:PAV120" si="2716">PAU117*PAT117</f>
        <v>161.63999999999999</v>
      </c>
      <c r="PAY117" s="1" t="s">
        <v>550</v>
      </c>
      <c r="PAZ117" s="4" t="str" cm="1">
        <f t="array" ref="PAZ117:PBB117">IFERROR(VLOOKUP(PAY117,[1]MA!$A$6:$D$32,{2,3,4},0),IFERROR(VLOOKUP(PAY117,[1]MO!$A$6:$D$26,{2,3,4},0),IFERROR(VLOOKUP(PAY117,[1]MQ!$A$6:$D$26,{2,3,4},0),IFERROR(VLOOKUP(PAY117,[1]BA!$A$6:$H$184,{2,5,8},0),{"No encontrado","X","X"}))))</f>
        <v>CIMBRA COMUN</v>
      </c>
      <c r="PBA117" s="12" t="str">
        <v>m2</v>
      </c>
      <c r="PBB117" s="4">
        <v>404.09</v>
      </c>
      <c r="PBC117" s="1">
        <f t="shared" ref="PBC117" si="2717">0.2*2</f>
        <v>0.4</v>
      </c>
      <c r="PBD117" s="4">
        <f t="shared" ref="PBD117:PBD120" si="2718">PBC117*PBB117</f>
        <v>161.63999999999999</v>
      </c>
      <c r="PBG117" s="1" t="s">
        <v>550</v>
      </c>
      <c r="PBH117" s="4" t="str" cm="1">
        <f t="array" ref="PBH117:PBJ117">IFERROR(VLOOKUP(PBG117,[1]MA!$A$6:$D$32,{2,3,4},0),IFERROR(VLOOKUP(PBG117,[1]MO!$A$6:$D$26,{2,3,4},0),IFERROR(VLOOKUP(PBG117,[1]MQ!$A$6:$D$26,{2,3,4},0),IFERROR(VLOOKUP(PBG117,[1]BA!$A$6:$H$184,{2,5,8},0),{"No encontrado","X","X"}))))</f>
        <v>CIMBRA COMUN</v>
      </c>
      <c r="PBI117" s="12" t="str">
        <v>m2</v>
      </c>
      <c r="PBJ117" s="4">
        <v>404.09</v>
      </c>
      <c r="PBK117" s="1">
        <f t="shared" ref="PBK117" si="2719">0.2*2</f>
        <v>0.4</v>
      </c>
      <c r="PBL117" s="4">
        <f t="shared" ref="PBL117:PBL120" si="2720">PBK117*PBJ117</f>
        <v>161.63999999999999</v>
      </c>
      <c r="PBO117" s="1" t="s">
        <v>550</v>
      </c>
      <c r="PBP117" s="4" t="str" cm="1">
        <f t="array" ref="PBP117:PBR117">IFERROR(VLOOKUP(PBO117,[1]MA!$A$6:$D$32,{2,3,4},0),IFERROR(VLOOKUP(PBO117,[1]MO!$A$6:$D$26,{2,3,4},0),IFERROR(VLOOKUP(PBO117,[1]MQ!$A$6:$D$26,{2,3,4},0),IFERROR(VLOOKUP(PBO117,[1]BA!$A$6:$H$184,{2,5,8},0),{"No encontrado","X","X"}))))</f>
        <v>CIMBRA COMUN</v>
      </c>
      <c r="PBQ117" s="12" t="str">
        <v>m2</v>
      </c>
      <c r="PBR117" s="4">
        <v>404.09</v>
      </c>
      <c r="PBS117" s="1">
        <f t="shared" ref="PBS117" si="2721">0.2*2</f>
        <v>0.4</v>
      </c>
      <c r="PBT117" s="4">
        <f t="shared" ref="PBT117:PBT120" si="2722">PBS117*PBR117</f>
        <v>161.63999999999999</v>
      </c>
      <c r="PBW117" s="1" t="s">
        <v>550</v>
      </c>
      <c r="PBX117" s="4" t="str" cm="1">
        <f t="array" ref="PBX117:PBZ117">IFERROR(VLOOKUP(PBW117,[1]MA!$A$6:$D$32,{2,3,4},0),IFERROR(VLOOKUP(PBW117,[1]MO!$A$6:$D$26,{2,3,4},0),IFERROR(VLOOKUP(PBW117,[1]MQ!$A$6:$D$26,{2,3,4},0),IFERROR(VLOOKUP(PBW117,[1]BA!$A$6:$H$184,{2,5,8},0),{"No encontrado","X","X"}))))</f>
        <v>CIMBRA COMUN</v>
      </c>
      <c r="PBY117" s="12" t="str">
        <v>m2</v>
      </c>
      <c r="PBZ117" s="4">
        <v>404.09</v>
      </c>
      <c r="PCA117" s="1">
        <f t="shared" ref="PCA117" si="2723">0.2*2</f>
        <v>0.4</v>
      </c>
      <c r="PCB117" s="4">
        <f t="shared" ref="PCB117:PCB120" si="2724">PCA117*PBZ117</f>
        <v>161.63999999999999</v>
      </c>
      <c r="PCE117" s="1" t="s">
        <v>550</v>
      </c>
      <c r="PCF117" s="4" t="str" cm="1">
        <f t="array" ref="PCF117:PCH117">IFERROR(VLOOKUP(PCE117,[1]MA!$A$6:$D$32,{2,3,4},0),IFERROR(VLOOKUP(PCE117,[1]MO!$A$6:$D$26,{2,3,4},0),IFERROR(VLOOKUP(PCE117,[1]MQ!$A$6:$D$26,{2,3,4},0),IFERROR(VLOOKUP(PCE117,[1]BA!$A$6:$H$184,{2,5,8},0),{"No encontrado","X","X"}))))</f>
        <v>CIMBRA COMUN</v>
      </c>
      <c r="PCG117" s="12" t="str">
        <v>m2</v>
      </c>
      <c r="PCH117" s="4">
        <v>404.09</v>
      </c>
      <c r="PCI117" s="1">
        <f t="shared" ref="PCI117" si="2725">0.2*2</f>
        <v>0.4</v>
      </c>
      <c r="PCJ117" s="4">
        <f t="shared" ref="PCJ117:PCJ120" si="2726">PCI117*PCH117</f>
        <v>161.63999999999999</v>
      </c>
      <c r="PCM117" s="1" t="s">
        <v>550</v>
      </c>
      <c r="PCN117" s="4" t="str" cm="1">
        <f t="array" ref="PCN117:PCP117">IFERROR(VLOOKUP(PCM117,[1]MA!$A$6:$D$32,{2,3,4},0),IFERROR(VLOOKUP(PCM117,[1]MO!$A$6:$D$26,{2,3,4},0),IFERROR(VLOOKUP(PCM117,[1]MQ!$A$6:$D$26,{2,3,4},0),IFERROR(VLOOKUP(PCM117,[1]BA!$A$6:$H$184,{2,5,8},0),{"No encontrado","X","X"}))))</f>
        <v>CIMBRA COMUN</v>
      </c>
      <c r="PCO117" s="12" t="str">
        <v>m2</v>
      </c>
      <c r="PCP117" s="4">
        <v>404.09</v>
      </c>
      <c r="PCQ117" s="1">
        <f t="shared" ref="PCQ117" si="2727">0.2*2</f>
        <v>0.4</v>
      </c>
      <c r="PCR117" s="4">
        <f t="shared" ref="PCR117:PCR120" si="2728">PCQ117*PCP117</f>
        <v>161.63999999999999</v>
      </c>
      <c r="PCU117" s="1" t="s">
        <v>550</v>
      </c>
      <c r="PCV117" s="4" t="str" cm="1">
        <f t="array" ref="PCV117:PCX117">IFERROR(VLOOKUP(PCU117,[1]MA!$A$6:$D$32,{2,3,4},0),IFERROR(VLOOKUP(PCU117,[1]MO!$A$6:$D$26,{2,3,4},0),IFERROR(VLOOKUP(PCU117,[1]MQ!$A$6:$D$26,{2,3,4},0),IFERROR(VLOOKUP(PCU117,[1]BA!$A$6:$H$184,{2,5,8},0),{"No encontrado","X","X"}))))</f>
        <v>CIMBRA COMUN</v>
      </c>
      <c r="PCW117" s="12" t="str">
        <v>m2</v>
      </c>
      <c r="PCX117" s="4">
        <v>404.09</v>
      </c>
      <c r="PCY117" s="1">
        <f t="shared" ref="PCY117" si="2729">0.2*2</f>
        <v>0.4</v>
      </c>
      <c r="PCZ117" s="4">
        <f t="shared" ref="PCZ117:PCZ120" si="2730">PCY117*PCX117</f>
        <v>161.63999999999999</v>
      </c>
      <c r="PDC117" s="1" t="s">
        <v>550</v>
      </c>
      <c r="PDD117" s="4" t="str" cm="1">
        <f t="array" ref="PDD117:PDF117">IFERROR(VLOOKUP(PDC117,[1]MA!$A$6:$D$32,{2,3,4},0),IFERROR(VLOOKUP(PDC117,[1]MO!$A$6:$D$26,{2,3,4},0),IFERROR(VLOOKUP(PDC117,[1]MQ!$A$6:$D$26,{2,3,4},0),IFERROR(VLOOKUP(PDC117,[1]BA!$A$6:$H$184,{2,5,8},0),{"No encontrado","X","X"}))))</f>
        <v>CIMBRA COMUN</v>
      </c>
      <c r="PDE117" s="12" t="str">
        <v>m2</v>
      </c>
      <c r="PDF117" s="4">
        <v>404.09</v>
      </c>
      <c r="PDG117" s="1">
        <f t="shared" ref="PDG117" si="2731">0.2*2</f>
        <v>0.4</v>
      </c>
      <c r="PDH117" s="4">
        <f t="shared" ref="PDH117:PDH120" si="2732">PDG117*PDF117</f>
        <v>161.63999999999999</v>
      </c>
      <c r="PDK117" s="1" t="s">
        <v>550</v>
      </c>
      <c r="PDL117" s="4" t="str" cm="1">
        <f t="array" ref="PDL117:PDN117">IFERROR(VLOOKUP(PDK117,[1]MA!$A$6:$D$32,{2,3,4},0),IFERROR(VLOOKUP(PDK117,[1]MO!$A$6:$D$26,{2,3,4},0),IFERROR(VLOOKUP(PDK117,[1]MQ!$A$6:$D$26,{2,3,4},0),IFERROR(VLOOKUP(PDK117,[1]BA!$A$6:$H$184,{2,5,8},0),{"No encontrado","X","X"}))))</f>
        <v>CIMBRA COMUN</v>
      </c>
      <c r="PDM117" s="12" t="str">
        <v>m2</v>
      </c>
      <c r="PDN117" s="4">
        <v>404.09</v>
      </c>
      <c r="PDO117" s="1">
        <f t="shared" ref="PDO117" si="2733">0.2*2</f>
        <v>0.4</v>
      </c>
      <c r="PDP117" s="4">
        <f t="shared" ref="PDP117:PDP120" si="2734">PDO117*PDN117</f>
        <v>161.63999999999999</v>
      </c>
      <c r="PDS117" s="1" t="s">
        <v>550</v>
      </c>
      <c r="PDT117" s="4" t="str" cm="1">
        <f t="array" ref="PDT117:PDV117">IFERROR(VLOOKUP(PDS117,[1]MA!$A$6:$D$32,{2,3,4},0),IFERROR(VLOOKUP(PDS117,[1]MO!$A$6:$D$26,{2,3,4},0),IFERROR(VLOOKUP(PDS117,[1]MQ!$A$6:$D$26,{2,3,4},0),IFERROR(VLOOKUP(PDS117,[1]BA!$A$6:$H$184,{2,5,8},0),{"No encontrado","X","X"}))))</f>
        <v>CIMBRA COMUN</v>
      </c>
      <c r="PDU117" s="12" t="str">
        <v>m2</v>
      </c>
      <c r="PDV117" s="4">
        <v>404.09</v>
      </c>
      <c r="PDW117" s="1">
        <f t="shared" ref="PDW117" si="2735">0.2*2</f>
        <v>0.4</v>
      </c>
      <c r="PDX117" s="4">
        <f t="shared" ref="PDX117:PDX120" si="2736">PDW117*PDV117</f>
        <v>161.63999999999999</v>
      </c>
      <c r="PEA117" s="1" t="s">
        <v>550</v>
      </c>
      <c r="PEB117" s="4" t="str" cm="1">
        <f t="array" ref="PEB117:PED117">IFERROR(VLOOKUP(PEA117,[1]MA!$A$6:$D$32,{2,3,4},0),IFERROR(VLOOKUP(PEA117,[1]MO!$A$6:$D$26,{2,3,4},0),IFERROR(VLOOKUP(PEA117,[1]MQ!$A$6:$D$26,{2,3,4},0),IFERROR(VLOOKUP(PEA117,[1]BA!$A$6:$H$184,{2,5,8},0),{"No encontrado","X","X"}))))</f>
        <v>CIMBRA COMUN</v>
      </c>
      <c r="PEC117" s="12" t="str">
        <v>m2</v>
      </c>
      <c r="PED117" s="4">
        <v>404.09</v>
      </c>
      <c r="PEE117" s="1">
        <f t="shared" ref="PEE117" si="2737">0.2*2</f>
        <v>0.4</v>
      </c>
      <c r="PEF117" s="4">
        <f t="shared" ref="PEF117:PEF120" si="2738">PEE117*PED117</f>
        <v>161.63999999999999</v>
      </c>
      <c r="PEI117" s="1" t="s">
        <v>550</v>
      </c>
      <c r="PEJ117" s="4" t="str" cm="1">
        <f t="array" ref="PEJ117:PEL117">IFERROR(VLOOKUP(PEI117,[1]MA!$A$6:$D$32,{2,3,4},0),IFERROR(VLOOKUP(PEI117,[1]MO!$A$6:$D$26,{2,3,4},0),IFERROR(VLOOKUP(PEI117,[1]MQ!$A$6:$D$26,{2,3,4},0),IFERROR(VLOOKUP(PEI117,[1]BA!$A$6:$H$184,{2,5,8},0),{"No encontrado","X","X"}))))</f>
        <v>CIMBRA COMUN</v>
      </c>
      <c r="PEK117" s="12" t="str">
        <v>m2</v>
      </c>
      <c r="PEL117" s="4">
        <v>404.09</v>
      </c>
      <c r="PEM117" s="1">
        <f t="shared" ref="PEM117" si="2739">0.2*2</f>
        <v>0.4</v>
      </c>
      <c r="PEN117" s="4">
        <f t="shared" ref="PEN117:PEN120" si="2740">PEM117*PEL117</f>
        <v>161.63999999999999</v>
      </c>
      <c r="PEQ117" s="1" t="s">
        <v>550</v>
      </c>
      <c r="PER117" s="4" t="str" cm="1">
        <f t="array" ref="PER117:PET117">IFERROR(VLOOKUP(PEQ117,[1]MA!$A$6:$D$32,{2,3,4},0),IFERROR(VLOOKUP(PEQ117,[1]MO!$A$6:$D$26,{2,3,4},0),IFERROR(VLOOKUP(PEQ117,[1]MQ!$A$6:$D$26,{2,3,4},0),IFERROR(VLOOKUP(PEQ117,[1]BA!$A$6:$H$184,{2,5,8},0),{"No encontrado","X","X"}))))</f>
        <v>CIMBRA COMUN</v>
      </c>
      <c r="PES117" s="12" t="str">
        <v>m2</v>
      </c>
      <c r="PET117" s="4">
        <v>404.09</v>
      </c>
      <c r="PEU117" s="1">
        <f t="shared" ref="PEU117" si="2741">0.2*2</f>
        <v>0.4</v>
      </c>
      <c r="PEV117" s="4">
        <f t="shared" ref="PEV117:PEV120" si="2742">PEU117*PET117</f>
        <v>161.63999999999999</v>
      </c>
      <c r="PEY117" s="1" t="s">
        <v>550</v>
      </c>
      <c r="PEZ117" s="4" t="str" cm="1">
        <f t="array" ref="PEZ117:PFB117">IFERROR(VLOOKUP(PEY117,[1]MA!$A$6:$D$32,{2,3,4},0),IFERROR(VLOOKUP(PEY117,[1]MO!$A$6:$D$26,{2,3,4},0),IFERROR(VLOOKUP(PEY117,[1]MQ!$A$6:$D$26,{2,3,4},0),IFERROR(VLOOKUP(PEY117,[1]BA!$A$6:$H$184,{2,5,8},0),{"No encontrado","X","X"}))))</f>
        <v>CIMBRA COMUN</v>
      </c>
      <c r="PFA117" s="12" t="str">
        <v>m2</v>
      </c>
      <c r="PFB117" s="4">
        <v>404.09</v>
      </c>
      <c r="PFC117" s="1">
        <f t="shared" ref="PFC117" si="2743">0.2*2</f>
        <v>0.4</v>
      </c>
      <c r="PFD117" s="4">
        <f t="shared" ref="PFD117:PFD120" si="2744">PFC117*PFB117</f>
        <v>161.63999999999999</v>
      </c>
      <c r="PFG117" s="1" t="s">
        <v>550</v>
      </c>
      <c r="PFH117" s="4" t="str" cm="1">
        <f t="array" ref="PFH117:PFJ117">IFERROR(VLOOKUP(PFG117,[1]MA!$A$6:$D$32,{2,3,4},0),IFERROR(VLOOKUP(PFG117,[1]MO!$A$6:$D$26,{2,3,4},0),IFERROR(VLOOKUP(PFG117,[1]MQ!$A$6:$D$26,{2,3,4},0),IFERROR(VLOOKUP(PFG117,[1]BA!$A$6:$H$184,{2,5,8},0),{"No encontrado","X","X"}))))</f>
        <v>CIMBRA COMUN</v>
      </c>
      <c r="PFI117" s="12" t="str">
        <v>m2</v>
      </c>
      <c r="PFJ117" s="4">
        <v>404.09</v>
      </c>
      <c r="PFK117" s="1">
        <f t="shared" ref="PFK117" si="2745">0.2*2</f>
        <v>0.4</v>
      </c>
      <c r="PFL117" s="4">
        <f t="shared" ref="PFL117:PFL120" si="2746">PFK117*PFJ117</f>
        <v>161.63999999999999</v>
      </c>
      <c r="PFO117" s="1" t="s">
        <v>550</v>
      </c>
      <c r="PFP117" s="4" t="str" cm="1">
        <f t="array" ref="PFP117:PFR117">IFERROR(VLOOKUP(PFO117,[1]MA!$A$6:$D$32,{2,3,4},0),IFERROR(VLOOKUP(PFO117,[1]MO!$A$6:$D$26,{2,3,4},0),IFERROR(VLOOKUP(PFO117,[1]MQ!$A$6:$D$26,{2,3,4},0),IFERROR(VLOOKUP(PFO117,[1]BA!$A$6:$H$184,{2,5,8},0),{"No encontrado","X","X"}))))</f>
        <v>CIMBRA COMUN</v>
      </c>
      <c r="PFQ117" s="12" t="str">
        <v>m2</v>
      </c>
      <c r="PFR117" s="4">
        <v>404.09</v>
      </c>
      <c r="PFS117" s="1">
        <f t="shared" ref="PFS117" si="2747">0.2*2</f>
        <v>0.4</v>
      </c>
      <c r="PFT117" s="4">
        <f t="shared" ref="PFT117:PFT120" si="2748">PFS117*PFR117</f>
        <v>161.63999999999999</v>
      </c>
      <c r="PFW117" s="1" t="s">
        <v>550</v>
      </c>
      <c r="PFX117" s="4" t="str" cm="1">
        <f t="array" ref="PFX117:PFZ117">IFERROR(VLOOKUP(PFW117,[1]MA!$A$6:$D$32,{2,3,4},0),IFERROR(VLOOKUP(PFW117,[1]MO!$A$6:$D$26,{2,3,4},0),IFERROR(VLOOKUP(PFW117,[1]MQ!$A$6:$D$26,{2,3,4},0),IFERROR(VLOOKUP(PFW117,[1]BA!$A$6:$H$184,{2,5,8},0),{"No encontrado","X","X"}))))</f>
        <v>CIMBRA COMUN</v>
      </c>
      <c r="PFY117" s="12" t="str">
        <v>m2</v>
      </c>
      <c r="PFZ117" s="4">
        <v>404.09</v>
      </c>
      <c r="PGA117" s="1">
        <f t="shared" ref="PGA117" si="2749">0.2*2</f>
        <v>0.4</v>
      </c>
      <c r="PGB117" s="4">
        <f t="shared" ref="PGB117:PGB120" si="2750">PGA117*PFZ117</f>
        <v>161.63999999999999</v>
      </c>
      <c r="PGE117" s="1" t="s">
        <v>550</v>
      </c>
      <c r="PGF117" s="4" t="str" cm="1">
        <f t="array" ref="PGF117:PGH117">IFERROR(VLOOKUP(PGE117,[1]MA!$A$6:$D$32,{2,3,4},0),IFERROR(VLOOKUP(PGE117,[1]MO!$A$6:$D$26,{2,3,4},0),IFERROR(VLOOKUP(PGE117,[1]MQ!$A$6:$D$26,{2,3,4},0),IFERROR(VLOOKUP(PGE117,[1]BA!$A$6:$H$184,{2,5,8},0),{"No encontrado","X","X"}))))</f>
        <v>CIMBRA COMUN</v>
      </c>
      <c r="PGG117" s="12" t="str">
        <v>m2</v>
      </c>
      <c r="PGH117" s="4">
        <v>404.09</v>
      </c>
      <c r="PGI117" s="1">
        <f t="shared" ref="PGI117" si="2751">0.2*2</f>
        <v>0.4</v>
      </c>
      <c r="PGJ117" s="4">
        <f t="shared" ref="PGJ117:PGJ120" si="2752">PGI117*PGH117</f>
        <v>161.63999999999999</v>
      </c>
      <c r="PGM117" s="1" t="s">
        <v>550</v>
      </c>
      <c r="PGN117" s="4" t="str" cm="1">
        <f t="array" ref="PGN117:PGP117">IFERROR(VLOOKUP(PGM117,[1]MA!$A$6:$D$32,{2,3,4},0),IFERROR(VLOOKUP(PGM117,[1]MO!$A$6:$D$26,{2,3,4},0),IFERROR(VLOOKUP(PGM117,[1]MQ!$A$6:$D$26,{2,3,4},0),IFERROR(VLOOKUP(PGM117,[1]BA!$A$6:$H$184,{2,5,8},0),{"No encontrado","X","X"}))))</f>
        <v>CIMBRA COMUN</v>
      </c>
      <c r="PGO117" s="12" t="str">
        <v>m2</v>
      </c>
      <c r="PGP117" s="4">
        <v>404.09</v>
      </c>
      <c r="PGQ117" s="1">
        <f t="shared" ref="PGQ117" si="2753">0.2*2</f>
        <v>0.4</v>
      </c>
      <c r="PGR117" s="4">
        <f t="shared" ref="PGR117:PGR120" si="2754">PGQ117*PGP117</f>
        <v>161.63999999999999</v>
      </c>
      <c r="PGU117" s="1" t="s">
        <v>550</v>
      </c>
      <c r="PGV117" s="4" t="str" cm="1">
        <f t="array" ref="PGV117:PGX117">IFERROR(VLOOKUP(PGU117,[1]MA!$A$6:$D$32,{2,3,4},0),IFERROR(VLOOKUP(PGU117,[1]MO!$A$6:$D$26,{2,3,4},0),IFERROR(VLOOKUP(PGU117,[1]MQ!$A$6:$D$26,{2,3,4},0),IFERROR(VLOOKUP(PGU117,[1]BA!$A$6:$H$184,{2,5,8},0),{"No encontrado","X","X"}))))</f>
        <v>CIMBRA COMUN</v>
      </c>
      <c r="PGW117" s="12" t="str">
        <v>m2</v>
      </c>
      <c r="PGX117" s="4">
        <v>404.09</v>
      </c>
      <c r="PGY117" s="1">
        <f t="shared" ref="PGY117" si="2755">0.2*2</f>
        <v>0.4</v>
      </c>
      <c r="PGZ117" s="4">
        <f t="shared" ref="PGZ117:PGZ120" si="2756">PGY117*PGX117</f>
        <v>161.63999999999999</v>
      </c>
      <c r="PHC117" s="1" t="s">
        <v>550</v>
      </c>
      <c r="PHD117" s="4" t="str" cm="1">
        <f t="array" ref="PHD117:PHF117">IFERROR(VLOOKUP(PHC117,[1]MA!$A$6:$D$32,{2,3,4},0),IFERROR(VLOOKUP(PHC117,[1]MO!$A$6:$D$26,{2,3,4},0),IFERROR(VLOOKUP(PHC117,[1]MQ!$A$6:$D$26,{2,3,4},0),IFERROR(VLOOKUP(PHC117,[1]BA!$A$6:$H$184,{2,5,8},0),{"No encontrado","X","X"}))))</f>
        <v>CIMBRA COMUN</v>
      </c>
      <c r="PHE117" s="12" t="str">
        <v>m2</v>
      </c>
      <c r="PHF117" s="4">
        <v>404.09</v>
      </c>
      <c r="PHG117" s="1">
        <f t="shared" ref="PHG117" si="2757">0.2*2</f>
        <v>0.4</v>
      </c>
      <c r="PHH117" s="4">
        <f t="shared" ref="PHH117:PHH120" si="2758">PHG117*PHF117</f>
        <v>161.63999999999999</v>
      </c>
      <c r="PHK117" s="1" t="s">
        <v>550</v>
      </c>
      <c r="PHL117" s="4" t="str" cm="1">
        <f t="array" ref="PHL117:PHN117">IFERROR(VLOOKUP(PHK117,[1]MA!$A$6:$D$32,{2,3,4},0),IFERROR(VLOOKUP(PHK117,[1]MO!$A$6:$D$26,{2,3,4},0),IFERROR(VLOOKUP(PHK117,[1]MQ!$A$6:$D$26,{2,3,4},0),IFERROR(VLOOKUP(PHK117,[1]BA!$A$6:$H$184,{2,5,8},0),{"No encontrado","X","X"}))))</f>
        <v>CIMBRA COMUN</v>
      </c>
      <c r="PHM117" s="12" t="str">
        <v>m2</v>
      </c>
      <c r="PHN117" s="4">
        <v>404.09</v>
      </c>
      <c r="PHO117" s="1">
        <f t="shared" ref="PHO117" si="2759">0.2*2</f>
        <v>0.4</v>
      </c>
      <c r="PHP117" s="4">
        <f t="shared" ref="PHP117:PHP120" si="2760">PHO117*PHN117</f>
        <v>161.63999999999999</v>
      </c>
      <c r="PHS117" s="1" t="s">
        <v>550</v>
      </c>
      <c r="PHT117" s="4" t="str" cm="1">
        <f t="array" ref="PHT117:PHV117">IFERROR(VLOOKUP(PHS117,[1]MA!$A$6:$D$32,{2,3,4},0),IFERROR(VLOOKUP(PHS117,[1]MO!$A$6:$D$26,{2,3,4},0),IFERROR(VLOOKUP(PHS117,[1]MQ!$A$6:$D$26,{2,3,4},0),IFERROR(VLOOKUP(PHS117,[1]BA!$A$6:$H$184,{2,5,8},0),{"No encontrado","X","X"}))))</f>
        <v>CIMBRA COMUN</v>
      </c>
      <c r="PHU117" s="12" t="str">
        <v>m2</v>
      </c>
      <c r="PHV117" s="4">
        <v>404.09</v>
      </c>
      <c r="PHW117" s="1">
        <f t="shared" ref="PHW117" si="2761">0.2*2</f>
        <v>0.4</v>
      </c>
      <c r="PHX117" s="4">
        <f t="shared" ref="PHX117:PHX120" si="2762">PHW117*PHV117</f>
        <v>161.63999999999999</v>
      </c>
      <c r="PIA117" s="1" t="s">
        <v>550</v>
      </c>
      <c r="PIB117" s="4" t="str" cm="1">
        <f t="array" ref="PIB117:PID117">IFERROR(VLOOKUP(PIA117,[1]MA!$A$6:$D$32,{2,3,4},0),IFERROR(VLOOKUP(PIA117,[1]MO!$A$6:$D$26,{2,3,4},0),IFERROR(VLOOKUP(PIA117,[1]MQ!$A$6:$D$26,{2,3,4},0),IFERROR(VLOOKUP(PIA117,[1]BA!$A$6:$H$184,{2,5,8},0),{"No encontrado","X","X"}))))</f>
        <v>CIMBRA COMUN</v>
      </c>
      <c r="PIC117" s="12" t="str">
        <v>m2</v>
      </c>
      <c r="PID117" s="4">
        <v>404.09</v>
      </c>
      <c r="PIE117" s="1">
        <f t="shared" ref="PIE117" si="2763">0.2*2</f>
        <v>0.4</v>
      </c>
      <c r="PIF117" s="4">
        <f t="shared" ref="PIF117:PIF120" si="2764">PIE117*PID117</f>
        <v>161.63999999999999</v>
      </c>
      <c r="PII117" s="1" t="s">
        <v>550</v>
      </c>
      <c r="PIJ117" s="4" t="str" cm="1">
        <f t="array" ref="PIJ117:PIL117">IFERROR(VLOOKUP(PII117,[1]MA!$A$6:$D$32,{2,3,4},0),IFERROR(VLOOKUP(PII117,[1]MO!$A$6:$D$26,{2,3,4},0),IFERROR(VLOOKUP(PII117,[1]MQ!$A$6:$D$26,{2,3,4},0),IFERROR(VLOOKUP(PII117,[1]BA!$A$6:$H$184,{2,5,8},0),{"No encontrado","X","X"}))))</f>
        <v>CIMBRA COMUN</v>
      </c>
      <c r="PIK117" s="12" t="str">
        <v>m2</v>
      </c>
      <c r="PIL117" s="4">
        <v>404.09</v>
      </c>
      <c r="PIM117" s="1">
        <f t="shared" ref="PIM117" si="2765">0.2*2</f>
        <v>0.4</v>
      </c>
      <c r="PIN117" s="4">
        <f t="shared" ref="PIN117:PIN120" si="2766">PIM117*PIL117</f>
        <v>161.63999999999999</v>
      </c>
      <c r="PIQ117" s="1" t="s">
        <v>550</v>
      </c>
      <c r="PIR117" s="4" t="str" cm="1">
        <f t="array" ref="PIR117:PIT117">IFERROR(VLOOKUP(PIQ117,[1]MA!$A$6:$D$32,{2,3,4},0),IFERROR(VLOOKUP(PIQ117,[1]MO!$A$6:$D$26,{2,3,4},0),IFERROR(VLOOKUP(PIQ117,[1]MQ!$A$6:$D$26,{2,3,4},0),IFERROR(VLOOKUP(PIQ117,[1]BA!$A$6:$H$184,{2,5,8},0),{"No encontrado","X","X"}))))</f>
        <v>CIMBRA COMUN</v>
      </c>
      <c r="PIS117" s="12" t="str">
        <v>m2</v>
      </c>
      <c r="PIT117" s="4">
        <v>404.09</v>
      </c>
      <c r="PIU117" s="1">
        <f t="shared" ref="PIU117" si="2767">0.2*2</f>
        <v>0.4</v>
      </c>
      <c r="PIV117" s="4">
        <f t="shared" ref="PIV117:PIV120" si="2768">PIU117*PIT117</f>
        <v>161.63999999999999</v>
      </c>
      <c r="PIY117" s="1" t="s">
        <v>550</v>
      </c>
      <c r="PIZ117" s="4" t="str" cm="1">
        <f t="array" ref="PIZ117:PJB117">IFERROR(VLOOKUP(PIY117,[1]MA!$A$6:$D$32,{2,3,4},0),IFERROR(VLOOKUP(PIY117,[1]MO!$A$6:$D$26,{2,3,4},0),IFERROR(VLOOKUP(PIY117,[1]MQ!$A$6:$D$26,{2,3,4},0),IFERROR(VLOOKUP(PIY117,[1]BA!$A$6:$H$184,{2,5,8},0),{"No encontrado","X","X"}))))</f>
        <v>CIMBRA COMUN</v>
      </c>
      <c r="PJA117" s="12" t="str">
        <v>m2</v>
      </c>
      <c r="PJB117" s="4">
        <v>404.09</v>
      </c>
      <c r="PJC117" s="1">
        <f t="shared" ref="PJC117" si="2769">0.2*2</f>
        <v>0.4</v>
      </c>
      <c r="PJD117" s="4">
        <f t="shared" ref="PJD117:PJD120" si="2770">PJC117*PJB117</f>
        <v>161.63999999999999</v>
      </c>
      <c r="PJG117" s="1" t="s">
        <v>550</v>
      </c>
      <c r="PJH117" s="4" t="str" cm="1">
        <f t="array" ref="PJH117:PJJ117">IFERROR(VLOOKUP(PJG117,[1]MA!$A$6:$D$32,{2,3,4},0),IFERROR(VLOOKUP(PJG117,[1]MO!$A$6:$D$26,{2,3,4},0),IFERROR(VLOOKUP(PJG117,[1]MQ!$A$6:$D$26,{2,3,4},0),IFERROR(VLOOKUP(PJG117,[1]BA!$A$6:$H$184,{2,5,8},0),{"No encontrado","X","X"}))))</f>
        <v>CIMBRA COMUN</v>
      </c>
      <c r="PJI117" s="12" t="str">
        <v>m2</v>
      </c>
      <c r="PJJ117" s="4">
        <v>404.09</v>
      </c>
      <c r="PJK117" s="1">
        <f t="shared" ref="PJK117" si="2771">0.2*2</f>
        <v>0.4</v>
      </c>
      <c r="PJL117" s="4">
        <f t="shared" ref="PJL117:PJL120" si="2772">PJK117*PJJ117</f>
        <v>161.63999999999999</v>
      </c>
      <c r="PJO117" s="1" t="s">
        <v>550</v>
      </c>
      <c r="PJP117" s="4" t="str" cm="1">
        <f t="array" ref="PJP117:PJR117">IFERROR(VLOOKUP(PJO117,[1]MA!$A$6:$D$32,{2,3,4},0),IFERROR(VLOOKUP(PJO117,[1]MO!$A$6:$D$26,{2,3,4},0),IFERROR(VLOOKUP(PJO117,[1]MQ!$A$6:$D$26,{2,3,4},0),IFERROR(VLOOKUP(PJO117,[1]BA!$A$6:$H$184,{2,5,8},0),{"No encontrado","X","X"}))))</f>
        <v>CIMBRA COMUN</v>
      </c>
      <c r="PJQ117" s="12" t="str">
        <v>m2</v>
      </c>
      <c r="PJR117" s="4">
        <v>404.09</v>
      </c>
      <c r="PJS117" s="1">
        <f t="shared" ref="PJS117" si="2773">0.2*2</f>
        <v>0.4</v>
      </c>
      <c r="PJT117" s="4">
        <f t="shared" ref="PJT117:PJT120" si="2774">PJS117*PJR117</f>
        <v>161.63999999999999</v>
      </c>
      <c r="PJW117" s="1" t="s">
        <v>550</v>
      </c>
      <c r="PJX117" s="4" t="str" cm="1">
        <f t="array" ref="PJX117:PJZ117">IFERROR(VLOOKUP(PJW117,[1]MA!$A$6:$D$32,{2,3,4},0),IFERROR(VLOOKUP(PJW117,[1]MO!$A$6:$D$26,{2,3,4},0),IFERROR(VLOOKUP(PJW117,[1]MQ!$A$6:$D$26,{2,3,4},0),IFERROR(VLOOKUP(PJW117,[1]BA!$A$6:$H$184,{2,5,8},0),{"No encontrado","X","X"}))))</f>
        <v>CIMBRA COMUN</v>
      </c>
      <c r="PJY117" s="12" t="str">
        <v>m2</v>
      </c>
      <c r="PJZ117" s="4">
        <v>404.09</v>
      </c>
      <c r="PKA117" s="1">
        <f t="shared" ref="PKA117" si="2775">0.2*2</f>
        <v>0.4</v>
      </c>
      <c r="PKB117" s="4">
        <f t="shared" ref="PKB117:PKB120" si="2776">PKA117*PJZ117</f>
        <v>161.63999999999999</v>
      </c>
      <c r="PKE117" s="1" t="s">
        <v>550</v>
      </c>
      <c r="PKF117" s="4" t="str" cm="1">
        <f t="array" ref="PKF117:PKH117">IFERROR(VLOOKUP(PKE117,[1]MA!$A$6:$D$32,{2,3,4},0),IFERROR(VLOOKUP(PKE117,[1]MO!$A$6:$D$26,{2,3,4},0),IFERROR(VLOOKUP(PKE117,[1]MQ!$A$6:$D$26,{2,3,4},0),IFERROR(VLOOKUP(PKE117,[1]BA!$A$6:$H$184,{2,5,8},0),{"No encontrado","X","X"}))))</f>
        <v>CIMBRA COMUN</v>
      </c>
      <c r="PKG117" s="12" t="str">
        <v>m2</v>
      </c>
      <c r="PKH117" s="4">
        <v>404.09</v>
      </c>
      <c r="PKI117" s="1">
        <f t="shared" ref="PKI117" si="2777">0.2*2</f>
        <v>0.4</v>
      </c>
      <c r="PKJ117" s="4">
        <f t="shared" ref="PKJ117:PKJ120" si="2778">PKI117*PKH117</f>
        <v>161.63999999999999</v>
      </c>
      <c r="PKM117" s="1" t="s">
        <v>550</v>
      </c>
      <c r="PKN117" s="4" t="str" cm="1">
        <f t="array" ref="PKN117:PKP117">IFERROR(VLOOKUP(PKM117,[1]MA!$A$6:$D$32,{2,3,4},0),IFERROR(VLOOKUP(PKM117,[1]MO!$A$6:$D$26,{2,3,4},0),IFERROR(VLOOKUP(PKM117,[1]MQ!$A$6:$D$26,{2,3,4},0),IFERROR(VLOOKUP(PKM117,[1]BA!$A$6:$H$184,{2,5,8},0),{"No encontrado","X","X"}))))</f>
        <v>CIMBRA COMUN</v>
      </c>
      <c r="PKO117" s="12" t="str">
        <v>m2</v>
      </c>
      <c r="PKP117" s="4">
        <v>404.09</v>
      </c>
      <c r="PKQ117" s="1">
        <f t="shared" ref="PKQ117" si="2779">0.2*2</f>
        <v>0.4</v>
      </c>
      <c r="PKR117" s="4">
        <f t="shared" ref="PKR117:PKR120" si="2780">PKQ117*PKP117</f>
        <v>161.63999999999999</v>
      </c>
      <c r="PKU117" s="1" t="s">
        <v>550</v>
      </c>
      <c r="PKV117" s="4" t="str" cm="1">
        <f t="array" ref="PKV117:PKX117">IFERROR(VLOOKUP(PKU117,[1]MA!$A$6:$D$32,{2,3,4},0),IFERROR(VLOOKUP(PKU117,[1]MO!$A$6:$D$26,{2,3,4},0),IFERROR(VLOOKUP(PKU117,[1]MQ!$A$6:$D$26,{2,3,4},0),IFERROR(VLOOKUP(PKU117,[1]BA!$A$6:$H$184,{2,5,8},0),{"No encontrado","X","X"}))))</f>
        <v>CIMBRA COMUN</v>
      </c>
      <c r="PKW117" s="12" t="str">
        <v>m2</v>
      </c>
      <c r="PKX117" s="4">
        <v>404.09</v>
      </c>
      <c r="PKY117" s="1">
        <f t="shared" ref="PKY117" si="2781">0.2*2</f>
        <v>0.4</v>
      </c>
      <c r="PKZ117" s="4">
        <f t="shared" ref="PKZ117:PKZ120" si="2782">PKY117*PKX117</f>
        <v>161.63999999999999</v>
      </c>
      <c r="PLC117" s="1" t="s">
        <v>550</v>
      </c>
      <c r="PLD117" s="4" t="str" cm="1">
        <f t="array" ref="PLD117:PLF117">IFERROR(VLOOKUP(PLC117,[1]MA!$A$6:$D$32,{2,3,4},0),IFERROR(VLOOKUP(PLC117,[1]MO!$A$6:$D$26,{2,3,4},0),IFERROR(VLOOKUP(PLC117,[1]MQ!$A$6:$D$26,{2,3,4},0),IFERROR(VLOOKUP(PLC117,[1]BA!$A$6:$H$184,{2,5,8},0),{"No encontrado","X","X"}))))</f>
        <v>CIMBRA COMUN</v>
      </c>
      <c r="PLE117" s="12" t="str">
        <v>m2</v>
      </c>
      <c r="PLF117" s="4">
        <v>404.09</v>
      </c>
      <c r="PLG117" s="1">
        <f t="shared" ref="PLG117" si="2783">0.2*2</f>
        <v>0.4</v>
      </c>
      <c r="PLH117" s="4">
        <f t="shared" ref="PLH117:PLH120" si="2784">PLG117*PLF117</f>
        <v>161.63999999999999</v>
      </c>
      <c r="PLK117" s="1" t="s">
        <v>550</v>
      </c>
      <c r="PLL117" s="4" t="str" cm="1">
        <f t="array" ref="PLL117:PLN117">IFERROR(VLOOKUP(PLK117,[1]MA!$A$6:$D$32,{2,3,4},0),IFERROR(VLOOKUP(PLK117,[1]MO!$A$6:$D$26,{2,3,4},0),IFERROR(VLOOKUP(PLK117,[1]MQ!$A$6:$D$26,{2,3,4},0),IFERROR(VLOOKUP(PLK117,[1]BA!$A$6:$H$184,{2,5,8},0),{"No encontrado","X","X"}))))</f>
        <v>CIMBRA COMUN</v>
      </c>
      <c r="PLM117" s="12" t="str">
        <v>m2</v>
      </c>
      <c r="PLN117" s="4">
        <v>404.09</v>
      </c>
      <c r="PLO117" s="1">
        <f t="shared" ref="PLO117" si="2785">0.2*2</f>
        <v>0.4</v>
      </c>
      <c r="PLP117" s="4">
        <f t="shared" ref="PLP117:PLP120" si="2786">PLO117*PLN117</f>
        <v>161.63999999999999</v>
      </c>
      <c r="PLS117" s="1" t="s">
        <v>550</v>
      </c>
      <c r="PLT117" s="4" t="str" cm="1">
        <f t="array" ref="PLT117:PLV117">IFERROR(VLOOKUP(PLS117,[1]MA!$A$6:$D$32,{2,3,4},0),IFERROR(VLOOKUP(PLS117,[1]MO!$A$6:$D$26,{2,3,4},0),IFERROR(VLOOKUP(PLS117,[1]MQ!$A$6:$D$26,{2,3,4},0),IFERROR(VLOOKUP(PLS117,[1]BA!$A$6:$H$184,{2,5,8},0),{"No encontrado","X","X"}))))</f>
        <v>CIMBRA COMUN</v>
      </c>
      <c r="PLU117" s="12" t="str">
        <v>m2</v>
      </c>
      <c r="PLV117" s="4">
        <v>404.09</v>
      </c>
      <c r="PLW117" s="1">
        <f t="shared" ref="PLW117" si="2787">0.2*2</f>
        <v>0.4</v>
      </c>
      <c r="PLX117" s="4">
        <f t="shared" ref="PLX117:PLX120" si="2788">PLW117*PLV117</f>
        <v>161.63999999999999</v>
      </c>
      <c r="PMA117" s="1" t="s">
        <v>550</v>
      </c>
      <c r="PMB117" s="4" t="str" cm="1">
        <f t="array" ref="PMB117:PMD117">IFERROR(VLOOKUP(PMA117,[1]MA!$A$6:$D$32,{2,3,4},0),IFERROR(VLOOKUP(PMA117,[1]MO!$A$6:$D$26,{2,3,4},0),IFERROR(VLOOKUP(PMA117,[1]MQ!$A$6:$D$26,{2,3,4},0),IFERROR(VLOOKUP(PMA117,[1]BA!$A$6:$H$184,{2,5,8},0),{"No encontrado","X","X"}))))</f>
        <v>CIMBRA COMUN</v>
      </c>
      <c r="PMC117" s="12" t="str">
        <v>m2</v>
      </c>
      <c r="PMD117" s="4">
        <v>404.09</v>
      </c>
      <c r="PME117" s="1">
        <f t="shared" ref="PME117" si="2789">0.2*2</f>
        <v>0.4</v>
      </c>
      <c r="PMF117" s="4">
        <f t="shared" ref="PMF117:PMF120" si="2790">PME117*PMD117</f>
        <v>161.63999999999999</v>
      </c>
      <c r="PMI117" s="1" t="s">
        <v>550</v>
      </c>
      <c r="PMJ117" s="4" t="str" cm="1">
        <f t="array" ref="PMJ117:PML117">IFERROR(VLOOKUP(PMI117,[1]MA!$A$6:$D$32,{2,3,4},0),IFERROR(VLOOKUP(PMI117,[1]MO!$A$6:$D$26,{2,3,4},0),IFERROR(VLOOKUP(PMI117,[1]MQ!$A$6:$D$26,{2,3,4},0),IFERROR(VLOOKUP(PMI117,[1]BA!$A$6:$H$184,{2,5,8},0),{"No encontrado","X","X"}))))</f>
        <v>CIMBRA COMUN</v>
      </c>
      <c r="PMK117" s="12" t="str">
        <v>m2</v>
      </c>
      <c r="PML117" s="4">
        <v>404.09</v>
      </c>
      <c r="PMM117" s="1">
        <f t="shared" ref="PMM117" si="2791">0.2*2</f>
        <v>0.4</v>
      </c>
      <c r="PMN117" s="4">
        <f t="shared" ref="PMN117:PMN120" si="2792">PMM117*PML117</f>
        <v>161.63999999999999</v>
      </c>
      <c r="PMQ117" s="1" t="s">
        <v>550</v>
      </c>
      <c r="PMR117" s="4" t="str" cm="1">
        <f t="array" ref="PMR117:PMT117">IFERROR(VLOOKUP(PMQ117,[1]MA!$A$6:$D$32,{2,3,4},0),IFERROR(VLOOKUP(PMQ117,[1]MO!$A$6:$D$26,{2,3,4},0),IFERROR(VLOOKUP(PMQ117,[1]MQ!$A$6:$D$26,{2,3,4},0),IFERROR(VLOOKUP(PMQ117,[1]BA!$A$6:$H$184,{2,5,8},0),{"No encontrado","X","X"}))))</f>
        <v>CIMBRA COMUN</v>
      </c>
      <c r="PMS117" s="12" t="str">
        <v>m2</v>
      </c>
      <c r="PMT117" s="4">
        <v>404.09</v>
      </c>
      <c r="PMU117" s="1">
        <f t="shared" ref="PMU117" si="2793">0.2*2</f>
        <v>0.4</v>
      </c>
      <c r="PMV117" s="4">
        <f t="shared" ref="PMV117:PMV120" si="2794">PMU117*PMT117</f>
        <v>161.63999999999999</v>
      </c>
      <c r="PMY117" s="1" t="s">
        <v>550</v>
      </c>
      <c r="PMZ117" s="4" t="str" cm="1">
        <f t="array" ref="PMZ117:PNB117">IFERROR(VLOOKUP(PMY117,[1]MA!$A$6:$D$32,{2,3,4},0),IFERROR(VLOOKUP(PMY117,[1]MO!$A$6:$D$26,{2,3,4},0),IFERROR(VLOOKUP(PMY117,[1]MQ!$A$6:$D$26,{2,3,4},0),IFERROR(VLOOKUP(PMY117,[1]BA!$A$6:$H$184,{2,5,8},0),{"No encontrado","X","X"}))))</f>
        <v>CIMBRA COMUN</v>
      </c>
      <c r="PNA117" s="12" t="str">
        <v>m2</v>
      </c>
      <c r="PNB117" s="4">
        <v>404.09</v>
      </c>
      <c r="PNC117" s="1">
        <f t="shared" ref="PNC117" si="2795">0.2*2</f>
        <v>0.4</v>
      </c>
      <c r="PND117" s="4">
        <f t="shared" ref="PND117:PND120" si="2796">PNC117*PNB117</f>
        <v>161.63999999999999</v>
      </c>
      <c r="PNG117" s="1" t="s">
        <v>550</v>
      </c>
      <c r="PNH117" s="4" t="str" cm="1">
        <f t="array" ref="PNH117:PNJ117">IFERROR(VLOOKUP(PNG117,[1]MA!$A$6:$D$32,{2,3,4},0),IFERROR(VLOOKUP(PNG117,[1]MO!$A$6:$D$26,{2,3,4},0),IFERROR(VLOOKUP(PNG117,[1]MQ!$A$6:$D$26,{2,3,4},0),IFERROR(VLOOKUP(PNG117,[1]BA!$A$6:$H$184,{2,5,8},0),{"No encontrado","X","X"}))))</f>
        <v>CIMBRA COMUN</v>
      </c>
      <c r="PNI117" s="12" t="str">
        <v>m2</v>
      </c>
      <c r="PNJ117" s="4">
        <v>404.09</v>
      </c>
      <c r="PNK117" s="1">
        <f t="shared" ref="PNK117" si="2797">0.2*2</f>
        <v>0.4</v>
      </c>
      <c r="PNL117" s="4">
        <f t="shared" ref="PNL117:PNL120" si="2798">PNK117*PNJ117</f>
        <v>161.63999999999999</v>
      </c>
      <c r="PNO117" s="1" t="s">
        <v>550</v>
      </c>
      <c r="PNP117" s="4" t="str" cm="1">
        <f t="array" ref="PNP117:PNR117">IFERROR(VLOOKUP(PNO117,[1]MA!$A$6:$D$32,{2,3,4},0),IFERROR(VLOOKUP(PNO117,[1]MO!$A$6:$D$26,{2,3,4},0),IFERROR(VLOOKUP(PNO117,[1]MQ!$A$6:$D$26,{2,3,4},0),IFERROR(VLOOKUP(PNO117,[1]BA!$A$6:$H$184,{2,5,8},0),{"No encontrado","X","X"}))))</f>
        <v>CIMBRA COMUN</v>
      </c>
      <c r="PNQ117" s="12" t="str">
        <v>m2</v>
      </c>
      <c r="PNR117" s="4">
        <v>404.09</v>
      </c>
      <c r="PNS117" s="1">
        <f t="shared" ref="PNS117" si="2799">0.2*2</f>
        <v>0.4</v>
      </c>
      <c r="PNT117" s="4">
        <f t="shared" ref="PNT117:PNT120" si="2800">PNS117*PNR117</f>
        <v>161.63999999999999</v>
      </c>
      <c r="PNW117" s="1" t="s">
        <v>550</v>
      </c>
      <c r="PNX117" s="4" t="str" cm="1">
        <f t="array" ref="PNX117:PNZ117">IFERROR(VLOOKUP(PNW117,[1]MA!$A$6:$D$32,{2,3,4},0),IFERROR(VLOOKUP(PNW117,[1]MO!$A$6:$D$26,{2,3,4},0),IFERROR(VLOOKUP(PNW117,[1]MQ!$A$6:$D$26,{2,3,4},0),IFERROR(VLOOKUP(PNW117,[1]BA!$A$6:$H$184,{2,5,8},0),{"No encontrado","X","X"}))))</f>
        <v>CIMBRA COMUN</v>
      </c>
      <c r="PNY117" s="12" t="str">
        <v>m2</v>
      </c>
      <c r="PNZ117" s="4">
        <v>404.09</v>
      </c>
      <c r="POA117" s="1">
        <f t="shared" ref="POA117" si="2801">0.2*2</f>
        <v>0.4</v>
      </c>
      <c r="POB117" s="4">
        <f t="shared" ref="POB117:POB120" si="2802">POA117*PNZ117</f>
        <v>161.63999999999999</v>
      </c>
      <c r="POE117" s="1" t="s">
        <v>550</v>
      </c>
      <c r="POF117" s="4" t="str" cm="1">
        <f t="array" ref="POF117:POH117">IFERROR(VLOOKUP(POE117,[1]MA!$A$6:$D$32,{2,3,4},0),IFERROR(VLOOKUP(POE117,[1]MO!$A$6:$D$26,{2,3,4},0),IFERROR(VLOOKUP(POE117,[1]MQ!$A$6:$D$26,{2,3,4},0),IFERROR(VLOOKUP(POE117,[1]BA!$A$6:$H$184,{2,5,8},0),{"No encontrado","X","X"}))))</f>
        <v>CIMBRA COMUN</v>
      </c>
      <c r="POG117" s="12" t="str">
        <v>m2</v>
      </c>
      <c r="POH117" s="4">
        <v>404.09</v>
      </c>
      <c r="POI117" s="1">
        <f t="shared" ref="POI117" si="2803">0.2*2</f>
        <v>0.4</v>
      </c>
      <c r="POJ117" s="4">
        <f t="shared" ref="POJ117:POJ120" si="2804">POI117*POH117</f>
        <v>161.63999999999999</v>
      </c>
      <c r="POM117" s="1" t="s">
        <v>550</v>
      </c>
      <c r="PON117" s="4" t="str" cm="1">
        <f t="array" ref="PON117:POP117">IFERROR(VLOOKUP(POM117,[1]MA!$A$6:$D$32,{2,3,4},0),IFERROR(VLOOKUP(POM117,[1]MO!$A$6:$D$26,{2,3,4},0),IFERROR(VLOOKUP(POM117,[1]MQ!$A$6:$D$26,{2,3,4},0),IFERROR(VLOOKUP(POM117,[1]BA!$A$6:$H$184,{2,5,8},0),{"No encontrado","X","X"}))))</f>
        <v>CIMBRA COMUN</v>
      </c>
      <c r="POO117" s="12" t="str">
        <v>m2</v>
      </c>
      <c r="POP117" s="4">
        <v>404.09</v>
      </c>
      <c r="POQ117" s="1">
        <f t="shared" ref="POQ117" si="2805">0.2*2</f>
        <v>0.4</v>
      </c>
      <c r="POR117" s="4">
        <f t="shared" ref="POR117:POR120" si="2806">POQ117*POP117</f>
        <v>161.63999999999999</v>
      </c>
      <c r="POU117" s="1" t="s">
        <v>550</v>
      </c>
      <c r="POV117" s="4" t="str" cm="1">
        <f t="array" ref="POV117:POX117">IFERROR(VLOOKUP(POU117,[1]MA!$A$6:$D$32,{2,3,4},0),IFERROR(VLOOKUP(POU117,[1]MO!$A$6:$D$26,{2,3,4},0),IFERROR(VLOOKUP(POU117,[1]MQ!$A$6:$D$26,{2,3,4},0),IFERROR(VLOOKUP(POU117,[1]BA!$A$6:$H$184,{2,5,8},0),{"No encontrado","X","X"}))))</f>
        <v>CIMBRA COMUN</v>
      </c>
      <c r="POW117" s="12" t="str">
        <v>m2</v>
      </c>
      <c r="POX117" s="4">
        <v>404.09</v>
      </c>
      <c r="POY117" s="1">
        <f t="shared" ref="POY117" si="2807">0.2*2</f>
        <v>0.4</v>
      </c>
      <c r="POZ117" s="4">
        <f t="shared" ref="POZ117:POZ120" si="2808">POY117*POX117</f>
        <v>161.63999999999999</v>
      </c>
      <c r="PPC117" s="1" t="s">
        <v>550</v>
      </c>
      <c r="PPD117" s="4" t="str" cm="1">
        <f t="array" ref="PPD117:PPF117">IFERROR(VLOOKUP(PPC117,[1]MA!$A$6:$D$32,{2,3,4},0),IFERROR(VLOOKUP(PPC117,[1]MO!$A$6:$D$26,{2,3,4},0),IFERROR(VLOOKUP(PPC117,[1]MQ!$A$6:$D$26,{2,3,4},0),IFERROR(VLOOKUP(PPC117,[1]BA!$A$6:$H$184,{2,5,8},0),{"No encontrado","X","X"}))))</f>
        <v>CIMBRA COMUN</v>
      </c>
      <c r="PPE117" s="12" t="str">
        <v>m2</v>
      </c>
      <c r="PPF117" s="4">
        <v>404.09</v>
      </c>
      <c r="PPG117" s="1">
        <f t="shared" ref="PPG117" si="2809">0.2*2</f>
        <v>0.4</v>
      </c>
      <c r="PPH117" s="4">
        <f t="shared" ref="PPH117:PPH120" si="2810">PPG117*PPF117</f>
        <v>161.63999999999999</v>
      </c>
      <c r="PPK117" s="1" t="s">
        <v>550</v>
      </c>
      <c r="PPL117" s="4" t="str" cm="1">
        <f t="array" ref="PPL117:PPN117">IFERROR(VLOOKUP(PPK117,[1]MA!$A$6:$D$32,{2,3,4},0),IFERROR(VLOOKUP(PPK117,[1]MO!$A$6:$D$26,{2,3,4},0),IFERROR(VLOOKUP(PPK117,[1]MQ!$A$6:$D$26,{2,3,4},0),IFERROR(VLOOKUP(PPK117,[1]BA!$A$6:$H$184,{2,5,8},0),{"No encontrado","X","X"}))))</f>
        <v>CIMBRA COMUN</v>
      </c>
      <c r="PPM117" s="12" t="str">
        <v>m2</v>
      </c>
      <c r="PPN117" s="4">
        <v>404.09</v>
      </c>
      <c r="PPO117" s="1">
        <f t="shared" ref="PPO117" si="2811">0.2*2</f>
        <v>0.4</v>
      </c>
      <c r="PPP117" s="4">
        <f t="shared" ref="PPP117:PPP120" si="2812">PPO117*PPN117</f>
        <v>161.63999999999999</v>
      </c>
      <c r="PPS117" s="1" t="s">
        <v>550</v>
      </c>
      <c r="PPT117" s="4" t="str" cm="1">
        <f t="array" ref="PPT117:PPV117">IFERROR(VLOOKUP(PPS117,[1]MA!$A$6:$D$32,{2,3,4},0),IFERROR(VLOOKUP(PPS117,[1]MO!$A$6:$D$26,{2,3,4},0),IFERROR(VLOOKUP(PPS117,[1]MQ!$A$6:$D$26,{2,3,4},0),IFERROR(VLOOKUP(PPS117,[1]BA!$A$6:$H$184,{2,5,8},0),{"No encontrado","X","X"}))))</f>
        <v>CIMBRA COMUN</v>
      </c>
      <c r="PPU117" s="12" t="str">
        <v>m2</v>
      </c>
      <c r="PPV117" s="4">
        <v>404.09</v>
      </c>
      <c r="PPW117" s="1">
        <f t="shared" ref="PPW117" si="2813">0.2*2</f>
        <v>0.4</v>
      </c>
      <c r="PPX117" s="4">
        <f t="shared" ref="PPX117:PPX120" si="2814">PPW117*PPV117</f>
        <v>161.63999999999999</v>
      </c>
      <c r="PQA117" s="1" t="s">
        <v>550</v>
      </c>
      <c r="PQB117" s="4" t="str" cm="1">
        <f t="array" ref="PQB117:PQD117">IFERROR(VLOOKUP(PQA117,[1]MA!$A$6:$D$32,{2,3,4},0),IFERROR(VLOOKUP(PQA117,[1]MO!$A$6:$D$26,{2,3,4},0),IFERROR(VLOOKUP(PQA117,[1]MQ!$A$6:$D$26,{2,3,4},0),IFERROR(VLOOKUP(PQA117,[1]BA!$A$6:$H$184,{2,5,8},0),{"No encontrado","X","X"}))))</f>
        <v>CIMBRA COMUN</v>
      </c>
      <c r="PQC117" s="12" t="str">
        <v>m2</v>
      </c>
      <c r="PQD117" s="4">
        <v>404.09</v>
      </c>
      <c r="PQE117" s="1">
        <f t="shared" ref="PQE117" si="2815">0.2*2</f>
        <v>0.4</v>
      </c>
      <c r="PQF117" s="4">
        <f t="shared" ref="PQF117:PQF120" si="2816">PQE117*PQD117</f>
        <v>161.63999999999999</v>
      </c>
      <c r="PQI117" s="1" t="s">
        <v>550</v>
      </c>
      <c r="PQJ117" s="4" t="str" cm="1">
        <f t="array" ref="PQJ117:PQL117">IFERROR(VLOOKUP(PQI117,[1]MA!$A$6:$D$32,{2,3,4},0),IFERROR(VLOOKUP(PQI117,[1]MO!$A$6:$D$26,{2,3,4},0),IFERROR(VLOOKUP(PQI117,[1]MQ!$A$6:$D$26,{2,3,4},0),IFERROR(VLOOKUP(PQI117,[1]BA!$A$6:$H$184,{2,5,8},0),{"No encontrado","X","X"}))))</f>
        <v>CIMBRA COMUN</v>
      </c>
      <c r="PQK117" s="12" t="str">
        <v>m2</v>
      </c>
      <c r="PQL117" s="4">
        <v>404.09</v>
      </c>
      <c r="PQM117" s="1">
        <f t="shared" ref="PQM117" si="2817">0.2*2</f>
        <v>0.4</v>
      </c>
      <c r="PQN117" s="4">
        <f t="shared" ref="PQN117:PQN120" si="2818">PQM117*PQL117</f>
        <v>161.63999999999999</v>
      </c>
      <c r="PQQ117" s="1" t="s">
        <v>550</v>
      </c>
      <c r="PQR117" s="4" t="str" cm="1">
        <f t="array" ref="PQR117:PQT117">IFERROR(VLOOKUP(PQQ117,[1]MA!$A$6:$D$32,{2,3,4},0),IFERROR(VLOOKUP(PQQ117,[1]MO!$A$6:$D$26,{2,3,4},0),IFERROR(VLOOKUP(PQQ117,[1]MQ!$A$6:$D$26,{2,3,4},0),IFERROR(VLOOKUP(PQQ117,[1]BA!$A$6:$H$184,{2,5,8},0),{"No encontrado","X","X"}))))</f>
        <v>CIMBRA COMUN</v>
      </c>
      <c r="PQS117" s="12" t="str">
        <v>m2</v>
      </c>
      <c r="PQT117" s="4">
        <v>404.09</v>
      </c>
      <c r="PQU117" s="1">
        <f t="shared" ref="PQU117" si="2819">0.2*2</f>
        <v>0.4</v>
      </c>
      <c r="PQV117" s="4">
        <f t="shared" ref="PQV117:PQV120" si="2820">PQU117*PQT117</f>
        <v>161.63999999999999</v>
      </c>
      <c r="PQY117" s="1" t="s">
        <v>550</v>
      </c>
      <c r="PQZ117" s="4" t="str" cm="1">
        <f t="array" ref="PQZ117:PRB117">IFERROR(VLOOKUP(PQY117,[1]MA!$A$6:$D$32,{2,3,4},0),IFERROR(VLOOKUP(PQY117,[1]MO!$A$6:$D$26,{2,3,4},0),IFERROR(VLOOKUP(PQY117,[1]MQ!$A$6:$D$26,{2,3,4},0),IFERROR(VLOOKUP(PQY117,[1]BA!$A$6:$H$184,{2,5,8},0),{"No encontrado","X","X"}))))</f>
        <v>CIMBRA COMUN</v>
      </c>
      <c r="PRA117" s="12" t="str">
        <v>m2</v>
      </c>
      <c r="PRB117" s="4">
        <v>404.09</v>
      </c>
      <c r="PRC117" s="1">
        <f t="shared" ref="PRC117" si="2821">0.2*2</f>
        <v>0.4</v>
      </c>
      <c r="PRD117" s="4">
        <f t="shared" ref="PRD117:PRD120" si="2822">PRC117*PRB117</f>
        <v>161.63999999999999</v>
      </c>
      <c r="PRG117" s="1" t="s">
        <v>550</v>
      </c>
      <c r="PRH117" s="4" t="str" cm="1">
        <f t="array" ref="PRH117:PRJ117">IFERROR(VLOOKUP(PRG117,[1]MA!$A$6:$D$32,{2,3,4},0),IFERROR(VLOOKUP(PRG117,[1]MO!$A$6:$D$26,{2,3,4},0),IFERROR(VLOOKUP(PRG117,[1]MQ!$A$6:$D$26,{2,3,4},0),IFERROR(VLOOKUP(PRG117,[1]BA!$A$6:$H$184,{2,5,8},0),{"No encontrado","X","X"}))))</f>
        <v>CIMBRA COMUN</v>
      </c>
      <c r="PRI117" s="12" t="str">
        <v>m2</v>
      </c>
      <c r="PRJ117" s="4">
        <v>404.09</v>
      </c>
      <c r="PRK117" s="1">
        <f t="shared" ref="PRK117" si="2823">0.2*2</f>
        <v>0.4</v>
      </c>
      <c r="PRL117" s="4">
        <f t="shared" ref="PRL117:PRL120" si="2824">PRK117*PRJ117</f>
        <v>161.63999999999999</v>
      </c>
      <c r="PRO117" s="1" t="s">
        <v>550</v>
      </c>
      <c r="PRP117" s="4" t="str" cm="1">
        <f t="array" ref="PRP117:PRR117">IFERROR(VLOOKUP(PRO117,[1]MA!$A$6:$D$32,{2,3,4},0),IFERROR(VLOOKUP(PRO117,[1]MO!$A$6:$D$26,{2,3,4},0),IFERROR(VLOOKUP(PRO117,[1]MQ!$A$6:$D$26,{2,3,4},0),IFERROR(VLOOKUP(PRO117,[1]BA!$A$6:$H$184,{2,5,8},0),{"No encontrado","X","X"}))))</f>
        <v>CIMBRA COMUN</v>
      </c>
      <c r="PRQ117" s="12" t="str">
        <v>m2</v>
      </c>
      <c r="PRR117" s="4">
        <v>404.09</v>
      </c>
      <c r="PRS117" s="1">
        <f t="shared" ref="PRS117" si="2825">0.2*2</f>
        <v>0.4</v>
      </c>
      <c r="PRT117" s="4">
        <f t="shared" ref="PRT117:PRT120" si="2826">PRS117*PRR117</f>
        <v>161.63999999999999</v>
      </c>
      <c r="PRW117" s="1" t="s">
        <v>550</v>
      </c>
      <c r="PRX117" s="4" t="str" cm="1">
        <f t="array" ref="PRX117:PRZ117">IFERROR(VLOOKUP(PRW117,[1]MA!$A$6:$D$32,{2,3,4},0),IFERROR(VLOOKUP(PRW117,[1]MO!$A$6:$D$26,{2,3,4},0),IFERROR(VLOOKUP(PRW117,[1]MQ!$A$6:$D$26,{2,3,4},0),IFERROR(VLOOKUP(PRW117,[1]BA!$A$6:$H$184,{2,5,8},0),{"No encontrado","X","X"}))))</f>
        <v>CIMBRA COMUN</v>
      </c>
      <c r="PRY117" s="12" t="str">
        <v>m2</v>
      </c>
      <c r="PRZ117" s="4">
        <v>404.09</v>
      </c>
      <c r="PSA117" s="1">
        <f t="shared" ref="PSA117" si="2827">0.2*2</f>
        <v>0.4</v>
      </c>
      <c r="PSB117" s="4">
        <f t="shared" ref="PSB117:PSB120" si="2828">PSA117*PRZ117</f>
        <v>161.63999999999999</v>
      </c>
      <c r="PSE117" s="1" t="s">
        <v>550</v>
      </c>
      <c r="PSF117" s="4" t="str" cm="1">
        <f t="array" ref="PSF117:PSH117">IFERROR(VLOOKUP(PSE117,[1]MA!$A$6:$D$32,{2,3,4},0),IFERROR(VLOOKUP(PSE117,[1]MO!$A$6:$D$26,{2,3,4},0),IFERROR(VLOOKUP(PSE117,[1]MQ!$A$6:$D$26,{2,3,4},0),IFERROR(VLOOKUP(PSE117,[1]BA!$A$6:$H$184,{2,5,8},0),{"No encontrado","X","X"}))))</f>
        <v>CIMBRA COMUN</v>
      </c>
      <c r="PSG117" s="12" t="str">
        <v>m2</v>
      </c>
      <c r="PSH117" s="4">
        <v>404.09</v>
      </c>
      <c r="PSI117" s="1">
        <f t="shared" ref="PSI117" si="2829">0.2*2</f>
        <v>0.4</v>
      </c>
      <c r="PSJ117" s="4">
        <f t="shared" ref="PSJ117:PSJ120" si="2830">PSI117*PSH117</f>
        <v>161.63999999999999</v>
      </c>
      <c r="PSM117" s="1" t="s">
        <v>550</v>
      </c>
      <c r="PSN117" s="4" t="str" cm="1">
        <f t="array" ref="PSN117:PSP117">IFERROR(VLOOKUP(PSM117,[1]MA!$A$6:$D$32,{2,3,4},0),IFERROR(VLOOKUP(PSM117,[1]MO!$A$6:$D$26,{2,3,4},0),IFERROR(VLOOKUP(PSM117,[1]MQ!$A$6:$D$26,{2,3,4},0),IFERROR(VLOOKUP(PSM117,[1]BA!$A$6:$H$184,{2,5,8},0),{"No encontrado","X","X"}))))</f>
        <v>CIMBRA COMUN</v>
      </c>
      <c r="PSO117" s="12" t="str">
        <v>m2</v>
      </c>
      <c r="PSP117" s="4">
        <v>404.09</v>
      </c>
      <c r="PSQ117" s="1">
        <f t="shared" ref="PSQ117" si="2831">0.2*2</f>
        <v>0.4</v>
      </c>
      <c r="PSR117" s="4">
        <f t="shared" ref="PSR117:PSR120" si="2832">PSQ117*PSP117</f>
        <v>161.63999999999999</v>
      </c>
      <c r="PSU117" s="1" t="s">
        <v>550</v>
      </c>
      <c r="PSV117" s="4" t="str" cm="1">
        <f t="array" ref="PSV117:PSX117">IFERROR(VLOOKUP(PSU117,[1]MA!$A$6:$D$32,{2,3,4},0),IFERROR(VLOOKUP(PSU117,[1]MO!$A$6:$D$26,{2,3,4},0),IFERROR(VLOOKUP(PSU117,[1]MQ!$A$6:$D$26,{2,3,4},0),IFERROR(VLOOKUP(PSU117,[1]BA!$A$6:$H$184,{2,5,8},0),{"No encontrado","X","X"}))))</f>
        <v>CIMBRA COMUN</v>
      </c>
      <c r="PSW117" s="12" t="str">
        <v>m2</v>
      </c>
      <c r="PSX117" s="4">
        <v>404.09</v>
      </c>
      <c r="PSY117" s="1">
        <f t="shared" ref="PSY117" si="2833">0.2*2</f>
        <v>0.4</v>
      </c>
      <c r="PSZ117" s="4">
        <f t="shared" ref="PSZ117:PSZ120" si="2834">PSY117*PSX117</f>
        <v>161.63999999999999</v>
      </c>
      <c r="PTC117" s="1" t="s">
        <v>550</v>
      </c>
      <c r="PTD117" s="4" t="str" cm="1">
        <f t="array" ref="PTD117:PTF117">IFERROR(VLOOKUP(PTC117,[1]MA!$A$6:$D$32,{2,3,4},0),IFERROR(VLOOKUP(PTC117,[1]MO!$A$6:$D$26,{2,3,4},0),IFERROR(VLOOKUP(PTC117,[1]MQ!$A$6:$D$26,{2,3,4},0),IFERROR(VLOOKUP(PTC117,[1]BA!$A$6:$H$184,{2,5,8},0),{"No encontrado","X","X"}))))</f>
        <v>CIMBRA COMUN</v>
      </c>
      <c r="PTE117" s="12" t="str">
        <v>m2</v>
      </c>
      <c r="PTF117" s="4">
        <v>404.09</v>
      </c>
      <c r="PTG117" s="1">
        <f t="shared" ref="PTG117" si="2835">0.2*2</f>
        <v>0.4</v>
      </c>
      <c r="PTH117" s="4">
        <f t="shared" ref="PTH117:PTH120" si="2836">PTG117*PTF117</f>
        <v>161.63999999999999</v>
      </c>
      <c r="PTK117" s="1" t="s">
        <v>550</v>
      </c>
      <c r="PTL117" s="4" t="str" cm="1">
        <f t="array" ref="PTL117:PTN117">IFERROR(VLOOKUP(PTK117,[1]MA!$A$6:$D$32,{2,3,4},0),IFERROR(VLOOKUP(PTK117,[1]MO!$A$6:$D$26,{2,3,4},0),IFERROR(VLOOKUP(PTK117,[1]MQ!$A$6:$D$26,{2,3,4},0),IFERROR(VLOOKUP(PTK117,[1]BA!$A$6:$H$184,{2,5,8},0),{"No encontrado","X","X"}))))</f>
        <v>CIMBRA COMUN</v>
      </c>
      <c r="PTM117" s="12" t="str">
        <v>m2</v>
      </c>
      <c r="PTN117" s="4">
        <v>404.09</v>
      </c>
      <c r="PTO117" s="1">
        <f t="shared" ref="PTO117" si="2837">0.2*2</f>
        <v>0.4</v>
      </c>
      <c r="PTP117" s="4">
        <f t="shared" ref="PTP117:PTP120" si="2838">PTO117*PTN117</f>
        <v>161.63999999999999</v>
      </c>
      <c r="PTS117" s="1" t="s">
        <v>550</v>
      </c>
      <c r="PTT117" s="4" t="str" cm="1">
        <f t="array" ref="PTT117:PTV117">IFERROR(VLOOKUP(PTS117,[1]MA!$A$6:$D$32,{2,3,4},0),IFERROR(VLOOKUP(PTS117,[1]MO!$A$6:$D$26,{2,3,4},0),IFERROR(VLOOKUP(PTS117,[1]MQ!$A$6:$D$26,{2,3,4},0),IFERROR(VLOOKUP(PTS117,[1]BA!$A$6:$H$184,{2,5,8},0),{"No encontrado","X","X"}))))</f>
        <v>CIMBRA COMUN</v>
      </c>
      <c r="PTU117" s="12" t="str">
        <v>m2</v>
      </c>
      <c r="PTV117" s="4">
        <v>404.09</v>
      </c>
      <c r="PTW117" s="1">
        <f t="shared" ref="PTW117" si="2839">0.2*2</f>
        <v>0.4</v>
      </c>
      <c r="PTX117" s="4">
        <f t="shared" ref="PTX117:PTX120" si="2840">PTW117*PTV117</f>
        <v>161.63999999999999</v>
      </c>
      <c r="PUA117" s="1" t="s">
        <v>550</v>
      </c>
      <c r="PUB117" s="4" t="str" cm="1">
        <f t="array" ref="PUB117:PUD117">IFERROR(VLOOKUP(PUA117,[1]MA!$A$6:$D$32,{2,3,4},0),IFERROR(VLOOKUP(PUA117,[1]MO!$A$6:$D$26,{2,3,4},0),IFERROR(VLOOKUP(PUA117,[1]MQ!$A$6:$D$26,{2,3,4},0),IFERROR(VLOOKUP(PUA117,[1]BA!$A$6:$H$184,{2,5,8},0),{"No encontrado","X","X"}))))</f>
        <v>CIMBRA COMUN</v>
      </c>
      <c r="PUC117" s="12" t="str">
        <v>m2</v>
      </c>
      <c r="PUD117" s="4">
        <v>404.09</v>
      </c>
      <c r="PUE117" s="1">
        <f t="shared" ref="PUE117" si="2841">0.2*2</f>
        <v>0.4</v>
      </c>
      <c r="PUF117" s="4">
        <f t="shared" ref="PUF117:PUF120" si="2842">PUE117*PUD117</f>
        <v>161.63999999999999</v>
      </c>
      <c r="PUI117" s="1" t="s">
        <v>550</v>
      </c>
      <c r="PUJ117" s="4" t="str" cm="1">
        <f t="array" ref="PUJ117:PUL117">IFERROR(VLOOKUP(PUI117,[1]MA!$A$6:$D$32,{2,3,4},0),IFERROR(VLOOKUP(PUI117,[1]MO!$A$6:$D$26,{2,3,4},0),IFERROR(VLOOKUP(PUI117,[1]MQ!$A$6:$D$26,{2,3,4},0),IFERROR(VLOOKUP(PUI117,[1]BA!$A$6:$H$184,{2,5,8},0),{"No encontrado","X","X"}))))</f>
        <v>CIMBRA COMUN</v>
      </c>
      <c r="PUK117" s="12" t="str">
        <v>m2</v>
      </c>
      <c r="PUL117" s="4">
        <v>404.09</v>
      </c>
      <c r="PUM117" s="1">
        <f t="shared" ref="PUM117" si="2843">0.2*2</f>
        <v>0.4</v>
      </c>
      <c r="PUN117" s="4">
        <f t="shared" ref="PUN117:PUN120" si="2844">PUM117*PUL117</f>
        <v>161.63999999999999</v>
      </c>
      <c r="PUQ117" s="1" t="s">
        <v>550</v>
      </c>
      <c r="PUR117" s="4" t="str" cm="1">
        <f t="array" ref="PUR117:PUT117">IFERROR(VLOOKUP(PUQ117,[1]MA!$A$6:$D$32,{2,3,4},0),IFERROR(VLOOKUP(PUQ117,[1]MO!$A$6:$D$26,{2,3,4},0),IFERROR(VLOOKUP(PUQ117,[1]MQ!$A$6:$D$26,{2,3,4},0),IFERROR(VLOOKUP(PUQ117,[1]BA!$A$6:$H$184,{2,5,8},0),{"No encontrado","X","X"}))))</f>
        <v>CIMBRA COMUN</v>
      </c>
      <c r="PUS117" s="12" t="str">
        <v>m2</v>
      </c>
      <c r="PUT117" s="4">
        <v>404.09</v>
      </c>
      <c r="PUU117" s="1">
        <f t="shared" ref="PUU117" si="2845">0.2*2</f>
        <v>0.4</v>
      </c>
      <c r="PUV117" s="4">
        <f t="shared" ref="PUV117:PUV120" si="2846">PUU117*PUT117</f>
        <v>161.63999999999999</v>
      </c>
      <c r="PUY117" s="1" t="s">
        <v>550</v>
      </c>
      <c r="PUZ117" s="4" t="str" cm="1">
        <f t="array" ref="PUZ117:PVB117">IFERROR(VLOOKUP(PUY117,[1]MA!$A$6:$D$32,{2,3,4},0),IFERROR(VLOOKUP(PUY117,[1]MO!$A$6:$D$26,{2,3,4},0),IFERROR(VLOOKUP(PUY117,[1]MQ!$A$6:$D$26,{2,3,4},0),IFERROR(VLOOKUP(PUY117,[1]BA!$A$6:$H$184,{2,5,8},0),{"No encontrado","X","X"}))))</f>
        <v>CIMBRA COMUN</v>
      </c>
      <c r="PVA117" s="12" t="str">
        <v>m2</v>
      </c>
      <c r="PVB117" s="4">
        <v>404.09</v>
      </c>
      <c r="PVC117" s="1">
        <f t="shared" ref="PVC117" si="2847">0.2*2</f>
        <v>0.4</v>
      </c>
      <c r="PVD117" s="4">
        <f t="shared" ref="PVD117:PVD120" si="2848">PVC117*PVB117</f>
        <v>161.63999999999999</v>
      </c>
      <c r="PVG117" s="1" t="s">
        <v>550</v>
      </c>
      <c r="PVH117" s="4" t="str" cm="1">
        <f t="array" ref="PVH117:PVJ117">IFERROR(VLOOKUP(PVG117,[1]MA!$A$6:$D$32,{2,3,4},0),IFERROR(VLOOKUP(PVG117,[1]MO!$A$6:$D$26,{2,3,4},0),IFERROR(VLOOKUP(PVG117,[1]MQ!$A$6:$D$26,{2,3,4},0),IFERROR(VLOOKUP(PVG117,[1]BA!$A$6:$H$184,{2,5,8},0),{"No encontrado","X","X"}))))</f>
        <v>CIMBRA COMUN</v>
      </c>
      <c r="PVI117" s="12" t="str">
        <v>m2</v>
      </c>
      <c r="PVJ117" s="4">
        <v>404.09</v>
      </c>
      <c r="PVK117" s="1">
        <f t="shared" ref="PVK117" si="2849">0.2*2</f>
        <v>0.4</v>
      </c>
      <c r="PVL117" s="4">
        <f t="shared" ref="PVL117:PVL120" si="2850">PVK117*PVJ117</f>
        <v>161.63999999999999</v>
      </c>
      <c r="PVO117" s="1" t="s">
        <v>550</v>
      </c>
      <c r="PVP117" s="4" t="str" cm="1">
        <f t="array" ref="PVP117:PVR117">IFERROR(VLOOKUP(PVO117,[1]MA!$A$6:$D$32,{2,3,4},0),IFERROR(VLOOKUP(PVO117,[1]MO!$A$6:$D$26,{2,3,4},0),IFERROR(VLOOKUP(PVO117,[1]MQ!$A$6:$D$26,{2,3,4},0),IFERROR(VLOOKUP(PVO117,[1]BA!$A$6:$H$184,{2,5,8},0),{"No encontrado","X","X"}))))</f>
        <v>CIMBRA COMUN</v>
      </c>
      <c r="PVQ117" s="12" t="str">
        <v>m2</v>
      </c>
      <c r="PVR117" s="4">
        <v>404.09</v>
      </c>
      <c r="PVS117" s="1">
        <f t="shared" ref="PVS117" si="2851">0.2*2</f>
        <v>0.4</v>
      </c>
      <c r="PVT117" s="4">
        <f t="shared" ref="PVT117:PVT120" si="2852">PVS117*PVR117</f>
        <v>161.63999999999999</v>
      </c>
      <c r="PVW117" s="1" t="s">
        <v>550</v>
      </c>
      <c r="PVX117" s="4" t="str" cm="1">
        <f t="array" ref="PVX117:PVZ117">IFERROR(VLOOKUP(PVW117,[1]MA!$A$6:$D$32,{2,3,4},0),IFERROR(VLOOKUP(PVW117,[1]MO!$A$6:$D$26,{2,3,4},0),IFERROR(VLOOKUP(PVW117,[1]MQ!$A$6:$D$26,{2,3,4},0),IFERROR(VLOOKUP(PVW117,[1]BA!$A$6:$H$184,{2,5,8},0),{"No encontrado","X","X"}))))</f>
        <v>CIMBRA COMUN</v>
      </c>
      <c r="PVY117" s="12" t="str">
        <v>m2</v>
      </c>
      <c r="PVZ117" s="4">
        <v>404.09</v>
      </c>
      <c r="PWA117" s="1">
        <f t="shared" ref="PWA117" si="2853">0.2*2</f>
        <v>0.4</v>
      </c>
      <c r="PWB117" s="4">
        <f t="shared" ref="PWB117:PWB120" si="2854">PWA117*PVZ117</f>
        <v>161.63999999999999</v>
      </c>
      <c r="PWE117" s="1" t="s">
        <v>550</v>
      </c>
      <c r="PWF117" s="4" t="str" cm="1">
        <f t="array" ref="PWF117:PWH117">IFERROR(VLOOKUP(PWE117,[1]MA!$A$6:$D$32,{2,3,4},0),IFERROR(VLOOKUP(PWE117,[1]MO!$A$6:$D$26,{2,3,4},0),IFERROR(VLOOKUP(PWE117,[1]MQ!$A$6:$D$26,{2,3,4},0),IFERROR(VLOOKUP(PWE117,[1]BA!$A$6:$H$184,{2,5,8},0),{"No encontrado","X","X"}))))</f>
        <v>CIMBRA COMUN</v>
      </c>
      <c r="PWG117" s="12" t="str">
        <v>m2</v>
      </c>
      <c r="PWH117" s="4">
        <v>404.09</v>
      </c>
      <c r="PWI117" s="1">
        <f t="shared" ref="PWI117" si="2855">0.2*2</f>
        <v>0.4</v>
      </c>
      <c r="PWJ117" s="4">
        <f t="shared" ref="PWJ117:PWJ120" si="2856">PWI117*PWH117</f>
        <v>161.63999999999999</v>
      </c>
      <c r="PWM117" s="1" t="s">
        <v>550</v>
      </c>
      <c r="PWN117" s="4" t="str" cm="1">
        <f t="array" ref="PWN117:PWP117">IFERROR(VLOOKUP(PWM117,[1]MA!$A$6:$D$32,{2,3,4},0),IFERROR(VLOOKUP(PWM117,[1]MO!$A$6:$D$26,{2,3,4},0),IFERROR(VLOOKUP(PWM117,[1]MQ!$A$6:$D$26,{2,3,4},0),IFERROR(VLOOKUP(PWM117,[1]BA!$A$6:$H$184,{2,5,8},0),{"No encontrado","X","X"}))))</f>
        <v>CIMBRA COMUN</v>
      </c>
      <c r="PWO117" s="12" t="str">
        <v>m2</v>
      </c>
      <c r="PWP117" s="4">
        <v>404.09</v>
      </c>
      <c r="PWQ117" s="1">
        <f t="shared" ref="PWQ117" si="2857">0.2*2</f>
        <v>0.4</v>
      </c>
      <c r="PWR117" s="4">
        <f t="shared" ref="PWR117:PWR120" si="2858">PWQ117*PWP117</f>
        <v>161.63999999999999</v>
      </c>
      <c r="PWU117" s="1" t="s">
        <v>550</v>
      </c>
      <c r="PWV117" s="4" t="str" cm="1">
        <f t="array" ref="PWV117:PWX117">IFERROR(VLOOKUP(PWU117,[1]MA!$A$6:$D$32,{2,3,4},0),IFERROR(VLOOKUP(PWU117,[1]MO!$A$6:$D$26,{2,3,4},0),IFERROR(VLOOKUP(PWU117,[1]MQ!$A$6:$D$26,{2,3,4},0),IFERROR(VLOOKUP(PWU117,[1]BA!$A$6:$H$184,{2,5,8},0),{"No encontrado","X","X"}))))</f>
        <v>CIMBRA COMUN</v>
      </c>
      <c r="PWW117" s="12" t="str">
        <v>m2</v>
      </c>
      <c r="PWX117" s="4">
        <v>404.09</v>
      </c>
      <c r="PWY117" s="1">
        <f t="shared" ref="PWY117" si="2859">0.2*2</f>
        <v>0.4</v>
      </c>
      <c r="PWZ117" s="4">
        <f t="shared" ref="PWZ117:PWZ120" si="2860">PWY117*PWX117</f>
        <v>161.63999999999999</v>
      </c>
      <c r="PXC117" s="1" t="s">
        <v>550</v>
      </c>
      <c r="PXD117" s="4" t="str" cm="1">
        <f t="array" ref="PXD117:PXF117">IFERROR(VLOOKUP(PXC117,[1]MA!$A$6:$D$32,{2,3,4},0),IFERROR(VLOOKUP(PXC117,[1]MO!$A$6:$D$26,{2,3,4},0),IFERROR(VLOOKUP(PXC117,[1]MQ!$A$6:$D$26,{2,3,4},0),IFERROR(VLOOKUP(PXC117,[1]BA!$A$6:$H$184,{2,5,8},0),{"No encontrado","X","X"}))))</f>
        <v>CIMBRA COMUN</v>
      </c>
      <c r="PXE117" s="12" t="str">
        <v>m2</v>
      </c>
      <c r="PXF117" s="4">
        <v>404.09</v>
      </c>
      <c r="PXG117" s="1">
        <f t="shared" ref="PXG117" si="2861">0.2*2</f>
        <v>0.4</v>
      </c>
      <c r="PXH117" s="4">
        <f t="shared" ref="PXH117:PXH120" si="2862">PXG117*PXF117</f>
        <v>161.63999999999999</v>
      </c>
      <c r="PXK117" s="1" t="s">
        <v>550</v>
      </c>
      <c r="PXL117" s="4" t="str" cm="1">
        <f t="array" ref="PXL117:PXN117">IFERROR(VLOOKUP(PXK117,[1]MA!$A$6:$D$32,{2,3,4},0),IFERROR(VLOOKUP(PXK117,[1]MO!$A$6:$D$26,{2,3,4},0),IFERROR(VLOOKUP(PXK117,[1]MQ!$A$6:$D$26,{2,3,4},0),IFERROR(VLOOKUP(PXK117,[1]BA!$A$6:$H$184,{2,5,8},0),{"No encontrado","X","X"}))))</f>
        <v>CIMBRA COMUN</v>
      </c>
      <c r="PXM117" s="12" t="str">
        <v>m2</v>
      </c>
      <c r="PXN117" s="4">
        <v>404.09</v>
      </c>
      <c r="PXO117" s="1">
        <f t="shared" ref="PXO117" si="2863">0.2*2</f>
        <v>0.4</v>
      </c>
      <c r="PXP117" s="4">
        <f t="shared" ref="PXP117:PXP120" si="2864">PXO117*PXN117</f>
        <v>161.63999999999999</v>
      </c>
      <c r="PXS117" s="1" t="s">
        <v>550</v>
      </c>
      <c r="PXT117" s="4" t="str" cm="1">
        <f t="array" ref="PXT117:PXV117">IFERROR(VLOOKUP(PXS117,[1]MA!$A$6:$D$32,{2,3,4},0),IFERROR(VLOOKUP(PXS117,[1]MO!$A$6:$D$26,{2,3,4},0),IFERROR(VLOOKUP(PXS117,[1]MQ!$A$6:$D$26,{2,3,4},0),IFERROR(VLOOKUP(PXS117,[1]BA!$A$6:$H$184,{2,5,8},0),{"No encontrado","X","X"}))))</f>
        <v>CIMBRA COMUN</v>
      </c>
      <c r="PXU117" s="12" t="str">
        <v>m2</v>
      </c>
      <c r="PXV117" s="4">
        <v>404.09</v>
      </c>
      <c r="PXW117" s="1">
        <f t="shared" ref="PXW117" si="2865">0.2*2</f>
        <v>0.4</v>
      </c>
      <c r="PXX117" s="4">
        <f t="shared" ref="PXX117:PXX120" si="2866">PXW117*PXV117</f>
        <v>161.63999999999999</v>
      </c>
      <c r="PYA117" s="1" t="s">
        <v>550</v>
      </c>
      <c r="PYB117" s="4" t="str" cm="1">
        <f t="array" ref="PYB117:PYD117">IFERROR(VLOOKUP(PYA117,[1]MA!$A$6:$D$32,{2,3,4},0),IFERROR(VLOOKUP(PYA117,[1]MO!$A$6:$D$26,{2,3,4},0),IFERROR(VLOOKUP(PYA117,[1]MQ!$A$6:$D$26,{2,3,4},0),IFERROR(VLOOKUP(PYA117,[1]BA!$A$6:$H$184,{2,5,8},0),{"No encontrado","X","X"}))))</f>
        <v>CIMBRA COMUN</v>
      </c>
      <c r="PYC117" s="12" t="str">
        <v>m2</v>
      </c>
      <c r="PYD117" s="4">
        <v>404.09</v>
      </c>
      <c r="PYE117" s="1">
        <f t="shared" ref="PYE117" si="2867">0.2*2</f>
        <v>0.4</v>
      </c>
      <c r="PYF117" s="4">
        <f t="shared" ref="PYF117:PYF120" si="2868">PYE117*PYD117</f>
        <v>161.63999999999999</v>
      </c>
      <c r="PYI117" s="1" t="s">
        <v>550</v>
      </c>
      <c r="PYJ117" s="4" t="str" cm="1">
        <f t="array" ref="PYJ117:PYL117">IFERROR(VLOOKUP(PYI117,[1]MA!$A$6:$D$32,{2,3,4},0),IFERROR(VLOOKUP(PYI117,[1]MO!$A$6:$D$26,{2,3,4},0),IFERROR(VLOOKUP(PYI117,[1]MQ!$A$6:$D$26,{2,3,4},0),IFERROR(VLOOKUP(PYI117,[1]BA!$A$6:$H$184,{2,5,8},0),{"No encontrado","X","X"}))))</f>
        <v>CIMBRA COMUN</v>
      </c>
      <c r="PYK117" s="12" t="str">
        <v>m2</v>
      </c>
      <c r="PYL117" s="4">
        <v>404.09</v>
      </c>
      <c r="PYM117" s="1">
        <f t="shared" ref="PYM117" si="2869">0.2*2</f>
        <v>0.4</v>
      </c>
      <c r="PYN117" s="4">
        <f t="shared" ref="PYN117:PYN120" si="2870">PYM117*PYL117</f>
        <v>161.63999999999999</v>
      </c>
      <c r="PYQ117" s="1" t="s">
        <v>550</v>
      </c>
      <c r="PYR117" s="4" t="str" cm="1">
        <f t="array" ref="PYR117:PYT117">IFERROR(VLOOKUP(PYQ117,[1]MA!$A$6:$D$32,{2,3,4},0),IFERROR(VLOOKUP(PYQ117,[1]MO!$A$6:$D$26,{2,3,4},0),IFERROR(VLOOKUP(PYQ117,[1]MQ!$A$6:$D$26,{2,3,4},0),IFERROR(VLOOKUP(PYQ117,[1]BA!$A$6:$H$184,{2,5,8},0),{"No encontrado","X","X"}))))</f>
        <v>CIMBRA COMUN</v>
      </c>
      <c r="PYS117" s="12" t="str">
        <v>m2</v>
      </c>
      <c r="PYT117" s="4">
        <v>404.09</v>
      </c>
      <c r="PYU117" s="1">
        <f t="shared" ref="PYU117" si="2871">0.2*2</f>
        <v>0.4</v>
      </c>
      <c r="PYV117" s="4">
        <f t="shared" ref="PYV117:PYV120" si="2872">PYU117*PYT117</f>
        <v>161.63999999999999</v>
      </c>
      <c r="PYY117" s="1" t="s">
        <v>550</v>
      </c>
      <c r="PYZ117" s="4" t="str" cm="1">
        <f t="array" ref="PYZ117:PZB117">IFERROR(VLOOKUP(PYY117,[1]MA!$A$6:$D$32,{2,3,4},0),IFERROR(VLOOKUP(PYY117,[1]MO!$A$6:$D$26,{2,3,4},0),IFERROR(VLOOKUP(PYY117,[1]MQ!$A$6:$D$26,{2,3,4},0),IFERROR(VLOOKUP(PYY117,[1]BA!$A$6:$H$184,{2,5,8},0),{"No encontrado","X","X"}))))</f>
        <v>CIMBRA COMUN</v>
      </c>
      <c r="PZA117" s="12" t="str">
        <v>m2</v>
      </c>
      <c r="PZB117" s="4">
        <v>404.09</v>
      </c>
      <c r="PZC117" s="1">
        <f t="shared" ref="PZC117" si="2873">0.2*2</f>
        <v>0.4</v>
      </c>
      <c r="PZD117" s="4">
        <f t="shared" ref="PZD117:PZD120" si="2874">PZC117*PZB117</f>
        <v>161.63999999999999</v>
      </c>
      <c r="PZG117" s="1" t="s">
        <v>550</v>
      </c>
      <c r="PZH117" s="4" t="str" cm="1">
        <f t="array" ref="PZH117:PZJ117">IFERROR(VLOOKUP(PZG117,[1]MA!$A$6:$D$32,{2,3,4},0),IFERROR(VLOOKUP(PZG117,[1]MO!$A$6:$D$26,{2,3,4},0),IFERROR(VLOOKUP(PZG117,[1]MQ!$A$6:$D$26,{2,3,4},0),IFERROR(VLOOKUP(PZG117,[1]BA!$A$6:$H$184,{2,5,8},0),{"No encontrado","X","X"}))))</f>
        <v>CIMBRA COMUN</v>
      </c>
      <c r="PZI117" s="12" t="str">
        <v>m2</v>
      </c>
      <c r="PZJ117" s="4">
        <v>404.09</v>
      </c>
      <c r="PZK117" s="1">
        <f t="shared" ref="PZK117" si="2875">0.2*2</f>
        <v>0.4</v>
      </c>
      <c r="PZL117" s="4">
        <f t="shared" ref="PZL117:PZL120" si="2876">PZK117*PZJ117</f>
        <v>161.63999999999999</v>
      </c>
      <c r="PZO117" s="1" t="s">
        <v>550</v>
      </c>
      <c r="PZP117" s="4" t="str" cm="1">
        <f t="array" ref="PZP117:PZR117">IFERROR(VLOOKUP(PZO117,[1]MA!$A$6:$D$32,{2,3,4},0),IFERROR(VLOOKUP(PZO117,[1]MO!$A$6:$D$26,{2,3,4},0),IFERROR(VLOOKUP(PZO117,[1]MQ!$A$6:$D$26,{2,3,4},0),IFERROR(VLOOKUP(PZO117,[1]BA!$A$6:$H$184,{2,5,8},0),{"No encontrado","X","X"}))))</f>
        <v>CIMBRA COMUN</v>
      </c>
      <c r="PZQ117" s="12" t="str">
        <v>m2</v>
      </c>
      <c r="PZR117" s="4">
        <v>404.09</v>
      </c>
      <c r="PZS117" s="1">
        <f t="shared" ref="PZS117" si="2877">0.2*2</f>
        <v>0.4</v>
      </c>
      <c r="PZT117" s="4">
        <f t="shared" ref="PZT117:PZT120" si="2878">PZS117*PZR117</f>
        <v>161.63999999999999</v>
      </c>
      <c r="PZW117" s="1" t="s">
        <v>550</v>
      </c>
      <c r="PZX117" s="4" t="str" cm="1">
        <f t="array" ref="PZX117:PZZ117">IFERROR(VLOOKUP(PZW117,[1]MA!$A$6:$D$32,{2,3,4},0),IFERROR(VLOOKUP(PZW117,[1]MO!$A$6:$D$26,{2,3,4},0),IFERROR(VLOOKUP(PZW117,[1]MQ!$A$6:$D$26,{2,3,4},0),IFERROR(VLOOKUP(PZW117,[1]BA!$A$6:$H$184,{2,5,8},0),{"No encontrado","X","X"}))))</f>
        <v>CIMBRA COMUN</v>
      </c>
      <c r="PZY117" s="12" t="str">
        <v>m2</v>
      </c>
      <c r="PZZ117" s="4">
        <v>404.09</v>
      </c>
      <c r="QAA117" s="1">
        <f t="shared" ref="QAA117" si="2879">0.2*2</f>
        <v>0.4</v>
      </c>
      <c r="QAB117" s="4">
        <f t="shared" ref="QAB117:QAB120" si="2880">QAA117*PZZ117</f>
        <v>161.63999999999999</v>
      </c>
      <c r="QAE117" s="1" t="s">
        <v>550</v>
      </c>
      <c r="QAF117" s="4" t="str" cm="1">
        <f t="array" ref="QAF117:QAH117">IFERROR(VLOOKUP(QAE117,[1]MA!$A$6:$D$32,{2,3,4},0),IFERROR(VLOOKUP(QAE117,[1]MO!$A$6:$D$26,{2,3,4},0),IFERROR(VLOOKUP(QAE117,[1]MQ!$A$6:$D$26,{2,3,4},0),IFERROR(VLOOKUP(QAE117,[1]BA!$A$6:$H$184,{2,5,8},0),{"No encontrado","X","X"}))))</f>
        <v>CIMBRA COMUN</v>
      </c>
      <c r="QAG117" s="12" t="str">
        <v>m2</v>
      </c>
      <c r="QAH117" s="4">
        <v>404.09</v>
      </c>
      <c r="QAI117" s="1">
        <f t="shared" ref="QAI117" si="2881">0.2*2</f>
        <v>0.4</v>
      </c>
      <c r="QAJ117" s="4">
        <f t="shared" ref="QAJ117:QAJ120" si="2882">QAI117*QAH117</f>
        <v>161.63999999999999</v>
      </c>
      <c r="QAM117" s="1" t="s">
        <v>550</v>
      </c>
      <c r="QAN117" s="4" t="str" cm="1">
        <f t="array" ref="QAN117:QAP117">IFERROR(VLOOKUP(QAM117,[1]MA!$A$6:$D$32,{2,3,4},0),IFERROR(VLOOKUP(QAM117,[1]MO!$A$6:$D$26,{2,3,4},0),IFERROR(VLOOKUP(QAM117,[1]MQ!$A$6:$D$26,{2,3,4},0),IFERROR(VLOOKUP(QAM117,[1]BA!$A$6:$H$184,{2,5,8},0),{"No encontrado","X","X"}))))</f>
        <v>CIMBRA COMUN</v>
      </c>
      <c r="QAO117" s="12" t="str">
        <v>m2</v>
      </c>
      <c r="QAP117" s="4">
        <v>404.09</v>
      </c>
      <c r="QAQ117" s="1">
        <f t="shared" ref="QAQ117" si="2883">0.2*2</f>
        <v>0.4</v>
      </c>
      <c r="QAR117" s="4">
        <f t="shared" ref="QAR117:QAR120" si="2884">QAQ117*QAP117</f>
        <v>161.63999999999999</v>
      </c>
      <c r="QAU117" s="1" t="s">
        <v>550</v>
      </c>
      <c r="QAV117" s="4" t="str" cm="1">
        <f t="array" ref="QAV117:QAX117">IFERROR(VLOOKUP(QAU117,[1]MA!$A$6:$D$32,{2,3,4},0),IFERROR(VLOOKUP(QAU117,[1]MO!$A$6:$D$26,{2,3,4},0),IFERROR(VLOOKUP(QAU117,[1]MQ!$A$6:$D$26,{2,3,4},0),IFERROR(VLOOKUP(QAU117,[1]BA!$A$6:$H$184,{2,5,8},0),{"No encontrado","X","X"}))))</f>
        <v>CIMBRA COMUN</v>
      </c>
      <c r="QAW117" s="12" t="str">
        <v>m2</v>
      </c>
      <c r="QAX117" s="4">
        <v>404.09</v>
      </c>
      <c r="QAY117" s="1">
        <f t="shared" ref="QAY117" si="2885">0.2*2</f>
        <v>0.4</v>
      </c>
      <c r="QAZ117" s="4">
        <f t="shared" ref="QAZ117:QAZ120" si="2886">QAY117*QAX117</f>
        <v>161.63999999999999</v>
      </c>
      <c r="QBC117" s="1" t="s">
        <v>550</v>
      </c>
      <c r="QBD117" s="4" t="str" cm="1">
        <f t="array" ref="QBD117:QBF117">IFERROR(VLOOKUP(QBC117,[1]MA!$A$6:$D$32,{2,3,4},0),IFERROR(VLOOKUP(QBC117,[1]MO!$A$6:$D$26,{2,3,4},0),IFERROR(VLOOKUP(QBC117,[1]MQ!$A$6:$D$26,{2,3,4},0),IFERROR(VLOOKUP(QBC117,[1]BA!$A$6:$H$184,{2,5,8},0),{"No encontrado","X","X"}))))</f>
        <v>CIMBRA COMUN</v>
      </c>
      <c r="QBE117" s="12" t="str">
        <v>m2</v>
      </c>
      <c r="QBF117" s="4">
        <v>404.09</v>
      </c>
      <c r="QBG117" s="1">
        <f t="shared" ref="QBG117" si="2887">0.2*2</f>
        <v>0.4</v>
      </c>
      <c r="QBH117" s="4">
        <f t="shared" ref="QBH117:QBH120" si="2888">QBG117*QBF117</f>
        <v>161.63999999999999</v>
      </c>
      <c r="QBK117" s="1" t="s">
        <v>550</v>
      </c>
      <c r="QBL117" s="4" t="str" cm="1">
        <f t="array" ref="QBL117:QBN117">IFERROR(VLOOKUP(QBK117,[1]MA!$A$6:$D$32,{2,3,4},0),IFERROR(VLOOKUP(QBK117,[1]MO!$A$6:$D$26,{2,3,4},0),IFERROR(VLOOKUP(QBK117,[1]MQ!$A$6:$D$26,{2,3,4},0),IFERROR(VLOOKUP(QBK117,[1]BA!$A$6:$H$184,{2,5,8},0),{"No encontrado","X","X"}))))</f>
        <v>CIMBRA COMUN</v>
      </c>
      <c r="QBM117" s="12" t="str">
        <v>m2</v>
      </c>
      <c r="QBN117" s="4">
        <v>404.09</v>
      </c>
      <c r="QBO117" s="1">
        <f t="shared" ref="QBO117" si="2889">0.2*2</f>
        <v>0.4</v>
      </c>
      <c r="QBP117" s="4">
        <f t="shared" ref="QBP117:QBP120" si="2890">QBO117*QBN117</f>
        <v>161.63999999999999</v>
      </c>
      <c r="QBS117" s="1" t="s">
        <v>550</v>
      </c>
      <c r="QBT117" s="4" t="str" cm="1">
        <f t="array" ref="QBT117:QBV117">IFERROR(VLOOKUP(QBS117,[1]MA!$A$6:$D$32,{2,3,4},0),IFERROR(VLOOKUP(QBS117,[1]MO!$A$6:$D$26,{2,3,4},0),IFERROR(VLOOKUP(QBS117,[1]MQ!$A$6:$D$26,{2,3,4},0),IFERROR(VLOOKUP(QBS117,[1]BA!$A$6:$H$184,{2,5,8},0),{"No encontrado","X","X"}))))</f>
        <v>CIMBRA COMUN</v>
      </c>
      <c r="QBU117" s="12" t="str">
        <v>m2</v>
      </c>
      <c r="QBV117" s="4">
        <v>404.09</v>
      </c>
      <c r="QBW117" s="1">
        <f t="shared" ref="QBW117" si="2891">0.2*2</f>
        <v>0.4</v>
      </c>
      <c r="QBX117" s="4">
        <f t="shared" ref="QBX117:QBX120" si="2892">QBW117*QBV117</f>
        <v>161.63999999999999</v>
      </c>
      <c r="QCA117" s="1" t="s">
        <v>550</v>
      </c>
      <c r="QCB117" s="4" t="str" cm="1">
        <f t="array" ref="QCB117:QCD117">IFERROR(VLOOKUP(QCA117,[1]MA!$A$6:$D$32,{2,3,4},0),IFERROR(VLOOKUP(QCA117,[1]MO!$A$6:$D$26,{2,3,4},0),IFERROR(VLOOKUP(QCA117,[1]MQ!$A$6:$D$26,{2,3,4},0),IFERROR(VLOOKUP(QCA117,[1]BA!$A$6:$H$184,{2,5,8},0),{"No encontrado","X","X"}))))</f>
        <v>CIMBRA COMUN</v>
      </c>
      <c r="QCC117" s="12" t="str">
        <v>m2</v>
      </c>
      <c r="QCD117" s="4">
        <v>404.09</v>
      </c>
      <c r="QCE117" s="1">
        <f t="shared" ref="QCE117" si="2893">0.2*2</f>
        <v>0.4</v>
      </c>
      <c r="QCF117" s="4">
        <f t="shared" ref="QCF117:QCF120" si="2894">QCE117*QCD117</f>
        <v>161.63999999999999</v>
      </c>
      <c r="QCI117" s="1" t="s">
        <v>550</v>
      </c>
      <c r="QCJ117" s="4" t="str" cm="1">
        <f t="array" ref="QCJ117:QCL117">IFERROR(VLOOKUP(QCI117,[1]MA!$A$6:$D$32,{2,3,4},0),IFERROR(VLOOKUP(QCI117,[1]MO!$A$6:$D$26,{2,3,4},0),IFERROR(VLOOKUP(QCI117,[1]MQ!$A$6:$D$26,{2,3,4},0),IFERROR(VLOOKUP(QCI117,[1]BA!$A$6:$H$184,{2,5,8},0),{"No encontrado","X","X"}))))</f>
        <v>CIMBRA COMUN</v>
      </c>
      <c r="QCK117" s="12" t="str">
        <v>m2</v>
      </c>
      <c r="QCL117" s="4">
        <v>404.09</v>
      </c>
      <c r="QCM117" s="1">
        <f t="shared" ref="QCM117" si="2895">0.2*2</f>
        <v>0.4</v>
      </c>
      <c r="QCN117" s="4">
        <f t="shared" ref="QCN117:QCN120" si="2896">QCM117*QCL117</f>
        <v>161.63999999999999</v>
      </c>
      <c r="QCQ117" s="1" t="s">
        <v>550</v>
      </c>
      <c r="QCR117" s="4" t="str" cm="1">
        <f t="array" ref="QCR117:QCT117">IFERROR(VLOOKUP(QCQ117,[1]MA!$A$6:$D$32,{2,3,4},0),IFERROR(VLOOKUP(QCQ117,[1]MO!$A$6:$D$26,{2,3,4},0),IFERROR(VLOOKUP(QCQ117,[1]MQ!$A$6:$D$26,{2,3,4},0),IFERROR(VLOOKUP(QCQ117,[1]BA!$A$6:$H$184,{2,5,8},0),{"No encontrado","X","X"}))))</f>
        <v>CIMBRA COMUN</v>
      </c>
      <c r="QCS117" s="12" t="str">
        <v>m2</v>
      </c>
      <c r="QCT117" s="4">
        <v>404.09</v>
      </c>
      <c r="QCU117" s="1">
        <f t="shared" ref="QCU117" si="2897">0.2*2</f>
        <v>0.4</v>
      </c>
      <c r="QCV117" s="4">
        <f t="shared" ref="QCV117:QCV120" si="2898">QCU117*QCT117</f>
        <v>161.63999999999999</v>
      </c>
      <c r="QCY117" s="1" t="s">
        <v>550</v>
      </c>
      <c r="QCZ117" s="4" t="str" cm="1">
        <f t="array" ref="QCZ117:QDB117">IFERROR(VLOOKUP(QCY117,[1]MA!$A$6:$D$32,{2,3,4},0),IFERROR(VLOOKUP(QCY117,[1]MO!$A$6:$D$26,{2,3,4},0),IFERROR(VLOOKUP(QCY117,[1]MQ!$A$6:$D$26,{2,3,4},0),IFERROR(VLOOKUP(QCY117,[1]BA!$A$6:$H$184,{2,5,8},0),{"No encontrado","X","X"}))))</f>
        <v>CIMBRA COMUN</v>
      </c>
      <c r="QDA117" s="12" t="str">
        <v>m2</v>
      </c>
      <c r="QDB117" s="4">
        <v>404.09</v>
      </c>
      <c r="QDC117" s="1">
        <f t="shared" ref="QDC117" si="2899">0.2*2</f>
        <v>0.4</v>
      </c>
      <c r="QDD117" s="4">
        <f t="shared" ref="QDD117:QDD120" si="2900">QDC117*QDB117</f>
        <v>161.63999999999999</v>
      </c>
      <c r="QDG117" s="1" t="s">
        <v>550</v>
      </c>
      <c r="QDH117" s="4" t="str" cm="1">
        <f t="array" ref="QDH117:QDJ117">IFERROR(VLOOKUP(QDG117,[1]MA!$A$6:$D$32,{2,3,4},0),IFERROR(VLOOKUP(QDG117,[1]MO!$A$6:$D$26,{2,3,4},0),IFERROR(VLOOKUP(QDG117,[1]MQ!$A$6:$D$26,{2,3,4},0),IFERROR(VLOOKUP(QDG117,[1]BA!$A$6:$H$184,{2,5,8},0),{"No encontrado","X","X"}))))</f>
        <v>CIMBRA COMUN</v>
      </c>
      <c r="QDI117" s="12" t="str">
        <v>m2</v>
      </c>
      <c r="QDJ117" s="4">
        <v>404.09</v>
      </c>
      <c r="QDK117" s="1">
        <f t="shared" ref="QDK117" si="2901">0.2*2</f>
        <v>0.4</v>
      </c>
      <c r="QDL117" s="4">
        <f t="shared" ref="QDL117:QDL120" si="2902">QDK117*QDJ117</f>
        <v>161.63999999999999</v>
      </c>
      <c r="QDO117" s="1" t="s">
        <v>550</v>
      </c>
      <c r="QDP117" s="4" t="str" cm="1">
        <f t="array" ref="QDP117:QDR117">IFERROR(VLOOKUP(QDO117,[1]MA!$A$6:$D$32,{2,3,4},0),IFERROR(VLOOKUP(QDO117,[1]MO!$A$6:$D$26,{2,3,4},0),IFERROR(VLOOKUP(QDO117,[1]MQ!$A$6:$D$26,{2,3,4},0),IFERROR(VLOOKUP(QDO117,[1]BA!$A$6:$H$184,{2,5,8},0),{"No encontrado","X","X"}))))</f>
        <v>CIMBRA COMUN</v>
      </c>
      <c r="QDQ117" s="12" t="str">
        <v>m2</v>
      </c>
      <c r="QDR117" s="4">
        <v>404.09</v>
      </c>
      <c r="QDS117" s="1">
        <f t="shared" ref="QDS117" si="2903">0.2*2</f>
        <v>0.4</v>
      </c>
      <c r="QDT117" s="4">
        <f t="shared" ref="QDT117:QDT120" si="2904">QDS117*QDR117</f>
        <v>161.63999999999999</v>
      </c>
      <c r="QDW117" s="1" t="s">
        <v>550</v>
      </c>
      <c r="QDX117" s="4" t="str" cm="1">
        <f t="array" ref="QDX117:QDZ117">IFERROR(VLOOKUP(QDW117,[1]MA!$A$6:$D$32,{2,3,4},0),IFERROR(VLOOKUP(QDW117,[1]MO!$A$6:$D$26,{2,3,4},0),IFERROR(VLOOKUP(QDW117,[1]MQ!$A$6:$D$26,{2,3,4},0),IFERROR(VLOOKUP(QDW117,[1]BA!$A$6:$H$184,{2,5,8},0),{"No encontrado","X","X"}))))</f>
        <v>CIMBRA COMUN</v>
      </c>
      <c r="QDY117" s="12" t="str">
        <v>m2</v>
      </c>
      <c r="QDZ117" s="4">
        <v>404.09</v>
      </c>
      <c r="QEA117" s="1">
        <f t="shared" ref="QEA117" si="2905">0.2*2</f>
        <v>0.4</v>
      </c>
      <c r="QEB117" s="4">
        <f t="shared" ref="QEB117:QEB120" si="2906">QEA117*QDZ117</f>
        <v>161.63999999999999</v>
      </c>
      <c r="QEE117" s="1" t="s">
        <v>550</v>
      </c>
      <c r="QEF117" s="4" t="str" cm="1">
        <f t="array" ref="QEF117:QEH117">IFERROR(VLOOKUP(QEE117,[1]MA!$A$6:$D$32,{2,3,4},0),IFERROR(VLOOKUP(QEE117,[1]MO!$A$6:$D$26,{2,3,4},0),IFERROR(VLOOKUP(QEE117,[1]MQ!$A$6:$D$26,{2,3,4},0),IFERROR(VLOOKUP(QEE117,[1]BA!$A$6:$H$184,{2,5,8},0),{"No encontrado","X","X"}))))</f>
        <v>CIMBRA COMUN</v>
      </c>
      <c r="QEG117" s="12" t="str">
        <v>m2</v>
      </c>
      <c r="QEH117" s="4">
        <v>404.09</v>
      </c>
      <c r="QEI117" s="1">
        <f t="shared" ref="QEI117" si="2907">0.2*2</f>
        <v>0.4</v>
      </c>
      <c r="QEJ117" s="4">
        <f t="shared" ref="QEJ117:QEJ120" si="2908">QEI117*QEH117</f>
        <v>161.63999999999999</v>
      </c>
      <c r="QEM117" s="1" t="s">
        <v>550</v>
      </c>
      <c r="QEN117" s="4" t="str" cm="1">
        <f t="array" ref="QEN117:QEP117">IFERROR(VLOOKUP(QEM117,[1]MA!$A$6:$D$32,{2,3,4},0),IFERROR(VLOOKUP(QEM117,[1]MO!$A$6:$D$26,{2,3,4},0),IFERROR(VLOOKUP(QEM117,[1]MQ!$A$6:$D$26,{2,3,4},0),IFERROR(VLOOKUP(QEM117,[1]BA!$A$6:$H$184,{2,5,8},0),{"No encontrado","X","X"}))))</f>
        <v>CIMBRA COMUN</v>
      </c>
      <c r="QEO117" s="12" t="str">
        <v>m2</v>
      </c>
      <c r="QEP117" s="4">
        <v>404.09</v>
      </c>
      <c r="QEQ117" s="1">
        <f t="shared" ref="QEQ117" si="2909">0.2*2</f>
        <v>0.4</v>
      </c>
      <c r="QER117" s="4">
        <f t="shared" ref="QER117:QER120" si="2910">QEQ117*QEP117</f>
        <v>161.63999999999999</v>
      </c>
      <c r="QEU117" s="1" t="s">
        <v>550</v>
      </c>
      <c r="QEV117" s="4" t="str" cm="1">
        <f t="array" ref="QEV117:QEX117">IFERROR(VLOOKUP(QEU117,[1]MA!$A$6:$D$32,{2,3,4},0),IFERROR(VLOOKUP(QEU117,[1]MO!$A$6:$D$26,{2,3,4},0),IFERROR(VLOOKUP(QEU117,[1]MQ!$A$6:$D$26,{2,3,4},0),IFERROR(VLOOKUP(QEU117,[1]BA!$A$6:$H$184,{2,5,8},0),{"No encontrado","X","X"}))))</f>
        <v>CIMBRA COMUN</v>
      </c>
      <c r="QEW117" s="12" t="str">
        <v>m2</v>
      </c>
      <c r="QEX117" s="4">
        <v>404.09</v>
      </c>
      <c r="QEY117" s="1">
        <f t="shared" ref="QEY117" si="2911">0.2*2</f>
        <v>0.4</v>
      </c>
      <c r="QEZ117" s="4">
        <f t="shared" ref="QEZ117:QEZ120" si="2912">QEY117*QEX117</f>
        <v>161.63999999999999</v>
      </c>
      <c r="QFC117" s="1" t="s">
        <v>550</v>
      </c>
      <c r="QFD117" s="4" t="str" cm="1">
        <f t="array" ref="QFD117:QFF117">IFERROR(VLOOKUP(QFC117,[1]MA!$A$6:$D$32,{2,3,4},0),IFERROR(VLOOKUP(QFC117,[1]MO!$A$6:$D$26,{2,3,4},0),IFERROR(VLOOKUP(QFC117,[1]MQ!$A$6:$D$26,{2,3,4},0),IFERROR(VLOOKUP(QFC117,[1]BA!$A$6:$H$184,{2,5,8},0),{"No encontrado","X","X"}))))</f>
        <v>CIMBRA COMUN</v>
      </c>
      <c r="QFE117" s="12" t="str">
        <v>m2</v>
      </c>
      <c r="QFF117" s="4">
        <v>404.09</v>
      </c>
      <c r="QFG117" s="1">
        <f t="shared" ref="QFG117" si="2913">0.2*2</f>
        <v>0.4</v>
      </c>
      <c r="QFH117" s="4">
        <f t="shared" ref="QFH117:QFH120" si="2914">QFG117*QFF117</f>
        <v>161.63999999999999</v>
      </c>
      <c r="QFK117" s="1" t="s">
        <v>550</v>
      </c>
      <c r="QFL117" s="4" t="str" cm="1">
        <f t="array" ref="QFL117:QFN117">IFERROR(VLOOKUP(QFK117,[1]MA!$A$6:$D$32,{2,3,4},0),IFERROR(VLOOKUP(QFK117,[1]MO!$A$6:$D$26,{2,3,4},0),IFERROR(VLOOKUP(QFK117,[1]MQ!$A$6:$D$26,{2,3,4},0),IFERROR(VLOOKUP(QFK117,[1]BA!$A$6:$H$184,{2,5,8},0),{"No encontrado","X","X"}))))</f>
        <v>CIMBRA COMUN</v>
      </c>
      <c r="QFM117" s="12" t="str">
        <v>m2</v>
      </c>
      <c r="QFN117" s="4">
        <v>404.09</v>
      </c>
      <c r="QFO117" s="1">
        <f t="shared" ref="QFO117" si="2915">0.2*2</f>
        <v>0.4</v>
      </c>
      <c r="QFP117" s="4">
        <f t="shared" ref="QFP117:QFP120" si="2916">QFO117*QFN117</f>
        <v>161.63999999999999</v>
      </c>
      <c r="QFS117" s="1" t="s">
        <v>550</v>
      </c>
      <c r="QFT117" s="4" t="str" cm="1">
        <f t="array" ref="QFT117:QFV117">IFERROR(VLOOKUP(QFS117,[1]MA!$A$6:$D$32,{2,3,4},0),IFERROR(VLOOKUP(QFS117,[1]MO!$A$6:$D$26,{2,3,4},0),IFERROR(VLOOKUP(QFS117,[1]MQ!$A$6:$D$26,{2,3,4},0),IFERROR(VLOOKUP(QFS117,[1]BA!$A$6:$H$184,{2,5,8},0),{"No encontrado","X","X"}))))</f>
        <v>CIMBRA COMUN</v>
      </c>
      <c r="QFU117" s="12" t="str">
        <v>m2</v>
      </c>
      <c r="QFV117" s="4">
        <v>404.09</v>
      </c>
      <c r="QFW117" s="1">
        <f t="shared" ref="QFW117" si="2917">0.2*2</f>
        <v>0.4</v>
      </c>
      <c r="QFX117" s="4">
        <f t="shared" ref="QFX117:QFX120" si="2918">QFW117*QFV117</f>
        <v>161.63999999999999</v>
      </c>
      <c r="QGA117" s="1" t="s">
        <v>550</v>
      </c>
      <c r="QGB117" s="4" t="str" cm="1">
        <f t="array" ref="QGB117:QGD117">IFERROR(VLOOKUP(QGA117,[1]MA!$A$6:$D$32,{2,3,4},0),IFERROR(VLOOKUP(QGA117,[1]MO!$A$6:$D$26,{2,3,4},0),IFERROR(VLOOKUP(QGA117,[1]MQ!$A$6:$D$26,{2,3,4},0),IFERROR(VLOOKUP(QGA117,[1]BA!$A$6:$H$184,{2,5,8},0),{"No encontrado","X","X"}))))</f>
        <v>CIMBRA COMUN</v>
      </c>
      <c r="QGC117" s="12" t="str">
        <v>m2</v>
      </c>
      <c r="QGD117" s="4">
        <v>404.09</v>
      </c>
      <c r="QGE117" s="1">
        <f t="shared" ref="QGE117" si="2919">0.2*2</f>
        <v>0.4</v>
      </c>
      <c r="QGF117" s="4">
        <f t="shared" ref="QGF117:QGF120" si="2920">QGE117*QGD117</f>
        <v>161.63999999999999</v>
      </c>
      <c r="QGI117" s="1" t="s">
        <v>550</v>
      </c>
      <c r="QGJ117" s="4" t="str" cm="1">
        <f t="array" ref="QGJ117:QGL117">IFERROR(VLOOKUP(QGI117,[1]MA!$A$6:$D$32,{2,3,4},0),IFERROR(VLOOKUP(QGI117,[1]MO!$A$6:$D$26,{2,3,4},0),IFERROR(VLOOKUP(QGI117,[1]MQ!$A$6:$D$26,{2,3,4},0),IFERROR(VLOOKUP(QGI117,[1]BA!$A$6:$H$184,{2,5,8},0),{"No encontrado","X","X"}))))</f>
        <v>CIMBRA COMUN</v>
      </c>
      <c r="QGK117" s="12" t="str">
        <v>m2</v>
      </c>
      <c r="QGL117" s="4">
        <v>404.09</v>
      </c>
      <c r="QGM117" s="1">
        <f t="shared" ref="QGM117" si="2921">0.2*2</f>
        <v>0.4</v>
      </c>
      <c r="QGN117" s="4">
        <f t="shared" ref="QGN117:QGN120" si="2922">QGM117*QGL117</f>
        <v>161.63999999999999</v>
      </c>
      <c r="QGQ117" s="1" t="s">
        <v>550</v>
      </c>
      <c r="QGR117" s="4" t="str" cm="1">
        <f t="array" ref="QGR117:QGT117">IFERROR(VLOOKUP(QGQ117,[1]MA!$A$6:$D$32,{2,3,4},0),IFERROR(VLOOKUP(QGQ117,[1]MO!$A$6:$D$26,{2,3,4},0),IFERROR(VLOOKUP(QGQ117,[1]MQ!$A$6:$D$26,{2,3,4},0),IFERROR(VLOOKUP(QGQ117,[1]BA!$A$6:$H$184,{2,5,8},0),{"No encontrado","X","X"}))))</f>
        <v>CIMBRA COMUN</v>
      </c>
      <c r="QGS117" s="12" t="str">
        <v>m2</v>
      </c>
      <c r="QGT117" s="4">
        <v>404.09</v>
      </c>
      <c r="QGU117" s="1">
        <f t="shared" ref="QGU117" si="2923">0.2*2</f>
        <v>0.4</v>
      </c>
      <c r="QGV117" s="4">
        <f t="shared" ref="QGV117:QGV120" si="2924">QGU117*QGT117</f>
        <v>161.63999999999999</v>
      </c>
      <c r="QGY117" s="1" t="s">
        <v>550</v>
      </c>
      <c r="QGZ117" s="4" t="str" cm="1">
        <f t="array" ref="QGZ117:QHB117">IFERROR(VLOOKUP(QGY117,[1]MA!$A$6:$D$32,{2,3,4},0),IFERROR(VLOOKUP(QGY117,[1]MO!$A$6:$D$26,{2,3,4},0),IFERROR(VLOOKUP(QGY117,[1]MQ!$A$6:$D$26,{2,3,4},0),IFERROR(VLOOKUP(QGY117,[1]BA!$A$6:$H$184,{2,5,8},0),{"No encontrado","X","X"}))))</f>
        <v>CIMBRA COMUN</v>
      </c>
      <c r="QHA117" s="12" t="str">
        <v>m2</v>
      </c>
      <c r="QHB117" s="4">
        <v>404.09</v>
      </c>
      <c r="QHC117" s="1">
        <f t="shared" ref="QHC117" si="2925">0.2*2</f>
        <v>0.4</v>
      </c>
      <c r="QHD117" s="4">
        <f t="shared" ref="QHD117:QHD120" si="2926">QHC117*QHB117</f>
        <v>161.63999999999999</v>
      </c>
      <c r="QHG117" s="1" t="s">
        <v>550</v>
      </c>
      <c r="QHH117" s="4" t="str" cm="1">
        <f t="array" ref="QHH117:QHJ117">IFERROR(VLOOKUP(QHG117,[1]MA!$A$6:$D$32,{2,3,4},0),IFERROR(VLOOKUP(QHG117,[1]MO!$A$6:$D$26,{2,3,4},0),IFERROR(VLOOKUP(QHG117,[1]MQ!$A$6:$D$26,{2,3,4},0),IFERROR(VLOOKUP(QHG117,[1]BA!$A$6:$H$184,{2,5,8},0),{"No encontrado","X","X"}))))</f>
        <v>CIMBRA COMUN</v>
      </c>
      <c r="QHI117" s="12" t="str">
        <v>m2</v>
      </c>
      <c r="QHJ117" s="4">
        <v>404.09</v>
      </c>
      <c r="QHK117" s="1">
        <f t="shared" ref="QHK117" si="2927">0.2*2</f>
        <v>0.4</v>
      </c>
      <c r="QHL117" s="4">
        <f t="shared" ref="QHL117:QHL120" si="2928">QHK117*QHJ117</f>
        <v>161.63999999999999</v>
      </c>
      <c r="QHO117" s="1" t="s">
        <v>550</v>
      </c>
      <c r="QHP117" s="4" t="str" cm="1">
        <f t="array" ref="QHP117:QHR117">IFERROR(VLOOKUP(QHO117,[1]MA!$A$6:$D$32,{2,3,4},0),IFERROR(VLOOKUP(QHO117,[1]MO!$A$6:$D$26,{2,3,4},0),IFERROR(VLOOKUP(QHO117,[1]MQ!$A$6:$D$26,{2,3,4},0),IFERROR(VLOOKUP(QHO117,[1]BA!$A$6:$H$184,{2,5,8},0),{"No encontrado","X","X"}))))</f>
        <v>CIMBRA COMUN</v>
      </c>
      <c r="QHQ117" s="12" t="str">
        <v>m2</v>
      </c>
      <c r="QHR117" s="4">
        <v>404.09</v>
      </c>
      <c r="QHS117" s="1">
        <f t="shared" ref="QHS117" si="2929">0.2*2</f>
        <v>0.4</v>
      </c>
      <c r="QHT117" s="4">
        <f t="shared" ref="QHT117:QHT120" si="2930">QHS117*QHR117</f>
        <v>161.63999999999999</v>
      </c>
      <c r="QHW117" s="1" t="s">
        <v>550</v>
      </c>
      <c r="QHX117" s="4" t="str" cm="1">
        <f t="array" ref="QHX117:QHZ117">IFERROR(VLOOKUP(QHW117,[1]MA!$A$6:$D$32,{2,3,4},0),IFERROR(VLOOKUP(QHW117,[1]MO!$A$6:$D$26,{2,3,4},0),IFERROR(VLOOKUP(QHW117,[1]MQ!$A$6:$D$26,{2,3,4},0),IFERROR(VLOOKUP(QHW117,[1]BA!$A$6:$H$184,{2,5,8},0),{"No encontrado","X","X"}))))</f>
        <v>CIMBRA COMUN</v>
      </c>
      <c r="QHY117" s="12" t="str">
        <v>m2</v>
      </c>
      <c r="QHZ117" s="4">
        <v>404.09</v>
      </c>
      <c r="QIA117" s="1">
        <f t="shared" ref="QIA117" si="2931">0.2*2</f>
        <v>0.4</v>
      </c>
      <c r="QIB117" s="4">
        <f t="shared" ref="QIB117:QIB120" si="2932">QIA117*QHZ117</f>
        <v>161.63999999999999</v>
      </c>
      <c r="QIE117" s="1" t="s">
        <v>550</v>
      </c>
      <c r="QIF117" s="4" t="str" cm="1">
        <f t="array" ref="QIF117:QIH117">IFERROR(VLOOKUP(QIE117,[1]MA!$A$6:$D$32,{2,3,4},0),IFERROR(VLOOKUP(QIE117,[1]MO!$A$6:$D$26,{2,3,4},0),IFERROR(VLOOKUP(QIE117,[1]MQ!$A$6:$D$26,{2,3,4},0),IFERROR(VLOOKUP(QIE117,[1]BA!$A$6:$H$184,{2,5,8},0),{"No encontrado","X","X"}))))</f>
        <v>CIMBRA COMUN</v>
      </c>
      <c r="QIG117" s="12" t="str">
        <v>m2</v>
      </c>
      <c r="QIH117" s="4">
        <v>404.09</v>
      </c>
      <c r="QII117" s="1">
        <f t="shared" ref="QII117" si="2933">0.2*2</f>
        <v>0.4</v>
      </c>
      <c r="QIJ117" s="4">
        <f t="shared" ref="QIJ117:QIJ120" si="2934">QII117*QIH117</f>
        <v>161.63999999999999</v>
      </c>
      <c r="QIM117" s="1" t="s">
        <v>550</v>
      </c>
      <c r="QIN117" s="4" t="str" cm="1">
        <f t="array" ref="QIN117:QIP117">IFERROR(VLOOKUP(QIM117,[1]MA!$A$6:$D$32,{2,3,4},0),IFERROR(VLOOKUP(QIM117,[1]MO!$A$6:$D$26,{2,3,4},0),IFERROR(VLOOKUP(QIM117,[1]MQ!$A$6:$D$26,{2,3,4},0),IFERROR(VLOOKUP(QIM117,[1]BA!$A$6:$H$184,{2,5,8},0),{"No encontrado","X","X"}))))</f>
        <v>CIMBRA COMUN</v>
      </c>
      <c r="QIO117" s="12" t="str">
        <v>m2</v>
      </c>
      <c r="QIP117" s="4">
        <v>404.09</v>
      </c>
      <c r="QIQ117" s="1">
        <f t="shared" ref="QIQ117" si="2935">0.2*2</f>
        <v>0.4</v>
      </c>
      <c r="QIR117" s="4">
        <f t="shared" ref="QIR117:QIR120" si="2936">QIQ117*QIP117</f>
        <v>161.63999999999999</v>
      </c>
      <c r="QIU117" s="1" t="s">
        <v>550</v>
      </c>
      <c r="QIV117" s="4" t="str" cm="1">
        <f t="array" ref="QIV117:QIX117">IFERROR(VLOOKUP(QIU117,[1]MA!$A$6:$D$32,{2,3,4},0),IFERROR(VLOOKUP(QIU117,[1]MO!$A$6:$D$26,{2,3,4},0),IFERROR(VLOOKUP(QIU117,[1]MQ!$A$6:$D$26,{2,3,4},0),IFERROR(VLOOKUP(QIU117,[1]BA!$A$6:$H$184,{2,5,8},0),{"No encontrado","X","X"}))))</f>
        <v>CIMBRA COMUN</v>
      </c>
      <c r="QIW117" s="12" t="str">
        <v>m2</v>
      </c>
      <c r="QIX117" s="4">
        <v>404.09</v>
      </c>
      <c r="QIY117" s="1">
        <f t="shared" ref="QIY117" si="2937">0.2*2</f>
        <v>0.4</v>
      </c>
      <c r="QIZ117" s="4">
        <f t="shared" ref="QIZ117:QIZ120" si="2938">QIY117*QIX117</f>
        <v>161.63999999999999</v>
      </c>
      <c r="QJC117" s="1" t="s">
        <v>550</v>
      </c>
      <c r="QJD117" s="4" t="str" cm="1">
        <f t="array" ref="QJD117:QJF117">IFERROR(VLOOKUP(QJC117,[1]MA!$A$6:$D$32,{2,3,4},0),IFERROR(VLOOKUP(QJC117,[1]MO!$A$6:$D$26,{2,3,4},0),IFERROR(VLOOKUP(QJC117,[1]MQ!$A$6:$D$26,{2,3,4},0),IFERROR(VLOOKUP(QJC117,[1]BA!$A$6:$H$184,{2,5,8},0),{"No encontrado","X","X"}))))</f>
        <v>CIMBRA COMUN</v>
      </c>
      <c r="QJE117" s="12" t="str">
        <v>m2</v>
      </c>
      <c r="QJF117" s="4">
        <v>404.09</v>
      </c>
      <c r="QJG117" s="1">
        <f t="shared" ref="QJG117" si="2939">0.2*2</f>
        <v>0.4</v>
      </c>
      <c r="QJH117" s="4">
        <f t="shared" ref="QJH117:QJH120" si="2940">QJG117*QJF117</f>
        <v>161.63999999999999</v>
      </c>
      <c r="QJK117" s="1" t="s">
        <v>550</v>
      </c>
      <c r="QJL117" s="4" t="str" cm="1">
        <f t="array" ref="QJL117:QJN117">IFERROR(VLOOKUP(QJK117,[1]MA!$A$6:$D$32,{2,3,4},0),IFERROR(VLOOKUP(QJK117,[1]MO!$A$6:$D$26,{2,3,4},0),IFERROR(VLOOKUP(QJK117,[1]MQ!$A$6:$D$26,{2,3,4},0),IFERROR(VLOOKUP(QJK117,[1]BA!$A$6:$H$184,{2,5,8},0),{"No encontrado","X","X"}))))</f>
        <v>CIMBRA COMUN</v>
      </c>
      <c r="QJM117" s="12" t="str">
        <v>m2</v>
      </c>
      <c r="QJN117" s="4">
        <v>404.09</v>
      </c>
      <c r="QJO117" s="1">
        <f t="shared" ref="QJO117" si="2941">0.2*2</f>
        <v>0.4</v>
      </c>
      <c r="QJP117" s="4">
        <f t="shared" ref="QJP117:QJP120" si="2942">QJO117*QJN117</f>
        <v>161.63999999999999</v>
      </c>
      <c r="QJS117" s="1" t="s">
        <v>550</v>
      </c>
      <c r="QJT117" s="4" t="str" cm="1">
        <f t="array" ref="QJT117:QJV117">IFERROR(VLOOKUP(QJS117,[1]MA!$A$6:$D$32,{2,3,4},0),IFERROR(VLOOKUP(QJS117,[1]MO!$A$6:$D$26,{2,3,4},0),IFERROR(VLOOKUP(QJS117,[1]MQ!$A$6:$D$26,{2,3,4},0),IFERROR(VLOOKUP(QJS117,[1]BA!$A$6:$H$184,{2,5,8},0),{"No encontrado","X","X"}))))</f>
        <v>CIMBRA COMUN</v>
      </c>
      <c r="QJU117" s="12" t="str">
        <v>m2</v>
      </c>
      <c r="QJV117" s="4">
        <v>404.09</v>
      </c>
      <c r="QJW117" s="1">
        <f t="shared" ref="QJW117" si="2943">0.2*2</f>
        <v>0.4</v>
      </c>
      <c r="QJX117" s="4">
        <f t="shared" ref="QJX117:QJX120" si="2944">QJW117*QJV117</f>
        <v>161.63999999999999</v>
      </c>
      <c r="QKA117" s="1" t="s">
        <v>550</v>
      </c>
      <c r="QKB117" s="4" t="str" cm="1">
        <f t="array" ref="QKB117:QKD117">IFERROR(VLOOKUP(QKA117,[1]MA!$A$6:$D$32,{2,3,4},0),IFERROR(VLOOKUP(QKA117,[1]MO!$A$6:$D$26,{2,3,4},0),IFERROR(VLOOKUP(QKA117,[1]MQ!$A$6:$D$26,{2,3,4},0),IFERROR(VLOOKUP(QKA117,[1]BA!$A$6:$H$184,{2,5,8},0),{"No encontrado","X","X"}))))</f>
        <v>CIMBRA COMUN</v>
      </c>
      <c r="QKC117" s="12" t="str">
        <v>m2</v>
      </c>
      <c r="QKD117" s="4">
        <v>404.09</v>
      </c>
      <c r="QKE117" s="1">
        <f t="shared" ref="QKE117" si="2945">0.2*2</f>
        <v>0.4</v>
      </c>
      <c r="QKF117" s="4">
        <f t="shared" ref="QKF117:QKF120" si="2946">QKE117*QKD117</f>
        <v>161.63999999999999</v>
      </c>
      <c r="QKI117" s="1" t="s">
        <v>550</v>
      </c>
      <c r="QKJ117" s="4" t="str" cm="1">
        <f t="array" ref="QKJ117:QKL117">IFERROR(VLOOKUP(QKI117,[1]MA!$A$6:$D$32,{2,3,4},0),IFERROR(VLOOKUP(QKI117,[1]MO!$A$6:$D$26,{2,3,4},0),IFERROR(VLOOKUP(QKI117,[1]MQ!$A$6:$D$26,{2,3,4},0),IFERROR(VLOOKUP(QKI117,[1]BA!$A$6:$H$184,{2,5,8},0),{"No encontrado","X","X"}))))</f>
        <v>CIMBRA COMUN</v>
      </c>
      <c r="QKK117" s="12" t="str">
        <v>m2</v>
      </c>
      <c r="QKL117" s="4">
        <v>404.09</v>
      </c>
      <c r="QKM117" s="1">
        <f t="shared" ref="QKM117" si="2947">0.2*2</f>
        <v>0.4</v>
      </c>
      <c r="QKN117" s="4">
        <f t="shared" ref="QKN117:QKN120" si="2948">QKM117*QKL117</f>
        <v>161.63999999999999</v>
      </c>
      <c r="QKQ117" s="1" t="s">
        <v>550</v>
      </c>
      <c r="QKR117" s="4" t="str" cm="1">
        <f t="array" ref="QKR117:QKT117">IFERROR(VLOOKUP(QKQ117,[1]MA!$A$6:$D$32,{2,3,4},0),IFERROR(VLOOKUP(QKQ117,[1]MO!$A$6:$D$26,{2,3,4},0),IFERROR(VLOOKUP(QKQ117,[1]MQ!$A$6:$D$26,{2,3,4},0),IFERROR(VLOOKUP(QKQ117,[1]BA!$A$6:$H$184,{2,5,8},0),{"No encontrado","X","X"}))))</f>
        <v>CIMBRA COMUN</v>
      </c>
      <c r="QKS117" s="12" t="str">
        <v>m2</v>
      </c>
      <c r="QKT117" s="4">
        <v>404.09</v>
      </c>
      <c r="QKU117" s="1">
        <f t="shared" ref="QKU117" si="2949">0.2*2</f>
        <v>0.4</v>
      </c>
      <c r="QKV117" s="4">
        <f t="shared" ref="QKV117:QKV120" si="2950">QKU117*QKT117</f>
        <v>161.63999999999999</v>
      </c>
      <c r="QKY117" s="1" t="s">
        <v>550</v>
      </c>
      <c r="QKZ117" s="4" t="str" cm="1">
        <f t="array" ref="QKZ117:QLB117">IFERROR(VLOOKUP(QKY117,[1]MA!$A$6:$D$32,{2,3,4},0),IFERROR(VLOOKUP(QKY117,[1]MO!$A$6:$D$26,{2,3,4},0),IFERROR(VLOOKUP(QKY117,[1]MQ!$A$6:$D$26,{2,3,4},0),IFERROR(VLOOKUP(QKY117,[1]BA!$A$6:$H$184,{2,5,8},0),{"No encontrado","X","X"}))))</f>
        <v>CIMBRA COMUN</v>
      </c>
      <c r="QLA117" s="12" t="str">
        <v>m2</v>
      </c>
      <c r="QLB117" s="4">
        <v>404.09</v>
      </c>
      <c r="QLC117" s="1">
        <f t="shared" ref="QLC117" si="2951">0.2*2</f>
        <v>0.4</v>
      </c>
      <c r="QLD117" s="4">
        <f t="shared" ref="QLD117:QLD120" si="2952">QLC117*QLB117</f>
        <v>161.63999999999999</v>
      </c>
      <c r="QLG117" s="1" t="s">
        <v>550</v>
      </c>
      <c r="QLH117" s="4" t="str" cm="1">
        <f t="array" ref="QLH117:QLJ117">IFERROR(VLOOKUP(QLG117,[1]MA!$A$6:$D$32,{2,3,4},0),IFERROR(VLOOKUP(QLG117,[1]MO!$A$6:$D$26,{2,3,4},0),IFERROR(VLOOKUP(QLG117,[1]MQ!$A$6:$D$26,{2,3,4},0),IFERROR(VLOOKUP(QLG117,[1]BA!$A$6:$H$184,{2,5,8},0),{"No encontrado","X","X"}))))</f>
        <v>CIMBRA COMUN</v>
      </c>
      <c r="QLI117" s="12" t="str">
        <v>m2</v>
      </c>
      <c r="QLJ117" s="4">
        <v>404.09</v>
      </c>
      <c r="QLK117" s="1">
        <f t="shared" ref="QLK117" si="2953">0.2*2</f>
        <v>0.4</v>
      </c>
      <c r="QLL117" s="4">
        <f t="shared" ref="QLL117:QLL120" si="2954">QLK117*QLJ117</f>
        <v>161.63999999999999</v>
      </c>
      <c r="QLO117" s="1" t="s">
        <v>550</v>
      </c>
      <c r="QLP117" s="4" t="str" cm="1">
        <f t="array" ref="QLP117:QLR117">IFERROR(VLOOKUP(QLO117,[1]MA!$A$6:$D$32,{2,3,4},0),IFERROR(VLOOKUP(QLO117,[1]MO!$A$6:$D$26,{2,3,4},0),IFERROR(VLOOKUP(QLO117,[1]MQ!$A$6:$D$26,{2,3,4},0),IFERROR(VLOOKUP(QLO117,[1]BA!$A$6:$H$184,{2,5,8},0),{"No encontrado","X","X"}))))</f>
        <v>CIMBRA COMUN</v>
      </c>
      <c r="QLQ117" s="12" t="str">
        <v>m2</v>
      </c>
      <c r="QLR117" s="4">
        <v>404.09</v>
      </c>
      <c r="QLS117" s="1">
        <f t="shared" ref="QLS117" si="2955">0.2*2</f>
        <v>0.4</v>
      </c>
      <c r="QLT117" s="4">
        <f t="shared" ref="QLT117:QLT120" si="2956">QLS117*QLR117</f>
        <v>161.63999999999999</v>
      </c>
      <c r="QLW117" s="1" t="s">
        <v>550</v>
      </c>
      <c r="QLX117" s="4" t="str" cm="1">
        <f t="array" ref="QLX117:QLZ117">IFERROR(VLOOKUP(QLW117,[1]MA!$A$6:$D$32,{2,3,4},0),IFERROR(VLOOKUP(QLW117,[1]MO!$A$6:$D$26,{2,3,4},0),IFERROR(VLOOKUP(QLW117,[1]MQ!$A$6:$D$26,{2,3,4},0),IFERROR(VLOOKUP(QLW117,[1]BA!$A$6:$H$184,{2,5,8},0),{"No encontrado","X","X"}))))</f>
        <v>CIMBRA COMUN</v>
      </c>
      <c r="QLY117" s="12" t="str">
        <v>m2</v>
      </c>
      <c r="QLZ117" s="4">
        <v>404.09</v>
      </c>
      <c r="QMA117" s="1">
        <f t="shared" ref="QMA117" si="2957">0.2*2</f>
        <v>0.4</v>
      </c>
      <c r="QMB117" s="4">
        <f t="shared" ref="QMB117:QMB120" si="2958">QMA117*QLZ117</f>
        <v>161.63999999999999</v>
      </c>
      <c r="QME117" s="1" t="s">
        <v>550</v>
      </c>
      <c r="QMF117" s="4" t="str" cm="1">
        <f t="array" ref="QMF117:QMH117">IFERROR(VLOOKUP(QME117,[1]MA!$A$6:$D$32,{2,3,4},0),IFERROR(VLOOKUP(QME117,[1]MO!$A$6:$D$26,{2,3,4},0),IFERROR(VLOOKUP(QME117,[1]MQ!$A$6:$D$26,{2,3,4},0),IFERROR(VLOOKUP(QME117,[1]BA!$A$6:$H$184,{2,5,8},0),{"No encontrado","X","X"}))))</f>
        <v>CIMBRA COMUN</v>
      </c>
      <c r="QMG117" s="12" t="str">
        <v>m2</v>
      </c>
      <c r="QMH117" s="4">
        <v>404.09</v>
      </c>
      <c r="QMI117" s="1">
        <f t="shared" ref="QMI117" si="2959">0.2*2</f>
        <v>0.4</v>
      </c>
      <c r="QMJ117" s="4">
        <f t="shared" ref="QMJ117:QMJ120" si="2960">QMI117*QMH117</f>
        <v>161.63999999999999</v>
      </c>
      <c r="QMM117" s="1" t="s">
        <v>550</v>
      </c>
      <c r="QMN117" s="4" t="str" cm="1">
        <f t="array" ref="QMN117:QMP117">IFERROR(VLOOKUP(QMM117,[1]MA!$A$6:$D$32,{2,3,4},0),IFERROR(VLOOKUP(QMM117,[1]MO!$A$6:$D$26,{2,3,4},0),IFERROR(VLOOKUP(QMM117,[1]MQ!$A$6:$D$26,{2,3,4},0),IFERROR(VLOOKUP(QMM117,[1]BA!$A$6:$H$184,{2,5,8},0),{"No encontrado","X","X"}))))</f>
        <v>CIMBRA COMUN</v>
      </c>
      <c r="QMO117" s="12" t="str">
        <v>m2</v>
      </c>
      <c r="QMP117" s="4">
        <v>404.09</v>
      </c>
      <c r="QMQ117" s="1">
        <f t="shared" ref="QMQ117" si="2961">0.2*2</f>
        <v>0.4</v>
      </c>
      <c r="QMR117" s="4">
        <f t="shared" ref="QMR117:QMR120" si="2962">QMQ117*QMP117</f>
        <v>161.63999999999999</v>
      </c>
      <c r="QMU117" s="1" t="s">
        <v>550</v>
      </c>
      <c r="QMV117" s="4" t="str" cm="1">
        <f t="array" ref="QMV117:QMX117">IFERROR(VLOOKUP(QMU117,[1]MA!$A$6:$D$32,{2,3,4},0),IFERROR(VLOOKUP(QMU117,[1]MO!$A$6:$D$26,{2,3,4},0),IFERROR(VLOOKUP(QMU117,[1]MQ!$A$6:$D$26,{2,3,4},0),IFERROR(VLOOKUP(QMU117,[1]BA!$A$6:$H$184,{2,5,8},0),{"No encontrado","X","X"}))))</f>
        <v>CIMBRA COMUN</v>
      </c>
      <c r="QMW117" s="12" t="str">
        <v>m2</v>
      </c>
      <c r="QMX117" s="4">
        <v>404.09</v>
      </c>
      <c r="QMY117" s="1">
        <f t="shared" ref="QMY117" si="2963">0.2*2</f>
        <v>0.4</v>
      </c>
      <c r="QMZ117" s="4">
        <f t="shared" ref="QMZ117:QMZ120" si="2964">QMY117*QMX117</f>
        <v>161.63999999999999</v>
      </c>
      <c r="QNC117" s="1" t="s">
        <v>550</v>
      </c>
      <c r="QND117" s="4" t="str" cm="1">
        <f t="array" ref="QND117:QNF117">IFERROR(VLOOKUP(QNC117,[1]MA!$A$6:$D$32,{2,3,4},0),IFERROR(VLOOKUP(QNC117,[1]MO!$A$6:$D$26,{2,3,4},0),IFERROR(VLOOKUP(QNC117,[1]MQ!$A$6:$D$26,{2,3,4},0),IFERROR(VLOOKUP(QNC117,[1]BA!$A$6:$H$184,{2,5,8},0),{"No encontrado","X","X"}))))</f>
        <v>CIMBRA COMUN</v>
      </c>
      <c r="QNE117" s="12" t="str">
        <v>m2</v>
      </c>
      <c r="QNF117" s="4">
        <v>404.09</v>
      </c>
      <c r="QNG117" s="1">
        <f t="shared" ref="QNG117" si="2965">0.2*2</f>
        <v>0.4</v>
      </c>
      <c r="QNH117" s="4">
        <f t="shared" ref="QNH117:QNH120" si="2966">QNG117*QNF117</f>
        <v>161.63999999999999</v>
      </c>
      <c r="QNK117" s="1" t="s">
        <v>550</v>
      </c>
      <c r="QNL117" s="4" t="str" cm="1">
        <f t="array" ref="QNL117:QNN117">IFERROR(VLOOKUP(QNK117,[1]MA!$A$6:$D$32,{2,3,4},0),IFERROR(VLOOKUP(QNK117,[1]MO!$A$6:$D$26,{2,3,4},0),IFERROR(VLOOKUP(QNK117,[1]MQ!$A$6:$D$26,{2,3,4},0),IFERROR(VLOOKUP(QNK117,[1]BA!$A$6:$H$184,{2,5,8},0),{"No encontrado","X","X"}))))</f>
        <v>CIMBRA COMUN</v>
      </c>
      <c r="QNM117" s="12" t="str">
        <v>m2</v>
      </c>
      <c r="QNN117" s="4">
        <v>404.09</v>
      </c>
      <c r="QNO117" s="1">
        <f t="shared" ref="QNO117" si="2967">0.2*2</f>
        <v>0.4</v>
      </c>
      <c r="QNP117" s="4">
        <f t="shared" ref="QNP117:QNP120" si="2968">QNO117*QNN117</f>
        <v>161.63999999999999</v>
      </c>
      <c r="QNS117" s="1" t="s">
        <v>550</v>
      </c>
      <c r="QNT117" s="4" t="str" cm="1">
        <f t="array" ref="QNT117:QNV117">IFERROR(VLOOKUP(QNS117,[1]MA!$A$6:$D$32,{2,3,4},0),IFERROR(VLOOKUP(QNS117,[1]MO!$A$6:$D$26,{2,3,4},0),IFERROR(VLOOKUP(QNS117,[1]MQ!$A$6:$D$26,{2,3,4},0),IFERROR(VLOOKUP(QNS117,[1]BA!$A$6:$H$184,{2,5,8},0),{"No encontrado","X","X"}))))</f>
        <v>CIMBRA COMUN</v>
      </c>
      <c r="QNU117" s="12" t="str">
        <v>m2</v>
      </c>
      <c r="QNV117" s="4">
        <v>404.09</v>
      </c>
      <c r="QNW117" s="1">
        <f t="shared" ref="QNW117" si="2969">0.2*2</f>
        <v>0.4</v>
      </c>
      <c r="QNX117" s="4">
        <f t="shared" ref="QNX117:QNX120" si="2970">QNW117*QNV117</f>
        <v>161.63999999999999</v>
      </c>
      <c r="QOA117" s="1" t="s">
        <v>550</v>
      </c>
      <c r="QOB117" s="4" t="str" cm="1">
        <f t="array" ref="QOB117:QOD117">IFERROR(VLOOKUP(QOA117,[1]MA!$A$6:$D$32,{2,3,4},0),IFERROR(VLOOKUP(QOA117,[1]MO!$A$6:$D$26,{2,3,4},0),IFERROR(VLOOKUP(QOA117,[1]MQ!$A$6:$D$26,{2,3,4},0),IFERROR(VLOOKUP(QOA117,[1]BA!$A$6:$H$184,{2,5,8},0),{"No encontrado","X","X"}))))</f>
        <v>CIMBRA COMUN</v>
      </c>
      <c r="QOC117" s="12" t="str">
        <v>m2</v>
      </c>
      <c r="QOD117" s="4">
        <v>404.09</v>
      </c>
      <c r="QOE117" s="1">
        <f t="shared" ref="QOE117" si="2971">0.2*2</f>
        <v>0.4</v>
      </c>
      <c r="QOF117" s="4">
        <f t="shared" ref="QOF117:QOF120" si="2972">QOE117*QOD117</f>
        <v>161.63999999999999</v>
      </c>
      <c r="QOI117" s="1" t="s">
        <v>550</v>
      </c>
      <c r="QOJ117" s="4" t="str" cm="1">
        <f t="array" ref="QOJ117:QOL117">IFERROR(VLOOKUP(QOI117,[1]MA!$A$6:$D$32,{2,3,4},0),IFERROR(VLOOKUP(QOI117,[1]MO!$A$6:$D$26,{2,3,4},0),IFERROR(VLOOKUP(QOI117,[1]MQ!$A$6:$D$26,{2,3,4},0),IFERROR(VLOOKUP(QOI117,[1]BA!$A$6:$H$184,{2,5,8},0),{"No encontrado","X","X"}))))</f>
        <v>CIMBRA COMUN</v>
      </c>
      <c r="QOK117" s="12" t="str">
        <v>m2</v>
      </c>
      <c r="QOL117" s="4">
        <v>404.09</v>
      </c>
      <c r="QOM117" s="1">
        <f t="shared" ref="QOM117" si="2973">0.2*2</f>
        <v>0.4</v>
      </c>
      <c r="QON117" s="4">
        <f t="shared" ref="QON117:QON120" si="2974">QOM117*QOL117</f>
        <v>161.63999999999999</v>
      </c>
      <c r="QOQ117" s="1" t="s">
        <v>550</v>
      </c>
      <c r="QOR117" s="4" t="str" cm="1">
        <f t="array" ref="QOR117:QOT117">IFERROR(VLOOKUP(QOQ117,[1]MA!$A$6:$D$32,{2,3,4},0),IFERROR(VLOOKUP(QOQ117,[1]MO!$A$6:$D$26,{2,3,4},0),IFERROR(VLOOKUP(QOQ117,[1]MQ!$A$6:$D$26,{2,3,4},0),IFERROR(VLOOKUP(QOQ117,[1]BA!$A$6:$H$184,{2,5,8},0),{"No encontrado","X","X"}))))</f>
        <v>CIMBRA COMUN</v>
      </c>
      <c r="QOS117" s="12" t="str">
        <v>m2</v>
      </c>
      <c r="QOT117" s="4">
        <v>404.09</v>
      </c>
      <c r="QOU117" s="1">
        <f t="shared" ref="QOU117" si="2975">0.2*2</f>
        <v>0.4</v>
      </c>
      <c r="QOV117" s="4">
        <f t="shared" ref="QOV117:QOV120" si="2976">QOU117*QOT117</f>
        <v>161.63999999999999</v>
      </c>
      <c r="QOY117" s="1" t="s">
        <v>550</v>
      </c>
      <c r="QOZ117" s="4" t="str" cm="1">
        <f t="array" ref="QOZ117:QPB117">IFERROR(VLOOKUP(QOY117,[1]MA!$A$6:$D$32,{2,3,4},0),IFERROR(VLOOKUP(QOY117,[1]MO!$A$6:$D$26,{2,3,4},0),IFERROR(VLOOKUP(QOY117,[1]MQ!$A$6:$D$26,{2,3,4},0),IFERROR(VLOOKUP(QOY117,[1]BA!$A$6:$H$184,{2,5,8},0),{"No encontrado","X","X"}))))</f>
        <v>CIMBRA COMUN</v>
      </c>
      <c r="QPA117" s="12" t="str">
        <v>m2</v>
      </c>
      <c r="QPB117" s="4">
        <v>404.09</v>
      </c>
      <c r="QPC117" s="1">
        <f t="shared" ref="QPC117" si="2977">0.2*2</f>
        <v>0.4</v>
      </c>
      <c r="QPD117" s="4">
        <f t="shared" ref="QPD117:QPD120" si="2978">QPC117*QPB117</f>
        <v>161.63999999999999</v>
      </c>
      <c r="QPG117" s="1" t="s">
        <v>550</v>
      </c>
      <c r="QPH117" s="4" t="str" cm="1">
        <f t="array" ref="QPH117:QPJ117">IFERROR(VLOOKUP(QPG117,[1]MA!$A$6:$D$32,{2,3,4},0),IFERROR(VLOOKUP(QPG117,[1]MO!$A$6:$D$26,{2,3,4},0),IFERROR(VLOOKUP(QPG117,[1]MQ!$A$6:$D$26,{2,3,4},0),IFERROR(VLOOKUP(QPG117,[1]BA!$A$6:$H$184,{2,5,8},0),{"No encontrado","X","X"}))))</f>
        <v>CIMBRA COMUN</v>
      </c>
      <c r="QPI117" s="12" t="str">
        <v>m2</v>
      </c>
      <c r="QPJ117" s="4">
        <v>404.09</v>
      </c>
      <c r="QPK117" s="1">
        <f t="shared" ref="QPK117" si="2979">0.2*2</f>
        <v>0.4</v>
      </c>
      <c r="QPL117" s="4">
        <f t="shared" ref="QPL117:QPL120" si="2980">QPK117*QPJ117</f>
        <v>161.63999999999999</v>
      </c>
      <c r="QPO117" s="1" t="s">
        <v>550</v>
      </c>
      <c r="QPP117" s="4" t="str" cm="1">
        <f t="array" ref="QPP117:QPR117">IFERROR(VLOOKUP(QPO117,[1]MA!$A$6:$D$32,{2,3,4},0),IFERROR(VLOOKUP(QPO117,[1]MO!$A$6:$D$26,{2,3,4},0),IFERROR(VLOOKUP(QPO117,[1]MQ!$A$6:$D$26,{2,3,4},0),IFERROR(VLOOKUP(QPO117,[1]BA!$A$6:$H$184,{2,5,8},0),{"No encontrado","X","X"}))))</f>
        <v>CIMBRA COMUN</v>
      </c>
      <c r="QPQ117" s="12" t="str">
        <v>m2</v>
      </c>
      <c r="QPR117" s="4">
        <v>404.09</v>
      </c>
      <c r="QPS117" s="1">
        <f t="shared" ref="QPS117" si="2981">0.2*2</f>
        <v>0.4</v>
      </c>
      <c r="QPT117" s="4">
        <f t="shared" ref="QPT117:QPT120" si="2982">QPS117*QPR117</f>
        <v>161.63999999999999</v>
      </c>
      <c r="QPW117" s="1" t="s">
        <v>550</v>
      </c>
      <c r="QPX117" s="4" t="str" cm="1">
        <f t="array" ref="QPX117:QPZ117">IFERROR(VLOOKUP(QPW117,[1]MA!$A$6:$D$32,{2,3,4},0),IFERROR(VLOOKUP(QPW117,[1]MO!$A$6:$D$26,{2,3,4},0),IFERROR(VLOOKUP(QPW117,[1]MQ!$A$6:$D$26,{2,3,4},0),IFERROR(VLOOKUP(QPW117,[1]BA!$A$6:$H$184,{2,5,8},0),{"No encontrado","X","X"}))))</f>
        <v>CIMBRA COMUN</v>
      </c>
      <c r="QPY117" s="12" t="str">
        <v>m2</v>
      </c>
      <c r="QPZ117" s="4">
        <v>404.09</v>
      </c>
      <c r="QQA117" s="1">
        <f t="shared" ref="QQA117" si="2983">0.2*2</f>
        <v>0.4</v>
      </c>
      <c r="QQB117" s="4">
        <f t="shared" ref="QQB117:QQB120" si="2984">QQA117*QPZ117</f>
        <v>161.63999999999999</v>
      </c>
      <c r="QQE117" s="1" t="s">
        <v>550</v>
      </c>
      <c r="QQF117" s="4" t="str" cm="1">
        <f t="array" ref="QQF117:QQH117">IFERROR(VLOOKUP(QQE117,[1]MA!$A$6:$D$32,{2,3,4},0),IFERROR(VLOOKUP(QQE117,[1]MO!$A$6:$D$26,{2,3,4},0),IFERROR(VLOOKUP(QQE117,[1]MQ!$A$6:$D$26,{2,3,4},0),IFERROR(VLOOKUP(QQE117,[1]BA!$A$6:$H$184,{2,5,8},0),{"No encontrado","X","X"}))))</f>
        <v>CIMBRA COMUN</v>
      </c>
      <c r="QQG117" s="12" t="str">
        <v>m2</v>
      </c>
      <c r="QQH117" s="4">
        <v>404.09</v>
      </c>
      <c r="QQI117" s="1">
        <f t="shared" ref="QQI117" si="2985">0.2*2</f>
        <v>0.4</v>
      </c>
      <c r="QQJ117" s="4">
        <f t="shared" ref="QQJ117:QQJ120" si="2986">QQI117*QQH117</f>
        <v>161.63999999999999</v>
      </c>
      <c r="QQM117" s="1" t="s">
        <v>550</v>
      </c>
      <c r="QQN117" s="4" t="str" cm="1">
        <f t="array" ref="QQN117:QQP117">IFERROR(VLOOKUP(QQM117,[1]MA!$A$6:$D$32,{2,3,4},0),IFERROR(VLOOKUP(QQM117,[1]MO!$A$6:$D$26,{2,3,4},0),IFERROR(VLOOKUP(QQM117,[1]MQ!$A$6:$D$26,{2,3,4},0),IFERROR(VLOOKUP(QQM117,[1]BA!$A$6:$H$184,{2,5,8},0),{"No encontrado","X","X"}))))</f>
        <v>CIMBRA COMUN</v>
      </c>
      <c r="QQO117" s="12" t="str">
        <v>m2</v>
      </c>
      <c r="QQP117" s="4">
        <v>404.09</v>
      </c>
      <c r="QQQ117" s="1">
        <f t="shared" ref="QQQ117" si="2987">0.2*2</f>
        <v>0.4</v>
      </c>
      <c r="QQR117" s="4">
        <f t="shared" ref="QQR117:QQR120" si="2988">QQQ117*QQP117</f>
        <v>161.63999999999999</v>
      </c>
      <c r="QQU117" s="1" t="s">
        <v>550</v>
      </c>
      <c r="QQV117" s="4" t="str" cm="1">
        <f t="array" ref="QQV117:QQX117">IFERROR(VLOOKUP(QQU117,[1]MA!$A$6:$D$32,{2,3,4},0),IFERROR(VLOOKUP(QQU117,[1]MO!$A$6:$D$26,{2,3,4},0),IFERROR(VLOOKUP(QQU117,[1]MQ!$A$6:$D$26,{2,3,4},0),IFERROR(VLOOKUP(QQU117,[1]BA!$A$6:$H$184,{2,5,8},0),{"No encontrado","X","X"}))))</f>
        <v>CIMBRA COMUN</v>
      </c>
      <c r="QQW117" s="12" t="str">
        <v>m2</v>
      </c>
      <c r="QQX117" s="4">
        <v>404.09</v>
      </c>
      <c r="QQY117" s="1">
        <f t="shared" ref="QQY117" si="2989">0.2*2</f>
        <v>0.4</v>
      </c>
      <c r="QQZ117" s="4">
        <f t="shared" ref="QQZ117:QQZ120" si="2990">QQY117*QQX117</f>
        <v>161.63999999999999</v>
      </c>
      <c r="QRC117" s="1" t="s">
        <v>550</v>
      </c>
      <c r="QRD117" s="4" t="str" cm="1">
        <f t="array" ref="QRD117:QRF117">IFERROR(VLOOKUP(QRC117,[1]MA!$A$6:$D$32,{2,3,4},0),IFERROR(VLOOKUP(QRC117,[1]MO!$A$6:$D$26,{2,3,4},0),IFERROR(VLOOKUP(QRC117,[1]MQ!$A$6:$D$26,{2,3,4},0),IFERROR(VLOOKUP(QRC117,[1]BA!$A$6:$H$184,{2,5,8},0),{"No encontrado","X","X"}))))</f>
        <v>CIMBRA COMUN</v>
      </c>
      <c r="QRE117" s="12" t="str">
        <v>m2</v>
      </c>
      <c r="QRF117" s="4">
        <v>404.09</v>
      </c>
      <c r="QRG117" s="1">
        <f t="shared" ref="QRG117" si="2991">0.2*2</f>
        <v>0.4</v>
      </c>
      <c r="QRH117" s="4">
        <f t="shared" ref="QRH117:QRH120" si="2992">QRG117*QRF117</f>
        <v>161.63999999999999</v>
      </c>
      <c r="QRK117" s="1" t="s">
        <v>550</v>
      </c>
      <c r="QRL117" s="4" t="str" cm="1">
        <f t="array" ref="QRL117:QRN117">IFERROR(VLOOKUP(QRK117,[1]MA!$A$6:$D$32,{2,3,4},0),IFERROR(VLOOKUP(QRK117,[1]MO!$A$6:$D$26,{2,3,4},0),IFERROR(VLOOKUP(QRK117,[1]MQ!$A$6:$D$26,{2,3,4},0),IFERROR(VLOOKUP(QRK117,[1]BA!$A$6:$H$184,{2,5,8},0),{"No encontrado","X","X"}))))</f>
        <v>CIMBRA COMUN</v>
      </c>
      <c r="QRM117" s="12" t="str">
        <v>m2</v>
      </c>
      <c r="QRN117" s="4">
        <v>404.09</v>
      </c>
      <c r="QRO117" s="1">
        <f t="shared" ref="QRO117" si="2993">0.2*2</f>
        <v>0.4</v>
      </c>
      <c r="QRP117" s="4">
        <f t="shared" ref="QRP117:QRP120" si="2994">QRO117*QRN117</f>
        <v>161.63999999999999</v>
      </c>
      <c r="QRS117" s="1" t="s">
        <v>550</v>
      </c>
      <c r="QRT117" s="4" t="str" cm="1">
        <f t="array" ref="QRT117:QRV117">IFERROR(VLOOKUP(QRS117,[1]MA!$A$6:$D$32,{2,3,4},0),IFERROR(VLOOKUP(QRS117,[1]MO!$A$6:$D$26,{2,3,4},0),IFERROR(VLOOKUP(QRS117,[1]MQ!$A$6:$D$26,{2,3,4},0),IFERROR(VLOOKUP(QRS117,[1]BA!$A$6:$H$184,{2,5,8},0),{"No encontrado","X","X"}))))</f>
        <v>CIMBRA COMUN</v>
      </c>
      <c r="QRU117" s="12" t="str">
        <v>m2</v>
      </c>
      <c r="QRV117" s="4">
        <v>404.09</v>
      </c>
      <c r="QRW117" s="1">
        <f t="shared" ref="QRW117" si="2995">0.2*2</f>
        <v>0.4</v>
      </c>
      <c r="QRX117" s="4">
        <f t="shared" ref="QRX117:QRX120" si="2996">QRW117*QRV117</f>
        <v>161.63999999999999</v>
      </c>
      <c r="QSA117" s="1" t="s">
        <v>550</v>
      </c>
      <c r="QSB117" s="4" t="str" cm="1">
        <f t="array" ref="QSB117:QSD117">IFERROR(VLOOKUP(QSA117,[1]MA!$A$6:$D$32,{2,3,4},0),IFERROR(VLOOKUP(QSA117,[1]MO!$A$6:$D$26,{2,3,4},0),IFERROR(VLOOKUP(QSA117,[1]MQ!$A$6:$D$26,{2,3,4},0),IFERROR(VLOOKUP(QSA117,[1]BA!$A$6:$H$184,{2,5,8},0),{"No encontrado","X","X"}))))</f>
        <v>CIMBRA COMUN</v>
      </c>
      <c r="QSC117" s="12" t="str">
        <v>m2</v>
      </c>
      <c r="QSD117" s="4">
        <v>404.09</v>
      </c>
      <c r="QSE117" s="1">
        <f t="shared" ref="QSE117" si="2997">0.2*2</f>
        <v>0.4</v>
      </c>
      <c r="QSF117" s="4">
        <f t="shared" ref="QSF117:QSF120" si="2998">QSE117*QSD117</f>
        <v>161.63999999999999</v>
      </c>
      <c r="QSI117" s="1" t="s">
        <v>550</v>
      </c>
      <c r="QSJ117" s="4" t="str" cm="1">
        <f t="array" ref="QSJ117:QSL117">IFERROR(VLOOKUP(QSI117,[1]MA!$A$6:$D$32,{2,3,4},0),IFERROR(VLOOKUP(QSI117,[1]MO!$A$6:$D$26,{2,3,4},0),IFERROR(VLOOKUP(QSI117,[1]MQ!$A$6:$D$26,{2,3,4},0),IFERROR(VLOOKUP(QSI117,[1]BA!$A$6:$H$184,{2,5,8},0),{"No encontrado","X","X"}))))</f>
        <v>CIMBRA COMUN</v>
      </c>
      <c r="QSK117" s="12" t="str">
        <v>m2</v>
      </c>
      <c r="QSL117" s="4">
        <v>404.09</v>
      </c>
      <c r="QSM117" s="1">
        <f t="shared" ref="QSM117" si="2999">0.2*2</f>
        <v>0.4</v>
      </c>
      <c r="QSN117" s="4">
        <f t="shared" ref="QSN117:QSN120" si="3000">QSM117*QSL117</f>
        <v>161.63999999999999</v>
      </c>
      <c r="QSQ117" s="1" t="s">
        <v>550</v>
      </c>
      <c r="QSR117" s="4" t="str" cm="1">
        <f t="array" ref="QSR117:QST117">IFERROR(VLOOKUP(QSQ117,[1]MA!$A$6:$D$32,{2,3,4},0),IFERROR(VLOOKUP(QSQ117,[1]MO!$A$6:$D$26,{2,3,4},0),IFERROR(VLOOKUP(QSQ117,[1]MQ!$A$6:$D$26,{2,3,4},0),IFERROR(VLOOKUP(QSQ117,[1]BA!$A$6:$H$184,{2,5,8},0),{"No encontrado","X","X"}))))</f>
        <v>CIMBRA COMUN</v>
      </c>
      <c r="QSS117" s="12" t="str">
        <v>m2</v>
      </c>
      <c r="QST117" s="4">
        <v>404.09</v>
      </c>
      <c r="QSU117" s="1">
        <f t="shared" ref="QSU117" si="3001">0.2*2</f>
        <v>0.4</v>
      </c>
      <c r="QSV117" s="4">
        <f t="shared" ref="QSV117:QSV120" si="3002">QSU117*QST117</f>
        <v>161.63999999999999</v>
      </c>
      <c r="QSY117" s="1" t="s">
        <v>550</v>
      </c>
      <c r="QSZ117" s="4" t="str" cm="1">
        <f t="array" ref="QSZ117:QTB117">IFERROR(VLOOKUP(QSY117,[1]MA!$A$6:$D$32,{2,3,4},0),IFERROR(VLOOKUP(QSY117,[1]MO!$A$6:$D$26,{2,3,4},0),IFERROR(VLOOKUP(QSY117,[1]MQ!$A$6:$D$26,{2,3,4},0),IFERROR(VLOOKUP(QSY117,[1]BA!$A$6:$H$184,{2,5,8},0),{"No encontrado","X","X"}))))</f>
        <v>CIMBRA COMUN</v>
      </c>
      <c r="QTA117" s="12" t="str">
        <v>m2</v>
      </c>
      <c r="QTB117" s="4">
        <v>404.09</v>
      </c>
      <c r="QTC117" s="1">
        <f t="shared" ref="QTC117" si="3003">0.2*2</f>
        <v>0.4</v>
      </c>
      <c r="QTD117" s="4">
        <f t="shared" ref="QTD117:QTD120" si="3004">QTC117*QTB117</f>
        <v>161.63999999999999</v>
      </c>
      <c r="QTG117" s="1" t="s">
        <v>550</v>
      </c>
      <c r="QTH117" s="4" t="str" cm="1">
        <f t="array" ref="QTH117:QTJ117">IFERROR(VLOOKUP(QTG117,[1]MA!$A$6:$D$32,{2,3,4},0),IFERROR(VLOOKUP(QTG117,[1]MO!$A$6:$D$26,{2,3,4},0),IFERROR(VLOOKUP(QTG117,[1]MQ!$A$6:$D$26,{2,3,4},0),IFERROR(VLOOKUP(QTG117,[1]BA!$A$6:$H$184,{2,5,8},0),{"No encontrado","X","X"}))))</f>
        <v>CIMBRA COMUN</v>
      </c>
      <c r="QTI117" s="12" t="str">
        <v>m2</v>
      </c>
      <c r="QTJ117" s="4">
        <v>404.09</v>
      </c>
      <c r="QTK117" s="1">
        <f t="shared" ref="QTK117" si="3005">0.2*2</f>
        <v>0.4</v>
      </c>
      <c r="QTL117" s="4">
        <f t="shared" ref="QTL117:QTL120" si="3006">QTK117*QTJ117</f>
        <v>161.63999999999999</v>
      </c>
      <c r="QTO117" s="1" t="s">
        <v>550</v>
      </c>
      <c r="QTP117" s="4" t="str" cm="1">
        <f t="array" ref="QTP117:QTR117">IFERROR(VLOOKUP(QTO117,[1]MA!$A$6:$D$32,{2,3,4},0),IFERROR(VLOOKUP(QTO117,[1]MO!$A$6:$D$26,{2,3,4},0),IFERROR(VLOOKUP(QTO117,[1]MQ!$A$6:$D$26,{2,3,4},0),IFERROR(VLOOKUP(QTO117,[1]BA!$A$6:$H$184,{2,5,8},0),{"No encontrado","X","X"}))))</f>
        <v>CIMBRA COMUN</v>
      </c>
      <c r="QTQ117" s="12" t="str">
        <v>m2</v>
      </c>
      <c r="QTR117" s="4">
        <v>404.09</v>
      </c>
      <c r="QTS117" s="1">
        <f t="shared" ref="QTS117" si="3007">0.2*2</f>
        <v>0.4</v>
      </c>
      <c r="QTT117" s="4">
        <f t="shared" ref="QTT117:QTT120" si="3008">QTS117*QTR117</f>
        <v>161.63999999999999</v>
      </c>
      <c r="QTW117" s="1" t="s">
        <v>550</v>
      </c>
      <c r="QTX117" s="4" t="str" cm="1">
        <f t="array" ref="QTX117:QTZ117">IFERROR(VLOOKUP(QTW117,[1]MA!$A$6:$D$32,{2,3,4},0),IFERROR(VLOOKUP(QTW117,[1]MO!$A$6:$D$26,{2,3,4},0),IFERROR(VLOOKUP(QTW117,[1]MQ!$A$6:$D$26,{2,3,4},0),IFERROR(VLOOKUP(QTW117,[1]BA!$A$6:$H$184,{2,5,8},0),{"No encontrado","X","X"}))))</f>
        <v>CIMBRA COMUN</v>
      </c>
      <c r="QTY117" s="12" t="str">
        <v>m2</v>
      </c>
      <c r="QTZ117" s="4">
        <v>404.09</v>
      </c>
      <c r="QUA117" s="1">
        <f t="shared" ref="QUA117" si="3009">0.2*2</f>
        <v>0.4</v>
      </c>
      <c r="QUB117" s="4">
        <f t="shared" ref="QUB117:QUB120" si="3010">QUA117*QTZ117</f>
        <v>161.63999999999999</v>
      </c>
      <c r="QUE117" s="1" t="s">
        <v>550</v>
      </c>
      <c r="QUF117" s="4" t="str" cm="1">
        <f t="array" ref="QUF117:QUH117">IFERROR(VLOOKUP(QUE117,[1]MA!$A$6:$D$32,{2,3,4},0),IFERROR(VLOOKUP(QUE117,[1]MO!$A$6:$D$26,{2,3,4},0),IFERROR(VLOOKUP(QUE117,[1]MQ!$A$6:$D$26,{2,3,4},0),IFERROR(VLOOKUP(QUE117,[1]BA!$A$6:$H$184,{2,5,8},0),{"No encontrado","X","X"}))))</f>
        <v>CIMBRA COMUN</v>
      </c>
      <c r="QUG117" s="12" t="str">
        <v>m2</v>
      </c>
      <c r="QUH117" s="4">
        <v>404.09</v>
      </c>
      <c r="QUI117" s="1">
        <f t="shared" ref="QUI117" si="3011">0.2*2</f>
        <v>0.4</v>
      </c>
      <c r="QUJ117" s="4">
        <f t="shared" ref="QUJ117:QUJ120" si="3012">QUI117*QUH117</f>
        <v>161.63999999999999</v>
      </c>
      <c r="QUM117" s="1" t="s">
        <v>550</v>
      </c>
      <c r="QUN117" s="4" t="str" cm="1">
        <f t="array" ref="QUN117:QUP117">IFERROR(VLOOKUP(QUM117,[1]MA!$A$6:$D$32,{2,3,4},0),IFERROR(VLOOKUP(QUM117,[1]MO!$A$6:$D$26,{2,3,4},0),IFERROR(VLOOKUP(QUM117,[1]MQ!$A$6:$D$26,{2,3,4},0),IFERROR(VLOOKUP(QUM117,[1]BA!$A$6:$H$184,{2,5,8},0),{"No encontrado","X","X"}))))</f>
        <v>CIMBRA COMUN</v>
      </c>
      <c r="QUO117" s="12" t="str">
        <v>m2</v>
      </c>
      <c r="QUP117" s="4">
        <v>404.09</v>
      </c>
      <c r="QUQ117" s="1">
        <f t="shared" ref="QUQ117" si="3013">0.2*2</f>
        <v>0.4</v>
      </c>
      <c r="QUR117" s="4">
        <f t="shared" ref="QUR117:QUR120" si="3014">QUQ117*QUP117</f>
        <v>161.63999999999999</v>
      </c>
      <c r="QUU117" s="1" t="s">
        <v>550</v>
      </c>
      <c r="QUV117" s="4" t="str" cm="1">
        <f t="array" ref="QUV117:QUX117">IFERROR(VLOOKUP(QUU117,[1]MA!$A$6:$D$32,{2,3,4},0),IFERROR(VLOOKUP(QUU117,[1]MO!$A$6:$D$26,{2,3,4},0),IFERROR(VLOOKUP(QUU117,[1]MQ!$A$6:$D$26,{2,3,4},0),IFERROR(VLOOKUP(QUU117,[1]BA!$A$6:$H$184,{2,5,8},0),{"No encontrado","X","X"}))))</f>
        <v>CIMBRA COMUN</v>
      </c>
      <c r="QUW117" s="12" t="str">
        <v>m2</v>
      </c>
      <c r="QUX117" s="4">
        <v>404.09</v>
      </c>
      <c r="QUY117" s="1">
        <f t="shared" ref="QUY117" si="3015">0.2*2</f>
        <v>0.4</v>
      </c>
      <c r="QUZ117" s="4">
        <f t="shared" ref="QUZ117:QUZ120" si="3016">QUY117*QUX117</f>
        <v>161.63999999999999</v>
      </c>
      <c r="QVC117" s="1" t="s">
        <v>550</v>
      </c>
      <c r="QVD117" s="4" t="str" cm="1">
        <f t="array" ref="QVD117:QVF117">IFERROR(VLOOKUP(QVC117,[1]MA!$A$6:$D$32,{2,3,4},0),IFERROR(VLOOKUP(QVC117,[1]MO!$A$6:$D$26,{2,3,4},0),IFERROR(VLOOKUP(QVC117,[1]MQ!$A$6:$D$26,{2,3,4},0),IFERROR(VLOOKUP(QVC117,[1]BA!$A$6:$H$184,{2,5,8},0),{"No encontrado","X","X"}))))</f>
        <v>CIMBRA COMUN</v>
      </c>
      <c r="QVE117" s="12" t="str">
        <v>m2</v>
      </c>
      <c r="QVF117" s="4">
        <v>404.09</v>
      </c>
      <c r="QVG117" s="1">
        <f t="shared" ref="QVG117" si="3017">0.2*2</f>
        <v>0.4</v>
      </c>
      <c r="QVH117" s="4">
        <f t="shared" ref="QVH117:QVH120" si="3018">QVG117*QVF117</f>
        <v>161.63999999999999</v>
      </c>
      <c r="QVK117" s="1" t="s">
        <v>550</v>
      </c>
      <c r="QVL117" s="4" t="str" cm="1">
        <f t="array" ref="QVL117:QVN117">IFERROR(VLOOKUP(QVK117,[1]MA!$A$6:$D$32,{2,3,4},0),IFERROR(VLOOKUP(QVK117,[1]MO!$A$6:$D$26,{2,3,4},0),IFERROR(VLOOKUP(QVK117,[1]MQ!$A$6:$D$26,{2,3,4},0),IFERROR(VLOOKUP(QVK117,[1]BA!$A$6:$H$184,{2,5,8},0),{"No encontrado","X","X"}))))</f>
        <v>CIMBRA COMUN</v>
      </c>
      <c r="QVM117" s="12" t="str">
        <v>m2</v>
      </c>
      <c r="QVN117" s="4">
        <v>404.09</v>
      </c>
      <c r="QVO117" s="1">
        <f t="shared" ref="QVO117" si="3019">0.2*2</f>
        <v>0.4</v>
      </c>
      <c r="QVP117" s="4">
        <f t="shared" ref="QVP117:QVP120" si="3020">QVO117*QVN117</f>
        <v>161.63999999999999</v>
      </c>
      <c r="QVS117" s="1" t="s">
        <v>550</v>
      </c>
      <c r="QVT117" s="4" t="str" cm="1">
        <f t="array" ref="QVT117:QVV117">IFERROR(VLOOKUP(QVS117,[1]MA!$A$6:$D$32,{2,3,4},0),IFERROR(VLOOKUP(QVS117,[1]MO!$A$6:$D$26,{2,3,4},0),IFERROR(VLOOKUP(QVS117,[1]MQ!$A$6:$D$26,{2,3,4},0),IFERROR(VLOOKUP(QVS117,[1]BA!$A$6:$H$184,{2,5,8},0),{"No encontrado","X","X"}))))</f>
        <v>CIMBRA COMUN</v>
      </c>
      <c r="QVU117" s="12" t="str">
        <v>m2</v>
      </c>
      <c r="QVV117" s="4">
        <v>404.09</v>
      </c>
      <c r="QVW117" s="1">
        <f t="shared" ref="QVW117" si="3021">0.2*2</f>
        <v>0.4</v>
      </c>
      <c r="QVX117" s="4">
        <f t="shared" ref="QVX117:QVX120" si="3022">QVW117*QVV117</f>
        <v>161.63999999999999</v>
      </c>
      <c r="QWA117" s="1" t="s">
        <v>550</v>
      </c>
      <c r="QWB117" s="4" t="str" cm="1">
        <f t="array" ref="QWB117:QWD117">IFERROR(VLOOKUP(QWA117,[1]MA!$A$6:$D$32,{2,3,4},0),IFERROR(VLOOKUP(QWA117,[1]MO!$A$6:$D$26,{2,3,4},0),IFERROR(VLOOKUP(QWA117,[1]MQ!$A$6:$D$26,{2,3,4},0),IFERROR(VLOOKUP(QWA117,[1]BA!$A$6:$H$184,{2,5,8},0),{"No encontrado","X","X"}))))</f>
        <v>CIMBRA COMUN</v>
      </c>
      <c r="QWC117" s="12" t="str">
        <v>m2</v>
      </c>
      <c r="QWD117" s="4">
        <v>404.09</v>
      </c>
      <c r="QWE117" s="1">
        <f t="shared" ref="QWE117" si="3023">0.2*2</f>
        <v>0.4</v>
      </c>
      <c r="QWF117" s="4">
        <f t="shared" ref="QWF117:QWF120" si="3024">QWE117*QWD117</f>
        <v>161.63999999999999</v>
      </c>
      <c r="QWI117" s="1" t="s">
        <v>550</v>
      </c>
      <c r="QWJ117" s="4" t="str" cm="1">
        <f t="array" ref="QWJ117:QWL117">IFERROR(VLOOKUP(QWI117,[1]MA!$A$6:$D$32,{2,3,4},0),IFERROR(VLOOKUP(QWI117,[1]MO!$A$6:$D$26,{2,3,4},0),IFERROR(VLOOKUP(QWI117,[1]MQ!$A$6:$D$26,{2,3,4},0),IFERROR(VLOOKUP(QWI117,[1]BA!$A$6:$H$184,{2,5,8},0),{"No encontrado","X","X"}))))</f>
        <v>CIMBRA COMUN</v>
      </c>
      <c r="QWK117" s="12" t="str">
        <v>m2</v>
      </c>
      <c r="QWL117" s="4">
        <v>404.09</v>
      </c>
      <c r="QWM117" s="1">
        <f t="shared" ref="QWM117" si="3025">0.2*2</f>
        <v>0.4</v>
      </c>
      <c r="QWN117" s="4">
        <f t="shared" ref="QWN117:QWN120" si="3026">QWM117*QWL117</f>
        <v>161.63999999999999</v>
      </c>
      <c r="QWQ117" s="1" t="s">
        <v>550</v>
      </c>
      <c r="QWR117" s="4" t="str" cm="1">
        <f t="array" ref="QWR117:QWT117">IFERROR(VLOOKUP(QWQ117,[1]MA!$A$6:$D$32,{2,3,4},0),IFERROR(VLOOKUP(QWQ117,[1]MO!$A$6:$D$26,{2,3,4},0),IFERROR(VLOOKUP(QWQ117,[1]MQ!$A$6:$D$26,{2,3,4},0),IFERROR(VLOOKUP(QWQ117,[1]BA!$A$6:$H$184,{2,5,8},0),{"No encontrado","X","X"}))))</f>
        <v>CIMBRA COMUN</v>
      </c>
      <c r="QWS117" s="12" t="str">
        <v>m2</v>
      </c>
      <c r="QWT117" s="4">
        <v>404.09</v>
      </c>
      <c r="QWU117" s="1">
        <f t="shared" ref="QWU117" si="3027">0.2*2</f>
        <v>0.4</v>
      </c>
      <c r="QWV117" s="4">
        <f t="shared" ref="QWV117:QWV120" si="3028">QWU117*QWT117</f>
        <v>161.63999999999999</v>
      </c>
      <c r="QWY117" s="1" t="s">
        <v>550</v>
      </c>
      <c r="QWZ117" s="4" t="str" cm="1">
        <f t="array" ref="QWZ117:QXB117">IFERROR(VLOOKUP(QWY117,[1]MA!$A$6:$D$32,{2,3,4},0),IFERROR(VLOOKUP(QWY117,[1]MO!$A$6:$D$26,{2,3,4},0),IFERROR(VLOOKUP(QWY117,[1]MQ!$A$6:$D$26,{2,3,4},0),IFERROR(VLOOKUP(QWY117,[1]BA!$A$6:$H$184,{2,5,8},0),{"No encontrado","X","X"}))))</f>
        <v>CIMBRA COMUN</v>
      </c>
      <c r="QXA117" s="12" t="str">
        <v>m2</v>
      </c>
      <c r="QXB117" s="4">
        <v>404.09</v>
      </c>
      <c r="QXC117" s="1">
        <f t="shared" ref="QXC117" si="3029">0.2*2</f>
        <v>0.4</v>
      </c>
      <c r="QXD117" s="4">
        <f t="shared" ref="QXD117:QXD120" si="3030">QXC117*QXB117</f>
        <v>161.63999999999999</v>
      </c>
      <c r="QXG117" s="1" t="s">
        <v>550</v>
      </c>
      <c r="QXH117" s="4" t="str" cm="1">
        <f t="array" ref="QXH117:QXJ117">IFERROR(VLOOKUP(QXG117,[1]MA!$A$6:$D$32,{2,3,4},0),IFERROR(VLOOKUP(QXG117,[1]MO!$A$6:$D$26,{2,3,4},0),IFERROR(VLOOKUP(QXG117,[1]MQ!$A$6:$D$26,{2,3,4},0),IFERROR(VLOOKUP(QXG117,[1]BA!$A$6:$H$184,{2,5,8},0),{"No encontrado","X","X"}))))</f>
        <v>CIMBRA COMUN</v>
      </c>
      <c r="QXI117" s="12" t="str">
        <v>m2</v>
      </c>
      <c r="QXJ117" s="4">
        <v>404.09</v>
      </c>
      <c r="QXK117" s="1">
        <f t="shared" ref="QXK117" si="3031">0.2*2</f>
        <v>0.4</v>
      </c>
      <c r="QXL117" s="4">
        <f t="shared" ref="QXL117:QXL120" si="3032">QXK117*QXJ117</f>
        <v>161.63999999999999</v>
      </c>
      <c r="QXO117" s="1" t="s">
        <v>550</v>
      </c>
      <c r="QXP117" s="4" t="str" cm="1">
        <f t="array" ref="QXP117:QXR117">IFERROR(VLOOKUP(QXO117,[1]MA!$A$6:$D$32,{2,3,4},0),IFERROR(VLOOKUP(QXO117,[1]MO!$A$6:$D$26,{2,3,4},0),IFERROR(VLOOKUP(QXO117,[1]MQ!$A$6:$D$26,{2,3,4},0),IFERROR(VLOOKUP(QXO117,[1]BA!$A$6:$H$184,{2,5,8},0),{"No encontrado","X","X"}))))</f>
        <v>CIMBRA COMUN</v>
      </c>
      <c r="QXQ117" s="12" t="str">
        <v>m2</v>
      </c>
      <c r="QXR117" s="4">
        <v>404.09</v>
      </c>
      <c r="QXS117" s="1">
        <f t="shared" ref="QXS117" si="3033">0.2*2</f>
        <v>0.4</v>
      </c>
      <c r="QXT117" s="4">
        <f t="shared" ref="QXT117:QXT120" si="3034">QXS117*QXR117</f>
        <v>161.63999999999999</v>
      </c>
      <c r="QXW117" s="1" t="s">
        <v>550</v>
      </c>
      <c r="QXX117" s="4" t="str" cm="1">
        <f t="array" ref="QXX117:QXZ117">IFERROR(VLOOKUP(QXW117,[1]MA!$A$6:$D$32,{2,3,4},0),IFERROR(VLOOKUP(QXW117,[1]MO!$A$6:$D$26,{2,3,4},0),IFERROR(VLOOKUP(QXW117,[1]MQ!$A$6:$D$26,{2,3,4},0),IFERROR(VLOOKUP(QXW117,[1]BA!$A$6:$H$184,{2,5,8},0),{"No encontrado","X","X"}))))</f>
        <v>CIMBRA COMUN</v>
      </c>
      <c r="QXY117" s="12" t="str">
        <v>m2</v>
      </c>
      <c r="QXZ117" s="4">
        <v>404.09</v>
      </c>
      <c r="QYA117" s="1">
        <f t="shared" ref="QYA117" si="3035">0.2*2</f>
        <v>0.4</v>
      </c>
      <c r="QYB117" s="4">
        <f t="shared" ref="QYB117:QYB120" si="3036">QYA117*QXZ117</f>
        <v>161.63999999999999</v>
      </c>
      <c r="QYE117" s="1" t="s">
        <v>550</v>
      </c>
      <c r="QYF117" s="4" t="str" cm="1">
        <f t="array" ref="QYF117:QYH117">IFERROR(VLOOKUP(QYE117,[1]MA!$A$6:$D$32,{2,3,4},0),IFERROR(VLOOKUP(QYE117,[1]MO!$A$6:$D$26,{2,3,4},0),IFERROR(VLOOKUP(QYE117,[1]MQ!$A$6:$D$26,{2,3,4},0),IFERROR(VLOOKUP(QYE117,[1]BA!$A$6:$H$184,{2,5,8},0),{"No encontrado","X","X"}))))</f>
        <v>CIMBRA COMUN</v>
      </c>
      <c r="QYG117" s="12" t="str">
        <v>m2</v>
      </c>
      <c r="QYH117" s="4">
        <v>404.09</v>
      </c>
      <c r="QYI117" s="1">
        <f t="shared" ref="QYI117" si="3037">0.2*2</f>
        <v>0.4</v>
      </c>
      <c r="QYJ117" s="4">
        <f t="shared" ref="QYJ117:QYJ120" si="3038">QYI117*QYH117</f>
        <v>161.63999999999999</v>
      </c>
      <c r="QYM117" s="1" t="s">
        <v>550</v>
      </c>
      <c r="QYN117" s="4" t="str" cm="1">
        <f t="array" ref="QYN117:QYP117">IFERROR(VLOOKUP(QYM117,[1]MA!$A$6:$D$32,{2,3,4},0),IFERROR(VLOOKUP(QYM117,[1]MO!$A$6:$D$26,{2,3,4},0),IFERROR(VLOOKUP(QYM117,[1]MQ!$A$6:$D$26,{2,3,4},0),IFERROR(VLOOKUP(QYM117,[1]BA!$A$6:$H$184,{2,5,8},0),{"No encontrado","X","X"}))))</f>
        <v>CIMBRA COMUN</v>
      </c>
      <c r="QYO117" s="12" t="str">
        <v>m2</v>
      </c>
      <c r="QYP117" s="4">
        <v>404.09</v>
      </c>
      <c r="QYQ117" s="1">
        <f t="shared" ref="QYQ117" si="3039">0.2*2</f>
        <v>0.4</v>
      </c>
      <c r="QYR117" s="4">
        <f t="shared" ref="QYR117:QYR120" si="3040">QYQ117*QYP117</f>
        <v>161.63999999999999</v>
      </c>
      <c r="QYU117" s="1" t="s">
        <v>550</v>
      </c>
      <c r="QYV117" s="4" t="str" cm="1">
        <f t="array" ref="QYV117:QYX117">IFERROR(VLOOKUP(QYU117,[1]MA!$A$6:$D$32,{2,3,4},0),IFERROR(VLOOKUP(QYU117,[1]MO!$A$6:$D$26,{2,3,4},0),IFERROR(VLOOKUP(QYU117,[1]MQ!$A$6:$D$26,{2,3,4},0),IFERROR(VLOOKUP(QYU117,[1]BA!$A$6:$H$184,{2,5,8},0),{"No encontrado","X","X"}))))</f>
        <v>CIMBRA COMUN</v>
      </c>
      <c r="QYW117" s="12" t="str">
        <v>m2</v>
      </c>
      <c r="QYX117" s="4">
        <v>404.09</v>
      </c>
      <c r="QYY117" s="1">
        <f t="shared" ref="QYY117" si="3041">0.2*2</f>
        <v>0.4</v>
      </c>
      <c r="QYZ117" s="4">
        <f t="shared" ref="QYZ117:QYZ120" si="3042">QYY117*QYX117</f>
        <v>161.63999999999999</v>
      </c>
      <c r="QZC117" s="1" t="s">
        <v>550</v>
      </c>
      <c r="QZD117" s="4" t="str" cm="1">
        <f t="array" ref="QZD117:QZF117">IFERROR(VLOOKUP(QZC117,[1]MA!$A$6:$D$32,{2,3,4},0),IFERROR(VLOOKUP(QZC117,[1]MO!$A$6:$D$26,{2,3,4},0),IFERROR(VLOOKUP(QZC117,[1]MQ!$A$6:$D$26,{2,3,4},0),IFERROR(VLOOKUP(QZC117,[1]BA!$A$6:$H$184,{2,5,8},0),{"No encontrado","X","X"}))))</f>
        <v>CIMBRA COMUN</v>
      </c>
      <c r="QZE117" s="12" t="str">
        <v>m2</v>
      </c>
      <c r="QZF117" s="4">
        <v>404.09</v>
      </c>
      <c r="QZG117" s="1">
        <f t="shared" ref="QZG117" si="3043">0.2*2</f>
        <v>0.4</v>
      </c>
      <c r="QZH117" s="4">
        <f t="shared" ref="QZH117:QZH120" si="3044">QZG117*QZF117</f>
        <v>161.63999999999999</v>
      </c>
      <c r="QZK117" s="1" t="s">
        <v>550</v>
      </c>
      <c r="QZL117" s="4" t="str" cm="1">
        <f t="array" ref="QZL117:QZN117">IFERROR(VLOOKUP(QZK117,[1]MA!$A$6:$D$32,{2,3,4},0),IFERROR(VLOOKUP(QZK117,[1]MO!$A$6:$D$26,{2,3,4},0),IFERROR(VLOOKUP(QZK117,[1]MQ!$A$6:$D$26,{2,3,4},0),IFERROR(VLOOKUP(QZK117,[1]BA!$A$6:$H$184,{2,5,8},0),{"No encontrado","X","X"}))))</f>
        <v>CIMBRA COMUN</v>
      </c>
      <c r="QZM117" s="12" t="str">
        <v>m2</v>
      </c>
      <c r="QZN117" s="4">
        <v>404.09</v>
      </c>
      <c r="QZO117" s="1">
        <f t="shared" ref="QZO117" si="3045">0.2*2</f>
        <v>0.4</v>
      </c>
      <c r="QZP117" s="4">
        <f t="shared" ref="QZP117:QZP120" si="3046">QZO117*QZN117</f>
        <v>161.63999999999999</v>
      </c>
      <c r="QZS117" s="1" t="s">
        <v>550</v>
      </c>
      <c r="QZT117" s="4" t="str" cm="1">
        <f t="array" ref="QZT117:QZV117">IFERROR(VLOOKUP(QZS117,[1]MA!$A$6:$D$32,{2,3,4},0),IFERROR(VLOOKUP(QZS117,[1]MO!$A$6:$D$26,{2,3,4},0),IFERROR(VLOOKUP(QZS117,[1]MQ!$A$6:$D$26,{2,3,4},0),IFERROR(VLOOKUP(QZS117,[1]BA!$A$6:$H$184,{2,5,8},0),{"No encontrado","X","X"}))))</f>
        <v>CIMBRA COMUN</v>
      </c>
      <c r="QZU117" s="12" t="str">
        <v>m2</v>
      </c>
      <c r="QZV117" s="4">
        <v>404.09</v>
      </c>
      <c r="QZW117" s="1">
        <f t="shared" ref="QZW117" si="3047">0.2*2</f>
        <v>0.4</v>
      </c>
      <c r="QZX117" s="4">
        <f t="shared" ref="QZX117:QZX120" si="3048">QZW117*QZV117</f>
        <v>161.63999999999999</v>
      </c>
      <c r="RAA117" s="1" t="s">
        <v>550</v>
      </c>
      <c r="RAB117" s="4" t="str" cm="1">
        <f t="array" ref="RAB117:RAD117">IFERROR(VLOOKUP(RAA117,[1]MA!$A$6:$D$32,{2,3,4},0),IFERROR(VLOOKUP(RAA117,[1]MO!$A$6:$D$26,{2,3,4},0),IFERROR(VLOOKUP(RAA117,[1]MQ!$A$6:$D$26,{2,3,4},0),IFERROR(VLOOKUP(RAA117,[1]BA!$A$6:$H$184,{2,5,8},0),{"No encontrado","X","X"}))))</f>
        <v>CIMBRA COMUN</v>
      </c>
      <c r="RAC117" s="12" t="str">
        <v>m2</v>
      </c>
      <c r="RAD117" s="4">
        <v>404.09</v>
      </c>
      <c r="RAE117" s="1">
        <f t="shared" ref="RAE117" si="3049">0.2*2</f>
        <v>0.4</v>
      </c>
      <c r="RAF117" s="4">
        <f t="shared" ref="RAF117:RAF120" si="3050">RAE117*RAD117</f>
        <v>161.63999999999999</v>
      </c>
      <c r="RAI117" s="1" t="s">
        <v>550</v>
      </c>
      <c r="RAJ117" s="4" t="str" cm="1">
        <f t="array" ref="RAJ117:RAL117">IFERROR(VLOOKUP(RAI117,[1]MA!$A$6:$D$32,{2,3,4},0),IFERROR(VLOOKUP(RAI117,[1]MO!$A$6:$D$26,{2,3,4},0),IFERROR(VLOOKUP(RAI117,[1]MQ!$A$6:$D$26,{2,3,4},0),IFERROR(VLOOKUP(RAI117,[1]BA!$A$6:$H$184,{2,5,8},0),{"No encontrado","X","X"}))))</f>
        <v>CIMBRA COMUN</v>
      </c>
      <c r="RAK117" s="12" t="str">
        <v>m2</v>
      </c>
      <c r="RAL117" s="4">
        <v>404.09</v>
      </c>
      <c r="RAM117" s="1">
        <f t="shared" ref="RAM117" si="3051">0.2*2</f>
        <v>0.4</v>
      </c>
      <c r="RAN117" s="4">
        <f t="shared" ref="RAN117:RAN120" si="3052">RAM117*RAL117</f>
        <v>161.63999999999999</v>
      </c>
      <c r="RAQ117" s="1" t="s">
        <v>550</v>
      </c>
      <c r="RAR117" s="4" t="str" cm="1">
        <f t="array" ref="RAR117:RAT117">IFERROR(VLOOKUP(RAQ117,[1]MA!$A$6:$D$32,{2,3,4},0),IFERROR(VLOOKUP(RAQ117,[1]MO!$A$6:$D$26,{2,3,4},0),IFERROR(VLOOKUP(RAQ117,[1]MQ!$A$6:$D$26,{2,3,4},0),IFERROR(VLOOKUP(RAQ117,[1]BA!$A$6:$H$184,{2,5,8},0),{"No encontrado","X","X"}))))</f>
        <v>CIMBRA COMUN</v>
      </c>
      <c r="RAS117" s="12" t="str">
        <v>m2</v>
      </c>
      <c r="RAT117" s="4">
        <v>404.09</v>
      </c>
      <c r="RAU117" s="1">
        <f t="shared" ref="RAU117" si="3053">0.2*2</f>
        <v>0.4</v>
      </c>
      <c r="RAV117" s="4">
        <f t="shared" ref="RAV117:RAV120" si="3054">RAU117*RAT117</f>
        <v>161.63999999999999</v>
      </c>
      <c r="RAY117" s="1" t="s">
        <v>550</v>
      </c>
      <c r="RAZ117" s="4" t="str" cm="1">
        <f t="array" ref="RAZ117:RBB117">IFERROR(VLOOKUP(RAY117,[1]MA!$A$6:$D$32,{2,3,4},0),IFERROR(VLOOKUP(RAY117,[1]MO!$A$6:$D$26,{2,3,4},0),IFERROR(VLOOKUP(RAY117,[1]MQ!$A$6:$D$26,{2,3,4},0),IFERROR(VLOOKUP(RAY117,[1]BA!$A$6:$H$184,{2,5,8},0),{"No encontrado","X","X"}))))</f>
        <v>CIMBRA COMUN</v>
      </c>
      <c r="RBA117" s="12" t="str">
        <v>m2</v>
      </c>
      <c r="RBB117" s="4">
        <v>404.09</v>
      </c>
      <c r="RBC117" s="1">
        <f t="shared" ref="RBC117" si="3055">0.2*2</f>
        <v>0.4</v>
      </c>
      <c r="RBD117" s="4">
        <f t="shared" ref="RBD117:RBD120" si="3056">RBC117*RBB117</f>
        <v>161.63999999999999</v>
      </c>
      <c r="RBG117" s="1" t="s">
        <v>550</v>
      </c>
      <c r="RBH117" s="4" t="str" cm="1">
        <f t="array" ref="RBH117:RBJ117">IFERROR(VLOOKUP(RBG117,[1]MA!$A$6:$D$32,{2,3,4},0),IFERROR(VLOOKUP(RBG117,[1]MO!$A$6:$D$26,{2,3,4},0),IFERROR(VLOOKUP(RBG117,[1]MQ!$A$6:$D$26,{2,3,4},0),IFERROR(VLOOKUP(RBG117,[1]BA!$A$6:$H$184,{2,5,8},0),{"No encontrado","X","X"}))))</f>
        <v>CIMBRA COMUN</v>
      </c>
      <c r="RBI117" s="12" t="str">
        <v>m2</v>
      </c>
      <c r="RBJ117" s="4">
        <v>404.09</v>
      </c>
      <c r="RBK117" s="1">
        <f t="shared" ref="RBK117" si="3057">0.2*2</f>
        <v>0.4</v>
      </c>
      <c r="RBL117" s="4">
        <f t="shared" ref="RBL117:RBL120" si="3058">RBK117*RBJ117</f>
        <v>161.63999999999999</v>
      </c>
      <c r="RBO117" s="1" t="s">
        <v>550</v>
      </c>
      <c r="RBP117" s="4" t="str" cm="1">
        <f t="array" ref="RBP117:RBR117">IFERROR(VLOOKUP(RBO117,[1]MA!$A$6:$D$32,{2,3,4},0),IFERROR(VLOOKUP(RBO117,[1]MO!$A$6:$D$26,{2,3,4},0),IFERROR(VLOOKUP(RBO117,[1]MQ!$A$6:$D$26,{2,3,4},0),IFERROR(VLOOKUP(RBO117,[1]BA!$A$6:$H$184,{2,5,8},0),{"No encontrado","X","X"}))))</f>
        <v>CIMBRA COMUN</v>
      </c>
      <c r="RBQ117" s="12" t="str">
        <v>m2</v>
      </c>
      <c r="RBR117" s="4">
        <v>404.09</v>
      </c>
      <c r="RBS117" s="1">
        <f t="shared" ref="RBS117" si="3059">0.2*2</f>
        <v>0.4</v>
      </c>
      <c r="RBT117" s="4">
        <f t="shared" ref="RBT117:RBT120" si="3060">RBS117*RBR117</f>
        <v>161.63999999999999</v>
      </c>
      <c r="RBW117" s="1" t="s">
        <v>550</v>
      </c>
      <c r="RBX117" s="4" t="str" cm="1">
        <f t="array" ref="RBX117:RBZ117">IFERROR(VLOOKUP(RBW117,[1]MA!$A$6:$D$32,{2,3,4},0),IFERROR(VLOOKUP(RBW117,[1]MO!$A$6:$D$26,{2,3,4},0),IFERROR(VLOOKUP(RBW117,[1]MQ!$A$6:$D$26,{2,3,4},0),IFERROR(VLOOKUP(RBW117,[1]BA!$A$6:$H$184,{2,5,8},0),{"No encontrado","X","X"}))))</f>
        <v>CIMBRA COMUN</v>
      </c>
      <c r="RBY117" s="12" t="str">
        <v>m2</v>
      </c>
      <c r="RBZ117" s="4">
        <v>404.09</v>
      </c>
      <c r="RCA117" s="1">
        <f t="shared" ref="RCA117" si="3061">0.2*2</f>
        <v>0.4</v>
      </c>
      <c r="RCB117" s="4">
        <f t="shared" ref="RCB117:RCB120" si="3062">RCA117*RBZ117</f>
        <v>161.63999999999999</v>
      </c>
      <c r="RCE117" s="1" t="s">
        <v>550</v>
      </c>
      <c r="RCF117" s="4" t="str" cm="1">
        <f t="array" ref="RCF117:RCH117">IFERROR(VLOOKUP(RCE117,[1]MA!$A$6:$D$32,{2,3,4},0),IFERROR(VLOOKUP(RCE117,[1]MO!$A$6:$D$26,{2,3,4},0),IFERROR(VLOOKUP(RCE117,[1]MQ!$A$6:$D$26,{2,3,4},0),IFERROR(VLOOKUP(RCE117,[1]BA!$A$6:$H$184,{2,5,8},0),{"No encontrado","X","X"}))))</f>
        <v>CIMBRA COMUN</v>
      </c>
      <c r="RCG117" s="12" t="str">
        <v>m2</v>
      </c>
      <c r="RCH117" s="4">
        <v>404.09</v>
      </c>
      <c r="RCI117" s="1">
        <f t="shared" ref="RCI117" si="3063">0.2*2</f>
        <v>0.4</v>
      </c>
      <c r="RCJ117" s="4">
        <f t="shared" ref="RCJ117:RCJ120" si="3064">RCI117*RCH117</f>
        <v>161.63999999999999</v>
      </c>
      <c r="RCM117" s="1" t="s">
        <v>550</v>
      </c>
      <c r="RCN117" s="4" t="str" cm="1">
        <f t="array" ref="RCN117:RCP117">IFERROR(VLOOKUP(RCM117,[1]MA!$A$6:$D$32,{2,3,4},0),IFERROR(VLOOKUP(RCM117,[1]MO!$A$6:$D$26,{2,3,4},0),IFERROR(VLOOKUP(RCM117,[1]MQ!$A$6:$D$26,{2,3,4},0),IFERROR(VLOOKUP(RCM117,[1]BA!$A$6:$H$184,{2,5,8},0),{"No encontrado","X","X"}))))</f>
        <v>CIMBRA COMUN</v>
      </c>
      <c r="RCO117" s="12" t="str">
        <v>m2</v>
      </c>
      <c r="RCP117" s="4">
        <v>404.09</v>
      </c>
      <c r="RCQ117" s="1">
        <f t="shared" ref="RCQ117" si="3065">0.2*2</f>
        <v>0.4</v>
      </c>
      <c r="RCR117" s="4">
        <f t="shared" ref="RCR117:RCR120" si="3066">RCQ117*RCP117</f>
        <v>161.63999999999999</v>
      </c>
      <c r="RCU117" s="1" t="s">
        <v>550</v>
      </c>
      <c r="RCV117" s="4" t="str" cm="1">
        <f t="array" ref="RCV117:RCX117">IFERROR(VLOOKUP(RCU117,[1]MA!$A$6:$D$32,{2,3,4},0),IFERROR(VLOOKUP(RCU117,[1]MO!$A$6:$D$26,{2,3,4},0),IFERROR(VLOOKUP(RCU117,[1]MQ!$A$6:$D$26,{2,3,4},0),IFERROR(VLOOKUP(RCU117,[1]BA!$A$6:$H$184,{2,5,8},0),{"No encontrado","X","X"}))))</f>
        <v>CIMBRA COMUN</v>
      </c>
      <c r="RCW117" s="12" t="str">
        <v>m2</v>
      </c>
      <c r="RCX117" s="4">
        <v>404.09</v>
      </c>
      <c r="RCY117" s="1">
        <f t="shared" ref="RCY117" si="3067">0.2*2</f>
        <v>0.4</v>
      </c>
      <c r="RCZ117" s="4">
        <f t="shared" ref="RCZ117:RCZ120" si="3068">RCY117*RCX117</f>
        <v>161.63999999999999</v>
      </c>
      <c r="RDC117" s="1" t="s">
        <v>550</v>
      </c>
      <c r="RDD117" s="4" t="str" cm="1">
        <f t="array" ref="RDD117:RDF117">IFERROR(VLOOKUP(RDC117,[1]MA!$A$6:$D$32,{2,3,4},0),IFERROR(VLOOKUP(RDC117,[1]MO!$A$6:$D$26,{2,3,4},0),IFERROR(VLOOKUP(RDC117,[1]MQ!$A$6:$D$26,{2,3,4},0),IFERROR(VLOOKUP(RDC117,[1]BA!$A$6:$H$184,{2,5,8},0),{"No encontrado","X","X"}))))</f>
        <v>CIMBRA COMUN</v>
      </c>
      <c r="RDE117" s="12" t="str">
        <v>m2</v>
      </c>
      <c r="RDF117" s="4">
        <v>404.09</v>
      </c>
      <c r="RDG117" s="1">
        <f t="shared" ref="RDG117" si="3069">0.2*2</f>
        <v>0.4</v>
      </c>
      <c r="RDH117" s="4">
        <f t="shared" ref="RDH117:RDH120" si="3070">RDG117*RDF117</f>
        <v>161.63999999999999</v>
      </c>
      <c r="RDK117" s="1" t="s">
        <v>550</v>
      </c>
      <c r="RDL117" s="4" t="str" cm="1">
        <f t="array" ref="RDL117:RDN117">IFERROR(VLOOKUP(RDK117,[1]MA!$A$6:$D$32,{2,3,4},0),IFERROR(VLOOKUP(RDK117,[1]MO!$A$6:$D$26,{2,3,4},0),IFERROR(VLOOKUP(RDK117,[1]MQ!$A$6:$D$26,{2,3,4},0),IFERROR(VLOOKUP(RDK117,[1]BA!$A$6:$H$184,{2,5,8},0),{"No encontrado","X","X"}))))</f>
        <v>CIMBRA COMUN</v>
      </c>
      <c r="RDM117" s="12" t="str">
        <v>m2</v>
      </c>
      <c r="RDN117" s="4">
        <v>404.09</v>
      </c>
      <c r="RDO117" s="1">
        <f t="shared" ref="RDO117" si="3071">0.2*2</f>
        <v>0.4</v>
      </c>
      <c r="RDP117" s="4">
        <f t="shared" ref="RDP117:RDP120" si="3072">RDO117*RDN117</f>
        <v>161.63999999999999</v>
      </c>
      <c r="RDS117" s="1" t="s">
        <v>550</v>
      </c>
      <c r="RDT117" s="4" t="str" cm="1">
        <f t="array" ref="RDT117:RDV117">IFERROR(VLOOKUP(RDS117,[1]MA!$A$6:$D$32,{2,3,4},0),IFERROR(VLOOKUP(RDS117,[1]MO!$A$6:$D$26,{2,3,4},0),IFERROR(VLOOKUP(RDS117,[1]MQ!$A$6:$D$26,{2,3,4},0),IFERROR(VLOOKUP(RDS117,[1]BA!$A$6:$H$184,{2,5,8},0),{"No encontrado","X","X"}))))</f>
        <v>CIMBRA COMUN</v>
      </c>
      <c r="RDU117" s="12" t="str">
        <v>m2</v>
      </c>
      <c r="RDV117" s="4">
        <v>404.09</v>
      </c>
      <c r="RDW117" s="1">
        <f t="shared" ref="RDW117" si="3073">0.2*2</f>
        <v>0.4</v>
      </c>
      <c r="RDX117" s="4">
        <f t="shared" ref="RDX117:RDX120" si="3074">RDW117*RDV117</f>
        <v>161.63999999999999</v>
      </c>
      <c r="REA117" s="1" t="s">
        <v>550</v>
      </c>
      <c r="REB117" s="4" t="str" cm="1">
        <f t="array" ref="REB117:RED117">IFERROR(VLOOKUP(REA117,[1]MA!$A$6:$D$32,{2,3,4},0),IFERROR(VLOOKUP(REA117,[1]MO!$A$6:$D$26,{2,3,4},0),IFERROR(VLOOKUP(REA117,[1]MQ!$A$6:$D$26,{2,3,4},0),IFERROR(VLOOKUP(REA117,[1]BA!$A$6:$H$184,{2,5,8},0),{"No encontrado","X","X"}))))</f>
        <v>CIMBRA COMUN</v>
      </c>
      <c r="REC117" s="12" t="str">
        <v>m2</v>
      </c>
      <c r="RED117" s="4">
        <v>404.09</v>
      </c>
      <c r="REE117" s="1">
        <f t="shared" ref="REE117" si="3075">0.2*2</f>
        <v>0.4</v>
      </c>
      <c r="REF117" s="4">
        <f t="shared" ref="REF117:REF120" si="3076">REE117*RED117</f>
        <v>161.63999999999999</v>
      </c>
      <c r="REI117" s="1" t="s">
        <v>550</v>
      </c>
      <c r="REJ117" s="4" t="str" cm="1">
        <f t="array" ref="REJ117:REL117">IFERROR(VLOOKUP(REI117,[1]MA!$A$6:$D$32,{2,3,4},0),IFERROR(VLOOKUP(REI117,[1]MO!$A$6:$D$26,{2,3,4},0),IFERROR(VLOOKUP(REI117,[1]MQ!$A$6:$D$26,{2,3,4},0),IFERROR(VLOOKUP(REI117,[1]BA!$A$6:$H$184,{2,5,8},0),{"No encontrado","X","X"}))))</f>
        <v>CIMBRA COMUN</v>
      </c>
      <c r="REK117" s="12" t="str">
        <v>m2</v>
      </c>
      <c r="REL117" s="4">
        <v>404.09</v>
      </c>
      <c r="REM117" s="1">
        <f t="shared" ref="REM117" si="3077">0.2*2</f>
        <v>0.4</v>
      </c>
      <c r="REN117" s="4">
        <f t="shared" ref="REN117:REN120" si="3078">REM117*REL117</f>
        <v>161.63999999999999</v>
      </c>
      <c r="REQ117" s="1" t="s">
        <v>550</v>
      </c>
      <c r="RER117" s="4" t="str" cm="1">
        <f t="array" ref="RER117:RET117">IFERROR(VLOOKUP(REQ117,[1]MA!$A$6:$D$32,{2,3,4},0),IFERROR(VLOOKUP(REQ117,[1]MO!$A$6:$D$26,{2,3,4},0),IFERROR(VLOOKUP(REQ117,[1]MQ!$A$6:$D$26,{2,3,4},0),IFERROR(VLOOKUP(REQ117,[1]BA!$A$6:$H$184,{2,5,8},0),{"No encontrado","X","X"}))))</f>
        <v>CIMBRA COMUN</v>
      </c>
      <c r="RES117" s="12" t="str">
        <v>m2</v>
      </c>
      <c r="RET117" s="4">
        <v>404.09</v>
      </c>
      <c r="REU117" s="1">
        <f t="shared" ref="REU117" si="3079">0.2*2</f>
        <v>0.4</v>
      </c>
      <c r="REV117" s="4">
        <f t="shared" ref="REV117:REV120" si="3080">REU117*RET117</f>
        <v>161.63999999999999</v>
      </c>
      <c r="REY117" s="1" t="s">
        <v>550</v>
      </c>
      <c r="REZ117" s="4" t="str" cm="1">
        <f t="array" ref="REZ117:RFB117">IFERROR(VLOOKUP(REY117,[1]MA!$A$6:$D$32,{2,3,4},0),IFERROR(VLOOKUP(REY117,[1]MO!$A$6:$D$26,{2,3,4},0),IFERROR(VLOOKUP(REY117,[1]MQ!$A$6:$D$26,{2,3,4},0),IFERROR(VLOOKUP(REY117,[1]BA!$A$6:$H$184,{2,5,8},0),{"No encontrado","X","X"}))))</f>
        <v>CIMBRA COMUN</v>
      </c>
      <c r="RFA117" s="12" t="str">
        <v>m2</v>
      </c>
      <c r="RFB117" s="4">
        <v>404.09</v>
      </c>
      <c r="RFC117" s="1">
        <f t="shared" ref="RFC117" si="3081">0.2*2</f>
        <v>0.4</v>
      </c>
      <c r="RFD117" s="4">
        <f t="shared" ref="RFD117:RFD120" si="3082">RFC117*RFB117</f>
        <v>161.63999999999999</v>
      </c>
      <c r="RFG117" s="1" t="s">
        <v>550</v>
      </c>
      <c r="RFH117" s="4" t="str" cm="1">
        <f t="array" ref="RFH117:RFJ117">IFERROR(VLOOKUP(RFG117,[1]MA!$A$6:$D$32,{2,3,4},0),IFERROR(VLOOKUP(RFG117,[1]MO!$A$6:$D$26,{2,3,4},0),IFERROR(VLOOKUP(RFG117,[1]MQ!$A$6:$D$26,{2,3,4},0),IFERROR(VLOOKUP(RFG117,[1]BA!$A$6:$H$184,{2,5,8},0),{"No encontrado","X","X"}))))</f>
        <v>CIMBRA COMUN</v>
      </c>
      <c r="RFI117" s="12" t="str">
        <v>m2</v>
      </c>
      <c r="RFJ117" s="4">
        <v>404.09</v>
      </c>
      <c r="RFK117" s="1">
        <f t="shared" ref="RFK117" si="3083">0.2*2</f>
        <v>0.4</v>
      </c>
      <c r="RFL117" s="4">
        <f t="shared" ref="RFL117:RFL120" si="3084">RFK117*RFJ117</f>
        <v>161.63999999999999</v>
      </c>
      <c r="RFO117" s="1" t="s">
        <v>550</v>
      </c>
      <c r="RFP117" s="4" t="str" cm="1">
        <f t="array" ref="RFP117:RFR117">IFERROR(VLOOKUP(RFO117,[1]MA!$A$6:$D$32,{2,3,4},0),IFERROR(VLOOKUP(RFO117,[1]MO!$A$6:$D$26,{2,3,4},0),IFERROR(VLOOKUP(RFO117,[1]MQ!$A$6:$D$26,{2,3,4},0),IFERROR(VLOOKUP(RFO117,[1]BA!$A$6:$H$184,{2,5,8},0),{"No encontrado","X","X"}))))</f>
        <v>CIMBRA COMUN</v>
      </c>
      <c r="RFQ117" s="12" t="str">
        <v>m2</v>
      </c>
      <c r="RFR117" s="4">
        <v>404.09</v>
      </c>
      <c r="RFS117" s="1">
        <f t="shared" ref="RFS117" si="3085">0.2*2</f>
        <v>0.4</v>
      </c>
      <c r="RFT117" s="4">
        <f t="shared" ref="RFT117:RFT120" si="3086">RFS117*RFR117</f>
        <v>161.63999999999999</v>
      </c>
      <c r="RFW117" s="1" t="s">
        <v>550</v>
      </c>
      <c r="RFX117" s="4" t="str" cm="1">
        <f t="array" ref="RFX117:RFZ117">IFERROR(VLOOKUP(RFW117,[1]MA!$A$6:$D$32,{2,3,4},0),IFERROR(VLOOKUP(RFW117,[1]MO!$A$6:$D$26,{2,3,4},0),IFERROR(VLOOKUP(RFW117,[1]MQ!$A$6:$D$26,{2,3,4},0),IFERROR(VLOOKUP(RFW117,[1]BA!$A$6:$H$184,{2,5,8},0),{"No encontrado","X","X"}))))</f>
        <v>CIMBRA COMUN</v>
      </c>
      <c r="RFY117" s="12" t="str">
        <v>m2</v>
      </c>
      <c r="RFZ117" s="4">
        <v>404.09</v>
      </c>
      <c r="RGA117" s="1">
        <f t="shared" ref="RGA117" si="3087">0.2*2</f>
        <v>0.4</v>
      </c>
      <c r="RGB117" s="4">
        <f t="shared" ref="RGB117:RGB120" si="3088">RGA117*RFZ117</f>
        <v>161.63999999999999</v>
      </c>
      <c r="RGE117" s="1" t="s">
        <v>550</v>
      </c>
      <c r="RGF117" s="4" t="str" cm="1">
        <f t="array" ref="RGF117:RGH117">IFERROR(VLOOKUP(RGE117,[1]MA!$A$6:$D$32,{2,3,4},0),IFERROR(VLOOKUP(RGE117,[1]MO!$A$6:$D$26,{2,3,4},0),IFERROR(VLOOKUP(RGE117,[1]MQ!$A$6:$D$26,{2,3,4},0),IFERROR(VLOOKUP(RGE117,[1]BA!$A$6:$H$184,{2,5,8},0),{"No encontrado","X","X"}))))</f>
        <v>CIMBRA COMUN</v>
      </c>
      <c r="RGG117" s="12" t="str">
        <v>m2</v>
      </c>
      <c r="RGH117" s="4">
        <v>404.09</v>
      </c>
      <c r="RGI117" s="1">
        <f t="shared" ref="RGI117" si="3089">0.2*2</f>
        <v>0.4</v>
      </c>
      <c r="RGJ117" s="4">
        <f t="shared" ref="RGJ117:RGJ120" si="3090">RGI117*RGH117</f>
        <v>161.63999999999999</v>
      </c>
      <c r="RGM117" s="1" t="s">
        <v>550</v>
      </c>
      <c r="RGN117" s="4" t="str" cm="1">
        <f t="array" ref="RGN117:RGP117">IFERROR(VLOOKUP(RGM117,[1]MA!$A$6:$D$32,{2,3,4},0),IFERROR(VLOOKUP(RGM117,[1]MO!$A$6:$D$26,{2,3,4},0),IFERROR(VLOOKUP(RGM117,[1]MQ!$A$6:$D$26,{2,3,4},0),IFERROR(VLOOKUP(RGM117,[1]BA!$A$6:$H$184,{2,5,8},0),{"No encontrado","X","X"}))))</f>
        <v>CIMBRA COMUN</v>
      </c>
      <c r="RGO117" s="12" t="str">
        <v>m2</v>
      </c>
      <c r="RGP117" s="4">
        <v>404.09</v>
      </c>
      <c r="RGQ117" s="1">
        <f t="shared" ref="RGQ117" si="3091">0.2*2</f>
        <v>0.4</v>
      </c>
      <c r="RGR117" s="4">
        <f t="shared" ref="RGR117:RGR120" si="3092">RGQ117*RGP117</f>
        <v>161.63999999999999</v>
      </c>
      <c r="RGU117" s="1" t="s">
        <v>550</v>
      </c>
      <c r="RGV117" s="4" t="str" cm="1">
        <f t="array" ref="RGV117:RGX117">IFERROR(VLOOKUP(RGU117,[1]MA!$A$6:$D$32,{2,3,4},0),IFERROR(VLOOKUP(RGU117,[1]MO!$A$6:$D$26,{2,3,4},0),IFERROR(VLOOKUP(RGU117,[1]MQ!$A$6:$D$26,{2,3,4},0),IFERROR(VLOOKUP(RGU117,[1]BA!$A$6:$H$184,{2,5,8},0),{"No encontrado","X","X"}))))</f>
        <v>CIMBRA COMUN</v>
      </c>
      <c r="RGW117" s="12" t="str">
        <v>m2</v>
      </c>
      <c r="RGX117" s="4">
        <v>404.09</v>
      </c>
      <c r="RGY117" s="1">
        <f t="shared" ref="RGY117" si="3093">0.2*2</f>
        <v>0.4</v>
      </c>
      <c r="RGZ117" s="4">
        <f t="shared" ref="RGZ117:RGZ120" si="3094">RGY117*RGX117</f>
        <v>161.63999999999999</v>
      </c>
      <c r="RHC117" s="1" t="s">
        <v>550</v>
      </c>
      <c r="RHD117" s="4" t="str" cm="1">
        <f t="array" ref="RHD117:RHF117">IFERROR(VLOOKUP(RHC117,[1]MA!$A$6:$D$32,{2,3,4},0),IFERROR(VLOOKUP(RHC117,[1]MO!$A$6:$D$26,{2,3,4},0),IFERROR(VLOOKUP(RHC117,[1]MQ!$A$6:$D$26,{2,3,4},0),IFERROR(VLOOKUP(RHC117,[1]BA!$A$6:$H$184,{2,5,8},0),{"No encontrado","X","X"}))))</f>
        <v>CIMBRA COMUN</v>
      </c>
      <c r="RHE117" s="12" t="str">
        <v>m2</v>
      </c>
      <c r="RHF117" s="4">
        <v>404.09</v>
      </c>
      <c r="RHG117" s="1">
        <f t="shared" ref="RHG117" si="3095">0.2*2</f>
        <v>0.4</v>
      </c>
      <c r="RHH117" s="4">
        <f t="shared" ref="RHH117:RHH120" si="3096">RHG117*RHF117</f>
        <v>161.63999999999999</v>
      </c>
      <c r="RHK117" s="1" t="s">
        <v>550</v>
      </c>
      <c r="RHL117" s="4" t="str" cm="1">
        <f t="array" ref="RHL117:RHN117">IFERROR(VLOOKUP(RHK117,[1]MA!$A$6:$D$32,{2,3,4},0),IFERROR(VLOOKUP(RHK117,[1]MO!$A$6:$D$26,{2,3,4},0),IFERROR(VLOOKUP(RHK117,[1]MQ!$A$6:$D$26,{2,3,4},0),IFERROR(VLOOKUP(RHK117,[1]BA!$A$6:$H$184,{2,5,8},0),{"No encontrado","X","X"}))))</f>
        <v>CIMBRA COMUN</v>
      </c>
      <c r="RHM117" s="12" t="str">
        <v>m2</v>
      </c>
      <c r="RHN117" s="4">
        <v>404.09</v>
      </c>
      <c r="RHO117" s="1">
        <f t="shared" ref="RHO117" si="3097">0.2*2</f>
        <v>0.4</v>
      </c>
      <c r="RHP117" s="4">
        <f t="shared" ref="RHP117:RHP120" si="3098">RHO117*RHN117</f>
        <v>161.63999999999999</v>
      </c>
      <c r="RHS117" s="1" t="s">
        <v>550</v>
      </c>
      <c r="RHT117" s="4" t="str" cm="1">
        <f t="array" ref="RHT117:RHV117">IFERROR(VLOOKUP(RHS117,[1]MA!$A$6:$D$32,{2,3,4},0),IFERROR(VLOOKUP(RHS117,[1]MO!$A$6:$D$26,{2,3,4},0),IFERROR(VLOOKUP(RHS117,[1]MQ!$A$6:$D$26,{2,3,4},0),IFERROR(VLOOKUP(RHS117,[1]BA!$A$6:$H$184,{2,5,8},0),{"No encontrado","X","X"}))))</f>
        <v>CIMBRA COMUN</v>
      </c>
      <c r="RHU117" s="12" t="str">
        <v>m2</v>
      </c>
      <c r="RHV117" s="4">
        <v>404.09</v>
      </c>
      <c r="RHW117" s="1">
        <f t="shared" ref="RHW117" si="3099">0.2*2</f>
        <v>0.4</v>
      </c>
      <c r="RHX117" s="4">
        <f t="shared" ref="RHX117:RHX120" si="3100">RHW117*RHV117</f>
        <v>161.63999999999999</v>
      </c>
      <c r="RIA117" s="1" t="s">
        <v>550</v>
      </c>
      <c r="RIB117" s="4" t="str" cm="1">
        <f t="array" ref="RIB117:RID117">IFERROR(VLOOKUP(RIA117,[1]MA!$A$6:$D$32,{2,3,4},0),IFERROR(VLOOKUP(RIA117,[1]MO!$A$6:$D$26,{2,3,4},0),IFERROR(VLOOKUP(RIA117,[1]MQ!$A$6:$D$26,{2,3,4},0),IFERROR(VLOOKUP(RIA117,[1]BA!$A$6:$H$184,{2,5,8},0),{"No encontrado","X","X"}))))</f>
        <v>CIMBRA COMUN</v>
      </c>
      <c r="RIC117" s="12" t="str">
        <v>m2</v>
      </c>
      <c r="RID117" s="4">
        <v>404.09</v>
      </c>
      <c r="RIE117" s="1">
        <f t="shared" ref="RIE117" si="3101">0.2*2</f>
        <v>0.4</v>
      </c>
      <c r="RIF117" s="4">
        <f t="shared" ref="RIF117:RIF120" si="3102">RIE117*RID117</f>
        <v>161.63999999999999</v>
      </c>
      <c r="RII117" s="1" t="s">
        <v>550</v>
      </c>
      <c r="RIJ117" s="4" t="str" cm="1">
        <f t="array" ref="RIJ117:RIL117">IFERROR(VLOOKUP(RII117,[1]MA!$A$6:$D$32,{2,3,4},0),IFERROR(VLOOKUP(RII117,[1]MO!$A$6:$D$26,{2,3,4},0),IFERROR(VLOOKUP(RII117,[1]MQ!$A$6:$D$26,{2,3,4},0),IFERROR(VLOOKUP(RII117,[1]BA!$A$6:$H$184,{2,5,8},0),{"No encontrado","X","X"}))))</f>
        <v>CIMBRA COMUN</v>
      </c>
      <c r="RIK117" s="12" t="str">
        <v>m2</v>
      </c>
      <c r="RIL117" s="4">
        <v>404.09</v>
      </c>
      <c r="RIM117" s="1">
        <f t="shared" ref="RIM117" si="3103">0.2*2</f>
        <v>0.4</v>
      </c>
      <c r="RIN117" s="4">
        <f t="shared" ref="RIN117:RIN120" si="3104">RIM117*RIL117</f>
        <v>161.63999999999999</v>
      </c>
      <c r="RIQ117" s="1" t="s">
        <v>550</v>
      </c>
      <c r="RIR117" s="4" t="str" cm="1">
        <f t="array" ref="RIR117:RIT117">IFERROR(VLOOKUP(RIQ117,[1]MA!$A$6:$D$32,{2,3,4},0),IFERROR(VLOOKUP(RIQ117,[1]MO!$A$6:$D$26,{2,3,4},0),IFERROR(VLOOKUP(RIQ117,[1]MQ!$A$6:$D$26,{2,3,4},0),IFERROR(VLOOKUP(RIQ117,[1]BA!$A$6:$H$184,{2,5,8},0),{"No encontrado","X","X"}))))</f>
        <v>CIMBRA COMUN</v>
      </c>
      <c r="RIS117" s="12" t="str">
        <v>m2</v>
      </c>
      <c r="RIT117" s="4">
        <v>404.09</v>
      </c>
      <c r="RIU117" s="1">
        <f t="shared" ref="RIU117" si="3105">0.2*2</f>
        <v>0.4</v>
      </c>
      <c r="RIV117" s="4">
        <f t="shared" ref="RIV117:RIV120" si="3106">RIU117*RIT117</f>
        <v>161.63999999999999</v>
      </c>
      <c r="RIY117" s="1" t="s">
        <v>550</v>
      </c>
      <c r="RIZ117" s="4" t="str" cm="1">
        <f t="array" ref="RIZ117:RJB117">IFERROR(VLOOKUP(RIY117,[1]MA!$A$6:$D$32,{2,3,4},0),IFERROR(VLOOKUP(RIY117,[1]MO!$A$6:$D$26,{2,3,4},0),IFERROR(VLOOKUP(RIY117,[1]MQ!$A$6:$D$26,{2,3,4},0),IFERROR(VLOOKUP(RIY117,[1]BA!$A$6:$H$184,{2,5,8},0),{"No encontrado","X","X"}))))</f>
        <v>CIMBRA COMUN</v>
      </c>
      <c r="RJA117" s="12" t="str">
        <v>m2</v>
      </c>
      <c r="RJB117" s="4">
        <v>404.09</v>
      </c>
      <c r="RJC117" s="1">
        <f t="shared" ref="RJC117" si="3107">0.2*2</f>
        <v>0.4</v>
      </c>
      <c r="RJD117" s="4">
        <f t="shared" ref="RJD117:RJD120" si="3108">RJC117*RJB117</f>
        <v>161.63999999999999</v>
      </c>
      <c r="RJG117" s="1" t="s">
        <v>550</v>
      </c>
      <c r="RJH117" s="4" t="str" cm="1">
        <f t="array" ref="RJH117:RJJ117">IFERROR(VLOOKUP(RJG117,[1]MA!$A$6:$D$32,{2,3,4},0),IFERROR(VLOOKUP(RJG117,[1]MO!$A$6:$D$26,{2,3,4},0),IFERROR(VLOOKUP(RJG117,[1]MQ!$A$6:$D$26,{2,3,4},0),IFERROR(VLOOKUP(RJG117,[1]BA!$A$6:$H$184,{2,5,8},0),{"No encontrado","X","X"}))))</f>
        <v>CIMBRA COMUN</v>
      </c>
      <c r="RJI117" s="12" t="str">
        <v>m2</v>
      </c>
      <c r="RJJ117" s="4">
        <v>404.09</v>
      </c>
      <c r="RJK117" s="1">
        <f t="shared" ref="RJK117" si="3109">0.2*2</f>
        <v>0.4</v>
      </c>
      <c r="RJL117" s="4">
        <f t="shared" ref="RJL117:RJL120" si="3110">RJK117*RJJ117</f>
        <v>161.63999999999999</v>
      </c>
      <c r="RJO117" s="1" t="s">
        <v>550</v>
      </c>
      <c r="RJP117" s="4" t="str" cm="1">
        <f t="array" ref="RJP117:RJR117">IFERROR(VLOOKUP(RJO117,[1]MA!$A$6:$D$32,{2,3,4},0),IFERROR(VLOOKUP(RJO117,[1]MO!$A$6:$D$26,{2,3,4},0),IFERROR(VLOOKUP(RJO117,[1]MQ!$A$6:$D$26,{2,3,4},0),IFERROR(VLOOKUP(RJO117,[1]BA!$A$6:$H$184,{2,5,8},0),{"No encontrado","X","X"}))))</f>
        <v>CIMBRA COMUN</v>
      </c>
      <c r="RJQ117" s="12" t="str">
        <v>m2</v>
      </c>
      <c r="RJR117" s="4">
        <v>404.09</v>
      </c>
      <c r="RJS117" s="1">
        <f t="shared" ref="RJS117" si="3111">0.2*2</f>
        <v>0.4</v>
      </c>
      <c r="RJT117" s="4">
        <f t="shared" ref="RJT117:RJT120" si="3112">RJS117*RJR117</f>
        <v>161.63999999999999</v>
      </c>
      <c r="RJW117" s="1" t="s">
        <v>550</v>
      </c>
      <c r="RJX117" s="4" t="str" cm="1">
        <f t="array" ref="RJX117:RJZ117">IFERROR(VLOOKUP(RJW117,[1]MA!$A$6:$D$32,{2,3,4},0),IFERROR(VLOOKUP(RJW117,[1]MO!$A$6:$D$26,{2,3,4},0),IFERROR(VLOOKUP(RJW117,[1]MQ!$A$6:$D$26,{2,3,4},0),IFERROR(VLOOKUP(RJW117,[1]BA!$A$6:$H$184,{2,5,8},0),{"No encontrado","X","X"}))))</f>
        <v>CIMBRA COMUN</v>
      </c>
      <c r="RJY117" s="12" t="str">
        <v>m2</v>
      </c>
      <c r="RJZ117" s="4">
        <v>404.09</v>
      </c>
      <c r="RKA117" s="1">
        <f t="shared" ref="RKA117" si="3113">0.2*2</f>
        <v>0.4</v>
      </c>
      <c r="RKB117" s="4">
        <f t="shared" ref="RKB117:RKB120" si="3114">RKA117*RJZ117</f>
        <v>161.63999999999999</v>
      </c>
      <c r="RKE117" s="1" t="s">
        <v>550</v>
      </c>
      <c r="RKF117" s="4" t="str" cm="1">
        <f t="array" ref="RKF117:RKH117">IFERROR(VLOOKUP(RKE117,[1]MA!$A$6:$D$32,{2,3,4},0),IFERROR(VLOOKUP(RKE117,[1]MO!$A$6:$D$26,{2,3,4},0),IFERROR(VLOOKUP(RKE117,[1]MQ!$A$6:$D$26,{2,3,4},0),IFERROR(VLOOKUP(RKE117,[1]BA!$A$6:$H$184,{2,5,8},0),{"No encontrado","X","X"}))))</f>
        <v>CIMBRA COMUN</v>
      </c>
      <c r="RKG117" s="12" t="str">
        <v>m2</v>
      </c>
      <c r="RKH117" s="4">
        <v>404.09</v>
      </c>
      <c r="RKI117" s="1">
        <f t="shared" ref="RKI117" si="3115">0.2*2</f>
        <v>0.4</v>
      </c>
      <c r="RKJ117" s="4">
        <f t="shared" ref="RKJ117:RKJ120" si="3116">RKI117*RKH117</f>
        <v>161.63999999999999</v>
      </c>
      <c r="RKM117" s="1" t="s">
        <v>550</v>
      </c>
      <c r="RKN117" s="4" t="str" cm="1">
        <f t="array" ref="RKN117:RKP117">IFERROR(VLOOKUP(RKM117,[1]MA!$A$6:$D$32,{2,3,4},0),IFERROR(VLOOKUP(RKM117,[1]MO!$A$6:$D$26,{2,3,4},0),IFERROR(VLOOKUP(RKM117,[1]MQ!$A$6:$D$26,{2,3,4},0),IFERROR(VLOOKUP(RKM117,[1]BA!$A$6:$H$184,{2,5,8},0),{"No encontrado","X","X"}))))</f>
        <v>CIMBRA COMUN</v>
      </c>
      <c r="RKO117" s="12" t="str">
        <v>m2</v>
      </c>
      <c r="RKP117" s="4">
        <v>404.09</v>
      </c>
      <c r="RKQ117" s="1">
        <f t="shared" ref="RKQ117" si="3117">0.2*2</f>
        <v>0.4</v>
      </c>
      <c r="RKR117" s="4">
        <f t="shared" ref="RKR117:RKR120" si="3118">RKQ117*RKP117</f>
        <v>161.63999999999999</v>
      </c>
      <c r="RKU117" s="1" t="s">
        <v>550</v>
      </c>
      <c r="RKV117" s="4" t="str" cm="1">
        <f t="array" ref="RKV117:RKX117">IFERROR(VLOOKUP(RKU117,[1]MA!$A$6:$D$32,{2,3,4},0),IFERROR(VLOOKUP(RKU117,[1]MO!$A$6:$D$26,{2,3,4},0),IFERROR(VLOOKUP(RKU117,[1]MQ!$A$6:$D$26,{2,3,4},0),IFERROR(VLOOKUP(RKU117,[1]BA!$A$6:$H$184,{2,5,8},0),{"No encontrado","X","X"}))))</f>
        <v>CIMBRA COMUN</v>
      </c>
      <c r="RKW117" s="12" t="str">
        <v>m2</v>
      </c>
      <c r="RKX117" s="4">
        <v>404.09</v>
      </c>
      <c r="RKY117" s="1">
        <f t="shared" ref="RKY117" si="3119">0.2*2</f>
        <v>0.4</v>
      </c>
      <c r="RKZ117" s="4">
        <f t="shared" ref="RKZ117:RKZ120" si="3120">RKY117*RKX117</f>
        <v>161.63999999999999</v>
      </c>
      <c r="RLC117" s="1" t="s">
        <v>550</v>
      </c>
      <c r="RLD117" s="4" t="str" cm="1">
        <f t="array" ref="RLD117:RLF117">IFERROR(VLOOKUP(RLC117,[1]MA!$A$6:$D$32,{2,3,4},0),IFERROR(VLOOKUP(RLC117,[1]MO!$A$6:$D$26,{2,3,4},0),IFERROR(VLOOKUP(RLC117,[1]MQ!$A$6:$D$26,{2,3,4},0),IFERROR(VLOOKUP(RLC117,[1]BA!$A$6:$H$184,{2,5,8},0),{"No encontrado","X","X"}))))</f>
        <v>CIMBRA COMUN</v>
      </c>
      <c r="RLE117" s="12" t="str">
        <v>m2</v>
      </c>
      <c r="RLF117" s="4">
        <v>404.09</v>
      </c>
      <c r="RLG117" s="1">
        <f t="shared" ref="RLG117" si="3121">0.2*2</f>
        <v>0.4</v>
      </c>
      <c r="RLH117" s="4">
        <f t="shared" ref="RLH117:RLH120" si="3122">RLG117*RLF117</f>
        <v>161.63999999999999</v>
      </c>
      <c r="RLK117" s="1" t="s">
        <v>550</v>
      </c>
      <c r="RLL117" s="4" t="str" cm="1">
        <f t="array" ref="RLL117:RLN117">IFERROR(VLOOKUP(RLK117,[1]MA!$A$6:$D$32,{2,3,4},0),IFERROR(VLOOKUP(RLK117,[1]MO!$A$6:$D$26,{2,3,4},0),IFERROR(VLOOKUP(RLK117,[1]MQ!$A$6:$D$26,{2,3,4},0),IFERROR(VLOOKUP(RLK117,[1]BA!$A$6:$H$184,{2,5,8},0),{"No encontrado","X","X"}))))</f>
        <v>CIMBRA COMUN</v>
      </c>
      <c r="RLM117" s="12" t="str">
        <v>m2</v>
      </c>
      <c r="RLN117" s="4">
        <v>404.09</v>
      </c>
      <c r="RLO117" s="1">
        <f t="shared" ref="RLO117" si="3123">0.2*2</f>
        <v>0.4</v>
      </c>
      <c r="RLP117" s="4">
        <f t="shared" ref="RLP117:RLP120" si="3124">RLO117*RLN117</f>
        <v>161.63999999999999</v>
      </c>
      <c r="RLS117" s="1" t="s">
        <v>550</v>
      </c>
      <c r="RLT117" s="4" t="str" cm="1">
        <f t="array" ref="RLT117:RLV117">IFERROR(VLOOKUP(RLS117,[1]MA!$A$6:$D$32,{2,3,4},0),IFERROR(VLOOKUP(RLS117,[1]MO!$A$6:$D$26,{2,3,4},0),IFERROR(VLOOKUP(RLS117,[1]MQ!$A$6:$D$26,{2,3,4},0),IFERROR(VLOOKUP(RLS117,[1]BA!$A$6:$H$184,{2,5,8},0),{"No encontrado","X","X"}))))</f>
        <v>CIMBRA COMUN</v>
      </c>
      <c r="RLU117" s="12" t="str">
        <v>m2</v>
      </c>
      <c r="RLV117" s="4">
        <v>404.09</v>
      </c>
      <c r="RLW117" s="1">
        <f t="shared" ref="RLW117" si="3125">0.2*2</f>
        <v>0.4</v>
      </c>
      <c r="RLX117" s="4">
        <f t="shared" ref="RLX117:RLX120" si="3126">RLW117*RLV117</f>
        <v>161.63999999999999</v>
      </c>
      <c r="RMA117" s="1" t="s">
        <v>550</v>
      </c>
      <c r="RMB117" s="4" t="str" cm="1">
        <f t="array" ref="RMB117:RMD117">IFERROR(VLOOKUP(RMA117,[1]MA!$A$6:$D$32,{2,3,4},0),IFERROR(VLOOKUP(RMA117,[1]MO!$A$6:$D$26,{2,3,4},0),IFERROR(VLOOKUP(RMA117,[1]MQ!$A$6:$D$26,{2,3,4},0),IFERROR(VLOOKUP(RMA117,[1]BA!$A$6:$H$184,{2,5,8},0),{"No encontrado","X","X"}))))</f>
        <v>CIMBRA COMUN</v>
      </c>
      <c r="RMC117" s="12" t="str">
        <v>m2</v>
      </c>
      <c r="RMD117" s="4">
        <v>404.09</v>
      </c>
      <c r="RME117" s="1">
        <f t="shared" ref="RME117" si="3127">0.2*2</f>
        <v>0.4</v>
      </c>
      <c r="RMF117" s="4">
        <f t="shared" ref="RMF117:RMF120" si="3128">RME117*RMD117</f>
        <v>161.63999999999999</v>
      </c>
      <c r="RMI117" s="1" t="s">
        <v>550</v>
      </c>
      <c r="RMJ117" s="4" t="str" cm="1">
        <f t="array" ref="RMJ117:RML117">IFERROR(VLOOKUP(RMI117,[1]MA!$A$6:$D$32,{2,3,4},0),IFERROR(VLOOKUP(RMI117,[1]MO!$A$6:$D$26,{2,3,4},0),IFERROR(VLOOKUP(RMI117,[1]MQ!$A$6:$D$26,{2,3,4},0),IFERROR(VLOOKUP(RMI117,[1]BA!$A$6:$H$184,{2,5,8},0),{"No encontrado","X","X"}))))</f>
        <v>CIMBRA COMUN</v>
      </c>
      <c r="RMK117" s="12" t="str">
        <v>m2</v>
      </c>
      <c r="RML117" s="4">
        <v>404.09</v>
      </c>
      <c r="RMM117" s="1">
        <f t="shared" ref="RMM117" si="3129">0.2*2</f>
        <v>0.4</v>
      </c>
      <c r="RMN117" s="4">
        <f t="shared" ref="RMN117:RMN120" si="3130">RMM117*RML117</f>
        <v>161.63999999999999</v>
      </c>
      <c r="RMQ117" s="1" t="s">
        <v>550</v>
      </c>
      <c r="RMR117" s="4" t="str" cm="1">
        <f t="array" ref="RMR117:RMT117">IFERROR(VLOOKUP(RMQ117,[1]MA!$A$6:$D$32,{2,3,4},0),IFERROR(VLOOKUP(RMQ117,[1]MO!$A$6:$D$26,{2,3,4},0),IFERROR(VLOOKUP(RMQ117,[1]MQ!$A$6:$D$26,{2,3,4},0),IFERROR(VLOOKUP(RMQ117,[1]BA!$A$6:$H$184,{2,5,8},0),{"No encontrado","X","X"}))))</f>
        <v>CIMBRA COMUN</v>
      </c>
      <c r="RMS117" s="12" t="str">
        <v>m2</v>
      </c>
      <c r="RMT117" s="4">
        <v>404.09</v>
      </c>
      <c r="RMU117" s="1">
        <f t="shared" ref="RMU117" si="3131">0.2*2</f>
        <v>0.4</v>
      </c>
      <c r="RMV117" s="4">
        <f t="shared" ref="RMV117:RMV120" si="3132">RMU117*RMT117</f>
        <v>161.63999999999999</v>
      </c>
      <c r="RMY117" s="1" t="s">
        <v>550</v>
      </c>
      <c r="RMZ117" s="4" t="str" cm="1">
        <f t="array" ref="RMZ117:RNB117">IFERROR(VLOOKUP(RMY117,[1]MA!$A$6:$D$32,{2,3,4},0),IFERROR(VLOOKUP(RMY117,[1]MO!$A$6:$D$26,{2,3,4},0),IFERROR(VLOOKUP(RMY117,[1]MQ!$A$6:$D$26,{2,3,4},0),IFERROR(VLOOKUP(RMY117,[1]BA!$A$6:$H$184,{2,5,8},0),{"No encontrado","X","X"}))))</f>
        <v>CIMBRA COMUN</v>
      </c>
      <c r="RNA117" s="12" t="str">
        <v>m2</v>
      </c>
      <c r="RNB117" s="4">
        <v>404.09</v>
      </c>
      <c r="RNC117" s="1">
        <f t="shared" ref="RNC117" si="3133">0.2*2</f>
        <v>0.4</v>
      </c>
      <c r="RND117" s="4">
        <f t="shared" ref="RND117:RND120" si="3134">RNC117*RNB117</f>
        <v>161.63999999999999</v>
      </c>
      <c r="RNG117" s="1" t="s">
        <v>550</v>
      </c>
      <c r="RNH117" s="4" t="str" cm="1">
        <f t="array" ref="RNH117:RNJ117">IFERROR(VLOOKUP(RNG117,[1]MA!$A$6:$D$32,{2,3,4},0),IFERROR(VLOOKUP(RNG117,[1]MO!$A$6:$D$26,{2,3,4},0),IFERROR(VLOOKUP(RNG117,[1]MQ!$A$6:$D$26,{2,3,4},0),IFERROR(VLOOKUP(RNG117,[1]BA!$A$6:$H$184,{2,5,8},0),{"No encontrado","X","X"}))))</f>
        <v>CIMBRA COMUN</v>
      </c>
      <c r="RNI117" s="12" t="str">
        <v>m2</v>
      </c>
      <c r="RNJ117" s="4">
        <v>404.09</v>
      </c>
      <c r="RNK117" s="1">
        <f t="shared" ref="RNK117" si="3135">0.2*2</f>
        <v>0.4</v>
      </c>
      <c r="RNL117" s="4">
        <f t="shared" ref="RNL117:RNL120" si="3136">RNK117*RNJ117</f>
        <v>161.63999999999999</v>
      </c>
      <c r="RNO117" s="1" t="s">
        <v>550</v>
      </c>
      <c r="RNP117" s="4" t="str" cm="1">
        <f t="array" ref="RNP117:RNR117">IFERROR(VLOOKUP(RNO117,[1]MA!$A$6:$D$32,{2,3,4},0),IFERROR(VLOOKUP(RNO117,[1]MO!$A$6:$D$26,{2,3,4},0),IFERROR(VLOOKUP(RNO117,[1]MQ!$A$6:$D$26,{2,3,4},0),IFERROR(VLOOKUP(RNO117,[1]BA!$A$6:$H$184,{2,5,8},0),{"No encontrado","X","X"}))))</f>
        <v>CIMBRA COMUN</v>
      </c>
      <c r="RNQ117" s="12" t="str">
        <v>m2</v>
      </c>
      <c r="RNR117" s="4">
        <v>404.09</v>
      </c>
      <c r="RNS117" s="1">
        <f t="shared" ref="RNS117" si="3137">0.2*2</f>
        <v>0.4</v>
      </c>
      <c r="RNT117" s="4">
        <f t="shared" ref="RNT117:RNT120" si="3138">RNS117*RNR117</f>
        <v>161.63999999999999</v>
      </c>
      <c r="RNW117" s="1" t="s">
        <v>550</v>
      </c>
      <c r="RNX117" s="4" t="str" cm="1">
        <f t="array" ref="RNX117:RNZ117">IFERROR(VLOOKUP(RNW117,[1]MA!$A$6:$D$32,{2,3,4},0),IFERROR(VLOOKUP(RNW117,[1]MO!$A$6:$D$26,{2,3,4},0),IFERROR(VLOOKUP(RNW117,[1]MQ!$A$6:$D$26,{2,3,4},0),IFERROR(VLOOKUP(RNW117,[1]BA!$A$6:$H$184,{2,5,8},0),{"No encontrado","X","X"}))))</f>
        <v>CIMBRA COMUN</v>
      </c>
      <c r="RNY117" s="12" t="str">
        <v>m2</v>
      </c>
      <c r="RNZ117" s="4">
        <v>404.09</v>
      </c>
      <c r="ROA117" s="1">
        <f t="shared" ref="ROA117" si="3139">0.2*2</f>
        <v>0.4</v>
      </c>
      <c r="ROB117" s="4">
        <f t="shared" ref="ROB117:ROB120" si="3140">ROA117*RNZ117</f>
        <v>161.63999999999999</v>
      </c>
      <c r="ROE117" s="1" t="s">
        <v>550</v>
      </c>
      <c r="ROF117" s="4" t="str" cm="1">
        <f t="array" ref="ROF117:ROH117">IFERROR(VLOOKUP(ROE117,[1]MA!$A$6:$D$32,{2,3,4},0),IFERROR(VLOOKUP(ROE117,[1]MO!$A$6:$D$26,{2,3,4},0),IFERROR(VLOOKUP(ROE117,[1]MQ!$A$6:$D$26,{2,3,4},0),IFERROR(VLOOKUP(ROE117,[1]BA!$A$6:$H$184,{2,5,8},0),{"No encontrado","X","X"}))))</f>
        <v>CIMBRA COMUN</v>
      </c>
      <c r="ROG117" s="12" t="str">
        <v>m2</v>
      </c>
      <c r="ROH117" s="4">
        <v>404.09</v>
      </c>
      <c r="ROI117" s="1">
        <f t="shared" ref="ROI117" si="3141">0.2*2</f>
        <v>0.4</v>
      </c>
      <c r="ROJ117" s="4">
        <f t="shared" ref="ROJ117:ROJ120" si="3142">ROI117*ROH117</f>
        <v>161.63999999999999</v>
      </c>
      <c r="ROM117" s="1" t="s">
        <v>550</v>
      </c>
      <c r="RON117" s="4" t="str" cm="1">
        <f t="array" ref="RON117:ROP117">IFERROR(VLOOKUP(ROM117,[1]MA!$A$6:$D$32,{2,3,4},0),IFERROR(VLOOKUP(ROM117,[1]MO!$A$6:$D$26,{2,3,4},0),IFERROR(VLOOKUP(ROM117,[1]MQ!$A$6:$D$26,{2,3,4},0),IFERROR(VLOOKUP(ROM117,[1]BA!$A$6:$H$184,{2,5,8},0),{"No encontrado","X","X"}))))</f>
        <v>CIMBRA COMUN</v>
      </c>
      <c r="ROO117" s="12" t="str">
        <v>m2</v>
      </c>
      <c r="ROP117" s="4">
        <v>404.09</v>
      </c>
      <c r="ROQ117" s="1">
        <f t="shared" ref="ROQ117" si="3143">0.2*2</f>
        <v>0.4</v>
      </c>
      <c r="ROR117" s="4">
        <f t="shared" ref="ROR117:ROR120" si="3144">ROQ117*ROP117</f>
        <v>161.63999999999999</v>
      </c>
      <c r="ROU117" s="1" t="s">
        <v>550</v>
      </c>
      <c r="ROV117" s="4" t="str" cm="1">
        <f t="array" ref="ROV117:ROX117">IFERROR(VLOOKUP(ROU117,[1]MA!$A$6:$D$32,{2,3,4},0),IFERROR(VLOOKUP(ROU117,[1]MO!$A$6:$D$26,{2,3,4},0),IFERROR(VLOOKUP(ROU117,[1]MQ!$A$6:$D$26,{2,3,4},0),IFERROR(VLOOKUP(ROU117,[1]BA!$A$6:$H$184,{2,5,8},0),{"No encontrado","X","X"}))))</f>
        <v>CIMBRA COMUN</v>
      </c>
      <c r="ROW117" s="12" t="str">
        <v>m2</v>
      </c>
      <c r="ROX117" s="4">
        <v>404.09</v>
      </c>
      <c r="ROY117" s="1">
        <f t="shared" ref="ROY117" si="3145">0.2*2</f>
        <v>0.4</v>
      </c>
      <c r="ROZ117" s="4">
        <f t="shared" ref="ROZ117:ROZ120" si="3146">ROY117*ROX117</f>
        <v>161.63999999999999</v>
      </c>
      <c r="RPC117" s="1" t="s">
        <v>550</v>
      </c>
      <c r="RPD117" s="4" t="str" cm="1">
        <f t="array" ref="RPD117:RPF117">IFERROR(VLOOKUP(RPC117,[1]MA!$A$6:$D$32,{2,3,4},0),IFERROR(VLOOKUP(RPC117,[1]MO!$A$6:$D$26,{2,3,4},0),IFERROR(VLOOKUP(RPC117,[1]MQ!$A$6:$D$26,{2,3,4},0),IFERROR(VLOOKUP(RPC117,[1]BA!$A$6:$H$184,{2,5,8},0),{"No encontrado","X","X"}))))</f>
        <v>CIMBRA COMUN</v>
      </c>
      <c r="RPE117" s="12" t="str">
        <v>m2</v>
      </c>
      <c r="RPF117" s="4">
        <v>404.09</v>
      </c>
      <c r="RPG117" s="1">
        <f t="shared" ref="RPG117" si="3147">0.2*2</f>
        <v>0.4</v>
      </c>
      <c r="RPH117" s="4">
        <f t="shared" ref="RPH117:RPH120" si="3148">RPG117*RPF117</f>
        <v>161.63999999999999</v>
      </c>
      <c r="RPK117" s="1" t="s">
        <v>550</v>
      </c>
      <c r="RPL117" s="4" t="str" cm="1">
        <f t="array" ref="RPL117:RPN117">IFERROR(VLOOKUP(RPK117,[1]MA!$A$6:$D$32,{2,3,4},0),IFERROR(VLOOKUP(RPK117,[1]MO!$A$6:$D$26,{2,3,4},0),IFERROR(VLOOKUP(RPK117,[1]MQ!$A$6:$D$26,{2,3,4},0),IFERROR(VLOOKUP(RPK117,[1]BA!$A$6:$H$184,{2,5,8},0),{"No encontrado","X","X"}))))</f>
        <v>CIMBRA COMUN</v>
      </c>
      <c r="RPM117" s="12" t="str">
        <v>m2</v>
      </c>
      <c r="RPN117" s="4">
        <v>404.09</v>
      </c>
      <c r="RPO117" s="1">
        <f t="shared" ref="RPO117" si="3149">0.2*2</f>
        <v>0.4</v>
      </c>
      <c r="RPP117" s="4">
        <f t="shared" ref="RPP117:RPP120" si="3150">RPO117*RPN117</f>
        <v>161.63999999999999</v>
      </c>
      <c r="RPS117" s="1" t="s">
        <v>550</v>
      </c>
      <c r="RPT117" s="4" t="str" cm="1">
        <f t="array" ref="RPT117:RPV117">IFERROR(VLOOKUP(RPS117,[1]MA!$A$6:$D$32,{2,3,4},0),IFERROR(VLOOKUP(RPS117,[1]MO!$A$6:$D$26,{2,3,4},0),IFERROR(VLOOKUP(RPS117,[1]MQ!$A$6:$D$26,{2,3,4},0),IFERROR(VLOOKUP(RPS117,[1]BA!$A$6:$H$184,{2,5,8},0),{"No encontrado","X","X"}))))</f>
        <v>CIMBRA COMUN</v>
      </c>
      <c r="RPU117" s="12" t="str">
        <v>m2</v>
      </c>
      <c r="RPV117" s="4">
        <v>404.09</v>
      </c>
      <c r="RPW117" s="1">
        <f t="shared" ref="RPW117" si="3151">0.2*2</f>
        <v>0.4</v>
      </c>
      <c r="RPX117" s="4">
        <f t="shared" ref="RPX117:RPX120" si="3152">RPW117*RPV117</f>
        <v>161.63999999999999</v>
      </c>
      <c r="RQA117" s="1" t="s">
        <v>550</v>
      </c>
      <c r="RQB117" s="4" t="str" cm="1">
        <f t="array" ref="RQB117:RQD117">IFERROR(VLOOKUP(RQA117,[1]MA!$A$6:$D$32,{2,3,4},0),IFERROR(VLOOKUP(RQA117,[1]MO!$A$6:$D$26,{2,3,4},0),IFERROR(VLOOKUP(RQA117,[1]MQ!$A$6:$D$26,{2,3,4},0),IFERROR(VLOOKUP(RQA117,[1]BA!$A$6:$H$184,{2,5,8},0),{"No encontrado","X","X"}))))</f>
        <v>CIMBRA COMUN</v>
      </c>
      <c r="RQC117" s="12" t="str">
        <v>m2</v>
      </c>
      <c r="RQD117" s="4">
        <v>404.09</v>
      </c>
      <c r="RQE117" s="1">
        <f t="shared" ref="RQE117" si="3153">0.2*2</f>
        <v>0.4</v>
      </c>
      <c r="RQF117" s="4">
        <f t="shared" ref="RQF117:RQF120" si="3154">RQE117*RQD117</f>
        <v>161.63999999999999</v>
      </c>
      <c r="RQI117" s="1" t="s">
        <v>550</v>
      </c>
      <c r="RQJ117" s="4" t="str" cm="1">
        <f t="array" ref="RQJ117:RQL117">IFERROR(VLOOKUP(RQI117,[1]MA!$A$6:$D$32,{2,3,4},0),IFERROR(VLOOKUP(RQI117,[1]MO!$A$6:$D$26,{2,3,4},0),IFERROR(VLOOKUP(RQI117,[1]MQ!$A$6:$D$26,{2,3,4},0),IFERROR(VLOOKUP(RQI117,[1]BA!$A$6:$H$184,{2,5,8},0),{"No encontrado","X","X"}))))</f>
        <v>CIMBRA COMUN</v>
      </c>
      <c r="RQK117" s="12" t="str">
        <v>m2</v>
      </c>
      <c r="RQL117" s="4">
        <v>404.09</v>
      </c>
      <c r="RQM117" s="1">
        <f t="shared" ref="RQM117" si="3155">0.2*2</f>
        <v>0.4</v>
      </c>
      <c r="RQN117" s="4">
        <f t="shared" ref="RQN117:RQN120" si="3156">RQM117*RQL117</f>
        <v>161.63999999999999</v>
      </c>
      <c r="RQQ117" s="1" t="s">
        <v>550</v>
      </c>
      <c r="RQR117" s="4" t="str" cm="1">
        <f t="array" ref="RQR117:RQT117">IFERROR(VLOOKUP(RQQ117,[1]MA!$A$6:$D$32,{2,3,4},0),IFERROR(VLOOKUP(RQQ117,[1]MO!$A$6:$D$26,{2,3,4},0),IFERROR(VLOOKUP(RQQ117,[1]MQ!$A$6:$D$26,{2,3,4},0),IFERROR(VLOOKUP(RQQ117,[1]BA!$A$6:$H$184,{2,5,8},0),{"No encontrado","X","X"}))))</f>
        <v>CIMBRA COMUN</v>
      </c>
      <c r="RQS117" s="12" t="str">
        <v>m2</v>
      </c>
      <c r="RQT117" s="4">
        <v>404.09</v>
      </c>
      <c r="RQU117" s="1">
        <f t="shared" ref="RQU117" si="3157">0.2*2</f>
        <v>0.4</v>
      </c>
      <c r="RQV117" s="4">
        <f t="shared" ref="RQV117:RQV120" si="3158">RQU117*RQT117</f>
        <v>161.63999999999999</v>
      </c>
      <c r="RQY117" s="1" t="s">
        <v>550</v>
      </c>
      <c r="RQZ117" s="4" t="str" cm="1">
        <f t="array" ref="RQZ117:RRB117">IFERROR(VLOOKUP(RQY117,[1]MA!$A$6:$D$32,{2,3,4},0),IFERROR(VLOOKUP(RQY117,[1]MO!$A$6:$D$26,{2,3,4},0),IFERROR(VLOOKUP(RQY117,[1]MQ!$A$6:$D$26,{2,3,4},0),IFERROR(VLOOKUP(RQY117,[1]BA!$A$6:$H$184,{2,5,8},0),{"No encontrado","X","X"}))))</f>
        <v>CIMBRA COMUN</v>
      </c>
      <c r="RRA117" s="12" t="str">
        <v>m2</v>
      </c>
      <c r="RRB117" s="4">
        <v>404.09</v>
      </c>
      <c r="RRC117" s="1">
        <f t="shared" ref="RRC117" si="3159">0.2*2</f>
        <v>0.4</v>
      </c>
      <c r="RRD117" s="4">
        <f t="shared" ref="RRD117:RRD120" si="3160">RRC117*RRB117</f>
        <v>161.63999999999999</v>
      </c>
      <c r="RRG117" s="1" t="s">
        <v>550</v>
      </c>
      <c r="RRH117" s="4" t="str" cm="1">
        <f t="array" ref="RRH117:RRJ117">IFERROR(VLOOKUP(RRG117,[1]MA!$A$6:$D$32,{2,3,4},0),IFERROR(VLOOKUP(RRG117,[1]MO!$A$6:$D$26,{2,3,4},0),IFERROR(VLOOKUP(RRG117,[1]MQ!$A$6:$D$26,{2,3,4},0),IFERROR(VLOOKUP(RRG117,[1]BA!$A$6:$H$184,{2,5,8},0),{"No encontrado","X","X"}))))</f>
        <v>CIMBRA COMUN</v>
      </c>
      <c r="RRI117" s="12" t="str">
        <v>m2</v>
      </c>
      <c r="RRJ117" s="4">
        <v>404.09</v>
      </c>
      <c r="RRK117" s="1">
        <f t="shared" ref="RRK117" si="3161">0.2*2</f>
        <v>0.4</v>
      </c>
      <c r="RRL117" s="4">
        <f t="shared" ref="RRL117:RRL120" si="3162">RRK117*RRJ117</f>
        <v>161.63999999999999</v>
      </c>
      <c r="RRO117" s="1" t="s">
        <v>550</v>
      </c>
      <c r="RRP117" s="4" t="str" cm="1">
        <f t="array" ref="RRP117:RRR117">IFERROR(VLOOKUP(RRO117,[1]MA!$A$6:$D$32,{2,3,4},0),IFERROR(VLOOKUP(RRO117,[1]MO!$A$6:$D$26,{2,3,4},0),IFERROR(VLOOKUP(RRO117,[1]MQ!$A$6:$D$26,{2,3,4},0),IFERROR(VLOOKUP(RRO117,[1]BA!$A$6:$H$184,{2,5,8},0),{"No encontrado","X","X"}))))</f>
        <v>CIMBRA COMUN</v>
      </c>
      <c r="RRQ117" s="12" t="str">
        <v>m2</v>
      </c>
      <c r="RRR117" s="4">
        <v>404.09</v>
      </c>
      <c r="RRS117" s="1">
        <f t="shared" ref="RRS117" si="3163">0.2*2</f>
        <v>0.4</v>
      </c>
      <c r="RRT117" s="4">
        <f t="shared" ref="RRT117:RRT120" si="3164">RRS117*RRR117</f>
        <v>161.63999999999999</v>
      </c>
      <c r="RRW117" s="1" t="s">
        <v>550</v>
      </c>
      <c r="RRX117" s="4" t="str" cm="1">
        <f t="array" ref="RRX117:RRZ117">IFERROR(VLOOKUP(RRW117,[1]MA!$A$6:$D$32,{2,3,4},0),IFERROR(VLOOKUP(RRW117,[1]MO!$A$6:$D$26,{2,3,4},0),IFERROR(VLOOKUP(RRW117,[1]MQ!$A$6:$D$26,{2,3,4},0),IFERROR(VLOOKUP(RRW117,[1]BA!$A$6:$H$184,{2,5,8},0),{"No encontrado","X","X"}))))</f>
        <v>CIMBRA COMUN</v>
      </c>
      <c r="RRY117" s="12" t="str">
        <v>m2</v>
      </c>
      <c r="RRZ117" s="4">
        <v>404.09</v>
      </c>
      <c r="RSA117" s="1">
        <f t="shared" ref="RSA117" si="3165">0.2*2</f>
        <v>0.4</v>
      </c>
      <c r="RSB117" s="4">
        <f t="shared" ref="RSB117:RSB120" si="3166">RSA117*RRZ117</f>
        <v>161.63999999999999</v>
      </c>
      <c r="RSE117" s="1" t="s">
        <v>550</v>
      </c>
      <c r="RSF117" s="4" t="str" cm="1">
        <f t="array" ref="RSF117:RSH117">IFERROR(VLOOKUP(RSE117,[1]MA!$A$6:$D$32,{2,3,4},0),IFERROR(VLOOKUP(RSE117,[1]MO!$A$6:$D$26,{2,3,4},0),IFERROR(VLOOKUP(RSE117,[1]MQ!$A$6:$D$26,{2,3,4},0),IFERROR(VLOOKUP(RSE117,[1]BA!$A$6:$H$184,{2,5,8},0),{"No encontrado","X","X"}))))</f>
        <v>CIMBRA COMUN</v>
      </c>
      <c r="RSG117" s="12" t="str">
        <v>m2</v>
      </c>
      <c r="RSH117" s="4">
        <v>404.09</v>
      </c>
      <c r="RSI117" s="1">
        <f t="shared" ref="RSI117" si="3167">0.2*2</f>
        <v>0.4</v>
      </c>
      <c r="RSJ117" s="4">
        <f t="shared" ref="RSJ117:RSJ120" si="3168">RSI117*RSH117</f>
        <v>161.63999999999999</v>
      </c>
      <c r="RSM117" s="1" t="s">
        <v>550</v>
      </c>
      <c r="RSN117" s="4" t="str" cm="1">
        <f t="array" ref="RSN117:RSP117">IFERROR(VLOOKUP(RSM117,[1]MA!$A$6:$D$32,{2,3,4},0),IFERROR(VLOOKUP(RSM117,[1]MO!$A$6:$D$26,{2,3,4},0),IFERROR(VLOOKUP(RSM117,[1]MQ!$A$6:$D$26,{2,3,4},0),IFERROR(VLOOKUP(RSM117,[1]BA!$A$6:$H$184,{2,5,8},0),{"No encontrado","X","X"}))))</f>
        <v>CIMBRA COMUN</v>
      </c>
      <c r="RSO117" s="12" t="str">
        <v>m2</v>
      </c>
      <c r="RSP117" s="4">
        <v>404.09</v>
      </c>
      <c r="RSQ117" s="1">
        <f t="shared" ref="RSQ117" si="3169">0.2*2</f>
        <v>0.4</v>
      </c>
      <c r="RSR117" s="4">
        <f t="shared" ref="RSR117:RSR120" si="3170">RSQ117*RSP117</f>
        <v>161.63999999999999</v>
      </c>
      <c r="RSU117" s="1" t="s">
        <v>550</v>
      </c>
      <c r="RSV117" s="4" t="str" cm="1">
        <f t="array" ref="RSV117:RSX117">IFERROR(VLOOKUP(RSU117,[1]MA!$A$6:$D$32,{2,3,4},0),IFERROR(VLOOKUP(RSU117,[1]MO!$A$6:$D$26,{2,3,4},0),IFERROR(VLOOKUP(RSU117,[1]MQ!$A$6:$D$26,{2,3,4},0),IFERROR(VLOOKUP(RSU117,[1]BA!$A$6:$H$184,{2,5,8},0),{"No encontrado","X","X"}))))</f>
        <v>CIMBRA COMUN</v>
      </c>
      <c r="RSW117" s="12" t="str">
        <v>m2</v>
      </c>
      <c r="RSX117" s="4">
        <v>404.09</v>
      </c>
      <c r="RSY117" s="1">
        <f t="shared" ref="RSY117" si="3171">0.2*2</f>
        <v>0.4</v>
      </c>
      <c r="RSZ117" s="4">
        <f t="shared" ref="RSZ117:RSZ120" si="3172">RSY117*RSX117</f>
        <v>161.63999999999999</v>
      </c>
      <c r="RTC117" s="1" t="s">
        <v>550</v>
      </c>
      <c r="RTD117" s="4" t="str" cm="1">
        <f t="array" ref="RTD117:RTF117">IFERROR(VLOOKUP(RTC117,[1]MA!$A$6:$D$32,{2,3,4},0),IFERROR(VLOOKUP(RTC117,[1]MO!$A$6:$D$26,{2,3,4},0),IFERROR(VLOOKUP(RTC117,[1]MQ!$A$6:$D$26,{2,3,4},0),IFERROR(VLOOKUP(RTC117,[1]BA!$A$6:$H$184,{2,5,8},0),{"No encontrado","X","X"}))))</f>
        <v>CIMBRA COMUN</v>
      </c>
      <c r="RTE117" s="12" t="str">
        <v>m2</v>
      </c>
      <c r="RTF117" s="4">
        <v>404.09</v>
      </c>
      <c r="RTG117" s="1">
        <f t="shared" ref="RTG117" si="3173">0.2*2</f>
        <v>0.4</v>
      </c>
      <c r="RTH117" s="4">
        <f t="shared" ref="RTH117:RTH120" si="3174">RTG117*RTF117</f>
        <v>161.63999999999999</v>
      </c>
      <c r="RTK117" s="1" t="s">
        <v>550</v>
      </c>
      <c r="RTL117" s="4" t="str" cm="1">
        <f t="array" ref="RTL117:RTN117">IFERROR(VLOOKUP(RTK117,[1]MA!$A$6:$D$32,{2,3,4},0),IFERROR(VLOOKUP(RTK117,[1]MO!$A$6:$D$26,{2,3,4},0),IFERROR(VLOOKUP(RTK117,[1]MQ!$A$6:$D$26,{2,3,4},0),IFERROR(VLOOKUP(RTK117,[1]BA!$A$6:$H$184,{2,5,8},0),{"No encontrado","X","X"}))))</f>
        <v>CIMBRA COMUN</v>
      </c>
      <c r="RTM117" s="12" t="str">
        <v>m2</v>
      </c>
      <c r="RTN117" s="4">
        <v>404.09</v>
      </c>
      <c r="RTO117" s="1">
        <f t="shared" ref="RTO117" si="3175">0.2*2</f>
        <v>0.4</v>
      </c>
      <c r="RTP117" s="4">
        <f t="shared" ref="RTP117:RTP120" si="3176">RTO117*RTN117</f>
        <v>161.63999999999999</v>
      </c>
      <c r="RTS117" s="1" t="s">
        <v>550</v>
      </c>
      <c r="RTT117" s="4" t="str" cm="1">
        <f t="array" ref="RTT117:RTV117">IFERROR(VLOOKUP(RTS117,[1]MA!$A$6:$D$32,{2,3,4},0),IFERROR(VLOOKUP(RTS117,[1]MO!$A$6:$D$26,{2,3,4},0),IFERROR(VLOOKUP(RTS117,[1]MQ!$A$6:$D$26,{2,3,4},0),IFERROR(VLOOKUP(RTS117,[1]BA!$A$6:$H$184,{2,5,8},0),{"No encontrado","X","X"}))))</f>
        <v>CIMBRA COMUN</v>
      </c>
      <c r="RTU117" s="12" t="str">
        <v>m2</v>
      </c>
      <c r="RTV117" s="4">
        <v>404.09</v>
      </c>
      <c r="RTW117" s="1">
        <f t="shared" ref="RTW117" si="3177">0.2*2</f>
        <v>0.4</v>
      </c>
      <c r="RTX117" s="4">
        <f t="shared" ref="RTX117:RTX120" si="3178">RTW117*RTV117</f>
        <v>161.63999999999999</v>
      </c>
      <c r="RUA117" s="1" t="s">
        <v>550</v>
      </c>
      <c r="RUB117" s="4" t="str" cm="1">
        <f t="array" ref="RUB117:RUD117">IFERROR(VLOOKUP(RUA117,[1]MA!$A$6:$D$32,{2,3,4},0),IFERROR(VLOOKUP(RUA117,[1]MO!$A$6:$D$26,{2,3,4},0),IFERROR(VLOOKUP(RUA117,[1]MQ!$A$6:$D$26,{2,3,4},0),IFERROR(VLOOKUP(RUA117,[1]BA!$A$6:$H$184,{2,5,8},0),{"No encontrado","X","X"}))))</f>
        <v>CIMBRA COMUN</v>
      </c>
      <c r="RUC117" s="12" t="str">
        <v>m2</v>
      </c>
      <c r="RUD117" s="4">
        <v>404.09</v>
      </c>
      <c r="RUE117" s="1">
        <f t="shared" ref="RUE117" si="3179">0.2*2</f>
        <v>0.4</v>
      </c>
      <c r="RUF117" s="4">
        <f t="shared" ref="RUF117:RUF120" si="3180">RUE117*RUD117</f>
        <v>161.63999999999999</v>
      </c>
      <c r="RUI117" s="1" t="s">
        <v>550</v>
      </c>
      <c r="RUJ117" s="4" t="str" cm="1">
        <f t="array" ref="RUJ117:RUL117">IFERROR(VLOOKUP(RUI117,[1]MA!$A$6:$D$32,{2,3,4},0),IFERROR(VLOOKUP(RUI117,[1]MO!$A$6:$D$26,{2,3,4},0),IFERROR(VLOOKUP(RUI117,[1]MQ!$A$6:$D$26,{2,3,4},0),IFERROR(VLOOKUP(RUI117,[1]BA!$A$6:$H$184,{2,5,8},0),{"No encontrado","X","X"}))))</f>
        <v>CIMBRA COMUN</v>
      </c>
      <c r="RUK117" s="12" t="str">
        <v>m2</v>
      </c>
      <c r="RUL117" s="4">
        <v>404.09</v>
      </c>
      <c r="RUM117" s="1">
        <f t="shared" ref="RUM117" si="3181">0.2*2</f>
        <v>0.4</v>
      </c>
      <c r="RUN117" s="4">
        <f t="shared" ref="RUN117:RUN120" si="3182">RUM117*RUL117</f>
        <v>161.63999999999999</v>
      </c>
      <c r="RUQ117" s="1" t="s">
        <v>550</v>
      </c>
      <c r="RUR117" s="4" t="str" cm="1">
        <f t="array" ref="RUR117:RUT117">IFERROR(VLOOKUP(RUQ117,[1]MA!$A$6:$D$32,{2,3,4},0),IFERROR(VLOOKUP(RUQ117,[1]MO!$A$6:$D$26,{2,3,4},0),IFERROR(VLOOKUP(RUQ117,[1]MQ!$A$6:$D$26,{2,3,4},0),IFERROR(VLOOKUP(RUQ117,[1]BA!$A$6:$H$184,{2,5,8},0),{"No encontrado","X","X"}))))</f>
        <v>CIMBRA COMUN</v>
      </c>
      <c r="RUS117" s="12" t="str">
        <v>m2</v>
      </c>
      <c r="RUT117" s="4">
        <v>404.09</v>
      </c>
      <c r="RUU117" s="1">
        <f t="shared" ref="RUU117" si="3183">0.2*2</f>
        <v>0.4</v>
      </c>
      <c r="RUV117" s="4">
        <f t="shared" ref="RUV117:RUV120" si="3184">RUU117*RUT117</f>
        <v>161.63999999999999</v>
      </c>
      <c r="RUY117" s="1" t="s">
        <v>550</v>
      </c>
      <c r="RUZ117" s="4" t="str" cm="1">
        <f t="array" ref="RUZ117:RVB117">IFERROR(VLOOKUP(RUY117,[1]MA!$A$6:$D$32,{2,3,4},0),IFERROR(VLOOKUP(RUY117,[1]MO!$A$6:$D$26,{2,3,4},0),IFERROR(VLOOKUP(RUY117,[1]MQ!$A$6:$D$26,{2,3,4},0),IFERROR(VLOOKUP(RUY117,[1]BA!$A$6:$H$184,{2,5,8},0),{"No encontrado","X","X"}))))</f>
        <v>CIMBRA COMUN</v>
      </c>
      <c r="RVA117" s="12" t="str">
        <v>m2</v>
      </c>
      <c r="RVB117" s="4">
        <v>404.09</v>
      </c>
      <c r="RVC117" s="1">
        <f t="shared" ref="RVC117" si="3185">0.2*2</f>
        <v>0.4</v>
      </c>
      <c r="RVD117" s="4">
        <f t="shared" ref="RVD117:RVD120" si="3186">RVC117*RVB117</f>
        <v>161.63999999999999</v>
      </c>
      <c r="RVG117" s="1" t="s">
        <v>550</v>
      </c>
      <c r="RVH117" s="4" t="str" cm="1">
        <f t="array" ref="RVH117:RVJ117">IFERROR(VLOOKUP(RVG117,[1]MA!$A$6:$D$32,{2,3,4},0),IFERROR(VLOOKUP(RVG117,[1]MO!$A$6:$D$26,{2,3,4},0),IFERROR(VLOOKUP(RVG117,[1]MQ!$A$6:$D$26,{2,3,4},0),IFERROR(VLOOKUP(RVG117,[1]BA!$A$6:$H$184,{2,5,8},0),{"No encontrado","X","X"}))))</f>
        <v>CIMBRA COMUN</v>
      </c>
      <c r="RVI117" s="12" t="str">
        <v>m2</v>
      </c>
      <c r="RVJ117" s="4">
        <v>404.09</v>
      </c>
      <c r="RVK117" s="1">
        <f t="shared" ref="RVK117" si="3187">0.2*2</f>
        <v>0.4</v>
      </c>
      <c r="RVL117" s="4">
        <f t="shared" ref="RVL117:RVL120" si="3188">RVK117*RVJ117</f>
        <v>161.63999999999999</v>
      </c>
      <c r="RVO117" s="1" t="s">
        <v>550</v>
      </c>
      <c r="RVP117" s="4" t="str" cm="1">
        <f t="array" ref="RVP117:RVR117">IFERROR(VLOOKUP(RVO117,[1]MA!$A$6:$D$32,{2,3,4},0),IFERROR(VLOOKUP(RVO117,[1]MO!$A$6:$D$26,{2,3,4},0),IFERROR(VLOOKUP(RVO117,[1]MQ!$A$6:$D$26,{2,3,4},0),IFERROR(VLOOKUP(RVO117,[1]BA!$A$6:$H$184,{2,5,8},0),{"No encontrado","X","X"}))))</f>
        <v>CIMBRA COMUN</v>
      </c>
      <c r="RVQ117" s="12" t="str">
        <v>m2</v>
      </c>
      <c r="RVR117" s="4">
        <v>404.09</v>
      </c>
      <c r="RVS117" s="1">
        <f t="shared" ref="RVS117" si="3189">0.2*2</f>
        <v>0.4</v>
      </c>
      <c r="RVT117" s="4">
        <f t="shared" ref="RVT117:RVT120" si="3190">RVS117*RVR117</f>
        <v>161.63999999999999</v>
      </c>
      <c r="RVW117" s="1" t="s">
        <v>550</v>
      </c>
      <c r="RVX117" s="4" t="str" cm="1">
        <f t="array" ref="RVX117:RVZ117">IFERROR(VLOOKUP(RVW117,[1]MA!$A$6:$D$32,{2,3,4},0),IFERROR(VLOOKUP(RVW117,[1]MO!$A$6:$D$26,{2,3,4},0),IFERROR(VLOOKUP(RVW117,[1]MQ!$A$6:$D$26,{2,3,4},0),IFERROR(VLOOKUP(RVW117,[1]BA!$A$6:$H$184,{2,5,8},0),{"No encontrado","X","X"}))))</f>
        <v>CIMBRA COMUN</v>
      </c>
      <c r="RVY117" s="12" t="str">
        <v>m2</v>
      </c>
      <c r="RVZ117" s="4">
        <v>404.09</v>
      </c>
      <c r="RWA117" s="1">
        <f t="shared" ref="RWA117" si="3191">0.2*2</f>
        <v>0.4</v>
      </c>
      <c r="RWB117" s="4">
        <f t="shared" ref="RWB117:RWB120" si="3192">RWA117*RVZ117</f>
        <v>161.63999999999999</v>
      </c>
      <c r="RWE117" s="1" t="s">
        <v>550</v>
      </c>
      <c r="RWF117" s="4" t="str" cm="1">
        <f t="array" ref="RWF117:RWH117">IFERROR(VLOOKUP(RWE117,[1]MA!$A$6:$D$32,{2,3,4},0),IFERROR(VLOOKUP(RWE117,[1]MO!$A$6:$D$26,{2,3,4},0),IFERROR(VLOOKUP(RWE117,[1]MQ!$A$6:$D$26,{2,3,4},0),IFERROR(VLOOKUP(RWE117,[1]BA!$A$6:$H$184,{2,5,8},0),{"No encontrado","X","X"}))))</f>
        <v>CIMBRA COMUN</v>
      </c>
      <c r="RWG117" s="12" t="str">
        <v>m2</v>
      </c>
      <c r="RWH117" s="4">
        <v>404.09</v>
      </c>
      <c r="RWI117" s="1">
        <f t="shared" ref="RWI117" si="3193">0.2*2</f>
        <v>0.4</v>
      </c>
      <c r="RWJ117" s="4">
        <f t="shared" ref="RWJ117:RWJ120" si="3194">RWI117*RWH117</f>
        <v>161.63999999999999</v>
      </c>
      <c r="RWM117" s="1" t="s">
        <v>550</v>
      </c>
      <c r="RWN117" s="4" t="str" cm="1">
        <f t="array" ref="RWN117:RWP117">IFERROR(VLOOKUP(RWM117,[1]MA!$A$6:$D$32,{2,3,4},0),IFERROR(VLOOKUP(RWM117,[1]MO!$A$6:$D$26,{2,3,4},0),IFERROR(VLOOKUP(RWM117,[1]MQ!$A$6:$D$26,{2,3,4},0),IFERROR(VLOOKUP(RWM117,[1]BA!$A$6:$H$184,{2,5,8},0),{"No encontrado","X","X"}))))</f>
        <v>CIMBRA COMUN</v>
      </c>
      <c r="RWO117" s="12" t="str">
        <v>m2</v>
      </c>
      <c r="RWP117" s="4">
        <v>404.09</v>
      </c>
      <c r="RWQ117" s="1">
        <f t="shared" ref="RWQ117" si="3195">0.2*2</f>
        <v>0.4</v>
      </c>
      <c r="RWR117" s="4">
        <f t="shared" ref="RWR117:RWR120" si="3196">RWQ117*RWP117</f>
        <v>161.63999999999999</v>
      </c>
      <c r="RWU117" s="1" t="s">
        <v>550</v>
      </c>
      <c r="RWV117" s="4" t="str" cm="1">
        <f t="array" ref="RWV117:RWX117">IFERROR(VLOOKUP(RWU117,[1]MA!$A$6:$D$32,{2,3,4},0),IFERROR(VLOOKUP(RWU117,[1]MO!$A$6:$D$26,{2,3,4},0),IFERROR(VLOOKUP(RWU117,[1]MQ!$A$6:$D$26,{2,3,4},0),IFERROR(VLOOKUP(RWU117,[1]BA!$A$6:$H$184,{2,5,8},0),{"No encontrado","X","X"}))))</f>
        <v>CIMBRA COMUN</v>
      </c>
      <c r="RWW117" s="12" t="str">
        <v>m2</v>
      </c>
      <c r="RWX117" s="4">
        <v>404.09</v>
      </c>
      <c r="RWY117" s="1">
        <f t="shared" ref="RWY117" si="3197">0.2*2</f>
        <v>0.4</v>
      </c>
      <c r="RWZ117" s="4">
        <f t="shared" ref="RWZ117:RWZ120" si="3198">RWY117*RWX117</f>
        <v>161.63999999999999</v>
      </c>
      <c r="RXC117" s="1" t="s">
        <v>550</v>
      </c>
      <c r="RXD117" s="4" t="str" cm="1">
        <f t="array" ref="RXD117:RXF117">IFERROR(VLOOKUP(RXC117,[1]MA!$A$6:$D$32,{2,3,4},0),IFERROR(VLOOKUP(RXC117,[1]MO!$A$6:$D$26,{2,3,4},0),IFERROR(VLOOKUP(RXC117,[1]MQ!$A$6:$D$26,{2,3,4},0),IFERROR(VLOOKUP(RXC117,[1]BA!$A$6:$H$184,{2,5,8},0),{"No encontrado","X","X"}))))</f>
        <v>CIMBRA COMUN</v>
      </c>
      <c r="RXE117" s="12" t="str">
        <v>m2</v>
      </c>
      <c r="RXF117" s="4">
        <v>404.09</v>
      </c>
      <c r="RXG117" s="1">
        <f t="shared" ref="RXG117" si="3199">0.2*2</f>
        <v>0.4</v>
      </c>
      <c r="RXH117" s="4">
        <f t="shared" ref="RXH117:RXH120" si="3200">RXG117*RXF117</f>
        <v>161.63999999999999</v>
      </c>
      <c r="RXK117" s="1" t="s">
        <v>550</v>
      </c>
      <c r="RXL117" s="4" t="str" cm="1">
        <f t="array" ref="RXL117:RXN117">IFERROR(VLOOKUP(RXK117,[1]MA!$A$6:$D$32,{2,3,4},0),IFERROR(VLOOKUP(RXK117,[1]MO!$A$6:$D$26,{2,3,4},0),IFERROR(VLOOKUP(RXK117,[1]MQ!$A$6:$D$26,{2,3,4},0),IFERROR(VLOOKUP(RXK117,[1]BA!$A$6:$H$184,{2,5,8},0),{"No encontrado","X","X"}))))</f>
        <v>CIMBRA COMUN</v>
      </c>
      <c r="RXM117" s="12" t="str">
        <v>m2</v>
      </c>
      <c r="RXN117" s="4">
        <v>404.09</v>
      </c>
      <c r="RXO117" s="1">
        <f t="shared" ref="RXO117" si="3201">0.2*2</f>
        <v>0.4</v>
      </c>
      <c r="RXP117" s="4">
        <f t="shared" ref="RXP117:RXP120" si="3202">RXO117*RXN117</f>
        <v>161.63999999999999</v>
      </c>
      <c r="RXS117" s="1" t="s">
        <v>550</v>
      </c>
      <c r="RXT117" s="4" t="str" cm="1">
        <f t="array" ref="RXT117:RXV117">IFERROR(VLOOKUP(RXS117,[1]MA!$A$6:$D$32,{2,3,4},0),IFERROR(VLOOKUP(RXS117,[1]MO!$A$6:$D$26,{2,3,4},0),IFERROR(VLOOKUP(RXS117,[1]MQ!$A$6:$D$26,{2,3,4},0),IFERROR(VLOOKUP(RXS117,[1]BA!$A$6:$H$184,{2,5,8},0),{"No encontrado","X","X"}))))</f>
        <v>CIMBRA COMUN</v>
      </c>
      <c r="RXU117" s="12" t="str">
        <v>m2</v>
      </c>
      <c r="RXV117" s="4">
        <v>404.09</v>
      </c>
      <c r="RXW117" s="1">
        <f t="shared" ref="RXW117" si="3203">0.2*2</f>
        <v>0.4</v>
      </c>
      <c r="RXX117" s="4">
        <f t="shared" ref="RXX117:RXX120" si="3204">RXW117*RXV117</f>
        <v>161.63999999999999</v>
      </c>
      <c r="RYA117" s="1" t="s">
        <v>550</v>
      </c>
      <c r="RYB117" s="4" t="str" cm="1">
        <f t="array" ref="RYB117:RYD117">IFERROR(VLOOKUP(RYA117,[1]MA!$A$6:$D$32,{2,3,4},0),IFERROR(VLOOKUP(RYA117,[1]MO!$A$6:$D$26,{2,3,4},0),IFERROR(VLOOKUP(RYA117,[1]MQ!$A$6:$D$26,{2,3,4},0),IFERROR(VLOOKUP(RYA117,[1]BA!$A$6:$H$184,{2,5,8},0),{"No encontrado","X","X"}))))</f>
        <v>CIMBRA COMUN</v>
      </c>
      <c r="RYC117" s="12" t="str">
        <v>m2</v>
      </c>
      <c r="RYD117" s="4">
        <v>404.09</v>
      </c>
      <c r="RYE117" s="1">
        <f t="shared" ref="RYE117" si="3205">0.2*2</f>
        <v>0.4</v>
      </c>
      <c r="RYF117" s="4">
        <f t="shared" ref="RYF117:RYF120" si="3206">RYE117*RYD117</f>
        <v>161.63999999999999</v>
      </c>
      <c r="RYI117" s="1" t="s">
        <v>550</v>
      </c>
      <c r="RYJ117" s="4" t="str" cm="1">
        <f t="array" ref="RYJ117:RYL117">IFERROR(VLOOKUP(RYI117,[1]MA!$A$6:$D$32,{2,3,4},0),IFERROR(VLOOKUP(RYI117,[1]MO!$A$6:$D$26,{2,3,4},0),IFERROR(VLOOKUP(RYI117,[1]MQ!$A$6:$D$26,{2,3,4},0),IFERROR(VLOOKUP(RYI117,[1]BA!$A$6:$H$184,{2,5,8},0),{"No encontrado","X","X"}))))</f>
        <v>CIMBRA COMUN</v>
      </c>
      <c r="RYK117" s="12" t="str">
        <v>m2</v>
      </c>
      <c r="RYL117" s="4">
        <v>404.09</v>
      </c>
      <c r="RYM117" s="1">
        <f t="shared" ref="RYM117" si="3207">0.2*2</f>
        <v>0.4</v>
      </c>
      <c r="RYN117" s="4">
        <f t="shared" ref="RYN117:RYN120" si="3208">RYM117*RYL117</f>
        <v>161.63999999999999</v>
      </c>
      <c r="RYQ117" s="1" t="s">
        <v>550</v>
      </c>
      <c r="RYR117" s="4" t="str" cm="1">
        <f t="array" ref="RYR117:RYT117">IFERROR(VLOOKUP(RYQ117,[1]MA!$A$6:$D$32,{2,3,4},0),IFERROR(VLOOKUP(RYQ117,[1]MO!$A$6:$D$26,{2,3,4},0),IFERROR(VLOOKUP(RYQ117,[1]MQ!$A$6:$D$26,{2,3,4},0),IFERROR(VLOOKUP(RYQ117,[1]BA!$A$6:$H$184,{2,5,8},0),{"No encontrado","X","X"}))))</f>
        <v>CIMBRA COMUN</v>
      </c>
      <c r="RYS117" s="12" t="str">
        <v>m2</v>
      </c>
      <c r="RYT117" s="4">
        <v>404.09</v>
      </c>
      <c r="RYU117" s="1">
        <f t="shared" ref="RYU117" si="3209">0.2*2</f>
        <v>0.4</v>
      </c>
      <c r="RYV117" s="4">
        <f t="shared" ref="RYV117:RYV120" si="3210">RYU117*RYT117</f>
        <v>161.63999999999999</v>
      </c>
      <c r="RYY117" s="1" t="s">
        <v>550</v>
      </c>
      <c r="RYZ117" s="4" t="str" cm="1">
        <f t="array" ref="RYZ117:RZB117">IFERROR(VLOOKUP(RYY117,[1]MA!$A$6:$D$32,{2,3,4},0),IFERROR(VLOOKUP(RYY117,[1]MO!$A$6:$D$26,{2,3,4},0),IFERROR(VLOOKUP(RYY117,[1]MQ!$A$6:$D$26,{2,3,4},0),IFERROR(VLOOKUP(RYY117,[1]BA!$A$6:$H$184,{2,5,8},0),{"No encontrado","X","X"}))))</f>
        <v>CIMBRA COMUN</v>
      </c>
      <c r="RZA117" s="12" t="str">
        <v>m2</v>
      </c>
      <c r="RZB117" s="4">
        <v>404.09</v>
      </c>
      <c r="RZC117" s="1">
        <f t="shared" ref="RZC117" si="3211">0.2*2</f>
        <v>0.4</v>
      </c>
      <c r="RZD117" s="4">
        <f t="shared" ref="RZD117:RZD120" si="3212">RZC117*RZB117</f>
        <v>161.63999999999999</v>
      </c>
      <c r="RZG117" s="1" t="s">
        <v>550</v>
      </c>
      <c r="RZH117" s="4" t="str" cm="1">
        <f t="array" ref="RZH117:RZJ117">IFERROR(VLOOKUP(RZG117,[1]MA!$A$6:$D$32,{2,3,4},0),IFERROR(VLOOKUP(RZG117,[1]MO!$A$6:$D$26,{2,3,4},0),IFERROR(VLOOKUP(RZG117,[1]MQ!$A$6:$D$26,{2,3,4},0),IFERROR(VLOOKUP(RZG117,[1]BA!$A$6:$H$184,{2,5,8},0),{"No encontrado","X","X"}))))</f>
        <v>CIMBRA COMUN</v>
      </c>
      <c r="RZI117" s="12" t="str">
        <v>m2</v>
      </c>
      <c r="RZJ117" s="4">
        <v>404.09</v>
      </c>
      <c r="RZK117" s="1">
        <f t="shared" ref="RZK117" si="3213">0.2*2</f>
        <v>0.4</v>
      </c>
      <c r="RZL117" s="4">
        <f t="shared" ref="RZL117:RZL120" si="3214">RZK117*RZJ117</f>
        <v>161.63999999999999</v>
      </c>
      <c r="RZO117" s="1" t="s">
        <v>550</v>
      </c>
      <c r="RZP117" s="4" t="str" cm="1">
        <f t="array" ref="RZP117:RZR117">IFERROR(VLOOKUP(RZO117,[1]MA!$A$6:$D$32,{2,3,4},0),IFERROR(VLOOKUP(RZO117,[1]MO!$A$6:$D$26,{2,3,4},0),IFERROR(VLOOKUP(RZO117,[1]MQ!$A$6:$D$26,{2,3,4},0),IFERROR(VLOOKUP(RZO117,[1]BA!$A$6:$H$184,{2,5,8},0),{"No encontrado","X","X"}))))</f>
        <v>CIMBRA COMUN</v>
      </c>
      <c r="RZQ117" s="12" t="str">
        <v>m2</v>
      </c>
      <c r="RZR117" s="4">
        <v>404.09</v>
      </c>
      <c r="RZS117" s="1">
        <f t="shared" ref="RZS117" si="3215">0.2*2</f>
        <v>0.4</v>
      </c>
      <c r="RZT117" s="4">
        <f t="shared" ref="RZT117:RZT120" si="3216">RZS117*RZR117</f>
        <v>161.63999999999999</v>
      </c>
      <c r="RZW117" s="1" t="s">
        <v>550</v>
      </c>
      <c r="RZX117" s="4" t="str" cm="1">
        <f t="array" ref="RZX117:RZZ117">IFERROR(VLOOKUP(RZW117,[1]MA!$A$6:$D$32,{2,3,4},0),IFERROR(VLOOKUP(RZW117,[1]MO!$A$6:$D$26,{2,3,4},0),IFERROR(VLOOKUP(RZW117,[1]MQ!$A$6:$D$26,{2,3,4},0),IFERROR(VLOOKUP(RZW117,[1]BA!$A$6:$H$184,{2,5,8},0),{"No encontrado","X","X"}))))</f>
        <v>CIMBRA COMUN</v>
      </c>
      <c r="RZY117" s="12" t="str">
        <v>m2</v>
      </c>
      <c r="RZZ117" s="4">
        <v>404.09</v>
      </c>
      <c r="SAA117" s="1">
        <f t="shared" ref="SAA117" si="3217">0.2*2</f>
        <v>0.4</v>
      </c>
      <c r="SAB117" s="4">
        <f t="shared" ref="SAB117:SAB120" si="3218">SAA117*RZZ117</f>
        <v>161.63999999999999</v>
      </c>
      <c r="SAE117" s="1" t="s">
        <v>550</v>
      </c>
      <c r="SAF117" s="4" t="str" cm="1">
        <f t="array" ref="SAF117:SAH117">IFERROR(VLOOKUP(SAE117,[1]MA!$A$6:$D$32,{2,3,4},0),IFERROR(VLOOKUP(SAE117,[1]MO!$A$6:$D$26,{2,3,4},0),IFERROR(VLOOKUP(SAE117,[1]MQ!$A$6:$D$26,{2,3,4},0),IFERROR(VLOOKUP(SAE117,[1]BA!$A$6:$H$184,{2,5,8},0),{"No encontrado","X","X"}))))</f>
        <v>CIMBRA COMUN</v>
      </c>
      <c r="SAG117" s="12" t="str">
        <v>m2</v>
      </c>
      <c r="SAH117" s="4">
        <v>404.09</v>
      </c>
      <c r="SAI117" s="1">
        <f t="shared" ref="SAI117" si="3219">0.2*2</f>
        <v>0.4</v>
      </c>
      <c r="SAJ117" s="4">
        <f t="shared" ref="SAJ117:SAJ120" si="3220">SAI117*SAH117</f>
        <v>161.63999999999999</v>
      </c>
      <c r="SAM117" s="1" t="s">
        <v>550</v>
      </c>
      <c r="SAN117" s="4" t="str" cm="1">
        <f t="array" ref="SAN117:SAP117">IFERROR(VLOOKUP(SAM117,[1]MA!$A$6:$D$32,{2,3,4},0),IFERROR(VLOOKUP(SAM117,[1]MO!$A$6:$D$26,{2,3,4},0),IFERROR(VLOOKUP(SAM117,[1]MQ!$A$6:$D$26,{2,3,4},0),IFERROR(VLOOKUP(SAM117,[1]BA!$A$6:$H$184,{2,5,8},0),{"No encontrado","X","X"}))))</f>
        <v>CIMBRA COMUN</v>
      </c>
      <c r="SAO117" s="12" t="str">
        <v>m2</v>
      </c>
      <c r="SAP117" s="4">
        <v>404.09</v>
      </c>
      <c r="SAQ117" s="1">
        <f t="shared" ref="SAQ117" si="3221">0.2*2</f>
        <v>0.4</v>
      </c>
      <c r="SAR117" s="4">
        <f t="shared" ref="SAR117:SAR120" si="3222">SAQ117*SAP117</f>
        <v>161.63999999999999</v>
      </c>
      <c r="SAU117" s="1" t="s">
        <v>550</v>
      </c>
      <c r="SAV117" s="4" t="str" cm="1">
        <f t="array" ref="SAV117:SAX117">IFERROR(VLOOKUP(SAU117,[1]MA!$A$6:$D$32,{2,3,4},0),IFERROR(VLOOKUP(SAU117,[1]MO!$A$6:$D$26,{2,3,4},0),IFERROR(VLOOKUP(SAU117,[1]MQ!$A$6:$D$26,{2,3,4},0),IFERROR(VLOOKUP(SAU117,[1]BA!$A$6:$H$184,{2,5,8},0),{"No encontrado","X","X"}))))</f>
        <v>CIMBRA COMUN</v>
      </c>
      <c r="SAW117" s="12" t="str">
        <v>m2</v>
      </c>
      <c r="SAX117" s="4">
        <v>404.09</v>
      </c>
      <c r="SAY117" s="1">
        <f t="shared" ref="SAY117" si="3223">0.2*2</f>
        <v>0.4</v>
      </c>
      <c r="SAZ117" s="4">
        <f t="shared" ref="SAZ117:SAZ120" si="3224">SAY117*SAX117</f>
        <v>161.63999999999999</v>
      </c>
      <c r="SBC117" s="1" t="s">
        <v>550</v>
      </c>
      <c r="SBD117" s="4" t="str" cm="1">
        <f t="array" ref="SBD117:SBF117">IFERROR(VLOOKUP(SBC117,[1]MA!$A$6:$D$32,{2,3,4},0),IFERROR(VLOOKUP(SBC117,[1]MO!$A$6:$D$26,{2,3,4},0),IFERROR(VLOOKUP(SBC117,[1]MQ!$A$6:$D$26,{2,3,4},0),IFERROR(VLOOKUP(SBC117,[1]BA!$A$6:$H$184,{2,5,8},0),{"No encontrado","X","X"}))))</f>
        <v>CIMBRA COMUN</v>
      </c>
      <c r="SBE117" s="12" t="str">
        <v>m2</v>
      </c>
      <c r="SBF117" s="4">
        <v>404.09</v>
      </c>
      <c r="SBG117" s="1">
        <f t="shared" ref="SBG117" si="3225">0.2*2</f>
        <v>0.4</v>
      </c>
      <c r="SBH117" s="4">
        <f t="shared" ref="SBH117:SBH120" si="3226">SBG117*SBF117</f>
        <v>161.63999999999999</v>
      </c>
      <c r="SBK117" s="1" t="s">
        <v>550</v>
      </c>
      <c r="SBL117" s="4" t="str" cm="1">
        <f t="array" ref="SBL117:SBN117">IFERROR(VLOOKUP(SBK117,[1]MA!$A$6:$D$32,{2,3,4},0),IFERROR(VLOOKUP(SBK117,[1]MO!$A$6:$D$26,{2,3,4},0),IFERROR(VLOOKUP(SBK117,[1]MQ!$A$6:$D$26,{2,3,4},0),IFERROR(VLOOKUP(SBK117,[1]BA!$A$6:$H$184,{2,5,8},0),{"No encontrado","X","X"}))))</f>
        <v>CIMBRA COMUN</v>
      </c>
      <c r="SBM117" s="12" t="str">
        <v>m2</v>
      </c>
      <c r="SBN117" s="4">
        <v>404.09</v>
      </c>
      <c r="SBO117" s="1">
        <f t="shared" ref="SBO117" si="3227">0.2*2</f>
        <v>0.4</v>
      </c>
      <c r="SBP117" s="4">
        <f t="shared" ref="SBP117:SBP120" si="3228">SBO117*SBN117</f>
        <v>161.63999999999999</v>
      </c>
      <c r="SBS117" s="1" t="s">
        <v>550</v>
      </c>
      <c r="SBT117" s="4" t="str" cm="1">
        <f t="array" ref="SBT117:SBV117">IFERROR(VLOOKUP(SBS117,[1]MA!$A$6:$D$32,{2,3,4},0),IFERROR(VLOOKUP(SBS117,[1]MO!$A$6:$D$26,{2,3,4},0),IFERROR(VLOOKUP(SBS117,[1]MQ!$A$6:$D$26,{2,3,4},0),IFERROR(VLOOKUP(SBS117,[1]BA!$A$6:$H$184,{2,5,8},0),{"No encontrado","X","X"}))))</f>
        <v>CIMBRA COMUN</v>
      </c>
      <c r="SBU117" s="12" t="str">
        <v>m2</v>
      </c>
      <c r="SBV117" s="4">
        <v>404.09</v>
      </c>
      <c r="SBW117" s="1">
        <f t="shared" ref="SBW117" si="3229">0.2*2</f>
        <v>0.4</v>
      </c>
      <c r="SBX117" s="4">
        <f t="shared" ref="SBX117:SBX120" si="3230">SBW117*SBV117</f>
        <v>161.63999999999999</v>
      </c>
      <c r="SCA117" s="1" t="s">
        <v>550</v>
      </c>
      <c r="SCB117" s="4" t="str" cm="1">
        <f t="array" ref="SCB117:SCD117">IFERROR(VLOOKUP(SCA117,[1]MA!$A$6:$D$32,{2,3,4},0),IFERROR(VLOOKUP(SCA117,[1]MO!$A$6:$D$26,{2,3,4},0),IFERROR(VLOOKUP(SCA117,[1]MQ!$A$6:$D$26,{2,3,4},0),IFERROR(VLOOKUP(SCA117,[1]BA!$A$6:$H$184,{2,5,8},0),{"No encontrado","X","X"}))))</f>
        <v>CIMBRA COMUN</v>
      </c>
      <c r="SCC117" s="12" t="str">
        <v>m2</v>
      </c>
      <c r="SCD117" s="4">
        <v>404.09</v>
      </c>
      <c r="SCE117" s="1">
        <f t="shared" ref="SCE117" si="3231">0.2*2</f>
        <v>0.4</v>
      </c>
      <c r="SCF117" s="4">
        <f t="shared" ref="SCF117:SCF120" si="3232">SCE117*SCD117</f>
        <v>161.63999999999999</v>
      </c>
      <c r="SCI117" s="1" t="s">
        <v>550</v>
      </c>
      <c r="SCJ117" s="4" t="str" cm="1">
        <f t="array" ref="SCJ117:SCL117">IFERROR(VLOOKUP(SCI117,[1]MA!$A$6:$D$32,{2,3,4},0),IFERROR(VLOOKUP(SCI117,[1]MO!$A$6:$D$26,{2,3,4},0),IFERROR(VLOOKUP(SCI117,[1]MQ!$A$6:$D$26,{2,3,4},0),IFERROR(VLOOKUP(SCI117,[1]BA!$A$6:$H$184,{2,5,8},0),{"No encontrado","X","X"}))))</f>
        <v>CIMBRA COMUN</v>
      </c>
      <c r="SCK117" s="12" t="str">
        <v>m2</v>
      </c>
      <c r="SCL117" s="4">
        <v>404.09</v>
      </c>
      <c r="SCM117" s="1">
        <f t="shared" ref="SCM117" si="3233">0.2*2</f>
        <v>0.4</v>
      </c>
      <c r="SCN117" s="4">
        <f t="shared" ref="SCN117:SCN120" si="3234">SCM117*SCL117</f>
        <v>161.63999999999999</v>
      </c>
      <c r="SCQ117" s="1" t="s">
        <v>550</v>
      </c>
      <c r="SCR117" s="4" t="str" cm="1">
        <f t="array" ref="SCR117:SCT117">IFERROR(VLOOKUP(SCQ117,[1]MA!$A$6:$D$32,{2,3,4},0),IFERROR(VLOOKUP(SCQ117,[1]MO!$A$6:$D$26,{2,3,4},0),IFERROR(VLOOKUP(SCQ117,[1]MQ!$A$6:$D$26,{2,3,4},0),IFERROR(VLOOKUP(SCQ117,[1]BA!$A$6:$H$184,{2,5,8},0),{"No encontrado","X","X"}))))</f>
        <v>CIMBRA COMUN</v>
      </c>
      <c r="SCS117" s="12" t="str">
        <v>m2</v>
      </c>
      <c r="SCT117" s="4">
        <v>404.09</v>
      </c>
      <c r="SCU117" s="1">
        <f t="shared" ref="SCU117" si="3235">0.2*2</f>
        <v>0.4</v>
      </c>
      <c r="SCV117" s="4">
        <f t="shared" ref="SCV117:SCV120" si="3236">SCU117*SCT117</f>
        <v>161.63999999999999</v>
      </c>
      <c r="SCY117" s="1" t="s">
        <v>550</v>
      </c>
      <c r="SCZ117" s="4" t="str" cm="1">
        <f t="array" ref="SCZ117:SDB117">IFERROR(VLOOKUP(SCY117,[1]MA!$A$6:$D$32,{2,3,4},0),IFERROR(VLOOKUP(SCY117,[1]MO!$A$6:$D$26,{2,3,4},0),IFERROR(VLOOKUP(SCY117,[1]MQ!$A$6:$D$26,{2,3,4},0),IFERROR(VLOOKUP(SCY117,[1]BA!$A$6:$H$184,{2,5,8},0),{"No encontrado","X","X"}))))</f>
        <v>CIMBRA COMUN</v>
      </c>
      <c r="SDA117" s="12" t="str">
        <v>m2</v>
      </c>
      <c r="SDB117" s="4">
        <v>404.09</v>
      </c>
      <c r="SDC117" s="1">
        <f t="shared" ref="SDC117" si="3237">0.2*2</f>
        <v>0.4</v>
      </c>
      <c r="SDD117" s="4">
        <f t="shared" ref="SDD117:SDD120" si="3238">SDC117*SDB117</f>
        <v>161.63999999999999</v>
      </c>
      <c r="SDG117" s="1" t="s">
        <v>550</v>
      </c>
      <c r="SDH117" s="4" t="str" cm="1">
        <f t="array" ref="SDH117:SDJ117">IFERROR(VLOOKUP(SDG117,[1]MA!$A$6:$D$32,{2,3,4},0),IFERROR(VLOOKUP(SDG117,[1]MO!$A$6:$D$26,{2,3,4},0),IFERROR(VLOOKUP(SDG117,[1]MQ!$A$6:$D$26,{2,3,4},0),IFERROR(VLOOKUP(SDG117,[1]BA!$A$6:$H$184,{2,5,8},0),{"No encontrado","X","X"}))))</f>
        <v>CIMBRA COMUN</v>
      </c>
      <c r="SDI117" s="12" t="str">
        <v>m2</v>
      </c>
      <c r="SDJ117" s="4">
        <v>404.09</v>
      </c>
      <c r="SDK117" s="1">
        <f t="shared" ref="SDK117" si="3239">0.2*2</f>
        <v>0.4</v>
      </c>
      <c r="SDL117" s="4">
        <f t="shared" ref="SDL117:SDL120" si="3240">SDK117*SDJ117</f>
        <v>161.63999999999999</v>
      </c>
      <c r="SDO117" s="1" t="s">
        <v>550</v>
      </c>
      <c r="SDP117" s="4" t="str" cm="1">
        <f t="array" ref="SDP117:SDR117">IFERROR(VLOOKUP(SDO117,[1]MA!$A$6:$D$32,{2,3,4},0),IFERROR(VLOOKUP(SDO117,[1]MO!$A$6:$D$26,{2,3,4},0),IFERROR(VLOOKUP(SDO117,[1]MQ!$A$6:$D$26,{2,3,4},0),IFERROR(VLOOKUP(SDO117,[1]BA!$A$6:$H$184,{2,5,8},0),{"No encontrado","X","X"}))))</f>
        <v>CIMBRA COMUN</v>
      </c>
      <c r="SDQ117" s="12" t="str">
        <v>m2</v>
      </c>
      <c r="SDR117" s="4">
        <v>404.09</v>
      </c>
      <c r="SDS117" s="1">
        <f t="shared" ref="SDS117" si="3241">0.2*2</f>
        <v>0.4</v>
      </c>
      <c r="SDT117" s="4">
        <f t="shared" ref="SDT117:SDT120" si="3242">SDS117*SDR117</f>
        <v>161.63999999999999</v>
      </c>
      <c r="SDW117" s="1" t="s">
        <v>550</v>
      </c>
      <c r="SDX117" s="4" t="str" cm="1">
        <f t="array" ref="SDX117:SDZ117">IFERROR(VLOOKUP(SDW117,[1]MA!$A$6:$D$32,{2,3,4},0),IFERROR(VLOOKUP(SDW117,[1]MO!$A$6:$D$26,{2,3,4},0),IFERROR(VLOOKUP(SDW117,[1]MQ!$A$6:$D$26,{2,3,4},0),IFERROR(VLOOKUP(SDW117,[1]BA!$A$6:$H$184,{2,5,8},0),{"No encontrado","X","X"}))))</f>
        <v>CIMBRA COMUN</v>
      </c>
      <c r="SDY117" s="12" t="str">
        <v>m2</v>
      </c>
      <c r="SDZ117" s="4">
        <v>404.09</v>
      </c>
      <c r="SEA117" s="1">
        <f t="shared" ref="SEA117" si="3243">0.2*2</f>
        <v>0.4</v>
      </c>
      <c r="SEB117" s="4">
        <f t="shared" ref="SEB117:SEB120" si="3244">SEA117*SDZ117</f>
        <v>161.63999999999999</v>
      </c>
      <c r="SEE117" s="1" t="s">
        <v>550</v>
      </c>
      <c r="SEF117" s="4" t="str" cm="1">
        <f t="array" ref="SEF117:SEH117">IFERROR(VLOOKUP(SEE117,[1]MA!$A$6:$D$32,{2,3,4},0),IFERROR(VLOOKUP(SEE117,[1]MO!$A$6:$D$26,{2,3,4},0),IFERROR(VLOOKUP(SEE117,[1]MQ!$A$6:$D$26,{2,3,4},0),IFERROR(VLOOKUP(SEE117,[1]BA!$A$6:$H$184,{2,5,8},0),{"No encontrado","X","X"}))))</f>
        <v>CIMBRA COMUN</v>
      </c>
      <c r="SEG117" s="12" t="str">
        <v>m2</v>
      </c>
      <c r="SEH117" s="4">
        <v>404.09</v>
      </c>
      <c r="SEI117" s="1">
        <f t="shared" ref="SEI117" si="3245">0.2*2</f>
        <v>0.4</v>
      </c>
      <c r="SEJ117" s="4">
        <f t="shared" ref="SEJ117:SEJ120" si="3246">SEI117*SEH117</f>
        <v>161.63999999999999</v>
      </c>
      <c r="SEM117" s="1" t="s">
        <v>550</v>
      </c>
      <c r="SEN117" s="4" t="str" cm="1">
        <f t="array" ref="SEN117:SEP117">IFERROR(VLOOKUP(SEM117,[1]MA!$A$6:$D$32,{2,3,4},0),IFERROR(VLOOKUP(SEM117,[1]MO!$A$6:$D$26,{2,3,4},0),IFERROR(VLOOKUP(SEM117,[1]MQ!$A$6:$D$26,{2,3,4},0),IFERROR(VLOOKUP(SEM117,[1]BA!$A$6:$H$184,{2,5,8},0),{"No encontrado","X","X"}))))</f>
        <v>CIMBRA COMUN</v>
      </c>
      <c r="SEO117" s="12" t="str">
        <v>m2</v>
      </c>
      <c r="SEP117" s="4">
        <v>404.09</v>
      </c>
      <c r="SEQ117" s="1">
        <f t="shared" ref="SEQ117" si="3247">0.2*2</f>
        <v>0.4</v>
      </c>
      <c r="SER117" s="4">
        <f t="shared" ref="SER117:SER120" si="3248">SEQ117*SEP117</f>
        <v>161.63999999999999</v>
      </c>
      <c r="SEU117" s="1" t="s">
        <v>550</v>
      </c>
      <c r="SEV117" s="4" t="str" cm="1">
        <f t="array" ref="SEV117:SEX117">IFERROR(VLOOKUP(SEU117,[1]MA!$A$6:$D$32,{2,3,4},0),IFERROR(VLOOKUP(SEU117,[1]MO!$A$6:$D$26,{2,3,4},0),IFERROR(VLOOKUP(SEU117,[1]MQ!$A$6:$D$26,{2,3,4},0),IFERROR(VLOOKUP(SEU117,[1]BA!$A$6:$H$184,{2,5,8},0),{"No encontrado","X","X"}))))</f>
        <v>CIMBRA COMUN</v>
      </c>
      <c r="SEW117" s="12" t="str">
        <v>m2</v>
      </c>
      <c r="SEX117" s="4">
        <v>404.09</v>
      </c>
      <c r="SEY117" s="1">
        <f t="shared" ref="SEY117" si="3249">0.2*2</f>
        <v>0.4</v>
      </c>
      <c r="SEZ117" s="4">
        <f t="shared" ref="SEZ117:SEZ120" si="3250">SEY117*SEX117</f>
        <v>161.63999999999999</v>
      </c>
      <c r="SFC117" s="1" t="s">
        <v>550</v>
      </c>
      <c r="SFD117" s="4" t="str" cm="1">
        <f t="array" ref="SFD117:SFF117">IFERROR(VLOOKUP(SFC117,[1]MA!$A$6:$D$32,{2,3,4},0),IFERROR(VLOOKUP(SFC117,[1]MO!$A$6:$D$26,{2,3,4},0),IFERROR(VLOOKUP(SFC117,[1]MQ!$A$6:$D$26,{2,3,4},0),IFERROR(VLOOKUP(SFC117,[1]BA!$A$6:$H$184,{2,5,8},0),{"No encontrado","X","X"}))))</f>
        <v>CIMBRA COMUN</v>
      </c>
      <c r="SFE117" s="12" t="str">
        <v>m2</v>
      </c>
      <c r="SFF117" s="4">
        <v>404.09</v>
      </c>
      <c r="SFG117" s="1">
        <f t="shared" ref="SFG117" si="3251">0.2*2</f>
        <v>0.4</v>
      </c>
      <c r="SFH117" s="4">
        <f t="shared" ref="SFH117:SFH120" si="3252">SFG117*SFF117</f>
        <v>161.63999999999999</v>
      </c>
      <c r="SFK117" s="1" t="s">
        <v>550</v>
      </c>
      <c r="SFL117" s="4" t="str" cm="1">
        <f t="array" ref="SFL117:SFN117">IFERROR(VLOOKUP(SFK117,[1]MA!$A$6:$D$32,{2,3,4},0),IFERROR(VLOOKUP(SFK117,[1]MO!$A$6:$D$26,{2,3,4},0),IFERROR(VLOOKUP(SFK117,[1]MQ!$A$6:$D$26,{2,3,4},0),IFERROR(VLOOKUP(SFK117,[1]BA!$A$6:$H$184,{2,5,8},0),{"No encontrado","X","X"}))))</f>
        <v>CIMBRA COMUN</v>
      </c>
      <c r="SFM117" s="12" t="str">
        <v>m2</v>
      </c>
      <c r="SFN117" s="4">
        <v>404.09</v>
      </c>
      <c r="SFO117" s="1">
        <f t="shared" ref="SFO117" si="3253">0.2*2</f>
        <v>0.4</v>
      </c>
      <c r="SFP117" s="4">
        <f t="shared" ref="SFP117:SFP120" si="3254">SFO117*SFN117</f>
        <v>161.63999999999999</v>
      </c>
      <c r="SFS117" s="1" t="s">
        <v>550</v>
      </c>
      <c r="SFT117" s="4" t="str" cm="1">
        <f t="array" ref="SFT117:SFV117">IFERROR(VLOOKUP(SFS117,[1]MA!$A$6:$D$32,{2,3,4},0),IFERROR(VLOOKUP(SFS117,[1]MO!$A$6:$D$26,{2,3,4},0),IFERROR(VLOOKUP(SFS117,[1]MQ!$A$6:$D$26,{2,3,4},0),IFERROR(VLOOKUP(SFS117,[1]BA!$A$6:$H$184,{2,5,8},0),{"No encontrado","X","X"}))))</f>
        <v>CIMBRA COMUN</v>
      </c>
      <c r="SFU117" s="12" t="str">
        <v>m2</v>
      </c>
      <c r="SFV117" s="4">
        <v>404.09</v>
      </c>
      <c r="SFW117" s="1">
        <f t="shared" ref="SFW117" si="3255">0.2*2</f>
        <v>0.4</v>
      </c>
      <c r="SFX117" s="4">
        <f t="shared" ref="SFX117:SFX120" si="3256">SFW117*SFV117</f>
        <v>161.63999999999999</v>
      </c>
      <c r="SGA117" s="1" t="s">
        <v>550</v>
      </c>
      <c r="SGB117" s="4" t="str" cm="1">
        <f t="array" ref="SGB117:SGD117">IFERROR(VLOOKUP(SGA117,[1]MA!$A$6:$D$32,{2,3,4},0),IFERROR(VLOOKUP(SGA117,[1]MO!$A$6:$D$26,{2,3,4},0),IFERROR(VLOOKUP(SGA117,[1]MQ!$A$6:$D$26,{2,3,4},0),IFERROR(VLOOKUP(SGA117,[1]BA!$A$6:$H$184,{2,5,8},0),{"No encontrado","X","X"}))))</f>
        <v>CIMBRA COMUN</v>
      </c>
      <c r="SGC117" s="12" t="str">
        <v>m2</v>
      </c>
      <c r="SGD117" s="4">
        <v>404.09</v>
      </c>
      <c r="SGE117" s="1">
        <f t="shared" ref="SGE117" si="3257">0.2*2</f>
        <v>0.4</v>
      </c>
      <c r="SGF117" s="4">
        <f t="shared" ref="SGF117:SGF120" si="3258">SGE117*SGD117</f>
        <v>161.63999999999999</v>
      </c>
      <c r="SGI117" s="1" t="s">
        <v>550</v>
      </c>
      <c r="SGJ117" s="4" t="str" cm="1">
        <f t="array" ref="SGJ117:SGL117">IFERROR(VLOOKUP(SGI117,[1]MA!$A$6:$D$32,{2,3,4},0),IFERROR(VLOOKUP(SGI117,[1]MO!$A$6:$D$26,{2,3,4},0),IFERROR(VLOOKUP(SGI117,[1]MQ!$A$6:$D$26,{2,3,4},0),IFERROR(VLOOKUP(SGI117,[1]BA!$A$6:$H$184,{2,5,8},0),{"No encontrado","X","X"}))))</f>
        <v>CIMBRA COMUN</v>
      </c>
      <c r="SGK117" s="12" t="str">
        <v>m2</v>
      </c>
      <c r="SGL117" s="4">
        <v>404.09</v>
      </c>
      <c r="SGM117" s="1">
        <f t="shared" ref="SGM117" si="3259">0.2*2</f>
        <v>0.4</v>
      </c>
      <c r="SGN117" s="4">
        <f t="shared" ref="SGN117:SGN120" si="3260">SGM117*SGL117</f>
        <v>161.63999999999999</v>
      </c>
      <c r="SGQ117" s="1" t="s">
        <v>550</v>
      </c>
      <c r="SGR117" s="4" t="str" cm="1">
        <f t="array" ref="SGR117:SGT117">IFERROR(VLOOKUP(SGQ117,[1]MA!$A$6:$D$32,{2,3,4},0),IFERROR(VLOOKUP(SGQ117,[1]MO!$A$6:$D$26,{2,3,4},0),IFERROR(VLOOKUP(SGQ117,[1]MQ!$A$6:$D$26,{2,3,4},0),IFERROR(VLOOKUP(SGQ117,[1]BA!$A$6:$H$184,{2,5,8},0),{"No encontrado","X","X"}))))</f>
        <v>CIMBRA COMUN</v>
      </c>
      <c r="SGS117" s="12" t="str">
        <v>m2</v>
      </c>
      <c r="SGT117" s="4">
        <v>404.09</v>
      </c>
      <c r="SGU117" s="1">
        <f t="shared" ref="SGU117" si="3261">0.2*2</f>
        <v>0.4</v>
      </c>
      <c r="SGV117" s="4">
        <f t="shared" ref="SGV117:SGV120" si="3262">SGU117*SGT117</f>
        <v>161.63999999999999</v>
      </c>
      <c r="SGY117" s="1" t="s">
        <v>550</v>
      </c>
      <c r="SGZ117" s="4" t="str" cm="1">
        <f t="array" ref="SGZ117:SHB117">IFERROR(VLOOKUP(SGY117,[1]MA!$A$6:$D$32,{2,3,4},0),IFERROR(VLOOKUP(SGY117,[1]MO!$A$6:$D$26,{2,3,4},0),IFERROR(VLOOKUP(SGY117,[1]MQ!$A$6:$D$26,{2,3,4},0),IFERROR(VLOOKUP(SGY117,[1]BA!$A$6:$H$184,{2,5,8},0),{"No encontrado","X","X"}))))</f>
        <v>CIMBRA COMUN</v>
      </c>
      <c r="SHA117" s="12" t="str">
        <v>m2</v>
      </c>
      <c r="SHB117" s="4">
        <v>404.09</v>
      </c>
      <c r="SHC117" s="1">
        <f t="shared" ref="SHC117" si="3263">0.2*2</f>
        <v>0.4</v>
      </c>
      <c r="SHD117" s="4">
        <f t="shared" ref="SHD117:SHD120" si="3264">SHC117*SHB117</f>
        <v>161.63999999999999</v>
      </c>
      <c r="SHG117" s="1" t="s">
        <v>550</v>
      </c>
      <c r="SHH117" s="4" t="str" cm="1">
        <f t="array" ref="SHH117:SHJ117">IFERROR(VLOOKUP(SHG117,[1]MA!$A$6:$D$32,{2,3,4},0),IFERROR(VLOOKUP(SHG117,[1]MO!$A$6:$D$26,{2,3,4},0),IFERROR(VLOOKUP(SHG117,[1]MQ!$A$6:$D$26,{2,3,4},0),IFERROR(VLOOKUP(SHG117,[1]BA!$A$6:$H$184,{2,5,8},0),{"No encontrado","X","X"}))))</f>
        <v>CIMBRA COMUN</v>
      </c>
      <c r="SHI117" s="12" t="str">
        <v>m2</v>
      </c>
      <c r="SHJ117" s="4">
        <v>404.09</v>
      </c>
      <c r="SHK117" s="1">
        <f t="shared" ref="SHK117" si="3265">0.2*2</f>
        <v>0.4</v>
      </c>
      <c r="SHL117" s="4">
        <f t="shared" ref="SHL117:SHL120" si="3266">SHK117*SHJ117</f>
        <v>161.63999999999999</v>
      </c>
      <c r="SHO117" s="1" t="s">
        <v>550</v>
      </c>
      <c r="SHP117" s="4" t="str" cm="1">
        <f t="array" ref="SHP117:SHR117">IFERROR(VLOOKUP(SHO117,[1]MA!$A$6:$D$32,{2,3,4},0),IFERROR(VLOOKUP(SHO117,[1]MO!$A$6:$D$26,{2,3,4},0),IFERROR(VLOOKUP(SHO117,[1]MQ!$A$6:$D$26,{2,3,4},0),IFERROR(VLOOKUP(SHO117,[1]BA!$A$6:$H$184,{2,5,8},0),{"No encontrado","X","X"}))))</f>
        <v>CIMBRA COMUN</v>
      </c>
      <c r="SHQ117" s="12" t="str">
        <v>m2</v>
      </c>
      <c r="SHR117" s="4">
        <v>404.09</v>
      </c>
      <c r="SHS117" s="1">
        <f t="shared" ref="SHS117" si="3267">0.2*2</f>
        <v>0.4</v>
      </c>
      <c r="SHT117" s="4">
        <f t="shared" ref="SHT117:SHT120" si="3268">SHS117*SHR117</f>
        <v>161.63999999999999</v>
      </c>
      <c r="SHW117" s="1" t="s">
        <v>550</v>
      </c>
      <c r="SHX117" s="4" t="str" cm="1">
        <f t="array" ref="SHX117:SHZ117">IFERROR(VLOOKUP(SHW117,[1]MA!$A$6:$D$32,{2,3,4},0),IFERROR(VLOOKUP(SHW117,[1]MO!$A$6:$D$26,{2,3,4},0),IFERROR(VLOOKUP(SHW117,[1]MQ!$A$6:$D$26,{2,3,4},0),IFERROR(VLOOKUP(SHW117,[1]BA!$A$6:$H$184,{2,5,8},0),{"No encontrado","X","X"}))))</f>
        <v>CIMBRA COMUN</v>
      </c>
      <c r="SHY117" s="12" t="str">
        <v>m2</v>
      </c>
      <c r="SHZ117" s="4">
        <v>404.09</v>
      </c>
      <c r="SIA117" s="1">
        <f t="shared" ref="SIA117" si="3269">0.2*2</f>
        <v>0.4</v>
      </c>
      <c r="SIB117" s="4">
        <f t="shared" ref="SIB117:SIB120" si="3270">SIA117*SHZ117</f>
        <v>161.63999999999999</v>
      </c>
      <c r="SIE117" s="1" t="s">
        <v>550</v>
      </c>
      <c r="SIF117" s="4" t="str" cm="1">
        <f t="array" ref="SIF117:SIH117">IFERROR(VLOOKUP(SIE117,[1]MA!$A$6:$D$32,{2,3,4},0),IFERROR(VLOOKUP(SIE117,[1]MO!$A$6:$D$26,{2,3,4},0),IFERROR(VLOOKUP(SIE117,[1]MQ!$A$6:$D$26,{2,3,4},0),IFERROR(VLOOKUP(SIE117,[1]BA!$A$6:$H$184,{2,5,8},0),{"No encontrado","X","X"}))))</f>
        <v>CIMBRA COMUN</v>
      </c>
      <c r="SIG117" s="12" t="str">
        <v>m2</v>
      </c>
      <c r="SIH117" s="4">
        <v>404.09</v>
      </c>
      <c r="SII117" s="1">
        <f t="shared" ref="SII117" si="3271">0.2*2</f>
        <v>0.4</v>
      </c>
      <c r="SIJ117" s="4">
        <f t="shared" ref="SIJ117:SIJ120" si="3272">SII117*SIH117</f>
        <v>161.63999999999999</v>
      </c>
      <c r="SIM117" s="1" t="s">
        <v>550</v>
      </c>
      <c r="SIN117" s="4" t="str" cm="1">
        <f t="array" ref="SIN117:SIP117">IFERROR(VLOOKUP(SIM117,[1]MA!$A$6:$D$32,{2,3,4},0),IFERROR(VLOOKUP(SIM117,[1]MO!$A$6:$D$26,{2,3,4},0),IFERROR(VLOOKUP(SIM117,[1]MQ!$A$6:$D$26,{2,3,4},0),IFERROR(VLOOKUP(SIM117,[1]BA!$A$6:$H$184,{2,5,8},0),{"No encontrado","X","X"}))))</f>
        <v>CIMBRA COMUN</v>
      </c>
      <c r="SIO117" s="12" t="str">
        <v>m2</v>
      </c>
      <c r="SIP117" s="4">
        <v>404.09</v>
      </c>
      <c r="SIQ117" s="1">
        <f t="shared" ref="SIQ117" si="3273">0.2*2</f>
        <v>0.4</v>
      </c>
      <c r="SIR117" s="4">
        <f t="shared" ref="SIR117:SIR120" si="3274">SIQ117*SIP117</f>
        <v>161.63999999999999</v>
      </c>
      <c r="SIU117" s="1" t="s">
        <v>550</v>
      </c>
      <c r="SIV117" s="4" t="str" cm="1">
        <f t="array" ref="SIV117:SIX117">IFERROR(VLOOKUP(SIU117,[1]MA!$A$6:$D$32,{2,3,4},0),IFERROR(VLOOKUP(SIU117,[1]MO!$A$6:$D$26,{2,3,4},0),IFERROR(VLOOKUP(SIU117,[1]MQ!$A$6:$D$26,{2,3,4},0),IFERROR(VLOOKUP(SIU117,[1]BA!$A$6:$H$184,{2,5,8},0),{"No encontrado","X","X"}))))</f>
        <v>CIMBRA COMUN</v>
      </c>
      <c r="SIW117" s="12" t="str">
        <v>m2</v>
      </c>
      <c r="SIX117" s="4">
        <v>404.09</v>
      </c>
      <c r="SIY117" s="1">
        <f t="shared" ref="SIY117" si="3275">0.2*2</f>
        <v>0.4</v>
      </c>
      <c r="SIZ117" s="4">
        <f t="shared" ref="SIZ117:SIZ120" si="3276">SIY117*SIX117</f>
        <v>161.63999999999999</v>
      </c>
      <c r="SJC117" s="1" t="s">
        <v>550</v>
      </c>
      <c r="SJD117" s="4" t="str" cm="1">
        <f t="array" ref="SJD117:SJF117">IFERROR(VLOOKUP(SJC117,[1]MA!$A$6:$D$32,{2,3,4},0),IFERROR(VLOOKUP(SJC117,[1]MO!$A$6:$D$26,{2,3,4},0),IFERROR(VLOOKUP(SJC117,[1]MQ!$A$6:$D$26,{2,3,4},0),IFERROR(VLOOKUP(SJC117,[1]BA!$A$6:$H$184,{2,5,8},0),{"No encontrado","X","X"}))))</f>
        <v>CIMBRA COMUN</v>
      </c>
      <c r="SJE117" s="12" t="str">
        <v>m2</v>
      </c>
      <c r="SJF117" s="4">
        <v>404.09</v>
      </c>
      <c r="SJG117" s="1">
        <f t="shared" ref="SJG117" si="3277">0.2*2</f>
        <v>0.4</v>
      </c>
      <c r="SJH117" s="4">
        <f t="shared" ref="SJH117:SJH120" si="3278">SJG117*SJF117</f>
        <v>161.63999999999999</v>
      </c>
      <c r="SJK117" s="1" t="s">
        <v>550</v>
      </c>
      <c r="SJL117" s="4" t="str" cm="1">
        <f t="array" ref="SJL117:SJN117">IFERROR(VLOOKUP(SJK117,[1]MA!$A$6:$D$32,{2,3,4},0),IFERROR(VLOOKUP(SJK117,[1]MO!$A$6:$D$26,{2,3,4},0),IFERROR(VLOOKUP(SJK117,[1]MQ!$A$6:$D$26,{2,3,4},0),IFERROR(VLOOKUP(SJK117,[1]BA!$A$6:$H$184,{2,5,8},0),{"No encontrado","X","X"}))))</f>
        <v>CIMBRA COMUN</v>
      </c>
      <c r="SJM117" s="12" t="str">
        <v>m2</v>
      </c>
      <c r="SJN117" s="4">
        <v>404.09</v>
      </c>
      <c r="SJO117" s="1">
        <f t="shared" ref="SJO117" si="3279">0.2*2</f>
        <v>0.4</v>
      </c>
      <c r="SJP117" s="4">
        <f t="shared" ref="SJP117:SJP120" si="3280">SJO117*SJN117</f>
        <v>161.63999999999999</v>
      </c>
      <c r="SJS117" s="1" t="s">
        <v>550</v>
      </c>
      <c r="SJT117" s="4" t="str" cm="1">
        <f t="array" ref="SJT117:SJV117">IFERROR(VLOOKUP(SJS117,[1]MA!$A$6:$D$32,{2,3,4},0),IFERROR(VLOOKUP(SJS117,[1]MO!$A$6:$D$26,{2,3,4},0),IFERROR(VLOOKUP(SJS117,[1]MQ!$A$6:$D$26,{2,3,4},0),IFERROR(VLOOKUP(SJS117,[1]BA!$A$6:$H$184,{2,5,8},0),{"No encontrado","X","X"}))))</f>
        <v>CIMBRA COMUN</v>
      </c>
      <c r="SJU117" s="12" t="str">
        <v>m2</v>
      </c>
      <c r="SJV117" s="4">
        <v>404.09</v>
      </c>
      <c r="SJW117" s="1">
        <f t="shared" ref="SJW117" si="3281">0.2*2</f>
        <v>0.4</v>
      </c>
      <c r="SJX117" s="4">
        <f t="shared" ref="SJX117:SJX120" si="3282">SJW117*SJV117</f>
        <v>161.63999999999999</v>
      </c>
      <c r="SKA117" s="1" t="s">
        <v>550</v>
      </c>
      <c r="SKB117" s="4" t="str" cm="1">
        <f t="array" ref="SKB117:SKD117">IFERROR(VLOOKUP(SKA117,[1]MA!$A$6:$D$32,{2,3,4},0),IFERROR(VLOOKUP(SKA117,[1]MO!$A$6:$D$26,{2,3,4},0),IFERROR(VLOOKUP(SKA117,[1]MQ!$A$6:$D$26,{2,3,4},0),IFERROR(VLOOKUP(SKA117,[1]BA!$A$6:$H$184,{2,5,8},0),{"No encontrado","X","X"}))))</f>
        <v>CIMBRA COMUN</v>
      </c>
      <c r="SKC117" s="12" t="str">
        <v>m2</v>
      </c>
      <c r="SKD117" s="4">
        <v>404.09</v>
      </c>
      <c r="SKE117" s="1">
        <f t="shared" ref="SKE117" si="3283">0.2*2</f>
        <v>0.4</v>
      </c>
      <c r="SKF117" s="4">
        <f t="shared" ref="SKF117:SKF120" si="3284">SKE117*SKD117</f>
        <v>161.63999999999999</v>
      </c>
      <c r="SKI117" s="1" t="s">
        <v>550</v>
      </c>
      <c r="SKJ117" s="4" t="str" cm="1">
        <f t="array" ref="SKJ117:SKL117">IFERROR(VLOOKUP(SKI117,[1]MA!$A$6:$D$32,{2,3,4},0),IFERROR(VLOOKUP(SKI117,[1]MO!$A$6:$D$26,{2,3,4},0),IFERROR(VLOOKUP(SKI117,[1]MQ!$A$6:$D$26,{2,3,4},0),IFERROR(VLOOKUP(SKI117,[1]BA!$A$6:$H$184,{2,5,8},0),{"No encontrado","X","X"}))))</f>
        <v>CIMBRA COMUN</v>
      </c>
      <c r="SKK117" s="12" t="str">
        <v>m2</v>
      </c>
      <c r="SKL117" s="4">
        <v>404.09</v>
      </c>
      <c r="SKM117" s="1">
        <f t="shared" ref="SKM117" si="3285">0.2*2</f>
        <v>0.4</v>
      </c>
      <c r="SKN117" s="4">
        <f t="shared" ref="SKN117:SKN120" si="3286">SKM117*SKL117</f>
        <v>161.63999999999999</v>
      </c>
      <c r="SKQ117" s="1" t="s">
        <v>550</v>
      </c>
      <c r="SKR117" s="4" t="str" cm="1">
        <f t="array" ref="SKR117:SKT117">IFERROR(VLOOKUP(SKQ117,[1]MA!$A$6:$D$32,{2,3,4},0),IFERROR(VLOOKUP(SKQ117,[1]MO!$A$6:$D$26,{2,3,4},0),IFERROR(VLOOKUP(SKQ117,[1]MQ!$A$6:$D$26,{2,3,4},0),IFERROR(VLOOKUP(SKQ117,[1]BA!$A$6:$H$184,{2,5,8},0),{"No encontrado","X","X"}))))</f>
        <v>CIMBRA COMUN</v>
      </c>
      <c r="SKS117" s="12" t="str">
        <v>m2</v>
      </c>
      <c r="SKT117" s="4">
        <v>404.09</v>
      </c>
      <c r="SKU117" s="1">
        <f t="shared" ref="SKU117" si="3287">0.2*2</f>
        <v>0.4</v>
      </c>
      <c r="SKV117" s="4">
        <f t="shared" ref="SKV117:SKV120" si="3288">SKU117*SKT117</f>
        <v>161.63999999999999</v>
      </c>
      <c r="SKY117" s="1" t="s">
        <v>550</v>
      </c>
      <c r="SKZ117" s="4" t="str" cm="1">
        <f t="array" ref="SKZ117:SLB117">IFERROR(VLOOKUP(SKY117,[1]MA!$A$6:$D$32,{2,3,4},0),IFERROR(VLOOKUP(SKY117,[1]MO!$A$6:$D$26,{2,3,4},0),IFERROR(VLOOKUP(SKY117,[1]MQ!$A$6:$D$26,{2,3,4},0),IFERROR(VLOOKUP(SKY117,[1]BA!$A$6:$H$184,{2,5,8},0),{"No encontrado","X","X"}))))</f>
        <v>CIMBRA COMUN</v>
      </c>
      <c r="SLA117" s="12" t="str">
        <v>m2</v>
      </c>
      <c r="SLB117" s="4">
        <v>404.09</v>
      </c>
      <c r="SLC117" s="1">
        <f t="shared" ref="SLC117" si="3289">0.2*2</f>
        <v>0.4</v>
      </c>
      <c r="SLD117" s="4">
        <f t="shared" ref="SLD117:SLD120" si="3290">SLC117*SLB117</f>
        <v>161.63999999999999</v>
      </c>
      <c r="SLG117" s="1" t="s">
        <v>550</v>
      </c>
      <c r="SLH117" s="4" t="str" cm="1">
        <f t="array" ref="SLH117:SLJ117">IFERROR(VLOOKUP(SLG117,[1]MA!$A$6:$D$32,{2,3,4},0),IFERROR(VLOOKUP(SLG117,[1]MO!$A$6:$D$26,{2,3,4},0),IFERROR(VLOOKUP(SLG117,[1]MQ!$A$6:$D$26,{2,3,4},0),IFERROR(VLOOKUP(SLG117,[1]BA!$A$6:$H$184,{2,5,8},0),{"No encontrado","X","X"}))))</f>
        <v>CIMBRA COMUN</v>
      </c>
      <c r="SLI117" s="12" t="str">
        <v>m2</v>
      </c>
      <c r="SLJ117" s="4">
        <v>404.09</v>
      </c>
      <c r="SLK117" s="1">
        <f t="shared" ref="SLK117" si="3291">0.2*2</f>
        <v>0.4</v>
      </c>
      <c r="SLL117" s="4">
        <f t="shared" ref="SLL117:SLL120" si="3292">SLK117*SLJ117</f>
        <v>161.63999999999999</v>
      </c>
      <c r="SLO117" s="1" t="s">
        <v>550</v>
      </c>
      <c r="SLP117" s="4" t="str" cm="1">
        <f t="array" ref="SLP117:SLR117">IFERROR(VLOOKUP(SLO117,[1]MA!$A$6:$D$32,{2,3,4},0),IFERROR(VLOOKUP(SLO117,[1]MO!$A$6:$D$26,{2,3,4},0),IFERROR(VLOOKUP(SLO117,[1]MQ!$A$6:$D$26,{2,3,4},0),IFERROR(VLOOKUP(SLO117,[1]BA!$A$6:$H$184,{2,5,8},0),{"No encontrado","X","X"}))))</f>
        <v>CIMBRA COMUN</v>
      </c>
      <c r="SLQ117" s="12" t="str">
        <v>m2</v>
      </c>
      <c r="SLR117" s="4">
        <v>404.09</v>
      </c>
      <c r="SLS117" s="1">
        <f t="shared" ref="SLS117" si="3293">0.2*2</f>
        <v>0.4</v>
      </c>
      <c r="SLT117" s="4">
        <f t="shared" ref="SLT117:SLT120" si="3294">SLS117*SLR117</f>
        <v>161.63999999999999</v>
      </c>
      <c r="SLW117" s="1" t="s">
        <v>550</v>
      </c>
      <c r="SLX117" s="4" t="str" cm="1">
        <f t="array" ref="SLX117:SLZ117">IFERROR(VLOOKUP(SLW117,[1]MA!$A$6:$D$32,{2,3,4},0),IFERROR(VLOOKUP(SLW117,[1]MO!$A$6:$D$26,{2,3,4},0),IFERROR(VLOOKUP(SLW117,[1]MQ!$A$6:$D$26,{2,3,4},0),IFERROR(VLOOKUP(SLW117,[1]BA!$A$6:$H$184,{2,5,8},0),{"No encontrado","X","X"}))))</f>
        <v>CIMBRA COMUN</v>
      </c>
      <c r="SLY117" s="12" t="str">
        <v>m2</v>
      </c>
      <c r="SLZ117" s="4">
        <v>404.09</v>
      </c>
      <c r="SMA117" s="1">
        <f t="shared" ref="SMA117" si="3295">0.2*2</f>
        <v>0.4</v>
      </c>
      <c r="SMB117" s="4">
        <f t="shared" ref="SMB117:SMB120" si="3296">SMA117*SLZ117</f>
        <v>161.63999999999999</v>
      </c>
      <c r="SME117" s="1" t="s">
        <v>550</v>
      </c>
      <c r="SMF117" s="4" t="str" cm="1">
        <f t="array" ref="SMF117:SMH117">IFERROR(VLOOKUP(SME117,[1]MA!$A$6:$D$32,{2,3,4},0),IFERROR(VLOOKUP(SME117,[1]MO!$A$6:$D$26,{2,3,4},0),IFERROR(VLOOKUP(SME117,[1]MQ!$A$6:$D$26,{2,3,4},0),IFERROR(VLOOKUP(SME117,[1]BA!$A$6:$H$184,{2,5,8},0),{"No encontrado","X","X"}))))</f>
        <v>CIMBRA COMUN</v>
      </c>
      <c r="SMG117" s="12" t="str">
        <v>m2</v>
      </c>
      <c r="SMH117" s="4">
        <v>404.09</v>
      </c>
      <c r="SMI117" s="1">
        <f t="shared" ref="SMI117" si="3297">0.2*2</f>
        <v>0.4</v>
      </c>
      <c r="SMJ117" s="4">
        <f t="shared" ref="SMJ117:SMJ120" si="3298">SMI117*SMH117</f>
        <v>161.63999999999999</v>
      </c>
      <c r="SMM117" s="1" t="s">
        <v>550</v>
      </c>
      <c r="SMN117" s="4" t="str" cm="1">
        <f t="array" ref="SMN117:SMP117">IFERROR(VLOOKUP(SMM117,[1]MA!$A$6:$D$32,{2,3,4},0),IFERROR(VLOOKUP(SMM117,[1]MO!$A$6:$D$26,{2,3,4},0),IFERROR(VLOOKUP(SMM117,[1]MQ!$A$6:$D$26,{2,3,4},0),IFERROR(VLOOKUP(SMM117,[1]BA!$A$6:$H$184,{2,5,8},0),{"No encontrado","X","X"}))))</f>
        <v>CIMBRA COMUN</v>
      </c>
      <c r="SMO117" s="12" t="str">
        <v>m2</v>
      </c>
      <c r="SMP117" s="4">
        <v>404.09</v>
      </c>
      <c r="SMQ117" s="1">
        <f t="shared" ref="SMQ117" si="3299">0.2*2</f>
        <v>0.4</v>
      </c>
      <c r="SMR117" s="4">
        <f t="shared" ref="SMR117:SMR120" si="3300">SMQ117*SMP117</f>
        <v>161.63999999999999</v>
      </c>
      <c r="SMU117" s="1" t="s">
        <v>550</v>
      </c>
      <c r="SMV117" s="4" t="str" cm="1">
        <f t="array" ref="SMV117:SMX117">IFERROR(VLOOKUP(SMU117,[1]MA!$A$6:$D$32,{2,3,4},0),IFERROR(VLOOKUP(SMU117,[1]MO!$A$6:$D$26,{2,3,4},0),IFERROR(VLOOKUP(SMU117,[1]MQ!$A$6:$D$26,{2,3,4},0),IFERROR(VLOOKUP(SMU117,[1]BA!$A$6:$H$184,{2,5,8},0),{"No encontrado","X","X"}))))</f>
        <v>CIMBRA COMUN</v>
      </c>
      <c r="SMW117" s="12" t="str">
        <v>m2</v>
      </c>
      <c r="SMX117" s="4">
        <v>404.09</v>
      </c>
      <c r="SMY117" s="1">
        <f t="shared" ref="SMY117" si="3301">0.2*2</f>
        <v>0.4</v>
      </c>
      <c r="SMZ117" s="4">
        <f t="shared" ref="SMZ117:SMZ120" si="3302">SMY117*SMX117</f>
        <v>161.63999999999999</v>
      </c>
      <c r="SNC117" s="1" t="s">
        <v>550</v>
      </c>
      <c r="SND117" s="4" t="str" cm="1">
        <f t="array" ref="SND117:SNF117">IFERROR(VLOOKUP(SNC117,[1]MA!$A$6:$D$32,{2,3,4},0),IFERROR(VLOOKUP(SNC117,[1]MO!$A$6:$D$26,{2,3,4},0),IFERROR(VLOOKUP(SNC117,[1]MQ!$A$6:$D$26,{2,3,4},0),IFERROR(VLOOKUP(SNC117,[1]BA!$A$6:$H$184,{2,5,8},0),{"No encontrado","X","X"}))))</f>
        <v>CIMBRA COMUN</v>
      </c>
      <c r="SNE117" s="12" t="str">
        <v>m2</v>
      </c>
      <c r="SNF117" s="4">
        <v>404.09</v>
      </c>
      <c r="SNG117" s="1">
        <f t="shared" ref="SNG117" si="3303">0.2*2</f>
        <v>0.4</v>
      </c>
      <c r="SNH117" s="4">
        <f t="shared" ref="SNH117:SNH120" si="3304">SNG117*SNF117</f>
        <v>161.63999999999999</v>
      </c>
      <c r="SNK117" s="1" t="s">
        <v>550</v>
      </c>
      <c r="SNL117" s="4" t="str" cm="1">
        <f t="array" ref="SNL117:SNN117">IFERROR(VLOOKUP(SNK117,[1]MA!$A$6:$D$32,{2,3,4},0),IFERROR(VLOOKUP(SNK117,[1]MO!$A$6:$D$26,{2,3,4},0),IFERROR(VLOOKUP(SNK117,[1]MQ!$A$6:$D$26,{2,3,4},0),IFERROR(VLOOKUP(SNK117,[1]BA!$A$6:$H$184,{2,5,8},0),{"No encontrado","X","X"}))))</f>
        <v>CIMBRA COMUN</v>
      </c>
      <c r="SNM117" s="12" t="str">
        <v>m2</v>
      </c>
      <c r="SNN117" s="4">
        <v>404.09</v>
      </c>
      <c r="SNO117" s="1">
        <f t="shared" ref="SNO117" si="3305">0.2*2</f>
        <v>0.4</v>
      </c>
      <c r="SNP117" s="4">
        <f t="shared" ref="SNP117:SNP120" si="3306">SNO117*SNN117</f>
        <v>161.63999999999999</v>
      </c>
      <c r="SNS117" s="1" t="s">
        <v>550</v>
      </c>
      <c r="SNT117" s="4" t="str" cm="1">
        <f t="array" ref="SNT117:SNV117">IFERROR(VLOOKUP(SNS117,[1]MA!$A$6:$D$32,{2,3,4},0),IFERROR(VLOOKUP(SNS117,[1]MO!$A$6:$D$26,{2,3,4},0),IFERROR(VLOOKUP(SNS117,[1]MQ!$A$6:$D$26,{2,3,4},0),IFERROR(VLOOKUP(SNS117,[1]BA!$A$6:$H$184,{2,5,8},0),{"No encontrado","X","X"}))))</f>
        <v>CIMBRA COMUN</v>
      </c>
      <c r="SNU117" s="12" t="str">
        <v>m2</v>
      </c>
      <c r="SNV117" s="4">
        <v>404.09</v>
      </c>
      <c r="SNW117" s="1">
        <f t="shared" ref="SNW117" si="3307">0.2*2</f>
        <v>0.4</v>
      </c>
      <c r="SNX117" s="4">
        <f t="shared" ref="SNX117:SNX120" si="3308">SNW117*SNV117</f>
        <v>161.63999999999999</v>
      </c>
      <c r="SOA117" s="1" t="s">
        <v>550</v>
      </c>
      <c r="SOB117" s="4" t="str" cm="1">
        <f t="array" ref="SOB117:SOD117">IFERROR(VLOOKUP(SOA117,[1]MA!$A$6:$D$32,{2,3,4},0),IFERROR(VLOOKUP(SOA117,[1]MO!$A$6:$D$26,{2,3,4},0),IFERROR(VLOOKUP(SOA117,[1]MQ!$A$6:$D$26,{2,3,4},0),IFERROR(VLOOKUP(SOA117,[1]BA!$A$6:$H$184,{2,5,8},0),{"No encontrado","X","X"}))))</f>
        <v>CIMBRA COMUN</v>
      </c>
      <c r="SOC117" s="12" t="str">
        <v>m2</v>
      </c>
      <c r="SOD117" s="4">
        <v>404.09</v>
      </c>
      <c r="SOE117" s="1">
        <f t="shared" ref="SOE117" si="3309">0.2*2</f>
        <v>0.4</v>
      </c>
      <c r="SOF117" s="4">
        <f t="shared" ref="SOF117:SOF120" si="3310">SOE117*SOD117</f>
        <v>161.63999999999999</v>
      </c>
      <c r="SOI117" s="1" t="s">
        <v>550</v>
      </c>
      <c r="SOJ117" s="4" t="str" cm="1">
        <f t="array" ref="SOJ117:SOL117">IFERROR(VLOOKUP(SOI117,[1]MA!$A$6:$D$32,{2,3,4},0),IFERROR(VLOOKUP(SOI117,[1]MO!$A$6:$D$26,{2,3,4},0),IFERROR(VLOOKUP(SOI117,[1]MQ!$A$6:$D$26,{2,3,4},0),IFERROR(VLOOKUP(SOI117,[1]BA!$A$6:$H$184,{2,5,8},0),{"No encontrado","X","X"}))))</f>
        <v>CIMBRA COMUN</v>
      </c>
      <c r="SOK117" s="12" t="str">
        <v>m2</v>
      </c>
      <c r="SOL117" s="4">
        <v>404.09</v>
      </c>
      <c r="SOM117" s="1">
        <f t="shared" ref="SOM117" si="3311">0.2*2</f>
        <v>0.4</v>
      </c>
      <c r="SON117" s="4">
        <f t="shared" ref="SON117:SON120" si="3312">SOM117*SOL117</f>
        <v>161.63999999999999</v>
      </c>
      <c r="SOQ117" s="1" t="s">
        <v>550</v>
      </c>
      <c r="SOR117" s="4" t="str" cm="1">
        <f t="array" ref="SOR117:SOT117">IFERROR(VLOOKUP(SOQ117,[1]MA!$A$6:$D$32,{2,3,4},0),IFERROR(VLOOKUP(SOQ117,[1]MO!$A$6:$D$26,{2,3,4},0),IFERROR(VLOOKUP(SOQ117,[1]MQ!$A$6:$D$26,{2,3,4},0),IFERROR(VLOOKUP(SOQ117,[1]BA!$A$6:$H$184,{2,5,8},0),{"No encontrado","X","X"}))))</f>
        <v>CIMBRA COMUN</v>
      </c>
      <c r="SOS117" s="12" t="str">
        <v>m2</v>
      </c>
      <c r="SOT117" s="4">
        <v>404.09</v>
      </c>
      <c r="SOU117" s="1">
        <f t="shared" ref="SOU117" si="3313">0.2*2</f>
        <v>0.4</v>
      </c>
      <c r="SOV117" s="4">
        <f t="shared" ref="SOV117:SOV120" si="3314">SOU117*SOT117</f>
        <v>161.63999999999999</v>
      </c>
      <c r="SOY117" s="1" t="s">
        <v>550</v>
      </c>
      <c r="SOZ117" s="4" t="str" cm="1">
        <f t="array" ref="SOZ117:SPB117">IFERROR(VLOOKUP(SOY117,[1]MA!$A$6:$D$32,{2,3,4},0),IFERROR(VLOOKUP(SOY117,[1]MO!$A$6:$D$26,{2,3,4},0),IFERROR(VLOOKUP(SOY117,[1]MQ!$A$6:$D$26,{2,3,4},0),IFERROR(VLOOKUP(SOY117,[1]BA!$A$6:$H$184,{2,5,8},0),{"No encontrado","X","X"}))))</f>
        <v>CIMBRA COMUN</v>
      </c>
      <c r="SPA117" s="12" t="str">
        <v>m2</v>
      </c>
      <c r="SPB117" s="4">
        <v>404.09</v>
      </c>
      <c r="SPC117" s="1">
        <f t="shared" ref="SPC117" si="3315">0.2*2</f>
        <v>0.4</v>
      </c>
      <c r="SPD117" s="4">
        <f t="shared" ref="SPD117:SPD120" si="3316">SPC117*SPB117</f>
        <v>161.63999999999999</v>
      </c>
      <c r="SPG117" s="1" t="s">
        <v>550</v>
      </c>
      <c r="SPH117" s="4" t="str" cm="1">
        <f t="array" ref="SPH117:SPJ117">IFERROR(VLOOKUP(SPG117,[1]MA!$A$6:$D$32,{2,3,4},0),IFERROR(VLOOKUP(SPG117,[1]MO!$A$6:$D$26,{2,3,4},0),IFERROR(VLOOKUP(SPG117,[1]MQ!$A$6:$D$26,{2,3,4},0),IFERROR(VLOOKUP(SPG117,[1]BA!$A$6:$H$184,{2,5,8},0),{"No encontrado","X","X"}))))</f>
        <v>CIMBRA COMUN</v>
      </c>
      <c r="SPI117" s="12" t="str">
        <v>m2</v>
      </c>
      <c r="SPJ117" s="4">
        <v>404.09</v>
      </c>
      <c r="SPK117" s="1">
        <f t="shared" ref="SPK117" si="3317">0.2*2</f>
        <v>0.4</v>
      </c>
      <c r="SPL117" s="4">
        <f t="shared" ref="SPL117:SPL120" si="3318">SPK117*SPJ117</f>
        <v>161.63999999999999</v>
      </c>
      <c r="SPO117" s="1" t="s">
        <v>550</v>
      </c>
      <c r="SPP117" s="4" t="str" cm="1">
        <f t="array" ref="SPP117:SPR117">IFERROR(VLOOKUP(SPO117,[1]MA!$A$6:$D$32,{2,3,4},0),IFERROR(VLOOKUP(SPO117,[1]MO!$A$6:$D$26,{2,3,4},0),IFERROR(VLOOKUP(SPO117,[1]MQ!$A$6:$D$26,{2,3,4},0),IFERROR(VLOOKUP(SPO117,[1]BA!$A$6:$H$184,{2,5,8},0),{"No encontrado","X","X"}))))</f>
        <v>CIMBRA COMUN</v>
      </c>
      <c r="SPQ117" s="12" t="str">
        <v>m2</v>
      </c>
      <c r="SPR117" s="4">
        <v>404.09</v>
      </c>
      <c r="SPS117" s="1">
        <f t="shared" ref="SPS117" si="3319">0.2*2</f>
        <v>0.4</v>
      </c>
      <c r="SPT117" s="4">
        <f t="shared" ref="SPT117:SPT120" si="3320">SPS117*SPR117</f>
        <v>161.63999999999999</v>
      </c>
      <c r="SPW117" s="1" t="s">
        <v>550</v>
      </c>
      <c r="SPX117" s="4" t="str" cm="1">
        <f t="array" ref="SPX117:SPZ117">IFERROR(VLOOKUP(SPW117,[1]MA!$A$6:$D$32,{2,3,4},0),IFERROR(VLOOKUP(SPW117,[1]MO!$A$6:$D$26,{2,3,4},0),IFERROR(VLOOKUP(SPW117,[1]MQ!$A$6:$D$26,{2,3,4},0),IFERROR(VLOOKUP(SPW117,[1]BA!$A$6:$H$184,{2,5,8},0),{"No encontrado","X","X"}))))</f>
        <v>CIMBRA COMUN</v>
      </c>
      <c r="SPY117" s="12" t="str">
        <v>m2</v>
      </c>
      <c r="SPZ117" s="4">
        <v>404.09</v>
      </c>
      <c r="SQA117" s="1">
        <f t="shared" ref="SQA117" si="3321">0.2*2</f>
        <v>0.4</v>
      </c>
      <c r="SQB117" s="4">
        <f t="shared" ref="SQB117:SQB120" si="3322">SQA117*SPZ117</f>
        <v>161.63999999999999</v>
      </c>
      <c r="SQE117" s="1" t="s">
        <v>550</v>
      </c>
      <c r="SQF117" s="4" t="str" cm="1">
        <f t="array" ref="SQF117:SQH117">IFERROR(VLOOKUP(SQE117,[1]MA!$A$6:$D$32,{2,3,4},0),IFERROR(VLOOKUP(SQE117,[1]MO!$A$6:$D$26,{2,3,4},0),IFERROR(VLOOKUP(SQE117,[1]MQ!$A$6:$D$26,{2,3,4},0),IFERROR(VLOOKUP(SQE117,[1]BA!$A$6:$H$184,{2,5,8},0),{"No encontrado","X","X"}))))</f>
        <v>CIMBRA COMUN</v>
      </c>
      <c r="SQG117" s="12" t="str">
        <v>m2</v>
      </c>
      <c r="SQH117" s="4">
        <v>404.09</v>
      </c>
      <c r="SQI117" s="1">
        <f t="shared" ref="SQI117" si="3323">0.2*2</f>
        <v>0.4</v>
      </c>
      <c r="SQJ117" s="4">
        <f t="shared" ref="SQJ117:SQJ120" si="3324">SQI117*SQH117</f>
        <v>161.63999999999999</v>
      </c>
      <c r="SQM117" s="1" t="s">
        <v>550</v>
      </c>
      <c r="SQN117" s="4" t="str" cm="1">
        <f t="array" ref="SQN117:SQP117">IFERROR(VLOOKUP(SQM117,[1]MA!$A$6:$D$32,{2,3,4},0),IFERROR(VLOOKUP(SQM117,[1]MO!$A$6:$D$26,{2,3,4},0),IFERROR(VLOOKUP(SQM117,[1]MQ!$A$6:$D$26,{2,3,4},0),IFERROR(VLOOKUP(SQM117,[1]BA!$A$6:$H$184,{2,5,8},0),{"No encontrado","X","X"}))))</f>
        <v>CIMBRA COMUN</v>
      </c>
      <c r="SQO117" s="12" t="str">
        <v>m2</v>
      </c>
      <c r="SQP117" s="4">
        <v>404.09</v>
      </c>
      <c r="SQQ117" s="1">
        <f t="shared" ref="SQQ117" si="3325">0.2*2</f>
        <v>0.4</v>
      </c>
      <c r="SQR117" s="4">
        <f t="shared" ref="SQR117:SQR120" si="3326">SQQ117*SQP117</f>
        <v>161.63999999999999</v>
      </c>
      <c r="SQU117" s="1" t="s">
        <v>550</v>
      </c>
      <c r="SQV117" s="4" t="str" cm="1">
        <f t="array" ref="SQV117:SQX117">IFERROR(VLOOKUP(SQU117,[1]MA!$A$6:$D$32,{2,3,4},0),IFERROR(VLOOKUP(SQU117,[1]MO!$A$6:$D$26,{2,3,4},0),IFERROR(VLOOKUP(SQU117,[1]MQ!$A$6:$D$26,{2,3,4},0),IFERROR(VLOOKUP(SQU117,[1]BA!$A$6:$H$184,{2,5,8},0),{"No encontrado","X","X"}))))</f>
        <v>CIMBRA COMUN</v>
      </c>
      <c r="SQW117" s="12" t="str">
        <v>m2</v>
      </c>
      <c r="SQX117" s="4">
        <v>404.09</v>
      </c>
      <c r="SQY117" s="1">
        <f t="shared" ref="SQY117" si="3327">0.2*2</f>
        <v>0.4</v>
      </c>
      <c r="SQZ117" s="4">
        <f t="shared" ref="SQZ117:SQZ120" si="3328">SQY117*SQX117</f>
        <v>161.63999999999999</v>
      </c>
      <c r="SRC117" s="1" t="s">
        <v>550</v>
      </c>
      <c r="SRD117" s="4" t="str" cm="1">
        <f t="array" ref="SRD117:SRF117">IFERROR(VLOOKUP(SRC117,[1]MA!$A$6:$D$32,{2,3,4},0),IFERROR(VLOOKUP(SRC117,[1]MO!$A$6:$D$26,{2,3,4},0),IFERROR(VLOOKUP(SRC117,[1]MQ!$A$6:$D$26,{2,3,4},0),IFERROR(VLOOKUP(SRC117,[1]BA!$A$6:$H$184,{2,5,8},0),{"No encontrado","X","X"}))))</f>
        <v>CIMBRA COMUN</v>
      </c>
      <c r="SRE117" s="12" t="str">
        <v>m2</v>
      </c>
      <c r="SRF117" s="4">
        <v>404.09</v>
      </c>
      <c r="SRG117" s="1">
        <f t="shared" ref="SRG117" si="3329">0.2*2</f>
        <v>0.4</v>
      </c>
      <c r="SRH117" s="4">
        <f t="shared" ref="SRH117:SRH120" si="3330">SRG117*SRF117</f>
        <v>161.63999999999999</v>
      </c>
      <c r="SRK117" s="1" t="s">
        <v>550</v>
      </c>
      <c r="SRL117" s="4" t="str" cm="1">
        <f t="array" ref="SRL117:SRN117">IFERROR(VLOOKUP(SRK117,[1]MA!$A$6:$D$32,{2,3,4},0),IFERROR(VLOOKUP(SRK117,[1]MO!$A$6:$D$26,{2,3,4},0),IFERROR(VLOOKUP(SRK117,[1]MQ!$A$6:$D$26,{2,3,4},0),IFERROR(VLOOKUP(SRK117,[1]BA!$A$6:$H$184,{2,5,8},0),{"No encontrado","X","X"}))))</f>
        <v>CIMBRA COMUN</v>
      </c>
      <c r="SRM117" s="12" t="str">
        <v>m2</v>
      </c>
      <c r="SRN117" s="4">
        <v>404.09</v>
      </c>
      <c r="SRO117" s="1">
        <f t="shared" ref="SRO117" si="3331">0.2*2</f>
        <v>0.4</v>
      </c>
      <c r="SRP117" s="4">
        <f t="shared" ref="SRP117:SRP120" si="3332">SRO117*SRN117</f>
        <v>161.63999999999999</v>
      </c>
      <c r="SRS117" s="1" t="s">
        <v>550</v>
      </c>
      <c r="SRT117" s="4" t="str" cm="1">
        <f t="array" ref="SRT117:SRV117">IFERROR(VLOOKUP(SRS117,[1]MA!$A$6:$D$32,{2,3,4},0),IFERROR(VLOOKUP(SRS117,[1]MO!$A$6:$D$26,{2,3,4},0),IFERROR(VLOOKUP(SRS117,[1]MQ!$A$6:$D$26,{2,3,4},0),IFERROR(VLOOKUP(SRS117,[1]BA!$A$6:$H$184,{2,5,8},0),{"No encontrado","X","X"}))))</f>
        <v>CIMBRA COMUN</v>
      </c>
      <c r="SRU117" s="12" t="str">
        <v>m2</v>
      </c>
      <c r="SRV117" s="4">
        <v>404.09</v>
      </c>
      <c r="SRW117" s="1">
        <f t="shared" ref="SRW117" si="3333">0.2*2</f>
        <v>0.4</v>
      </c>
      <c r="SRX117" s="4">
        <f t="shared" ref="SRX117:SRX120" si="3334">SRW117*SRV117</f>
        <v>161.63999999999999</v>
      </c>
      <c r="SSA117" s="1" t="s">
        <v>550</v>
      </c>
      <c r="SSB117" s="4" t="str" cm="1">
        <f t="array" ref="SSB117:SSD117">IFERROR(VLOOKUP(SSA117,[1]MA!$A$6:$D$32,{2,3,4},0),IFERROR(VLOOKUP(SSA117,[1]MO!$A$6:$D$26,{2,3,4},0),IFERROR(VLOOKUP(SSA117,[1]MQ!$A$6:$D$26,{2,3,4},0),IFERROR(VLOOKUP(SSA117,[1]BA!$A$6:$H$184,{2,5,8},0),{"No encontrado","X","X"}))))</f>
        <v>CIMBRA COMUN</v>
      </c>
      <c r="SSC117" s="12" t="str">
        <v>m2</v>
      </c>
      <c r="SSD117" s="4">
        <v>404.09</v>
      </c>
      <c r="SSE117" s="1">
        <f t="shared" ref="SSE117" si="3335">0.2*2</f>
        <v>0.4</v>
      </c>
      <c r="SSF117" s="4">
        <f t="shared" ref="SSF117:SSF120" si="3336">SSE117*SSD117</f>
        <v>161.63999999999999</v>
      </c>
      <c r="SSI117" s="1" t="s">
        <v>550</v>
      </c>
      <c r="SSJ117" s="4" t="str" cm="1">
        <f t="array" ref="SSJ117:SSL117">IFERROR(VLOOKUP(SSI117,[1]MA!$A$6:$D$32,{2,3,4},0),IFERROR(VLOOKUP(SSI117,[1]MO!$A$6:$D$26,{2,3,4},0),IFERROR(VLOOKUP(SSI117,[1]MQ!$A$6:$D$26,{2,3,4},0),IFERROR(VLOOKUP(SSI117,[1]BA!$A$6:$H$184,{2,5,8},0),{"No encontrado","X","X"}))))</f>
        <v>CIMBRA COMUN</v>
      </c>
      <c r="SSK117" s="12" t="str">
        <v>m2</v>
      </c>
      <c r="SSL117" s="4">
        <v>404.09</v>
      </c>
      <c r="SSM117" s="1">
        <f t="shared" ref="SSM117" si="3337">0.2*2</f>
        <v>0.4</v>
      </c>
      <c r="SSN117" s="4">
        <f t="shared" ref="SSN117:SSN120" si="3338">SSM117*SSL117</f>
        <v>161.63999999999999</v>
      </c>
      <c r="SSQ117" s="1" t="s">
        <v>550</v>
      </c>
      <c r="SSR117" s="4" t="str" cm="1">
        <f t="array" ref="SSR117:SST117">IFERROR(VLOOKUP(SSQ117,[1]MA!$A$6:$D$32,{2,3,4},0),IFERROR(VLOOKUP(SSQ117,[1]MO!$A$6:$D$26,{2,3,4},0),IFERROR(VLOOKUP(SSQ117,[1]MQ!$A$6:$D$26,{2,3,4},0),IFERROR(VLOOKUP(SSQ117,[1]BA!$A$6:$H$184,{2,5,8},0),{"No encontrado","X","X"}))))</f>
        <v>CIMBRA COMUN</v>
      </c>
      <c r="SSS117" s="12" t="str">
        <v>m2</v>
      </c>
      <c r="SST117" s="4">
        <v>404.09</v>
      </c>
      <c r="SSU117" s="1">
        <f t="shared" ref="SSU117" si="3339">0.2*2</f>
        <v>0.4</v>
      </c>
      <c r="SSV117" s="4">
        <f t="shared" ref="SSV117:SSV120" si="3340">SSU117*SST117</f>
        <v>161.63999999999999</v>
      </c>
      <c r="SSY117" s="1" t="s">
        <v>550</v>
      </c>
      <c r="SSZ117" s="4" t="str" cm="1">
        <f t="array" ref="SSZ117:STB117">IFERROR(VLOOKUP(SSY117,[1]MA!$A$6:$D$32,{2,3,4},0),IFERROR(VLOOKUP(SSY117,[1]MO!$A$6:$D$26,{2,3,4},0),IFERROR(VLOOKUP(SSY117,[1]MQ!$A$6:$D$26,{2,3,4},0),IFERROR(VLOOKUP(SSY117,[1]BA!$A$6:$H$184,{2,5,8},0),{"No encontrado","X","X"}))))</f>
        <v>CIMBRA COMUN</v>
      </c>
      <c r="STA117" s="12" t="str">
        <v>m2</v>
      </c>
      <c r="STB117" s="4">
        <v>404.09</v>
      </c>
      <c r="STC117" s="1">
        <f t="shared" ref="STC117" si="3341">0.2*2</f>
        <v>0.4</v>
      </c>
      <c r="STD117" s="4">
        <f t="shared" ref="STD117:STD120" si="3342">STC117*STB117</f>
        <v>161.63999999999999</v>
      </c>
      <c r="STG117" s="1" t="s">
        <v>550</v>
      </c>
      <c r="STH117" s="4" t="str" cm="1">
        <f t="array" ref="STH117:STJ117">IFERROR(VLOOKUP(STG117,[1]MA!$A$6:$D$32,{2,3,4},0),IFERROR(VLOOKUP(STG117,[1]MO!$A$6:$D$26,{2,3,4},0),IFERROR(VLOOKUP(STG117,[1]MQ!$A$6:$D$26,{2,3,4},0),IFERROR(VLOOKUP(STG117,[1]BA!$A$6:$H$184,{2,5,8},0),{"No encontrado","X","X"}))))</f>
        <v>CIMBRA COMUN</v>
      </c>
      <c r="STI117" s="12" t="str">
        <v>m2</v>
      </c>
      <c r="STJ117" s="4">
        <v>404.09</v>
      </c>
      <c r="STK117" s="1">
        <f t="shared" ref="STK117" si="3343">0.2*2</f>
        <v>0.4</v>
      </c>
      <c r="STL117" s="4">
        <f t="shared" ref="STL117:STL120" si="3344">STK117*STJ117</f>
        <v>161.63999999999999</v>
      </c>
      <c r="STO117" s="1" t="s">
        <v>550</v>
      </c>
      <c r="STP117" s="4" t="str" cm="1">
        <f t="array" ref="STP117:STR117">IFERROR(VLOOKUP(STO117,[1]MA!$A$6:$D$32,{2,3,4},0),IFERROR(VLOOKUP(STO117,[1]MO!$A$6:$D$26,{2,3,4},0),IFERROR(VLOOKUP(STO117,[1]MQ!$A$6:$D$26,{2,3,4},0),IFERROR(VLOOKUP(STO117,[1]BA!$A$6:$H$184,{2,5,8},0),{"No encontrado","X","X"}))))</f>
        <v>CIMBRA COMUN</v>
      </c>
      <c r="STQ117" s="12" t="str">
        <v>m2</v>
      </c>
      <c r="STR117" s="4">
        <v>404.09</v>
      </c>
      <c r="STS117" s="1">
        <f t="shared" ref="STS117" si="3345">0.2*2</f>
        <v>0.4</v>
      </c>
      <c r="STT117" s="4">
        <f t="shared" ref="STT117:STT120" si="3346">STS117*STR117</f>
        <v>161.63999999999999</v>
      </c>
      <c r="STW117" s="1" t="s">
        <v>550</v>
      </c>
      <c r="STX117" s="4" t="str" cm="1">
        <f t="array" ref="STX117:STZ117">IFERROR(VLOOKUP(STW117,[1]MA!$A$6:$D$32,{2,3,4},0),IFERROR(VLOOKUP(STW117,[1]MO!$A$6:$D$26,{2,3,4},0),IFERROR(VLOOKUP(STW117,[1]MQ!$A$6:$D$26,{2,3,4},0),IFERROR(VLOOKUP(STW117,[1]BA!$A$6:$H$184,{2,5,8},0),{"No encontrado","X","X"}))))</f>
        <v>CIMBRA COMUN</v>
      </c>
      <c r="STY117" s="12" t="str">
        <v>m2</v>
      </c>
      <c r="STZ117" s="4">
        <v>404.09</v>
      </c>
      <c r="SUA117" s="1">
        <f t="shared" ref="SUA117" si="3347">0.2*2</f>
        <v>0.4</v>
      </c>
      <c r="SUB117" s="4">
        <f t="shared" ref="SUB117:SUB120" si="3348">SUA117*STZ117</f>
        <v>161.63999999999999</v>
      </c>
      <c r="SUE117" s="1" t="s">
        <v>550</v>
      </c>
      <c r="SUF117" s="4" t="str" cm="1">
        <f t="array" ref="SUF117:SUH117">IFERROR(VLOOKUP(SUE117,[1]MA!$A$6:$D$32,{2,3,4},0),IFERROR(VLOOKUP(SUE117,[1]MO!$A$6:$D$26,{2,3,4},0),IFERROR(VLOOKUP(SUE117,[1]MQ!$A$6:$D$26,{2,3,4},0),IFERROR(VLOOKUP(SUE117,[1]BA!$A$6:$H$184,{2,5,8},0),{"No encontrado","X","X"}))))</f>
        <v>CIMBRA COMUN</v>
      </c>
      <c r="SUG117" s="12" t="str">
        <v>m2</v>
      </c>
      <c r="SUH117" s="4">
        <v>404.09</v>
      </c>
      <c r="SUI117" s="1">
        <f t="shared" ref="SUI117" si="3349">0.2*2</f>
        <v>0.4</v>
      </c>
      <c r="SUJ117" s="4">
        <f t="shared" ref="SUJ117:SUJ120" si="3350">SUI117*SUH117</f>
        <v>161.63999999999999</v>
      </c>
      <c r="SUM117" s="1" t="s">
        <v>550</v>
      </c>
      <c r="SUN117" s="4" t="str" cm="1">
        <f t="array" ref="SUN117:SUP117">IFERROR(VLOOKUP(SUM117,[1]MA!$A$6:$D$32,{2,3,4},0),IFERROR(VLOOKUP(SUM117,[1]MO!$A$6:$D$26,{2,3,4},0),IFERROR(VLOOKUP(SUM117,[1]MQ!$A$6:$D$26,{2,3,4},0),IFERROR(VLOOKUP(SUM117,[1]BA!$A$6:$H$184,{2,5,8},0),{"No encontrado","X","X"}))))</f>
        <v>CIMBRA COMUN</v>
      </c>
      <c r="SUO117" s="12" t="str">
        <v>m2</v>
      </c>
      <c r="SUP117" s="4">
        <v>404.09</v>
      </c>
      <c r="SUQ117" s="1">
        <f t="shared" ref="SUQ117" si="3351">0.2*2</f>
        <v>0.4</v>
      </c>
      <c r="SUR117" s="4">
        <f t="shared" ref="SUR117:SUR120" si="3352">SUQ117*SUP117</f>
        <v>161.63999999999999</v>
      </c>
      <c r="SUU117" s="1" t="s">
        <v>550</v>
      </c>
      <c r="SUV117" s="4" t="str" cm="1">
        <f t="array" ref="SUV117:SUX117">IFERROR(VLOOKUP(SUU117,[1]MA!$A$6:$D$32,{2,3,4},0),IFERROR(VLOOKUP(SUU117,[1]MO!$A$6:$D$26,{2,3,4},0),IFERROR(VLOOKUP(SUU117,[1]MQ!$A$6:$D$26,{2,3,4},0),IFERROR(VLOOKUP(SUU117,[1]BA!$A$6:$H$184,{2,5,8},0),{"No encontrado","X","X"}))))</f>
        <v>CIMBRA COMUN</v>
      </c>
      <c r="SUW117" s="12" t="str">
        <v>m2</v>
      </c>
      <c r="SUX117" s="4">
        <v>404.09</v>
      </c>
      <c r="SUY117" s="1">
        <f t="shared" ref="SUY117" si="3353">0.2*2</f>
        <v>0.4</v>
      </c>
      <c r="SUZ117" s="4">
        <f t="shared" ref="SUZ117:SUZ120" si="3354">SUY117*SUX117</f>
        <v>161.63999999999999</v>
      </c>
      <c r="SVC117" s="1" t="s">
        <v>550</v>
      </c>
      <c r="SVD117" s="4" t="str" cm="1">
        <f t="array" ref="SVD117:SVF117">IFERROR(VLOOKUP(SVC117,[1]MA!$A$6:$D$32,{2,3,4},0),IFERROR(VLOOKUP(SVC117,[1]MO!$A$6:$D$26,{2,3,4},0),IFERROR(VLOOKUP(SVC117,[1]MQ!$A$6:$D$26,{2,3,4},0),IFERROR(VLOOKUP(SVC117,[1]BA!$A$6:$H$184,{2,5,8},0),{"No encontrado","X","X"}))))</f>
        <v>CIMBRA COMUN</v>
      </c>
      <c r="SVE117" s="12" t="str">
        <v>m2</v>
      </c>
      <c r="SVF117" s="4">
        <v>404.09</v>
      </c>
      <c r="SVG117" s="1">
        <f t="shared" ref="SVG117" si="3355">0.2*2</f>
        <v>0.4</v>
      </c>
      <c r="SVH117" s="4">
        <f t="shared" ref="SVH117:SVH120" si="3356">SVG117*SVF117</f>
        <v>161.63999999999999</v>
      </c>
      <c r="SVK117" s="1" t="s">
        <v>550</v>
      </c>
      <c r="SVL117" s="4" t="str" cm="1">
        <f t="array" ref="SVL117:SVN117">IFERROR(VLOOKUP(SVK117,[1]MA!$A$6:$D$32,{2,3,4},0),IFERROR(VLOOKUP(SVK117,[1]MO!$A$6:$D$26,{2,3,4},0),IFERROR(VLOOKUP(SVK117,[1]MQ!$A$6:$D$26,{2,3,4},0),IFERROR(VLOOKUP(SVK117,[1]BA!$A$6:$H$184,{2,5,8},0),{"No encontrado","X","X"}))))</f>
        <v>CIMBRA COMUN</v>
      </c>
      <c r="SVM117" s="12" t="str">
        <v>m2</v>
      </c>
      <c r="SVN117" s="4">
        <v>404.09</v>
      </c>
      <c r="SVO117" s="1">
        <f t="shared" ref="SVO117" si="3357">0.2*2</f>
        <v>0.4</v>
      </c>
      <c r="SVP117" s="4">
        <f t="shared" ref="SVP117:SVP120" si="3358">SVO117*SVN117</f>
        <v>161.63999999999999</v>
      </c>
      <c r="SVS117" s="1" t="s">
        <v>550</v>
      </c>
      <c r="SVT117" s="4" t="str" cm="1">
        <f t="array" ref="SVT117:SVV117">IFERROR(VLOOKUP(SVS117,[1]MA!$A$6:$D$32,{2,3,4},0),IFERROR(VLOOKUP(SVS117,[1]MO!$A$6:$D$26,{2,3,4},0),IFERROR(VLOOKUP(SVS117,[1]MQ!$A$6:$D$26,{2,3,4},0),IFERROR(VLOOKUP(SVS117,[1]BA!$A$6:$H$184,{2,5,8},0),{"No encontrado","X","X"}))))</f>
        <v>CIMBRA COMUN</v>
      </c>
      <c r="SVU117" s="12" t="str">
        <v>m2</v>
      </c>
      <c r="SVV117" s="4">
        <v>404.09</v>
      </c>
      <c r="SVW117" s="1">
        <f t="shared" ref="SVW117" si="3359">0.2*2</f>
        <v>0.4</v>
      </c>
      <c r="SVX117" s="4">
        <f t="shared" ref="SVX117:SVX120" si="3360">SVW117*SVV117</f>
        <v>161.63999999999999</v>
      </c>
      <c r="SWA117" s="1" t="s">
        <v>550</v>
      </c>
      <c r="SWB117" s="4" t="str" cm="1">
        <f t="array" ref="SWB117:SWD117">IFERROR(VLOOKUP(SWA117,[1]MA!$A$6:$D$32,{2,3,4},0),IFERROR(VLOOKUP(SWA117,[1]MO!$A$6:$D$26,{2,3,4},0),IFERROR(VLOOKUP(SWA117,[1]MQ!$A$6:$D$26,{2,3,4},0),IFERROR(VLOOKUP(SWA117,[1]BA!$A$6:$H$184,{2,5,8},0),{"No encontrado","X","X"}))))</f>
        <v>CIMBRA COMUN</v>
      </c>
      <c r="SWC117" s="12" t="str">
        <v>m2</v>
      </c>
      <c r="SWD117" s="4">
        <v>404.09</v>
      </c>
      <c r="SWE117" s="1">
        <f t="shared" ref="SWE117" si="3361">0.2*2</f>
        <v>0.4</v>
      </c>
      <c r="SWF117" s="4">
        <f t="shared" ref="SWF117:SWF120" si="3362">SWE117*SWD117</f>
        <v>161.63999999999999</v>
      </c>
      <c r="SWI117" s="1" t="s">
        <v>550</v>
      </c>
      <c r="SWJ117" s="4" t="str" cm="1">
        <f t="array" ref="SWJ117:SWL117">IFERROR(VLOOKUP(SWI117,[1]MA!$A$6:$D$32,{2,3,4},0),IFERROR(VLOOKUP(SWI117,[1]MO!$A$6:$D$26,{2,3,4},0),IFERROR(VLOOKUP(SWI117,[1]MQ!$A$6:$D$26,{2,3,4},0),IFERROR(VLOOKUP(SWI117,[1]BA!$A$6:$H$184,{2,5,8},0),{"No encontrado","X","X"}))))</f>
        <v>CIMBRA COMUN</v>
      </c>
      <c r="SWK117" s="12" t="str">
        <v>m2</v>
      </c>
      <c r="SWL117" s="4">
        <v>404.09</v>
      </c>
      <c r="SWM117" s="1">
        <f t="shared" ref="SWM117" si="3363">0.2*2</f>
        <v>0.4</v>
      </c>
      <c r="SWN117" s="4">
        <f t="shared" ref="SWN117:SWN120" si="3364">SWM117*SWL117</f>
        <v>161.63999999999999</v>
      </c>
      <c r="SWQ117" s="1" t="s">
        <v>550</v>
      </c>
      <c r="SWR117" s="4" t="str" cm="1">
        <f t="array" ref="SWR117:SWT117">IFERROR(VLOOKUP(SWQ117,[1]MA!$A$6:$D$32,{2,3,4},0),IFERROR(VLOOKUP(SWQ117,[1]MO!$A$6:$D$26,{2,3,4},0),IFERROR(VLOOKUP(SWQ117,[1]MQ!$A$6:$D$26,{2,3,4},0),IFERROR(VLOOKUP(SWQ117,[1]BA!$A$6:$H$184,{2,5,8},0),{"No encontrado","X","X"}))))</f>
        <v>CIMBRA COMUN</v>
      </c>
      <c r="SWS117" s="12" t="str">
        <v>m2</v>
      </c>
      <c r="SWT117" s="4">
        <v>404.09</v>
      </c>
      <c r="SWU117" s="1">
        <f t="shared" ref="SWU117" si="3365">0.2*2</f>
        <v>0.4</v>
      </c>
      <c r="SWV117" s="4">
        <f t="shared" ref="SWV117:SWV120" si="3366">SWU117*SWT117</f>
        <v>161.63999999999999</v>
      </c>
      <c r="SWY117" s="1" t="s">
        <v>550</v>
      </c>
      <c r="SWZ117" s="4" t="str" cm="1">
        <f t="array" ref="SWZ117:SXB117">IFERROR(VLOOKUP(SWY117,[1]MA!$A$6:$D$32,{2,3,4},0),IFERROR(VLOOKUP(SWY117,[1]MO!$A$6:$D$26,{2,3,4},0),IFERROR(VLOOKUP(SWY117,[1]MQ!$A$6:$D$26,{2,3,4},0),IFERROR(VLOOKUP(SWY117,[1]BA!$A$6:$H$184,{2,5,8},0),{"No encontrado","X","X"}))))</f>
        <v>CIMBRA COMUN</v>
      </c>
      <c r="SXA117" s="12" t="str">
        <v>m2</v>
      </c>
      <c r="SXB117" s="4">
        <v>404.09</v>
      </c>
      <c r="SXC117" s="1">
        <f t="shared" ref="SXC117" si="3367">0.2*2</f>
        <v>0.4</v>
      </c>
      <c r="SXD117" s="4">
        <f t="shared" ref="SXD117:SXD120" si="3368">SXC117*SXB117</f>
        <v>161.63999999999999</v>
      </c>
      <c r="SXG117" s="1" t="s">
        <v>550</v>
      </c>
      <c r="SXH117" s="4" t="str" cm="1">
        <f t="array" ref="SXH117:SXJ117">IFERROR(VLOOKUP(SXG117,[1]MA!$A$6:$D$32,{2,3,4},0),IFERROR(VLOOKUP(SXG117,[1]MO!$A$6:$D$26,{2,3,4},0),IFERROR(VLOOKUP(SXG117,[1]MQ!$A$6:$D$26,{2,3,4},0),IFERROR(VLOOKUP(SXG117,[1]BA!$A$6:$H$184,{2,5,8},0),{"No encontrado","X","X"}))))</f>
        <v>CIMBRA COMUN</v>
      </c>
      <c r="SXI117" s="12" t="str">
        <v>m2</v>
      </c>
      <c r="SXJ117" s="4">
        <v>404.09</v>
      </c>
      <c r="SXK117" s="1">
        <f t="shared" ref="SXK117" si="3369">0.2*2</f>
        <v>0.4</v>
      </c>
      <c r="SXL117" s="4">
        <f t="shared" ref="SXL117:SXL120" si="3370">SXK117*SXJ117</f>
        <v>161.63999999999999</v>
      </c>
      <c r="SXO117" s="1" t="s">
        <v>550</v>
      </c>
      <c r="SXP117" s="4" t="str" cm="1">
        <f t="array" ref="SXP117:SXR117">IFERROR(VLOOKUP(SXO117,[1]MA!$A$6:$D$32,{2,3,4},0),IFERROR(VLOOKUP(SXO117,[1]MO!$A$6:$D$26,{2,3,4},0),IFERROR(VLOOKUP(SXO117,[1]MQ!$A$6:$D$26,{2,3,4},0),IFERROR(VLOOKUP(SXO117,[1]BA!$A$6:$H$184,{2,5,8},0),{"No encontrado","X","X"}))))</f>
        <v>CIMBRA COMUN</v>
      </c>
      <c r="SXQ117" s="12" t="str">
        <v>m2</v>
      </c>
      <c r="SXR117" s="4">
        <v>404.09</v>
      </c>
      <c r="SXS117" s="1">
        <f t="shared" ref="SXS117" si="3371">0.2*2</f>
        <v>0.4</v>
      </c>
      <c r="SXT117" s="4">
        <f t="shared" ref="SXT117:SXT120" si="3372">SXS117*SXR117</f>
        <v>161.63999999999999</v>
      </c>
      <c r="SXW117" s="1" t="s">
        <v>550</v>
      </c>
      <c r="SXX117" s="4" t="str" cm="1">
        <f t="array" ref="SXX117:SXZ117">IFERROR(VLOOKUP(SXW117,[1]MA!$A$6:$D$32,{2,3,4},0),IFERROR(VLOOKUP(SXW117,[1]MO!$A$6:$D$26,{2,3,4},0),IFERROR(VLOOKUP(SXW117,[1]MQ!$A$6:$D$26,{2,3,4},0),IFERROR(VLOOKUP(SXW117,[1]BA!$A$6:$H$184,{2,5,8},0),{"No encontrado","X","X"}))))</f>
        <v>CIMBRA COMUN</v>
      </c>
      <c r="SXY117" s="12" t="str">
        <v>m2</v>
      </c>
      <c r="SXZ117" s="4">
        <v>404.09</v>
      </c>
      <c r="SYA117" s="1">
        <f t="shared" ref="SYA117" si="3373">0.2*2</f>
        <v>0.4</v>
      </c>
      <c r="SYB117" s="4">
        <f t="shared" ref="SYB117:SYB120" si="3374">SYA117*SXZ117</f>
        <v>161.63999999999999</v>
      </c>
      <c r="SYE117" s="1" t="s">
        <v>550</v>
      </c>
      <c r="SYF117" s="4" t="str" cm="1">
        <f t="array" ref="SYF117:SYH117">IFERROR(VLOOKUP(SYE117,[1]MA!$A$6:$D$32,{2,3,4},0),IFERROR(VLOOKUP(SYE117,[1]MO!$A$6:$D$26,{2,3,4},0),IFERROR(VLOOKUP(SYE117,[1]MQ!$A$6:$D$26,{2,3,4},0),IFERROR(VLOOKUP(SYE117,[1]BA!$A$6:$H$184,{2,5,8},0),{"No encontrado","X","X"}))))</f>
        <v>CIMBRA COMUN</v>
      </c>
      <c r="SYG117" s="12" t="str">
        <v>m2</v>
      </c>
      <c r="SYH117" s="4">
        <v>404.09</v>
      </c>
      <c r="SYI117" s="1">
        <f t="shared" ref="SYI117" si="3375">0.2*2</f>
        <v>0.4</v>
      </c>
      <c r="SYJ117" s="4">
        <f t="shared" ref="SYJ117:SYJ120" si="3376">SYI117*SYH117</f>
        <v>161.63999999999999</v>
      </c>
      <c r="SYM117" s="1" t="s">
        <v>550</v>
      </c>
      <c r="SYN117" s="4" t="str" cm="1">
        <f t="array" ref="SYN117:SYP117">IFERROR(VLOOKUP(SYM117,[1]MA!$A$6:$D$32,{2,3,4},0),IFERROR(VLOOKUP(SYM117,[1]MO!$A$6:$D$26,{2,3,4},0),IFERROR(VLOOKUP(SYM117,[1]MQ!$A$6:$D$26,{2,3,4},0),IFERROR(VLOOKUP(SYM117,[1]BA!$A$6:$H$184,{2,5,8},0),{"No encontrado","X","X"}))))</f>
        <v>CIMBRA COMUN</v>
      </c>
      <c r="SYO117" s="12" t="str">
        <v>m2</v>
      </c>
      <c r="SYP117" s="4">
        <v>404.09</v>
      </c>
      <c r="SYQ117" s="1">
        <f t="shared" ref="SYQ117" si="3377">0.2*2</f>
        <v>0.4</v>
      </c>
      <c r="SYR117" s="4">
        <f t="shared" ref="SYR117:SYR120" si="3378">SYQ117*SYP117</f>
        <v>161.63999999999999</v>
      </c>
      <c r="SYU117" s="1" t="s">
        <v>550</v>
      </c>
      <c r="SYV117" s="4" t="str" cm="1">
        <f t="array" ref="SYV117:SYX117">IFERROR(VLOOKUP(SYU117,[1]MA!$A$6:$D$32,{2,3,4},0),IFERROR(VLOOKUP(SYU117,[1]MO!$A$6:$D$26,{2,3,4},0),IFERROR(VLOOKUP(SYU117,[1]MQ!$A$6:$D$26,{2,3,4},0),IFERROR(VLOOKUP(SYU117,[1]BA!$A$6:$H$184,{2,5,8},0),{"No encontrado","X","X"}))))</f>
        <v>CIMBRA COMUN</v>
      </c>
      <c r="SYW117" s="12" t="str">
        <v>m2</v>
      </c>
      <c r="SYX117" s="4">
        <v>404.09</v>
      </c>
      <c r="SYY117" s="1">
        <f t="shared" ref="SYY117" si="3379">0.2*2</f>
        <v>0.4</v>
      </c>
      <c r="SYZ117" s="4">
        <f t="shared" ref="SYZ117:SYZ120" si="3380">SYY117*SYX117</f>
        <v>161.63999999999999</v>
      </c>
      <c r="SZC117" s="1" t="s">
        <v>550</v>
      </c>
      <c r="SZD117" s="4" t="str" cm="1">
        <f t="array" ref="SZD117:SZF117">IFERROR(VLOOKUP(SZC117,[1]MA!$A$6:$D$32,{2,3,4},0),IFERROR(VLOOKUP(SZC117,[1]MO!$A$6:$D$26,{2,3,4},0),IFERROR(VLOOKUP(SZC117,[1]MQ!$A$6:$D$26,{2,3,4},0),IFERROR(VLOOKUP(SZC117,[1]BA!$A$6:$H$184,{2,5,8},0),{"No encontrado","X","X"}))))</f>
        <v>CIMBRA COMUN</v>
      </c>
      <c r="SZE117" s="12" t="str">
        <v>m2</v>
      </c>
      <c r="SZF117" s="4">
        <v>404.09</v>
      </c>
      <c r="SZG117" s="1">
        <f t="shared" ref="SZG117" si="3381">0.2*2</f>
        <v>0.4</v>
      </c>
      <c r="SZH117" s="4">
        <f t="shared" ref="SZH117:SZH120" si="3382">SZG117*SZF117</f>
        <v>161.63999999999999</v>
      </c>
      <c r="SZK117" s="1" t="s">
        <v>550</v>
      </c>
      <c r="SZL117" s="4" t="str" cm="1">
        <f t="array" ref="SZL117:SZN117">IFERROR(VLOOKUP(SZK117,[1]MA!$A$6:$D$32,{2,3,4},0),IFERROR(VLOOKUP(SZK117,[1]MO!$A$6:$D$26,{2,3,4},0),IFERROR(VLOOKUP(SZK117,[1]MQ!$A$6:$D$26,{2,3,4},0),IFERROR(VLOOKUP(SZK117,[1]BA!$A$6:$H$184,{2,5,8},0),{"No encontrado","X","X"}))))</f>
        <v>CIMBRA COMUN</v>
      </c>
      <c r="SZM117" s="12" t="str">
        <v>m2</v>
      </c>
      <c r="SZN117" s="4">
        <v>404.09</v>
      </c>
      <c r="SZO117" s="1">
        <f t="shared" ref="SZO117" si="3383">0.2*2</f>
        <v>0.4</v>
      </c>
      <c r="SZP117" s="4">
        <f t="shared" ref="SZP117:SZP120" si="3384">SZO117*SZN117</f>
        <v>161.63999999999999</v>
      </c>
      <c r="SZS117" s="1" t="s">
        <v>550</v>
      </c>
      <c r="SZT117" s="4" t="str" cm="1">
        <f t="array" ref="SZT117:SZV117">IFERROR(VLOOKUP(SZS117,[1]MA!$A$6:$D$32,{2,3,4},0),IFERROR(VLOOKUP(SZS117,[1]MO!$A$6:$D$26,{2,3,4},0),IFERROR(VLOOKUP(SZS117,[1]MQ!$A$6:$D$26,{2,3,4},0),IFERROR(VLOOKUP(SZS117,[1]BA!$A$6:$H$184,{2,5,8},0),{"No encontrado","X","X"}))))</f>
        <v>CIMBRA COMUN</v>
      </c>
      <c r="SZU117" s="12" t="str">
        <v>m2</v>
      </c>
      <c r="SZV117" s="4">
        <v>404.09</v>
      </c>
      <c r="SZW117" s="1">
        <f t="shared" ref="SZW117" si="3385">0.2*2</f>
        <v>0.4</v>
      </c>
      <c r="SZX117" s="4">
        <f t="shared" ref="SZX117:SZX120" si="3386">SZW117*SZV117</f>
        <v>161.63999999999999</v>
      </c>
      <c r="TAA117" s="1" t="s">
        <v>550</v>
      </c>
      <c r="TAB117" s="4" t="str" cm="1">
        <f t="array" ref="TAB117:TAD117">IFERROR(VLOOKUP(TAA117,[1]MA!$A$6:$D$32,{2,3,4},0),IFERROR(VLOOKUP(TAA117,[1]MO!$A$6:$D$26,{2,3,4},0),IFERROR(VLOOKUP(TAA117,[1]MQ!$A$6:$D$26,{2,3,4},0),IFERROR(VLOOKUP(TAA117,[1]BA!$A$6:$H$184,{2,5,8},0),{"No encontrado","X","X"}))))</f>
        <v>CIMBRA COMUN</v>
      </c>
      <c r="TAC117" s="12" t="str">
        <v>m2</v>
      </c>
      <c r="TAD117" s="4">
        <v>404.09</v>
      </c>
      <c r="TAE117" s="1">
        <f t="shared" ref="TAE117" si="3387">0.2*2</f>
        <v>0.4</v>
      </c>
      <c r="TAF117" s="4">
        <f t="shared" ref="TAF117:TAF120" si="3388">TAE117*TAD117</f>
        <v>161.63999999999999</v>
      </c>
      <c r="TAI117" s="1" t="s">
        <v>550</v>
      </c>
      <c r="TAJ117" s="4" t="str" cm="1">
        <f t="array" ref="TAJ117:TAL117">IFERROR(VLOOKUP(TAI117,[1]MA!$A$6:$D$32,{2,3,4},0),IFERROR(VLOOKUP(TAI117,[1]MO!$A$6:$D$26,{2,3,4},0),IFERROR(VLOOKUP(TAI117,[1]MQ!$A$6:$D$26,{2,3,4},0),IFERROR(VLOOKUP(TAI117,[1]BA!$A$6:$H$184,{2,5,8},0),{"No encontrado","X","X"}))))</f>
        <v>CIMBRA COMUN</v>
      </c>
      <c r="TAK117" s="12" t="str">
        <v>m2</v>
      </c>
      <c r="TAL117" s="4">
        <v>404.09</v>
      </c>
      <c r="TAM117" s="1">
        <f t="shared" ref="TAM117" si="3389">0.2*2</f>
        <v>0.4</v>
      </c>
      <c r="TAN117" s="4">
        <f t="shared" ref="TAN117:TAN120" si="3390">TAM117*TAL117</f>
        <v>161.63999999999999</v>
      </c>
      <c r="TAQ117" s="1" t="s">
        <v>550</v>
      </c>
      <c r="TAR117" s="4" t="str" cm="1">
        <f t="array" ref="TAR117:TAT117">IFERROR(VLOOKUP(TAQ117,[1]MA!$A$6:$D$32,{2,3,4},0),IFERROR(VLOOKUP(TAQ117,[1]MO!$A$6:$D$26,{2,3,4},0),IFERROR(VLOOKUP(TAQ117,[1]MQ!$A$6:$D$26,{2,3,4},0),IFERROR(VLOOKUP(TAQ117,[1]BA!$A$6:$H$184,{2,5,8},0),{"No encontrado","X","X"}))))</f>
        <v>CIMBRA COMUN</v>
      </c>
      <c r="TAS117" s="12" t="str">
        <v>m2</v>
      </c>
      <c r="TAT117" s="4">
        <v>404.09</v>
      </c>
      <c r="TAU117" s="1">
        <f t="shared" ref="TAU117" si="3391">0.2*2</f>
        <v>0.4</v>
      </c>
      <c r="TAV117" s="4">
        <f t="shared" ref="TAV117:TAV120" si="3392">TAU117*TAT117</f>
        <v>161.63999999999999</v>
      </c>
      <c r="TAY117" s="1" t="s">
        <v>550</v>
      </c>
      <c r="TAZ117" s="4" t="str" cm="1">
        <f t="array" ref="TAZ117:TBB117">IFERROR(VLOOKUP(TAY117,[1]MA!$A$6:$D$32,{2,3,4},0),IFERROR(VLOOKUP(TAY117,[1]MO!$A$6:$D$26,{2,3,4},0),IFERROR(VLOOKUP(TAY117,[1]MQ!$A$6:$D$26,{2,3,4},0),IFERROR(VLOOKUP(TAY117,[1]BA!$A$6:$H$184,{2,5,8},0),{"No encontrado","X","X"}))))</f>
        <v>CIMBRA COMUN</v>
      </c>
      <c r="TBA117" s="12" t="str">
        <v>m2</v>
      </c>
      <c r="TBB117" s="4">
        <v>404.09</v>
      </c>
      <c r="TBC117" s="1">
        <f t="shared" ref="TBC117" si="3393">0.2*2</f>
        <v>0.4</v>
      </c>
      <c r="TBD117" s="4">
        <f t="shared" ref="TBD117:TBD120" si="3394">TBC117*TBB117</f>
        <v>161.63999999999999</v>
      </c>
      <c r="TBG117" s="1" t="s">
        <v>550</v>
      </c>
      <c r="TBH117" s="4" t="str" cm="1">
        <f t="array" ref="TBH117:TBJ117">IFERROR(VLOOKUP(TBG117,[1]MA!$A$6:$D$32,{2,3,4},0),IFERROR(VLOOKUP(TBG117,[1]MO!$A$6:$D$26,{2,3,4},0),IFERROR(VLOOKUP(TBG117,[1]MQ!$A$6:$D$26,{2,3,4},0),IFERROR(VLOOKUP(TBG117,[1]BA!$A$6:$H$184,{2,5,8},0),{"No encontrado","X","X"}))))</f>
        <v>CIMBRA COMUN</v>
      </c>
      <c r="TBI117" s="12" t="str">
        <v>m2</v>
      </c>
      <c r="TBJ117" s="4">
        <v>404.09</v>
      </c>
      <c r="TBK117" s="1">
        <f t="shared" ref="TBK117" si="3395">0.2*2</f>
        <v>0.4</v>
      </c>
      <c r="TBL117" s="4">
        <f t="shared" ref="TBL117:TBL120" si="3396">TBK117*TBJ117</f>
        <v>161.63999999999999</v>
      </c>
      <c r="TBO117" s="1" t="s">
        <v>550</v>
      </c>
      <c r="TBP117" s="4" t="str" cm="1">
        <f t="array" ref="TBP117:TBR117">IFERROR(VLOOKUP(TBO117,[1]MA!$A$6:$D$32,{2,3,4},0),IFERROR(VLOOKUP(TBO117,[1]MO!$A$6:$D$26,{2,3,4},0),IFERROR(VLOOKUP(TBO117,[1]MQ!$A$6:$D$26,{2,3,4},0),IFERROR(VLOOKUP(TBO117,[1]BA!$A$6:$H$184,{2,5,8},0),{"No encontrado","X","X"}))))</f>
        <v>CIMBRA COMUN</v>
      </c>
      <c r="TBQ117" s="12" t="str">
        <v>m2</v>
      </c>
      <c r="TBR117" s="4">
        <v>404.09</v>
      </c>
      <c r="TBS117" s="1">
        <f t="shared" ref="TBS117" si="3397">0.2*2</f>
        <v>0.4</v>
      </c>
      <c r="TBT117" s="4">
        <f t="shared" ref="TBT117:TBT120" si="3398">TBS117*TBR117</f>
        <v>161.63999999999999</v>
      </c>
      <c r="TBW117" s="1" t="s">
        <v>550</v>
      </c>
      <c r="TBX117" s="4" t="str" cm="1">
        <f t="array" ref="TBX117:TBZ117">IFERROR(VLOOKUP(TBW117,[1]MA!$A$6:$D$32,{2,3,4},0),IFERROR(VLOOKUP(TBW117,[1]MO!$A$6:$D$26,{2,3,4},0),IFERROR(VLOOKUP(TBW117,[1]MQ!$A$6:$D$26,{2,3,4},0),IFERROR(VLOOKUP(TBW117,[1]BA!$A$6:$H$184,{2,5,8},0),{"No encontrado","X","X"}))))</f>
        <v>CIMBRA COMUN</v>
      </c>
      <c r="TBY117" s="12" t="str">
        <v>m2</v>
      </c>
      <c r="TBZ117" s="4">
        <v>404.09</v>
      </c>
      <c r="TCA117" s="1">
        <f t="shared" ref="TCA117" si="3399">0.2*2</f>
        <v>0.4</v>
      </c>
      <c r="TCB117" s="4">
        <f t="shared" ref="TCB117:TCB120" si="3400">TCA117*TBZ117</f>
        <v>161.63999999999999</v>
      </c>
      <c r="TCE117" s="1" t="s">
        <v>550</v>
      </c>
      <c r="TCF117" s="4" t="str" cm="1">
        <f t="array" ref="TCF117:TCH117">IFERROR(VLOOKUP(TCE117,[1]MA!$A$6:$D$32,{2,3,4},0),IFERROR(VLOOKUP(TCE117,[1]MO!$A$6:$D$26,{2,3,4},0),IFERROR(VLOOKUP(TCE117,[1]MQ!$A$6:$D$26,{2,3,4},0),IFERROR(VLOOKUP(TCE117,[1]BA!$A$6:$H$184,{2,5,8},0),{"No encontrado","X","X"}))))</f>
        <v>CIMBRA COMUN</v>
      </c>
      <c r="TCG117" s="12" t="str">
        <v>m2</v>
      </c>
      <c r="TCH117" s="4">
        <v>404.09</v>
      </c>
      <c r="TCI117" s="1">
        <f t="shared" ref="TCI117" si="3401">0.2*2</f>
        <v>0.4</v>
      </c>
      <c r="TCJ117" s="4">
        <f t="shared" ref="TCJ117:TCJ120" si="3402">TCI117*TCH117</f>
        <v>161.63999999999999</v>
      </c>
      <c r="TCM117" s="1" t="s">
        <v>550</v>
      </c>
      <c r="TCN117" s="4" t="str" cm="1">
        <f t="array" ref="TCN117:TCP117">IFERROR(VLOOKUP(TCM117,[1]MA!$A$6:$D$32,{2,3,4},0),IFERROR(VLOOKUP(TCM117,[1]MO!$A$6:$D$26,{2,3,4},0),IFERROR(VLOOKUP(TCM117,[1]MQ!$A$6:$D$26,{2,3,4},0),IFERROR(VLOOKUP(TCM117,[1]BA!$A$6:$H$184,{2,5,8},0),{"No encontrado","X","X"}))))</f>
        <v>CIMBRA COMUN</v>
      </c>
      <c r="TCO117" s="12" t="str">
        <v>m2</v>
      </c>
      <c r="TCP117" s="4">
        <v>404.09</v>
      </c>
      <c r="TCQ117" s="1">
        <f t="shared" ref="TCQ117" si="3403">0.2*2</f>
        <v>0.4</v>
      </c>
      <c r="TCR117" s="4">
        <f t="shared" ref="TCR117:TCR120" si="3404">TCQ117*TCP117</f>
        <v>161.63999999999999</v>
      </c>
      <c r="TCU117" s="1" t="s">
        <v>550</v>
      </c>
      <c r="TCV117" s="4" t="str" cm="1">
        <f t="array" ref="TCV117:TCX117">IFERROR(VLOOKUP(TCU117,[1]MA!$A$6:$D$32,{2,3,4},0),IFERROR(VLOOKUP(TCU117,[1]MO!$A$6:$D$26,{2,3,4},0),IFERROR(VLOOKUP(TCU117,[1]MQ!$A$6:$D$26,{2,3,4},0),IFERROR(VLOOKUP(TCU117,[1]BA!$A$6:$H$184,{2,5,8},0),{"No encontrado","X","X"}))))</f>
        <v>CIMBRA COMUN</v>
      </c>
      <c r="TCW117" s="12" t="str">
        <v>m2</v>
      </c>
      <c r="TCX117" s="4">
        <v>404.09</v>
      </c>
      <c r="TCY117" s="1">
        <f t="shared" ref="TCY117" si="3405">0.2*2</f>
        <v>0.4</v>
      </c>
      <c r="TCZ117" s="4">
        <f t="shared" ref="TCZ117:TCZ120" si="3406">TCY117*TCX117</f>
        <v>161.63999999999999</v>
      </c>
      <c r="TDC117" s="1" t="s">
        <v>550</v>
      </c>
      <c r="TDD117" s="4" t="str" cm="1">
        <f t="array" ref="TDD117:TDF117">IFERROR(VLOOKUP(TDC117,[1]MA!$A$6:$D$32,{2,3,4},0),IFERROR(VLOOKUP(TDC117,[1]MO!$A$6:$D$26,{2,3,4},0),IFERROR(VLOOKUP(TDC117,[1]MQ!$A$6:$D$26,{2,3,4},0),IFERROR(VLOOKUP(TDC117,[1]BA!$A$6:$H$184,{2,5,8},0),{"No encontrado","X","X"}))))</f>
        <v>CIMBRA COMUN</v>
      </c>
      <c r="TDE117" s="12" t="str">
        <v>m2</v>
      </c>
      <c r="TDF117" s="4">
        <v>404.09</v>
      </c>
      <c r="TDG117" s="1">
        <f t="shared" ref="TDG117" si="3407">0.2*2</f>
        <v>0.4</v>
      </c>
      <c r="TDH117" s="4">
        <f t="shared" ref="TDH117:TDH120" si="3408">TDG117*TDF117</f>
        <v>161.63999999999999</v>
      </c>
      <c r="TDK117" s="1" t="s">
        <v>550</v>
      </c>
      <c r="TDL117" s="4" t="str" cm="1">
        <f t="array" ref="TDL117:TDN117">IFERROR(VLOOKUP(TDK117,[1]MA!$A$6:$D$32,{2,3,4},0),IFERROR(VLOOKUP(TDK117,[1]MO!$A$6:$D$26,{2,3,4},0),IFERROR(VLOOKUP(TDK117,[1]MQ!$A$6:$D$26,{2,3,4},0),IFERROR(VLOOKUP(TDK117,[1]BA!$A$6:$H$184,{2,5,8},0),{"No encontrado","X","X"}))))</f>
        <v>CIMBRA COMUN</v>
      </c>
      <c r="TDM117" s="12" t="str">
        <v>m2</v>
      </c>
      <c r="TDN117" s="4">
        <v>404.09</v>
      </c>
      <c r="TDO117" s="1">
        <f t="shared" ref="TDO117" si="3409">0.2*2</f>
        <v>0.4</v>
      </c>
      <c r="TDP117" s="4">
        <f t="shared" ref="TDP117:TDP120" si="3410">TDO117*TDN117</f>
        <v>161.63999999999999</v>
      </c>
      <c r="TDS117" s="1" t="s">
        <v>550</v>
      </c>
      <c r="TDT117" s="4" t="str" cm="1">
        <f t="array" ref="TDT117:TDV117">IFERROR(VLOOKUP(TDS117,[1]MA!$A$6:$D$32,{2,3,4},0),IFERROR(VLOOKUP(TDS117,[1]MO!$A$6:$D$26,{2,3,4},0),IFERROR(VLOOKUP(TDS117,[1]MQ!$A$6:$D$26,{2,3,4},0),IFERROR(VLOOKUP(TDS117,[1]BA!$A$6:$H$184,{2,5,8},0),{"No encontrado","X","X"}))))</f>
        <v>CIMBRA COMUN</v>
      </c>
      <c r="TDU117" s="12" t="str">
        <v>m2</v>
      </c>
      <c r="TDV117" s="4">
        <v>404.09</v>
      </c>
      <c r="TDW117" s="1">
        <f t="shared" ref="TDW117" si="3411">0.2*2</f>
        <v>0.4</v>
      </c>
      <c r="TDX117" s="4">
        <f t="shared" ref="TDX117:TDX120" si="3412">TDW117*TDV117</f>
        <v>161.63999999999999</v>
      </c>
      <c r="TEA117" s="1" t="s">
        <v>550</v>
      </c>
      <c r="TEB117" s="4" t="str" cm="1">
        <f t="array" ref="TEB117:TED117">IFERROR(VLOOKUP(TEA117,[1]MA!$A$6:$D$32,{2,3,4},0),IFERROR(VLOOKUP(TEA117,[1]MO!$A$6:$D$26,{2,3,4},0),IFERROR(VLOOKUP(TEA117,[1]MQ!$A$6:$D$26,{2,3,4},0),IFERROR(VLOOKUP(TEA117,[1]BA!$A$6:$H$184,{2,5,8},0),{"No encontrado","X","X"}))))</f>
        <v>CIMBRA COMUN</v>
      </c>
      <c r="TEC117" s="12" t="str">
        <v>m2</v>
      </c>
      <c r="TED117" s="4">
        <v>404.09</v>
      </c>
      <c r="TEE117" s="1">
        <f t="shared" ref="TEE117" si="3413">0.2*2</f>
        <v>0.4</v>
      </c>
      <c r="TEF117" s="4">
        <f t="shared" ref="TEF117:TEF120" si="3414">TEE117*TED117</f>
        <v>161.63999999999999</v>
      </c>
      <c r="TEI117" s="1" t="s">
        <v>550</v>
      </c>
      <c r="TEJ117" s="4" t="str" cm="1">
        <f t="array" ref="TEJ117:TEL117">IFERROR(VLOOKUP(TEI117,[1]MA!$A$6:$D$32,{2,3,4},0),IFERROR(VLOOKUP(TEI117,[1]MO!$A$6:$D$26,{2,3,4},0),IFERROR(VLOOKUP(TEI117,[1]MQ!$A$6:$D$26,{2,3,4},0),IFERROR(VLOOKUP(TEI117,[1]BA!$A$6:$H$184,{2,5,8},0),{"No encontrado","X","X"}))))</f>
        <v>CIMBRA COMUN</v>
      </c>
      <c r="TEK117" s="12" t="str">
        <v>m2</v>
      </c>
      <c r="TEL117" s="4">
        <v>404.09</v>
      </c>
      <c r="TEM117" s="1">
        <f t="shared" ref="TEM117" si="3415">0.2*2</f>
        <v>0.4</v>
      </c>
      <c r="TEN117" s="4">
        <f t="shared" ref="TEN117:TEN120" si="3416">TEM117*TEL117</f>
        <v>161.63999999999999</v>
      </c>
      <c r="TEQ117" s="1" t="s">
        <v>550</v>
      </c>
      <c r="TER117" s="4" t="str" cm="1">
        <f t="array" ref="TER117:TET117">IFERROR(VLOOKUP(TEQ117,[1]MA!$A$6:$D$32,{2,3,4},0),IFERROR(VLOOKUP(TEQ117,[1]MO!$A$6:$D$26,{2,3,4},0),IFERROR(VLOOKUP(TEQ117,[1]MQ!$A$6:$D$26,{2,3,4},0),IFERROR(VLOOKUP(TEQ117,[1]BA!$A$6:$H$184,{2,5,8},0),{"No encontrado","X","X"}))))</f>
        <v>CIMBRA COMUN</v>
      </c>
      <c r="TES117" s="12" t="str">
        <v>m2</v>
      </c>
      <c r="TET117" s="4">
        <v>404.09</v>
      </c>
      <c r="TEU117" s="1">
        <f t="shared" ref="TEU117" si="3417">0.2*2</f>
        <v>0.4</v>
      </c>
      <c r="TEV117" s="4">
        <f t="shared" ref="TEV117:TEV120" si="3418">TEU117*TET117</f>
        <v>161.63999999999999</v>
      </c>
      <c r="TEY117" s="1" t="s">
        <v>550</v>
      </c>
      <c r="TEZ117" s="4" t="str" cm="1">
        <f t="array" ref="TEZ117:TFB117">IFERROR(VLOOKUP(TEY117,[1]MA!$A$6:$D$32,{2,3,4},0),IFERROR(VLOOKUP(TEY117,[1]MO!$A$6:$D$26,{2,3,4},0),IFERROR(VLOOKUP(TEY117,[1]MQ!$A$6:$D$26,{2,3,4},0),IFERROR(VLOOKUP(TEY117,[1]BA!$A$6:$H$184,{2,5,8},0),{"No encontrado","X","X"}))))</f>
        <v>CIMBRA COMUN</v>
      </c>
      <c r="TFA117" s="12" t="str">
        <v>m2</v>
      </c>
      <c r="TFB117" s="4">
        <v>404.09</v>
      </c>
      <c r="TFC117" s="1">
        <f t="shared" ref="TFC117" si="3419">0.2*2</f>
        <v>0.4</v>
      </c>
      <c r="TFD117" s="4">
        <f t="shared" ref="TFD117:TFD120" si="3420">TFC117*TFB117</f>
        <v>161.63999999999999</v>
      </c>
      <c r="TFG117" s="1" t="s">
        <v>550</v>
      </c>
      <c r="TFH117" s="4" t="str" cm="1">
        <f t="array" ref="TFH117:TFJ117">IFERROR(VLOOKUP(TFG117,[1]MA!$A$6:$D$32,{2,3,4},0),IFERROR(VLOOKUP(TFG117,[1]MO!$A$6:$D$26,{2,3,4},0),IFERROR(VLOOKUP(TFG117,[1]MQ!$A$6:$D$26,{2,3,4},0),IFERROR(VLOOKUP(TFG117,[1]BA!$A$6:$H$184,{2,5,8},0),{"No encontrado","X","X"}))))</f>
        <v>CIMBRA COMUN</v>
      </c>
      <c r="TFI117" s="12" t="str">
        <v>m2</v>
      </c>
      <c r="TFJ117" s="4">
        <v>404.09</v>
      </c>
      <c r="TFK117" s="1">
        <f t="shared" ref="TFK117" si="3421">0.2*2</f>
        <v>0.4</v>
      </c>
      <c r="TFL117" s="4">
        <f t="shared" ref="TFL117:TFL120" si="3422">TFK117*TFJ117</f>
        <v>161.63999999999999</v>
      </c>
      <c r="TFO117" s="1" t="s">
        <v>550</v>
      </c>
      <c r="TFP117" s="4" t="str" cm="1">
        <f t="array" ref="TFP117:TFR117">IFERROR(VLOOKUP(TFO117,[1]MA!$A$6:$D$32,{2,3,4},0),IFERROR(VLOOKUP(TFO117,[1]MO!$A$6:$D$26,{2,3,4},0),IFERROR(VLOOKUP(TFO117,[1]MQ!$A$6:$D$26,{2,3,4},0),IFERROR(VLOOKUP(TFO117,[1]BA!$A$6:$H$184,{2,5,8},0),{"No encontrado","X","X"}))))</f>
        <v>CIMBRA COMUN</v>
      </c>
      <c r="TFQ117" s="12" t="str">
        <v>m2</v>
      </c>
      <c r="TFR117" s="4">
        <v>404.09</v>
      </c>
      <c r="TFS117" s="1">
        <f t="shared" ref="TFS117" si="3423">0.2*2</f>
        <v>0.4</v>
      </c>
      <c r="TFT117" s="4">
        <f t="shared" ref="TFT117:TFT120" si="3424">TFS117*TFR117</f>
        <v>161.63999999999999</v>
      </c>
      <c r="TFW117" s="1" t="s">
        <v>550</v>
      </c>
      <c r="TFX117" s="4" t="str" cm="1">
        <f t="array" ref="TFX117:TFZ117">IFERROR(VLOOKUP(TFW117,[1]MA!$A$6:$D$32,{2,3,4},0),IFERROR(VLOOKUP(TFW117,[1]MO!$A$6:$D$26,{2,3,4},0),IFERROR(VLOOKUP(TFW117,[1]MQ!$A$6:$D$26,{2,3,4},0),IFERROR(VLOOKUP(TFW117,[1]BA!$A$6:$H$184,{2,5,8},0),{"No encontrado","X","X"}))))</f>
        <v>CIMBRA COMUN</v>
      </c>
      <c r="TFY117" s="12" t="str">
        <v>m2</v>
      </c>
      <c r="TFZ117" s="4">
        <v>404.09</v>
      </c>
      <c r="TGA117" s="1">
        <f t="shared" ref="TGA117" si="3425">0.2*2</f>
        <v>0.4</v>
      </c>
      <c r="TGB117" s="4">
        <f t="shared" ref="TGB117:TGB120" si="3426">TGA117*TFZ117</f>
        <v>161.63999999999999</v>
      </c>
      <c r="TGE117" s="1" t="s">
        <v>550</v>
      </c>
      <c r="TGF117" s="4" t="str" cm="1">
        <f t="array" ref="TGF117:TGH117">IFERROR(VLOOKUP(TGE117,[1]MA!$A$6:$D$32,{2,3,4},0),IFERROR(VLOOKUP(TGE117,[1]MO!$A$6:$D$26,{2,3,4},0),IFERROR(VLOOKUP(TGE117,[1]MQ!$A$6:$D$26,{2,3,4},0),IFERROR(VLOOKUP(TGE117,[1]BA!$A$6:$H$184,{2,5,8},0),{"No encontrado","X","X"}))))</f>
        <v>CIMBRA COMUN</v>
      </c>
      <c r="TGG117" s="12" t="str">
        <v>m2</v>
      </c>
      <c r="TGH117" s="4">
        <v>404.09</v>
      </c>
      <c r="TGI117" s="1">
        <f t="shared" ref="TGI117" si="3427">0.2*2</f>
        <v>0.4</v>
      </c>
      <c r="TGJ117" s="4">
        <f t="shared" ref="TGJ117:TGJ120" si="3428">TGI117*TGH117</f>
        <v>161.63999999999999</v>
      </c>
      <c r="TGM117" s="1" t="s">
        <v>550</v>
      </c>
      <c r="TGN117" s="4" t="str" cm="1">
        <f t="array" ref="TGN117:TGP117">IFERROR(VLOOKUP(TGM117,[1]MA!$A$6:$D$32,{2,3,4},0),IFERROR(VLOOKUP(TGM117,[1]MO!$A$6:$D$26,{2,3,4},0),IFERROR(VLOOKUP(TGM117,[1]MQ!$A$6:$D$26,{2,3,4},0),IFERROR(VLOOKUP(TGM117,[1]BA!$A$6:$H$184,{2,5,8},0),{"No encontrado","X","X"}))))</f>
        <v>CIMBRA COMUN</v>
      </c>
      <c r="TGO117" s="12" t="str">
        <v>m2</v>
      </c>
      <c r="TGP117" s="4">
        <v>404.09</v>
      </c>
      <c r="TGQ117" s="1">
        <f t="shared" ref="TGQ117" si="3429">0.2*2</f>
        <v>0.4</v>
      </c>
      <c r="TGR117" s="4">
        <f t="shared" ref="TGR117:TGR120" si="3430">TGQ117*TGP117</f>
        <v>161.63999999999999</v>
      </c>
      <c r="TGU117" s="1" t="s">
        <v>550</v>
      </c>
      <c r="TGV117" s="4" t="str" cm="1">
        <f t="array" ref="TGV117:TGX117">IFERROR(VLOOKUP(TGU117,[1]MA!$A$6:$D$32,{2,3,4},0),IFERROR(VLOOKUP(TGU117,[1]MO!$A$6:$D$26,{2,3,4},0),IFERROR(VLOOKUP(TGU117,[1]MQ!$A$6:$D$26,{2,3,4},0),IFERROR(VLOOKUP(TGU117,[1]BA!$A$6:$H$184,{2,5,8},0),{"No encontrado","X","X"}))))</f>
        <v>CIMBRA COMUN</v>
      </c>
      <c r="TGW117" s="12" t="str">
        <v>m2</v>
      </c>
      <c r="TGX117" s="4">
        <v>404.09</v>
      </c>
      <c r="TGY117" s="1">
        <f t="shared" ref="TGY117" si="3431">0.2*2</f>
        <v>0.4</v>
      </c>
      <c r="TGZ117" s="4">
        <f t="shared" ref="TGZ117:TGZ120" si="3432">TGY117*TGX117</f>
        <v>161.63999999999999</v>
      </c>
      <c r="THC117" s="1" t="s">
        <v>550</v>
      </c>
      <c r="THD117" s="4" t="str" cm="1">
        <f t="array" ref="THD117:THF117">IFERROR(VLOOKUP(THC117,[1]MA!$A$6:$D$32,{2,3,4},0),IFERROR(VLOOKUP(THC117,[1]MO!$A$6:$D$26,{2,3,4},0),IFERROR(VLOOKUP(THC117,[1]MQ!$A$6:$D$26,{2,3,4},0),IFERROR(VLOOKUP(THC117,[1]BA!$A$6:$H$184,{2,5,8},0),{"No encontrado","X","X"}))))</f>
        <v>CIMBRA COMUN</v>
      </c>
      <c r="THE117" s="12" t="str">
        <v>m2</v>
      </c>
      <c r="THF117" s="4">
        <v>404.09</v>
      </c>
      <c r="THG117" s="1">
        <f t="shared" ref="THG117" si="3433">0.2*2</f>
        <v>0.4</v>
      </c>
      <c r="THH117" s="4">
        <f t="shared" ref="THH117:THH120" si="3434">THG117*THF117</f>
        <v>161.63999999999999</v>
      </c>
      <c r="THK117" s="1" t="s">
        <v>550</v>
      </c>
      <c r="THL117" s="4" t="str" cm="1">
        <f t="array" ref="THL117:THN117">IFERROR(VLOOKUP(THK117,[1]MA!$A$6:$D$32,{2,3,4},0),IFERROR(VLOOKUP(THK117,[1]MO!$A$6:$D$26,{2,3,4},0),IFERROR(VLOOKUP(THK117,[1]MQ!$A$6:$D$26,{2,3,4},0),IFERROR(VLOOKUP(THK117,[1]BA!$A$6:$H$184,{2,5,8},0),{"No encontrado","X","X"}))))</f>
        <v>CIMBRA COMUN</v>
      </c>
      <c r="THM117" s="12" t="str">
        <v>m2</v>
      </c>
      <c r="THN117" s="4">
        <v>404.09</v>
      </c>
      <c r="THO117" s="1">
        <f t="shared" ref="THO117" si="3435">0.2*2</f>
        <v>0.4</v>
      </c>
      <c r="THP117" s="4">
        <f t="shared" ref="THP117:THP120" si="3436">THO117*THN117</f>
        <v>161.63999999999999</v>
      </c>
      <c r="THS117" s="1" t="s">
        <v>550</v>
      </c>
      <c r="THT117" s="4" t="str" cm="1">
        <f t="array" ref="THT117:THV117">IFERROR(VLOOKUP(THS117,[1]MA!$A$6:$D$32,{2,3,4},0),IFERROR(VLOOKUP(THS117,[1]MO!$A$6:$D$26,{2,3,4},0),IFERROR(VLOOKUP(THS117,[1]MQ!$A$6:$D$26,{2,3,4},0),IFERROR(VLOOKUP(THS117,[1]BA!$A$6:$H$184,{2,5,8},0),{"No encontrado","X","X"}))))</f>
        <v>CIMBRA COMUN</v>
      </c>
      <c r="THU117" s="12" t="str">
        <v>m2</v>
      </c>
      <c r="THV117" s="4">
        <v>404.09</v>
      </c>
      <c r="THW117" s="1">
        <f t="shared" ref="THW117" si="3437">0.2*2</f>
        <v>0.4</v>
      </c>
      <c r="THX117" s="4">
        <f t="shared" ref="THX117:THX120" si="3438">THW117*THV117</f>
        <v>161.63999999999999</v>
      </c>
      <c r="TIA117" s="1" t="s">
        <v>550</v>
      </c>
      <c r="TIB117" s="4" t="str" cm="1">
        <f t="array" ref="TIB117:TID117">IFERROR(VLOOKUP(TIA117,[1]MA!$A$6:$D$32,{2,3,4},0),IFERROR(VLOOKUP(TIA117,[1]MO!$A$6:$D$26,{2,3,4},0),IFERROR(VLOOKUP(TIA117,[1]MQ!$A$6:$D$26,{2,3,4},0),IFERROR(VLOOKUP(TIA117,[1]BA!$A$6:$H$184,{2,5,8},0),{"No encontrado","X","X"}))))</f>
        <v>CIMBRA COMUN</v>
      </c>
      <c r="TIC117" s="12" t="str">
        <v>m2</v>
      </c>
      <c r="TID117" s="4">
        <v>404.09</v>
      </c>
      <c r="TIE117" s="1">
        <f t="shared" ref="TIE117" si="3439">0.2*2</f>
        <v>0.4</v>
      </c>
      <c r="TIF117" s="4">
        <f t="shared" ref="TIF117:TIF120" si="3440">TIE117*TID117</f>
        <v>161.63999999999999</v>
      </c>
      <c r="TII117" s="1" t="s">
        <v>550</v>
      </c>
      <c r="TIJ117" s="4" t="str" cm="1">
        <f t="array" ref="TIJ117:TIL117">IFERROR(VLOOKUP(TII117,[1]MA!$A$6:$D$32,{2,3,4},0),IFERROR(VLOOKUP(TII117,[1]MO!$A$6:$D$26,{2,3,4},0),IFERROR(VLOOKUP(TII117,[1]MQ!$A$6:$D$26,{2,3,4},0),IFERROR(VLOOKUP(TII117,[1]BA!$A$6:$H$184,{2,5,8},0),{"No encontrado","X","X"}))))</f>
        <v>CIMBRA COMUN</v>
      </c>
      <c r="TIK117" s="12" t="str">
        <v>m2</v>
      </c>
      <c r="TIL117" s="4">
        <v>404.09</v>
      </c>
      <c r="TIM117" s="1">
        <f t="shared" ref="TIM117" si="3441">0.2*2</f>
        <v>0.4</v>
      </c>
      <c r="TIN117" s="4">
        <f t="shared" ref="TIN117:TIN120" si="3442">TIM117*TIL117</f>
        <v>161.63999999999999</v>
      </c>
      <c r="TIQ117" s="1" t="s">
        <v>550</v>
      </c>
      <c r="TIR117" s="4" t="str" cm="1">
        <f t="array" ref="TIR117:TIT117">IFERROR(VLOOKUP(TIQ117,[1]MA!$A$6:$D$32,{2,3,4},0),IFERROR(VLOOKUP(TIQ117,[1]MO!$A$6:$D$26,{2,3,4},0),IFERROR(VLOOKUP(TIQ117,[1]MQ!$A$6:$D$26,{2,3,4},0),IFERROR(VLOOKUP(TIQ117,[1]BA!$A$6:$H$184,{2,5,8},0),{"No encontrado","X","X"}))))</f>
        <v>CIMBRA COMUN</v>
      </c>
      <c r="TIS117" s="12" t="str">
        <v>m2</v>
      </c>
      <c r="TIT117" s="4">
        <v>404.09</v>
      </c>
      <c r="TIU117" s="1">
        <f t="shared" ref="TIU117" si="3443">0.2*2</f>
        <v>0.4</v>
      </c>
      <c r="TIV117" s="4">
        <f t="shared" ref="TIV117:TIV120" si="3444">TIU117*TIT117</f>
        <v>161.63999999999999</v>
      </c>
      <c r="TIY117" s="1" t="s">
        <v>550</v>
      </c>
      <c r="TIZ117" s="4" t="str" cm="1">
        <f t="array" ref="TIZ117:TJB117">IFERROR(VLOOKUP(TIY117,[1]MA!$A$6:$D$32,{2,3,4},0),IFERROR(VLOOKUP(TIY117,[1]MO!$A$6:$D$26,{2,3,4},0),IFERROR(VLOOKUP(TIY117,[1]MQ!$A$6:$D$26,{2,3,4},0),IFERROR(VLOOKUP(TIY117,[1]BA!$A$6:$H$184,{2,5,8},0),{"No encontrado","X","X"}))))</f>
        <v>CIMBRA COMUN</v>
      </c>
      <c r="TJA117" s="12" t="str">
        <v>m2</v>
      </c>
      <c r="TJB117" s="4">
        <v>404.09</v>
      </c>
      <c r="TJC117" s="1">
        <f t="shared" ref="TJC117" si="3445">0.2*2</f>
        <v>0.4</v>
      </c>
      <c r="TJD117" s="4">
        <f t="shared" ref="TJD117:TJD120" si="3446">TJC117*TJB117</f>
        <v>161.63999999999999</v>
      </c>
      <c r="TJG117" s="1" t="s">
        <v>550</v>
      </c>
      <c r="TJH117" s="4" t="str" cm="1">
        <f t="array" ref="TJH117:TJJ117">IFERROR(VLOOKUP(TJG117,[1]MA!$A$6:$D$32,{2,3,4},0),IFERROR(VLOOKUP(TJG117,[1]MO!$A$6:$D$26,{2,3,4},0),IFERROR(VLOOKUP(TJG117,[1]MQ!$A$6:$D$26,{2,3,4},0),IFERROR(VLOOKUP(TJG117,[1]BA!$A$6:$H$184,{2,5,8},0),{"No encontrado","X","X"}))))</f>
        <v>CIMBRA COMUN</v>
      </c>
      <c r="TJI117" s="12" t="str">
        <v>m2</v>
      </c>
      <c r="TJJ117" s="4">
        <v>404.09</v>
      </c>
      <c r="TJK117" s="1">
        <f t="shared" ref="TJK117" si="3447">0.2*2</f>
        <v>0.4</v>
      </c>
      <c r="TJL117" s="4">
        <f t="shared" ref="TJL117:TJL120" si="3448">TJK117*TJJ117</f>
        <v>161.63999999999999</v>
      </c>
      <c r="TJO117" s="1" t="s">
        <v>550</v>
      </c>
      <c r="TJP117" s="4" t="str" cm="1">
        <f t="array" ref="TJP117:TJR117">IFERROR(VLOOKUP(TJO117,[1]MA!$A$6:$D$32,{2,3,4},0),IFERROR(VLOOKUP(TJO117,[1]MO!$A$6:$D$26,{2,3,4},0),IFERROR(VLOOKUP(TJO117,[1]MQ!$A$6:$D$26,{2,3,4},0),IFERROR(VLOOKUP(TJO117,[1]BA!$A$6:$H$184,{2,5,8},0),{"No encontrado","X","X"}))))</f>
        <v>CIMBRA COMUN</v>
      </c>
      <c r="TJQ117" s="12" t="str">
        <v>m2</v>
      </c>
      <c r="TJR117" s="4">
        <v>404.09</v>
      </c>
      <c r="TJS117" s="1">
        <f t="shared" ref="TJS117" si="3449">0.2*2</f>
        <v>0.4</v>
      </c>
      <c r="TJT117" s="4">
        <f t="shared" ref="TJT117:TJT120" si="3450">TJS117*TJR117</f>
        <v>161.63999999999999</v>
      </c>
      <c r="TJW117" s="1" t="s">
        <v>550</v>
      </c>
      <c r="TJX117" s="4" t="str" cm="1">
        <f t="array" ref="TJX117:TJZ117">IFERROR(VLOOKUP(TJW117,[1]MA!$A$6:$D$32,{2,3,4},0),IFERROR(VLOOKUP(TJW117,[1]MO!$A$6:$D$26,{2,3,4},0),IFERROR(VLOOKUP(TJW117,[1]MQ!$A$6:$D$26,{2,3,4},0),IFERROR(VLOOKUP(TJW117,[1]BA!$A$6:$H$184,{2,5,8},0),{"No encontrado","X","X"}))))</f>
        <v>CIMBRA COMUN</v>
      </c>
      <c r="TJY117" s="12" t="str">
        <v>m2</v>
      </c>
      <c r="TJZ117" s="4">
        <v>404.09</v>
      </c>
      <c r="TKA117" s="1">
        <f t="shared" ref="TKA117" si="3451">0.2*2</f>
        <v>0.4</v>
      </c>
      <c r="TKB117" s="4">
        <f t="shared" ref="TKB117:TKB120" si="3452">TKA117*TJZ117</f>
        <v>161.63999999999999</v>
      </c>
      <c r="TKE117" s="1" t="s">
        <v>550</v>
      </c>
      <c r="TKF117" s="4" t="str" cm="1">
        <f t="array" ref="TKF117:TKH117">IFERROR(VLOOKUP(TKE117,[1]MA!$A$6:$D$32,{2,3,4},0),IFERROR(VLOOKUP(TKE117,[1]MO!$A$6:$D$26,{2,3,4},0),IFERROR(VLOOKUP(TKE117,[1]MQ!$A$6:$D$26,{2,3,4},0),IFERROR(VLOOKUP(TKE117,[1]BA!$A$6:$H$184,{2,5,8},0),{"No encontrado","X","X"}))))</f>
        <v>CIMBRA COMUN</v>
      </c>
      <c r="TKG117" s="12" t="str">
        <v>m2</v>
      </c>
      <c r="TKH117" s="4">
        <v>404.09</v>
      </c>
      <c r="TKI117" s="1">
        <f t="shared" ref="TKI117" si="3453">0.2*2</f>
        <v>0.4</v>
      </c>
      <c r="TKJ117" s="4">
        <f t="shared" ref="TKJ117:TKJ120" si="3454">TKI117*TKH117</f>
        <v>161.63999999999999</v>
      </c>
      <c r="TKM117" s="1" t="s">
        <v>550</v>
      </c>
      <c r="TKN117" s="4" t="str" cm="1">
        <f t="array" ref="TKN117:TKP117">IFERROR(VLOOKUP(TKM117,[1]MA!$A$6:$D$32,{2,3,4},0),IFERROR(VLOOKUP(TKM117,[1]MO!$A$6:$D$26,{2,3,4},0),IFERROR(VLOOKUP(TKM117,[1]MQ!$A$6:$D$26,{2,3,4},0),IFERROR(VLOOKUP(TKM117,[1]BA!$A$6:$H$184,{2,5,8},0),{"No encontrado","X","X"}))))</f>
        <v>CIMBRA COMUN</v>
      </c>
      <c r="TKO117" s="12" t="str">
        <v>m2</v>
      </c>
      <c r="TKP117" s="4">
        <v>404.09</v>
      </c>
      <c r="TKQ117" s="1">
        <f t="shared" ref="TKQ117" si="3455">0.2*2</f>
        <v>0.4</v>
      </c>
      <c r="TKR117" s="4">
        <f t="shared" ref="TKR117:TKR120" si="3456">TKQ117*TKP117</f>
        <v>161.63999999999999</v>
      </c>
      <c r="TKU117" s="1" t="s">
        <v>550</v>
      </c>
      <c r="TKV117" s="4" t="str" cm="1">
        <f t="array" ref="TKV117:TKX117">IFERROR(VLOOKUP(TKU117,[1]MA!$A$6:$D$32,{2,3,4},0),IFERROR(VLOOKUP(TKU117,[1]MO!$A$6:$D$26,{2,3,4},0),IFERROR(VLOOKUP(TKU117,[1]MQ!$A$6:$D$26,{2,3,4},0),IFERROR(VLOOKUP(TKU117,[1]BA!$A$6:$H$184,{2,5,8},0),{"No encontrado","X","X"}))))</f>
        <v>CIMBRA COMUN</v>
      </c>
      <c r="TKW117" s="12" t="str">
        <v>m2</v>
      </c>
      <c r="TKX117" s="4">
        <v>404.09</v>
      </c>
      <c r="TKY117" s="1">
        <f t="shared" ref="TKY117" si="3457">0.2*2</f>
        <v>0.4</v>
      </c>
      <c r="TKZ117" s="4">
        <f t="shared" ref="TKZ117:TKZ120" si="3458">TKY117*TKX117</f>
        <v>161.63999999999999</v>
      </c>
      <c r="TLC117" s="1" t="s">
        <v>550</v>
      </c>
      <c r="TLD117" s="4" t="str" cm="1">
        <f t="array" ref="TLD117:TLF117">IFERROR(VLOOKUP(TLC117,[1]MA!$A$6:$D$32,{2,3,4},0),IFERROR(VLOOKUP(TLC117,[1]MO!$A$6:$D$26,{2,3,4},0),IFERROR(VLOOKUP(TLC117,[1]MQ!$A$6:$D$26,{2,3,4},0),IFERROR(VLOOKUP(TLC117,[1]BA!$A$6:$H$184,{2,5,8},0),{"No encontrado","X","X"}))))</f>
        <v>CIMBRA COMUN</v>
      </c>
      <c r="TLE117" s="12" t="str">
        <v>m2</v>
      </c>
      <c r="TLF117" s="4">
        <v>404.09</v>
      </c>
      <c r="TLG117" s="1">
        <f t="shared" ref="TLG117" si="3459">0.2*2</f>
        <v>0.4</v>
      </c>
      <c r="TLH117" s="4">
        <f t="shared" ref="TLH117:TLH120" si="3460">TLG117*TLF117</f>
        <v>161.63999999999999</v>
      </c>
      <c r="TLK117" s="1" t="s">
        <v>550</v>
      </c>
      <c r="TLL117" s="4" t="str" cm="1">
        <f t="array" ref="TLL117:TLN117">IFERROR(VLOOKUP(TLK117,[1]MA!$A$6:$D$32,{2,3,4},0),IFERROR(VLOOKUP(TLK117,[1]MO!$A$6:$D$26,{2,3,4},0),IFERROR(VLOOKUP(TLK117,[1]MQ!$A$6:$D$26,{2,3,4},0),IFERROR(VLOOKUP(TLK117,[1]BA!$A$6:$H$184,{2,5,8},0),{"No encontrado","X","X"}))))</f>
        <v>CIMBRA COMUN</v>
      </c>
      <c r="TLM117" s="12" t="str">
        <v>m2</v>
      </c>
      <c r="TLN117" s="4">
        <v>404.09</v>
      </c>
      <c r="TLO117" s="1">
        <f t="shared" ref="TLO117" si="3461">0.2*2</f>
        <v>0.4</v>
      </c>
      <c r="TLP117" s="4">
        <f t="shared" ref="TLP117:TLP120" si="3462">TLO117*TLN117</f>
        <v>161.63999999999999</v>
      </c>
      <c r="TLS117" s="1" t="s">
        <v>550</v>
      </c>
      <c r="TLT117" s="4" t="str" cm="1">
        <f t="array" ref="TLT117:TLV117">IFERROR(VLOOKUP(TLS117,[1]MA!$A$6:$D$32,{2,3,4},0),IFERROR(VLOOKUP(TLS117,[1]MO!$A$6:$D$26,{2,3,4},0),IFERROR(VLOOKUP(TLS117,[1]MQ!$A$6:$D$26,{2,3,4},0),IFERROR(VLOOKUP(TLS117,[1]BA!$A$6:$H$184,{2,5,8},0),{"No encontrado","X","X"}))))</f>
        <v>CIMBRA COMUN</v>
      </c>
      <c r="TLU117" s="12" t="str">
        <v>m2</v>
      </c>
      <c r="TLV117" s="4">
        <v>404.09</v>
      </c>
      <c r="TLW117" s="1">
        <f t="shared" ref="TLW117" si="3463">0.2*2</f>
        <v>0.4</v>
      </c>
      <c r="TLX117" s="4">
        <f t="shared" ref="TLX117:TLX120" si="3464">TLW117*TLV117</f>
        <v>161.63999999999999</v>
      </c>
      <c r="TMA117" s="1" t="s">
        <v>550</v>
      </c>
      <c r="TMB117" s="4" t="str" cm="1">
        <f t="array" ref="TMB117:TMD117">IFERROR(VLOOKUP(TMA117,[1]MA!$A$6:$D$32,{2,3,4},0),IFERROR(VLOOKUP(TMA117,[1]MO!$A$6:$D$26,{2,3,4},0),IFERROR(VLOOKUP(TMA117,[1]MQ!$A$6:$D$26,{2,3,4},0),IFERROR(VLOOKUP(TMA117,[1]BA!$A$6:$H$184,{2,5,8},0),{"No encontrado","X","X"}))))</f>
        <v>CIMBRA COMUN</v>
      </c>
      <c r="TMC117" s="12" t="str">
        <v>m2</v>
      </c>
      <c r="TMD117" s="4">
        <v>404.09</v>
      </c>
      <c r="TME117" s="1">
        <f t="shared" ref="TME117" si="3465">0.2*2</f>
        <v>0.4</v>
      </c>
      <c r="TMF117" s="4">
        <f t="shared" ref="TMF117:TMF120" si="3466">TME117*TMD117</f>
        <v>161.63999999999999</v>
      </c>
      <c r="TMI117" s="1" t="s">
        <v>550</v>
      </c>
      <c r="TMJ117" s="4" t="str" cm="1">
        <f t="array" ref="TMJ117:TML117">IFERROR(VLOOKUP(TMI117,[1]MA!$A$6:$D$32,{2,3,4},0),IFERROR(VLOOKUP(TMI117,[1]MO!$A$6:$D$26,{2,3,4},0),IFERROR(VLOOKUP(TMI117,[1]MQ!$A$6:$D$26,{2,3,4},0),IFERROR(VLOOKUP(TMI117,[1]BA!$A$6:$H$184,{2,5,8},0),{"No encontrado","X","X"}))))</f>
        <v>CIMBRA COMUN</v>
      </c>
      <c r="TMK117" s="12" t="str">
        <v>m2</v>
      </c>
      <c r="TML117" s="4">
        <v>404.09</v>
      </c>
      <c r="TMM117" s="1">
        <f t="shared" ref="TMM117" si="3467">0.2*2</f>
        <v>0.4</v>
      </c>
      <c r="TMN117" s="4">
        <f t="shared" ref="TMN117:TMN120" si="3468">TMM117*TML117</f>
        <v>161.63999999999999</v>
      </c>
      <c r="TMQ117" s="1" t="s">
        <v>550</v>
      </c>
      <c r="TMR117" s="4" t="str" cm="1">
        <f t="array" ref="TMR117:TMT117">IFERROR(VLOOKUP(TMQ117,[1]MA!$A$6:$D$32,{2,3,4},0),IFERROR(VLOOKUP(TMQ117,[1]MO!$A$6:$D$26,{2,3,4},0),IFERROR(VLOOKUP(TMQ117,[1]MQ!$A$6:$D$26,{2,3,4},0),IFERROR(VLOOKUP(TMQ117,[1]BA!$A$6:$H$184,{2,5,8},0),{"No encontrado","X","X"}))))</f>
        <v>CIMBRA COMUN</v>
      </c>
      <c r="TMS117" s="12" t="str">
        <v>m2</v>
      </c>
      <c r="TMT117" s="4">
        <v>404.09</v>
      </c>
      <c r="TMU117" s="1">
        <f t="shared" ref="TMU117" si="3469">0.2*2</f>
        <v>0.4</v>
      </c>
      <c r="TMV117" s="4">
        <f t="shared" ref="TMV117:TMV120" si="3470">TMU117*TMT117</f>
        <v>161.63999999999999</v>
      </c>
      <c r="TMY117" s="1" t="s">
        <v>550</v>
      </c>
      <c r="TMZ117" s="4" t="str" cm="1">
        <f t="array" ref="TMZ117:TNB117">IFERROR(VLOOKUP(TMY117,[1]MA!$A$6:$D$32,{2,3,4},0),IFERROR(VLOOKUP(TMY117,[1]MO!$A$6:$D$26,{2,3,4},0),IFERROR(VLOOKUP(TMY117,[1]MQ!$A$6:$D$26,{2,3,4},0),IFERROR(VLOOKUP(TMY117,[1]BA!$A$6:$H$184,{2,5,8},0),{"No encontrado","X","X"}))))</f>
        <v>CIMBRA COMUN</v>
      </c>
      <c r="TNA117" s="12" t="str">
        <v>m2</v>
      </c>
      <c r="TNB117" s="4">
        <v>404.09</v>
      </c>
      <c r="TNC117" s="1">
        <f t="shared" ref="TNC117" si="3471">0.2*2</f>
        <v>0.4</v>
      </c>
      <c r="TND117" s="4">
        <f t="shared" ref="TND117:TND120" si="3472">TNC117*TNB117</f>
        <v>161.63999999999999</v>
      </c>
      <c r="TNG117" s="1" t="s">
        <v>550</v>
      </c>
      <c r="TNH117" s="4" t="str" cm="1">
        <f t="array" ref="TNH117:TNJ117">IFERROR(VLOOKUP(TNG117,[1]MA!$A$6:$D$32,{2,3,4},0),IFERROR(VLOOKUP(TNG117,[1]MO!$A$6:$D$26,{2,3,4},0),IFERROR(VLOOKUP(TNG117,[1]MQ!$A$6:$D$26,{2,3,4},0),IFERROR(VLOOKUP(TNG117,[1]BA!$A$6:$H$184,{2,5,8},0),{"No encontrado","X","X"}))))</f>
        <v>CIMBRA COMUN</v>
      </c>
      <c r="TNI117" s="12" t="str">
        <v>m2</v>
      </c>
      <c r="TNJ117" s="4">
        <v>404.09</v>
      </c>
      <c r="TNK117" s="1">
        <f t="shared" ref="TNK117" si="3473">0.2*2</f>
        <v>0.4</v>
      </c>
      <c r="TNL117" s="4">
        <f t="shared" ref="TNL117:TNL120" si="3474">TNK117*TNJ117</f>
        <v>161.63999999999999</v>
      </c>
      <c r="TNO117" s="1" t="s">
        <v>550</v>
      </c>
      <c r="TNP117" s="4" t="str" cm="1">
        <f t="array" ref="TNP117:TNR117">IFERROR(VLOOKUP(TNO117,[1]MA!$A$6:$D$32,{2,3,4},0),IFERROR(VLOOKUP(TNO117,[1]MO!$A$6:$D$26,{2,3,4},0),IFERROR(VLOOKUP(TNO117,[1]MQ!$A$6:$D$26,{2,3,4},0),IFERROR(VLOOKUP(TNO117,[1]BA!$A$6:$H$184,{2,5,8},0),{"No encontrado","X","X"}))))</f>
        <v>CIMBRA COMUN</v>
      </c>
      <c r="TNQ117" s="12" t="str">
        <v>m2</v>
      </c>
      <c r="TNR117" s="4">
        <v>404.09</v>
      </c>
      <c r="TNS117" s="1">
        <f t="shared" ref="TNS117" si="3475">0.2*2</f>
        <v>0.4</v>
      </c>
      <c r="TNT117" s="4">
        <f t="shared" ref="TNT117:TNT120" si="3476">TNS117*TNR117</f>
        <v>161.63999999999999</v>
      </c>
      <c r="TNW117" s="1" t="s">
        <v>550</v>
      </c>
      <c r="TNX117" s="4" t="str" cm="1">
        <f t="array" ref="TNX117:TNZ117">IFERROR(VLOOKUP(TNW117,[1]MA!$A$6:$D$32,{2,3,4},0),IFERROR(VLOOKUP(TNW117,[1]MO!$A$6:$D$26,{2,3,4},0),IFERROR(VLOOKUP(TNW117,[1]MQ!$A$6:$D$26,{2,3,4},0),IFERROR(VLOOKUP(TNW117,[1]BA!$A$6:$H$184,{2,5,8},0),{"No encontrado","X","X"}))))</f>
        <v>CIMBRA COMUN</v>
      </c>
      <c r="TNY117" s="12" t="str">
        <v>m2</v>
      </c>
      <c r="TNZ117" s="4">
        <v>404.09</v>
      </c>
      <c r="TOA117" s="1">
        <f t="shared" ref="TOA117" si="3477">0.2*2</f>
        <v>0.4</v>
      </c>
      <c r="TOB117" s="4">
        <f t="shared" ref="TOB117:TOB120" si="3478">TOA117*TNZ117</f>
        <v>161.63999999999999</v>
      </c>
      <c r="TOE117" s="1" t="s">
        <v>550</v>
      </c>
      <c r="TOF117" s="4" t="str" cm="1">
        <f t="array" ref="TOF117:TOH117">IFERROR(VLOOKUP(TOE117,[1]MA!$A$6:$D$32,{2,3,4},0),IFERROR(VLOOKUP(TOE117,[1]MO!$A$6:$D$26,{2,3,4},0),IFERROR(VLOOKUP(TOE117,[1]MQ!$A$6:$D$26,{2,3,4},0),IFERROR(VLOOKUP(TOE117,[1]BA!$A$6:$H$184,{2,5,8},0),{"No encontrado","X","X"}))))</f>
        <v>CIMBRA COMUN</v>
      </c>
      <c r="TOG117" s="12" t="str">
        <v>m2</v>
      </c>
      <c r="TOH117" s="4">
        <v>404.09</v>
      </c>
      <c r="TOI117" s="1">
        <f t="shared" ref="TOI117" si="3479">0.2*2</f>
        <v>0.4</v>
      </c>
      <c r="TOJ117" s="4">
        <f t="shared" ref="TOJ117:TOJ120" si="3480">TOI117*TOH117</f>
        <v>161.63999999999999</v>
      </c>
      <c r="TOM117" s="1" t="s">
        <v>550</v>
      </c>
      <c r="TON117" s="4" t="str" cm="1">
        <f t="array" ref="TON117:TOP117">IFERROR(VLOOKUP(TOM117,[1]MA!$A$6:$D$32,{2,3,4},0),IFERROR(VLOOKUP(TOM117,[1]MO!$A$6:$D$26,{2,3,4},0),IFERROR(VLOOKUP(TOM117,[1]MQ!$A$6:$D$26,{2,3,4},0),IFERROR(VLOOKUP(TOM117,[1]BA!$A$6:$H$184,{2,5,8},0),{"No encontrado","X","X"}))))</f>
        <v>CIMBRA COMUN</v>
      </c>
      <c r="TOO117" s="12" t="str">
        <v>m2</v>
      </c>
      <c r="TOP117" s="4">
        <v>404.09</v>
      </c>
      <c r="TOQ117" s="1">
        <f t="shared" ref="TOQ117" si="3481">0.2*2</f>
        <v>0.4</v>
      </c>
      <c r="TOR117" s="4">
        <f t="shared" ref="TOR117:TOR120" si="3482">TOQ117*TOP117</f>
        <v>161.63999999999999</v>
      </c>
      <c r="TOU117" s="1" t="s">
        <v>550</v>
      </c>
      <c r="TOV117" s="4" t="str" cm="1">
        <f t="array" ref="TOV117:TOX117">IFERROR(VLOOKUP(TOU117,[1]MA!$A$6:$D$32,{2,3,4},0),IFERROR(VLOOKUP(TOU117,[1]MO!$A$6:$D$26,{2,3,4},0),IFERROR(VLOOKUP(TOU117,[1]MQ!$A$6:$D$26,{2,3,4},0),IFERROR(VLOOKUP(TOU117,[1]BA!$A$6:$H$184,{2,5,8},0),{"No encontrado","X","X"}))))</f>
        <v>CIMBRA COMUN</v>
      </c>
      <c r="TOW117" s="12" t="str">
        <v>m2</v>
      </c>
      <c r="TOX117" s="4">
        <v>404.09</v>
      </c>
      <c r="TOY117" s="1">
        <f t="shared" ref="TOY117" si="3483">0.2*2</f>
        <v>0.4</v>
      </c>
      <c r="TOZ117" s="4">
        <f t="shared" ref="TOZ117:TOZ120" si="3484">TOY117*TOX117</f>
        <v>161.63999999999999</v>
      </c>
      <c r="TPC117" s="1" t="s">
        <v>550</v>
      </c>
      <c r="TPD117" s="4" t="str" cm="1">
        <f t="array" ref="TPD117:TPF117">IFERROR(VLOOKUP(TPC117,[1]MA!$A$6:$D$32,{2,3,4},0),IFERROR(VLOOKUP(TPC117,[1]MO!$A$6:$D$26,{2,3,4},0),IFERROR(VLOOKUP(TPC117,[1]MQ!$A$6:$D$26,{2,3,4},0),IFERROR(VLOOKUP(TPC117,[1]BA!$A$6:$H$184,{2,5,8},0),{"No encontrado","X","X"}))))</f>
        <v>CIMBRA COMUN</v>
      </c>
      <c r="TPE117" s="12" t="str">
        <v>m2</v>
      </c>
      <c r="TPF117" s="4">
        <v>404.09</v>
      </c>
      <c r="TPG117" s="1">
        <f t="shared" ref="TPG117" si="3485">0.2*2</f>
        <v>0.4</v>
      </c>
      <c r="TPH117" s="4">
        <f t="shared" ref="TPH117:TPH120" si="3486">TPG117*TPF117</f>
        <v>161.63999999999999</v>
      </c>
      <c r="TPK117" s="1" t="s">
        <v>550</v>
      </c>
      <c r="TPL117" s="4" t="str" cm="1">
        <f t="array" ref="TPL117:TPN117">IFERROR(VLOOKUP(TPK117,[1]MA!$A$6:$D$32,{2,3,4},0),IFERROR(VLOOKUP(TPK117,[1]MO!$A$6:$D$26,{2,3,4},0),IFERROR(VLOOKUP(TPK117,[1]MQ!$A$6:$D$26,{2,3,4},0),IFERROR(VLOOKUP(TPK117,[1]BA!$A$6:$H$184,{2,5,8},0),{"No encontrado","X","X"}))))</f>
        <v>CIMBRA COMUN</v>
      </c>
      <c r="TPM117" s="12" t="str">
        <v>m2</v>
      </c>
      <c r="TPN117" s="4">
        <v>404.09</v>
      </c>
      <c r="TPO117" s="1">
        <f t="shared" ref="TPO117" si="3487">0.2*2</f>
        <v>0.4</v>
      </c>
      <c r="TPP117" s="4">
        <f t="shared" ref="TPP117:TPP120" si="3488">TPO117*TPN117</f>
        <v>161.63999999999999</v>
      </c>
      <c r="TPS117" s="1" t="s">
        <v>550</v>
      </c>
      <c r="TPT117" s="4" t="str" cm="1">
        <f t="array" ref="TPT117:TPV117">IFERROR(VLOOKUP(TPS117,[1]MA!$A$6:$D$32,{2,3,4},0),IFERROR(VLOOKUP(TPS117,[1]MO!$A$6:$D$26,{2,3,4},0),IFERROR(VLOOKUP(TPS117,[1]MQ!$A$6:$D$26,{2,3,4},0),IFERROR(VLOOKUP(TPS117,[1]BA!$A$6:$H$184,{2,5,8},0),{"No encontrado","X","X"}))))</f>
        <v>CIMBRA COMUN</v>
      </c>
      <c r="TPU117" s="12" t="str">
        <v>m2</v>
      </c>
      <c r="TPV117" s="4">
        <v>404.09</v>
      </c>
      <c r="TPW117" s="1">
        <f t="shared" ref="TPW117" si="3489">0.2*2</f>
        <v>0.4</v>
      </c>
      <c r="TPX117" s="4">
        <f t="shared" ref="TPX117:TPX120" si="3490">TPW117*TPV117</f>
        <v>161.63999999999999</v>
      </c>
      <c r="TQA117" s="1" t="s">
        <v>550</v>
      </c>
      <c r="TQB117" s="4" t="str" cm="1">
        <f t="array" ref="TQB117:TQD117">IFERROR(VLOOKUP(TQA117,[1]MA!$A$6:$D$32,{2,3,4},0),IFERROR(VLOOKUP(TQA117,[1]MO!$A$6:$D$26,{2,3,4},0),IFERROR(VLOOKUP(TQA117,[1]MQ!$A$6:$D$26,{2,3,4},0),IFERROR(VLOOKUP(TQA117,[1]BA!$A$6:$H$184,{2,5,8},0),{"No encontrado","X","X"}))))</f>
        <v>CIMBRA COMUN</v>
      </c>
      <c r="TQC117" s="12" t="str">
        <v>m2</v>
      </c>
      <c r="TQD117" s="4">
        <v>404.09</v>
      </c>
      <c r="TQE117" s="1">
        <f t="shared" ref="TQE117" si="3491">0.2*2</f>
        <v>0.4</v>
      </c>
      <c r="TQF117" s="4">
        <f t="shared" ref="TQF117:TQF120" si="3492">TQE117*TQD117</f>
        <v>161.63999999999999</v>
      </c>
      <c r="TQI117" s="1" t="s">
        <v>550</v>
      </c>
      <c r="TQJ117" s="4" t="str" cm="1">
        <f t="array" ref="TQJ117:TQL117">IFERROR(VLOOKUP(TQI117,[1]MA!$A$6:$D$32,{2,3,4},0),IFERROR(VLOOKUP(TQI117,[1]MO!$A$6:$D$26,{2,3,4},0),IFERROR(VLOOKUP(TQI117,[1]MQ!$A$6:$D$26,{2,3,4},0),IFERROR(VLOOKUP(TQI117,[1]BA!$A$6:$H$184,{2,5,8},0),{"No encontrado","X","X"}))))</f>
        <v>CIMBRA COMUN</v>
      </c>
      <c r="TQK117" s="12" t="str">
        <v>m2</v>
      </c>
      <c r="TQL117" s="4">
        <v>404.09</v>
      </c>
      <c r="TQM117" s="1">
        <f t="shared" ref="TQM117" si="3493">0.2*2</f>
        <v>0.4</v>
      </c>
      <c r="TQN117" s="4">
        <f t="shared" ref="TQN117:TQN120" si="3494">TQM117*TQL117</f>
        <v>161.63999999999999</v>
      </c>
      <c r="TQQ117" s="1" t="s">
        <v>550</v>
      </c>
      <c r="TQR117" s="4" t="str" cm="1">
        <f t="array" ref="TQR117:TQT117">IFERROR(VLOOKUP(TQQ117,[1]MA!$A$6:$D$32,{2,3,4},0),IFERROR(VLOOKUP(TQQ117,[1]MO!$A$6:$D$26,{2,3,4},0),IFERROR(VLOOKUP(TQQ117,[1]MQ!$A$6:$D$26,{2,3,4},0),IFERROR(VLOOKUP(TQQ117,[1]BA!$A$6:$H$184,{2,5,8},0),{"No encontrado","X","X"}))))</f>
        <v>CIMBRA COMUN</v>
      </c>
      <c r="TQS117" s="12" t="str">
        <v>m2</v>
      </c>
      <c r="TQT117" s="4">
        <v>404.09</v>
      </c>
      <c r="TQU117" s="1">
        <f t="shared" ref="TQU117" si="3495">0.2*2</f>
        <v>0.4</v>
      </c>
      <c r="TQV117" s="4">
        <f t="shared" ref="TQV117:TQV120" si="3496">TQU117*TQT117</f>
        <v>161.63999999999999</v>
      </c>
      <c r="TQY117" s="1" t="s">
        <v>550</v>
      </c>
      <c r="TQZ117" s="4" t="str" cm="1">
        <f t="array" ref="TQZ117:TRB117">IFERROR(VLOOKUP(TQY117,[1]MA!$A$6:$D$32,{2,3,4},0),IFERROR(VLOOKUP(TQY117,[1]MO!$A$6:$D$26,{2,3,4},0),IFERROR(VLOOKUP(TQY117,[1]MQ!$A$6:$D$26,{2,3,4},0),IFERROR(VLOOKUP(TQY117,[1]BA!$A$6:$H$184,{2,5,8},0),{"No encontrado","X","X"}))))</f>
        <v>CIMBRA COMUN</v>
      </c>
      <c r="TRA117" s="12" t="str">
        <v>m2</v>
      </c>
      <c r="TRB117" s="4">
        <v>404.09</v>
      </c>
      <c r="TRC117" s="1">
        <f t="shared" ref="TRC117" si="3497">0.2*2</f>
        <v>0.4</v>
      </c>
      <c r="TRD117" s="4">
        <f t="shared" ref="TRD117:TRD120" si="3498">TRC117*TRB117</f>
        <v>161.63999999999999</v>
      </c>
      <c r="TRG117" s="1" t="s">
        <v>550</v>
      </c>
      <c r="TRH117" s="4" t="str" cm="1">
        <f t="array" ref="TRH117:TRJ117">IFERROR(VLOOKUP(TRG117,[1]MA!$A$6:$D$32,{2,3,4},0),IFERROR(VLOOKUP(TRG117,[1]MO!$A$6:$D$26,{2,3,4},0),IFERROR(VLOOKUP(TRG117,[1]MQ!$A$6:$D$26,{2,3,4},0),IFERROR(VLOOKUP(TRG117,[1]BA!$A$6:$H$184,{2,5,8},0),{"No encontrado","X","X"}))))</f>
        <v>CIMBRA COMUN</v>
      </c>
      <c r="TRI117" s="12" t="str">
        <v>m2</v>
      </c>
      <c r="TRJ117" s="4">
        <v>404.09</v>
      </c>
      <c r="TRK117" s="1">
        <f t="shared" ref="TRK117" si="3499">0.2*2</f>
        <v>0.4</v>
      </c>
      <c r="TRL117" s="4">
        <f t="shared" ref="TRL117:TRL120" si="3500">TRK117*TRJ117</f>
        <v>161.63999999999999</v>
      </c>
      <c r="TRO117" s="1" t="s">
        <v>550</v>
      </c>
      <c r="TRP117" s="4" t="str" cm="1">
        <f t="array" ref="TRP117:TRR117">IFERROR(VLOOKUP(TRO117,[1]MA!$A$6:$D$32,{2,3,4},0),IFERROR(VLOOKUP(TRO117,[1]MO!$A$6:$D$26,{2,3,4},0),IFERROR(VLOOKUP(TRO117,[1]MQ!$A$6:$D$26,{2,3,4},0),IFERROR(VLOOKUP(TRO117,[1]BA!$A$6:$H$184,{2,5,8},0),{"No encontrado","X","X"}))))</f>
        <v>CIMBRA COMUN</v>
      </c>
      <c r="TRQ117" s="12" t="str">
        <v>m2</v>
      </c>
      <c r="TRR117" s="4">
        <v>404.09</v>
      </c>
      <c r="TRS117" s="1">
        <f t="shared" ref="TRS117" si="3501">0.2*2</f>
        <v>0.4</v>
      </c>
      <c r="TRT117" s="4">
        <f t="shared" ref="TRT117:TRT120" si="3502">TRS117*TRR117</f>
        <v>161.63999999999999</v>
      </c>
      <c r="TRW117" s="1" t="s">
        <v>550</v>
      </c>
      <c r="TRX117" s="4" t="str" cm="1">
        <f t="array" ref="TRX117:TRZ117">IFERROR(VLOOKUP(TRW117,[1]MA!$A$6:$D$32,{2,3,4},0),IFERROR(VLOOKUP(TRW117,[1]MO!$A$6:$D$26,{2,3,4},0),IFERROR(VLOOKUP(TRW117,[1]MQ!$A$6:$D$26,{2,3,4},0),IFERROR(VLOOKUP(TRW117,[1]BA!$A$6:$H$184,{2,5,8},0),{"No encontrado","X","X"}))))</f>
        <v>CIMBRA COMUN</v>
      </c>
      <c r="TRY117" s="12" t="str">
        <v>m2</v>
      </c>
      <c r="TRZ117" s="4">
        <v>404.09</v>
      </c>
      <c r="TSA117" s="1">
        <f t="shared" ref="TSA117" si="3503">0.2*2</f>
        <v>0.4</v>
      </c>
      <c r="TSB117" s="4">
        <f t="shared" ref="TSB117:TSB120" si="3504">TSA117*TRZ117</f>
        <v>161.63999999999999</v>
      </c>
      <c r="TSE117" s="1" t="s">
        <v>550</v>
      </c>
      <c r="TSF117" s="4" t="str" cm="1">
        <f t="array" ref="TSF117:TSH117">IFERROR(VLOOKUP(TSE117,[1]MA!$A$6:$D$32,{2,3,4},0),IFERROR(VLOOKUP(TSE117,[1]MO!$A$6:$D$26,{2,3,4},0),IFERROR(VLOOKUP(TSE117,[1]MQ!$A$6:$D$26,{2,3,4},0),IFERROR(VLOOKUP(TSE117,[1]BA!$A$6:$H$184,{2,5,8},0),{"No encontrado","X","X"}))))</f>
        <v>CIMBRA COMUN</v>
      </c>
      <c r="TSG117" s="12" t="str">
        <v>m2</v>
      </c>
      <c r="TSH117" s="4">
        <v>404.09</v>
      </c>
      <c r="TSI117" s="1">
        <f t="shared" ref="TSI117" si="3505">0.2*2</f>
        <v>0.4</v>
      </c>
      <c r="TSJ117" s="4">
        <f t="shared" ref="TSJ117:TSJ120" si="3506">TSI117*TSH117</f>
        <v>161.63999999999999</v>
      </c>
      <c r="TSM117" s="1" t="s">
        <v>550</v>
      </c>
      <c r="TSN117" s="4" t="str" cm="1">
        <f t="array" ref="TSN117:TSP117">IFERROR(VLOOKUP(TSM117,[1]MA!$A$6:$D$32,{2,3,4},0),IFERROR(VLOOKUP(TSM117,[1]MO!$A$6:$D$26,{2,3,4},0),IFERROR(VLOOKUP(TSM117,[1]MQ!$A$6:$D$26,{2,3,4},0),IFERROR(VLOOKUP(TSM117,[1]BA!$A$6:$H$184,{2,5,8},0),{"No encontrado","X","X"}))))</f>
        <v>CIMBRA COMUN</v>
      </c>
      <c r="TSO117" s="12" t="str">
        <v>m2</v>
      </c>
      <c r="TSP117" s="4">
        <v>404.09</v>
      </c>
      <c r="TSQ117" s="1">
        <f t="shared" ref="TSQ117" si="3507">0.2*2</f>
        <v>0.4</v>
      </c>
      <c r="TSR117" s="4">
        <f t="shared" ref="TSR117:TSR120" si="3508">TSQ117*TSP117</f>
        <v>161.63999999999999</v>
      </c>
      <c r="TSU117" s="1" t="s">
        <v>550</v>
      </c>
      <c r="TSV117" s="4" t="str" cm="1">
        <f t="array" ref="TSV117:TSX117">IFERROR(VLOOKUP(TSU117,[1]MA!$A$6:$D$32,{2,3,4},0),IFERROR(VLOOKUP(TSU117,[1]MO!$A$6:$D$26,{2,3,4},0),IFERROR(VLOOKUP(TSU117,[1]MQ!$A$6:$D$26,{2,3,4},0),IFERROR(VLOOKUP(TSU117,[1]BA!$A$6:$H$184,{2,5,8},0),{"No encontrado","X","X"}))))</f>
        <v>CIMBRA COMUN</v>
      </c>
      <c r="TSW117" s="12" t="str">
        <v>m2</v>
      </c>
      <c r="TSX117" s="4">
        <v>404.09</v>
      </c>
      <c r="TSY117" s="1">
        <f t="shared" ref="TSY117" si="3509">0.2*2</f>
        <v>0.4</v>
      </c>
      <c r="TSZ117" s="4">
        <f t="shared" ref="TSZ117:TSZ120" si="3510">TSY117*TSX117</f>
        <v>161.63999999999999</v>
      </c>
      <c r="TTC117" s="1" t="s">
        <v>550</v>
      </c>
      <c r="TTD117" s="4" t="str" cm="1">
        <f t="array" ref="TTD117:TTF117">IFERROR(VLOOKUP(TTC117,[1]MA!$A$6:$D$32,{2,3,4},0),IFERROR(VLOOKUP(TTC117,[1]MO!$A$6:$D$26,{2,3,4},0),IFERROR(VLOOKUP(TTC117,[1]MQ!$A$6:$D$26,{2,3,4},0),IFERROR(VLOOKUP(TTC117,[1]BA!$A$6:$H$184,{2,5,8},0),{"No encontrado","X","X"}))))</f>
        <v>CIMBRA COMUN</v>
      </c>
      <c r="TTE117" s="12" t="str">
        <v>m2</v>
      </c>
      <c r="TTF117" s="4">
        <v>404.09</v>
      </c>
      <c r="TTG117" s="1">
        <f t="shared" ref="TTG117" si="3511">0.2*2</f>
        <v>0.4</v>
      </c>
      <c r="TTH117" s="4">
        <f t="shared" ref="TTH117:TTH120" si="3512">TTG117*TTF117</f>
        <v>161.63999999999999</v>
      </c>
      <c r="TTK117" s="1" t="s">
        <v>550</v>
      </c>
      <c r="TTL117" s="4" t="str" cm="1">
        <f t="array" ref="TTL117:TTN117">IFERROR(VLOOKUP(TTK117,[1]MA!$A$6:$D$32,{2,3,4},0),IFERROR(VLOOKUP(TTK117,[1]MO!$A$6:$D$26,{2,3,4},0),IFERROR(VLOOKUP(TTK117,[1]MQ!$A$6:$D$26,{2,3,4},0),IFERROR(VLOOKUP(TTK117,[1]BA!$A$6:$H$184,{2,5,8},0),{"No encontrado","X","X"}))))</f>
        <v>CIMBRA COMUN</v>
      </c>
      <c r="TTM117" s="12" t="str">
        <v>m2</v>
      </c>
      <c r="TTN117" s="4">
        <v>404.09</v>
      </c>
      <c r="TTO117" s="1">
        <f t="shared" ref="TTO117" si="3513">0.2*2</f>
        <v>0.4</v>
      </c>
      <c r="TTP117" s="4">
        <f t="shared" ref="TTP117:TTP120" si="3514">TTO117*TTN117</f>
        <v>161.63999999999999</v>
      </c>
      <c r="TTS117" s="1" t="s">
        <v>550</v>
      </c>
      <c r="TTT117" s="4" t="str" cm="1">
        <f t="array" ref="TTT117:TTV117">IFERROR(VLOOKUP(TTS117,[1]MA!$A$6:$D$32,{2,3,4},0),IFERROR(VLOOKUP(TTS117,[1]MO!$A$6:$D$26,{2,3,4},0),IFERROR(VLOOKUP(TTS117,[1]MQ!$A$6:$D$26,{2,3,4},0),IFERROR(VLOOKUP(TTS117,[1]BA!$A$6:$H$184,{2,5,8},0),{"No encontrado","X","X"}))))</f>
        <v>CIMBRA COMUN</v>
      </c>
      <c r="TTU117" s="12" t="str">
        <v>m2</v>
      </c>
      <c r="TTV117" s="4">
        <v>404.09</v>
      </c>
      <c r="TTW117" s="1">
        <f t="shared" ref="TTW117" si="3515">0.2*2</f>
        <v>0.4</v>
      </c>
      <c r="TTX117" s="4">
        <f t="shared" ref="TTX117:TTX120" si="3516">TTW117*TTV117</f>
        <v>161.63999999999999</v>
      </c>
      <c r="TUA117" s="1" t="s">
        <v>550</v>
      </c>
      <c r="TUB117" s="4" t="str" cm="1">
        <f t="array" ref="TUB117:TUD117">IFERROR(VLOOKUP(TUA117,[1]MA!$A$6:$D$32,{2,3,4},0),IFERROR(VLOOKUP(TUA117,[1]MO!$A$6:$D$26,{2,3,4},0),IFERROR(VLOOKUP(TUA117,[1]MQ!$A$6:$D$26,{2,3,4},0),IFERROR(VLOOKUP(TUA117,[1]BA!$A$6:$H$184,{2,5,8},0),{"No encontrado","X","X"}))))</f>
        <v>CIMBRA COMUN</v>
      </c>
      <c r="TUC117" s="12" t="str">
        <v>m2</v>
      </c>
      <c r="TUD117" s="4">
        <v>404.09</v>
      </c>
      <c r="TUE117" s="1">
        <f t="shared" ref="TUE117" si="3517">0.2*2</f>
        <v>0.4</v>
      </c>
      <c r="TUF117" s="4">
        <f t="shared" ref="TUF117:TUF120" si="3518">TUE117*TUD117</f>
        <v>161.63999999999999</v>
      </c>
      <c r="TUI117" s="1" t="s">
        <v>550</v>
      </c>
      <c r="TUJ117" s="4" t="str" cm="1">
        <f t="array" ref="TUJ117:TUL117">IFERROR(VLOOKUP(TUI117,[1]MA!$A$6:$D$32,{2,3,4},0),IFERROR(VLOOKUP(TUI117,[1]MO!$A$6:$D$26,{2,3,4},0),IFERROR(VLOOKUP(TUI117,[1]MQ!$A$6:$D$26,{2,3,4},0),IFERROR(VLOOKUP(TUI117,[1]BA!$A$6:$H$184,{2,5,8},0),{"No encontrado","X","X"}))))</f>
        <v>CIMBRA COMUN</v>
      </c>
      <c r="TUK117" s="12" t="str">
        <v>m2</v>
      </c>
      <c r="TUL117" s="4">
        <v>404.09</v>
      </c>
      <c r="TUM117" s="1">
        <f t="shared" ref="TUM117" si="3519">0.2*2</f>
        <v>0.4</v>
      </c>
      <c r="TUN117" s="4">
        <f t="shared" ref="TUN117:TUN120" si="3520">TUM117*TUL117</f>
        <v>161.63999999999999</v>
      </c>
      <c r="TUQ117" s="1" t="s">
        <v>550</v>
      </c>
      <c r="TUR117" s="4" t="str" cm="1">
        <f t="array" ref="TUR117:TUT117">IFERROR(VLOOKUP(TUQ117,[1]MA!$A$6:$D$32,{2,3,4},0),IFERROR(VLOOKUP(TUQ117,[1]MO!$A$6:$D$26,{2,3,4},0),IFERROR(VLOOKUP(TUQ117,[1]MQ!$A$6:$D$26,{2,3,4},0),IFERROR(VLOOKUP(TUQ117,[1]BA!$A$6:$H$184,{2,5,8},0),{"No encontrado","X","X"}))))</f>
        <v>CIMBRA COMUN</v>
      </c>
      <c r="TUS117" s="12" t="str">
        <v>m2</v>
      </c>
      <c r="TUT117" s="4">
        <v>404.09</v>
      </c>
      <c r="TUU117" s="1">
        <f t="shared" ref="TUU117" si="3521">0.2*2</f>
        <v>0.4</v>
      </c>
      <c r="TUV117" s="4">
        <f t="shared" ref="TUV117:TUV120" si="3522">TUU117*TUT117</f>
        <v>161.63999999999999</v>
      </c>
      <c r="TUY117" s="1" t="s">
        <v>550</v>
      </c>
      <c r="TUZ117" s="4" t="str" cm="1">
        <f t="array" ref="TUZ117:TVB117">IFERROR(VLOOKUP(TUY117,[1]MA!$A$6:$D$32,{2,3,4},0),IFERROR(VLOOKUP(TUY117,[1]MO!$A$6:$D$26,{2,3,4},0),IFERROR(VLOOKUP(TUY117,[1]MQ!$A$6:$D$26,{2,3,4},0),IFERROR(VLOOKUP(TUY117,[1]BA!$A$6:$H$184,{2,5,8},0),{"No encontrado","X","X"}))))</f>
        <v>CIMBRA COMUN</v>
      </c>
      <c r="TVA117" s="12" t="str">
        <v>m2</v>
      </c>
      <c r="TVB117" s="4">
        <v>404.09</v>
      </c>
      <c r="TVC117" s="1">
        <f t="shared" ref="TVC117" si="3523">0.2*2</f>
        <v>0.4</v>
      </c>
      <c r="TVD117" s="4">
        <f t="shared" ref="TVD117:TVD120" si="3524">TVC117*TVB117</f>
        <v>161.63999999999999</v>
      </c>
      <c r="TVG117" s="1" t="s">
        <v>550</v>
      </c>
      <c r="TVH117" s="4" t="str" cm="1">
        <f t="array" ref="TVH117:TVJ117">IFERROR(VLOOKUP(TVG117,[1]MA!$A$6:$D$32,{2,3,4},0),IFERROR(VLOOKUP(TVG117,[1]MO!$A$6:$D$26,{2,3,4},0),IFERROR(VLOOKUP(TVG117,[1]MQ!$A$6:$D$26,{2,3,4},0),IFERROR(VLOOKUP(TVG117,[1]BA!$A$6:$H$184,{2,5,8},0),{"No encontrado","X","X"}))))</f>
        <v>CIMBRA COMUN</v>
      </c>
      <c r="TVI117" s="12" t="str">
        <v>m2</v>
      </c>
      <c r="TVJ117" s="4">
        <v>404.09</v>
      </c>
      <c r="TVK117" s="1">
        <f t="shared" ref="TVK117" si="3525">0.2*2</f>
        <v>0.4</v>
      </c>
      <c r="TVL117" s="4">
        <f t="shared" ref="TVL117:TVL120" si="3526">TVK117*TVJ117</f>
        <v>161.63999999999999</v>
      </c>
      <c r="TVO117" s="1" t="s">
        <v>550</v>
      </c>
      <c r="TVP117" s="4" t="str" cm="1">
        <f t="array" ref="TVP117:TVR117">IFERROR(VLOOKUP(TVO117,[1]MA!$A$6:$D$32,{2,3,4},0),IFERROR(VLOOKUP(TVO117,[1]MO!$A$6:$D$26,{2,3,4},0),IFERROR(VLOOKUP(TVO117,[1]MQ!$A$6:$D$26,{2,3,4},0),IFERROR(VLOOKUP(TVO117,[1]BA!$A$6:$H$184,{2,5,8},0),{"No encontrado","X","X"}))))</f>
        <v>CIMBRA COMUN</v>
      </c>
      <c r="TVQ117" s="12" t="str">
        <v>m2</v>
      </c>
      <c r="TVR117" s="4">
        <v>404.09</v>
      </c>
      <c r="TVS117" s="1">
        <f t="shared" ref="TVS117" si="3527">0.2*2</f>
        <v>0.4</v>
      </c>
      <c r="TVT117" s="4">
        <f t="shared" ref="TVT117:TVT120" si="3528">TVS117*TVR117</f>
        <v>161.63999999999999</v>
      </c>
      <c r="TVW117" s="1" t="s">
        <v>550</v>
      </c>
      <c r="TVX117" s="4" t="str" cm="1">
        <f t="array" ref="TVX117:TVZ117">IFERROR(VLOOKUP(TVW117,[1]MA!$A$6:$D$32,{2,3,4},0),IFERROR(VLOOKUP(TVW117,[1]MO!$A$6:$D$26,{2,3,4},0),IFERROR(VLOOKUP(TVW117,[1]MQ!$A$6:$D$26,{2,3,4},0),IFERROR(VLOOKUP(TVW117,[1]BA!$A$6:$H$184,{2,5,8},0),{"No encontrado","X","X"}))))</f>
        <v>CIMBRA COMUN</v>
      </c>
      <c r="TVY117" s="12" t="str">
        <v>m2</v>
      </c>
      <c r="TVZ117" s="4">
        <v>404.09</v>
      </c>
      <c r="TWA117" s="1">
        <f t="shared" ref="TWA117" si="3529">0.2*2</f>
        <v>0.4</v>
      </c>
      <c r="TWB117" s="4">
        <f t="shared" ref="TWB117:TWB120" si="3530">TWA117*TVZ117</f>
        <v>161.63999999999999</v>
      </c>
      <c r="TWE117" s="1" t="s">
        <v>550</v>
      </c>
      <c r="TWF117" s="4" t="str" cm="1">
        <f t="array" ref="TWF117:TWH117">IFERROR(VLOOKUP(TWE117,[1]MA!$A$6:$D$32,{2,3,4},0),IFERROR(VLOOKUP(TWE117,[1]MO!$A$6:$D$26,{2,3,4},0),IFERROR(VLOOKUP(TWE117,[1]MQ!$A$6:$D$26,{2,3,4},0),IFERROR(VLOOKUP(TWE117,[1]BA!$A$6:$H$184,{2,5,8},0),{"No encontrado","X","X"}))))</f>
        <v>CIMBRA COMUN</v>
      </c>
      <c r="TWG117" s="12" t="str">
        <v>m2</v>
      </c>
      <c r="TWH117" s="4">
        <v>404.09</v>
      </c>
      <c r="TWI117" s="1">
        <f t="shared" ref="TWI117" si="3531">0.2*2</f>
        <v>0.4</v>
      </c>
      <c r="TWJ117" s="4">
        <f t="shared" ref="TWJ117:TWJ120" si="3532">TWI117*TWH117</f>
        <v>161.63999999999999</v>
      </c>
      <c r="TWM117" s="1" t="s">
        <v>550</v>
      </c>
      <c r="TWN117" s="4" t="str" cm="1">
        <f t="array" ref="TWN117:TWP117">IFERROR(VLOOKUP(TWM117,[1]MA!$A$6:$D$32,{2,3,4},0),IFERROR(VLOOKUP(TWM117,[1]MO!$A$6:$D$26,{2,3,4},0),IFERROR(VLOOKUP(TWM117,[1]MQ!$A$6:$D$26,{2,3,4},0),IFERROR(VLOOKUP(TWM117,[1]BA!$A$6:$H$184,{2,5,8},0),{"No encontrado","X","X"}))))</f>
        <v>CIMBRA COMUN</v>
      </c>
      <c r="TWO117" s="12" t="str">
        <v>m2</v>
      </c>
      <c r="TWP117" s="4">
        <v>404.09</v>
      </c>
      <c r="TWQ117" s="1">
        <f t="shared" ref="TWQ117" si="3533">0.2*2</f>
        <v>0.4</v>
      </c>
      <c r="TWR117" s="4">
        <f t="shared" ref="TWR117:TWR120" si="3534">TWQ117*TWP117</f>
        <v>161.63999999999999</v>
      </c>
      <c r="TWU117" s="1" t="s">
        <v>550</v>
      </c>
      <c r="TWV117" s="4" t="str" cm="1">
        <f t="array" ref="TWV117:TWX117">IFERROR(VLOOKUP(TWU117,[1]MA!$A$6:$D$32,{2,3,4},0),IFERROR(VLOOKUP(TWU117,[1]MO!$A$6:$D$26,{2,3,4},0),IFERROR(VLOOKUP(TWU117,[1]MQ!$A$6:$D$26,{2,3,4},0),IFERROR(VLOOKUP(TWU117,[1]BA!$A$6:$H$184,{2,5,8},0),{"No encontrado","X","X"}))))</f>
        <v>CIMBRA COMUN</v>
      </c>
      <c r="TWW117" s="12" t="str">
        <v>m2</v>
      </c>
      <c r="TWX117" s="4">
        <v>404.09</v>
      </c>
      <c r="TWY117" s="1">
        <f t="shared" ref="TWY117" si="3535">0.2*2</f>
        <v>0.4</v>
      </c>
      <c r="TWZ117" s="4">
        <f t="shared" ref="TWZ117:TWZ120" si="3536">TWY117*TWX117</f>
        <v>161.63999999999999</v>
      </c>
      <c r="TXC117" s="1" t="s">
        <v>550</v>
      </c>
      <c r="TXD117" s="4" t="str" cm="1">
        <f t="array" ref="TXD117:TXF117">IFERROR(VLOOKUP(TXC117,[1]MA!$A$6:$D$32,{2,3,4},0),IFERROR(VLOOKUP(TXC117,[1]MO!$A$6:$D$26,{2,3,4},0),IFERROR(VLOOKUP(TXC117,[1]MQ!$A$6:$D$26,{2,3,4},0),IFERROR(VLOOKUP(TXC117,[1]BA!$A$6:$H$184,{2,5,8},0),{"No encontrado","X","X"}))))</f>
        <v>CIMBRA COMUN</v>
      </c>
      <c r="TXE117" s="12" t="str">
        <v>m2</v>
      </c>
      <c r="TXF117" s="4">
        <v>404.09</v>
      </c>
      <c r="TXG117" s="1">
        <f t="shared" ref="TXG117" si="3537">0.2*2</f>
        <v>0.4</v>
      </c>
      <c r="TXH117" s="4">
        <f t="shared" ref="TXH117:TXH120" si="3538">TXG117*TXF117</f>
        <v>161.63999999999999</v>
      </c>
      <c r="TXK117" s="1" t="s">
        <v>550</v>
      </c>
      <c r="TXL117" s="4" t="str" cm="1">
        <f t="array" ref="TXL117:TXN117">IFERROR(VLOOKUP(TXK117,[1]MA!$A$6:$D$32,{2,3,4},0),IFERROR(VLOOKUP(TXK117,[1]MO!$A$6:$D$26,{2,3,4},0),IFERROR(VLOOKUP(TXK117,[1]MQ!$A$6:$D$26,{2,3,4},0),IFERROR(VLOOKUP(TXK117,[1]BA!$A$6:$H$184,{2,5,8},0),{"No encontrado","X","X"}))))</f>
        <v>CIMBRA COMUN</v>
      </c>
      <c r="TXM117" s="12" t="str">
        <v>m2</v>
      </c>
      <c r="TXN117" s="4">
        <v>404.09</v>
      </c>
      <c r="TXO117" s="1">
        <f t="shared" ref="TXO117" si="3539">0.2*2</f>
        <v>0.4</v>
      </c>
      <c r="TXP117" s="4">
        <f t="shared" ref="TXP117:TXP120" si="3540">TXO117*TXN117</f>
        <v>161.63999999999999</v>
      </c>
      <c r="TXS117" s="1" t="s">
        <v>550</v>
      </c>
      <c r="TXT117" s="4" t="str" cm="1">
        <f t="array" ref="TXT117:TXV117">IFERROR(VLOOKUP(TXS117,[1]MA!$A$6:$D$32,{2,3,4},0),IFERROR(VLOOKUP(TXS117,[1]MO!$A$6:$D$26,{2,3,4},0),IFERROR(VLOOKUP(TXS117,[1]MQ!$A$6:$D$26,{2,3,4},0),IFERROR(VLOOKUP(TXS117,[1]BA!$A$6:$H$184,{2,5,8},0),{"No encontrado","X","X"}))))</f>
        <v>CIMBRA COMUN</v>
      </c>
      <c r="TXU117" s="12" t="str">
        <v>m2</v>
      </c>
      <c r="TXV117" s="4">
        <v>404.09</v>
      </c>
      <c r="TXW117" s="1">
        <f t="shared" ref="TXW117" si="3541">0.2*2</f>
        <v>0.4</v>
      </c>
      <c r="TXX117" s="4">
        <f t="shared" ref="TXX117:TXX120" si="3542">TXW117*TXV117</f>
        <v>161.63999999999999</v>
      </c>
      <c r="TYA117" s="1" t="s">
        <v>550</v>
      </c>
      <c r="TYB117" s="4" t="str" cm="1">
        <f t="array" ref="TYB117:TYD117">IFERROR(VLOOKUP(TYA117,[1]MA!$A$6:$D$32,{2,3,4},0),IFERROR(VLOOKUP(TYA117,[1]MO!$A$6:$D$26,{2,3,4},0),IFERROR(VLOOKUP(TYA117,[1]MQ!$A$6:$D$26,{2,3,4},0),IFERROR(VLOOKUP(TYA117,[1]BA!$A$6:$H$184,{2,5,8},0),{"No encontrado","X","X"}))))</f>
        <v>CIMBRA COMUN</v>
      </c>
      <c r="TYC117" s="12" t="str">
        <v>m2</v>
      </c>
      <c r="TYD117" s="4">
        <v>404.09</v>
      </c>
      <c r="TYE117" s="1">
        <f t="shared" ref="TYE117" si="3543">0.2*2</f>
        <v>0.4</v>
      </c>
      <c r="TYF117" s="4">
        <f t="shared" ref="TYF117:TYF120" si="3544">TYE117*TYD117</f>
        <v>161.63999999999999</v>
      </c>
      <c r="TYI117" s="1" t="s">
        <v>550</v>
      </c>
      <c r="TYJ117" s="4" t="str" cm="1">
        <f t="array" ref="TYJ117:TYL117">IFERROR(VLOOKUP(TYI117,[1]MA!$A$6:$D$32,{2,3,4},0),IFERROR(VLOOKUP(TYI117,[1]MO!$A$6:$D$26,{2,3,4},0),IFERROR(VLOOKUP(TYI117,[1]MQ!$A$6:$D$26,{2,3,4},0),IFERROR(VLOOKUP(TYI117,[1]BA!$A$6:$H$184,{2,5,8},0),{"No encontrado","X","X"}))))</f>
        <v>CIMBRA COMUN</v>
      </c>
      <c r="TYK117" s="12" t="str">
        <v>m2</v>
      </c>
      <c r="TYL117" s="4">
        <v>404.09</v>
      </c>
      <c r="TYM117" s="1">
        <f t="shared" ref="TYM117" si="3545">0.2*2</f>
        <v>0.4</v>
      </c>
      <c r="TYN117" s="4">
        <f t="shared" ref="TYN117:TYN120" si="3546">TYM117*TYL117</f>
        <v>161.63999999999999</v>
      </c>
      <c r="TYQ117" s="1" t="s">
        <v>550</v>
      </c>
      <c r="TYR117" s="4" t="str" cm="1">
        <f t="array" ref="TYR117:TYT117">IFERROR(VLOOKUP(TYQ117,[1]MA!$A$6:$D$32,{2,3,4},0),IFERROR(VLOOKUP(TYQ117,[1]MO!$A$6:$D$26,{2,3,4},0),IFERROR(VLOOKUP(TYQ117,[1]MQ!$A$6:$D$26,{2,3,4},0),IFERROR(VLOOKUP(TYQ117,[1]BA!$A$6:$H$184,{2,5,8},0),{"No encontrado","X","X"}))))</f>
        <v>CIMBRA COMUN</v>
      </c>
      <c r="TYS117" s="12" t="str">
        <v>m2</v>
      </c>
      <c r="TYT117" s="4">
        <v>404.09</v>
      </c>
      <c r="TYU117" s="1">
        <f t="shared" ref="TYU117" si="3547">0.2*2</f>
        <v>0.4</v>
      </c>
      <c r="TYV117" s="4">
        <f t="shared" ref="TYV117:TYV120" si="3548">TYU117*TYT117</f>
        <v>161.63999999999999</v>
      </c>
      <c r="TYY117" s="1" t="s">
        <v>550</v>
      </c>
      <c r="TYZ117" s="4" t="str" cm="1">
        <f t="array" ref="TYZ117:TZB117">IFERROR(VLOOKUP(TYY117,[1]MA!$A$6:$D$32,{2,3,4},0),IFERROR(VLOOKUP(TYY117,[1]MO!$A$6:$D$26,{2,3,4},0),IFERROR(VLOOKUP(TYY117,[1]MQ!$A$6:$D$26,{2,3,4},0),IFERROR(VLOOKUP(TYY117,[1]BA!$A$6:$H$184,{2,5,8},0),{"No encontrado","X","X"}))))</f>
        <v>CIMBRA COMUN</v>
      </c>
      <c r="TZA117" s="12" t="str">
        <v>m2</v>
      </c>
      <c r="TZB117" s="4">
        <v>404.09</v>
      </c>
      <c r="TZC117" s="1">
        <f t="shared" ref="TZC117" si="3549">0.2*2</f>
        <v>0.4</v>
      </c>
      <c r="TZD117" s="4">
        <f t="shared" ref="TZD117:TZD120" si="3550">TZC117*TZB117</f>
        <v>161.63999999999999</v>
      </c>
      <c r="TZG117" s="1" t="s">
        <v>550</v>
      </c>
      <c r="TZH117" s="4" t="str" cm="1">
        <f t="array" ref="TZH117:TZJ117">IFERROR(VLOOKUP(TZG117,[1]MA!$A$6:$D$32,{2,3,4},0),IFERROR(VLOOKUP(TZG117,[1]MO!$A$6:$D$26,{2,3,4},0),IFERROR(VLOOKUP(TZG117,[1]MQ!$A$6:$D$26,{2,3,4},0),IFERROR(VLOOKUP(TZG117,[1]BA!$A$6:$H$184,{2,5,8},0),{"No encontrado","X","X"}))))</f>
        <v>CIMBRA COMUN</v>
      </c>
      <c r="TZI117" s="12" t="str">
        <v>m2</v>
      </c>
      <c r="TZJ117" s="4">
        <v>404.09</v>
      </c>
      <c r="TZK117" s="1">
        <f t="shared" ref="TZK117" si="3551">0.2*2</f>
        <v>0.4</v>
      </c>
      <c r="TZL117" s="4">
        <f t="shared" ref="TZL117:TZL120" si="3552">TZK117*TZJ117</f>
        <v>161.63999999999999</v>
      </c>
      <c r="TZO117" s="1" t="s">
        <v>550</v>
      </c>
      <c r="TZP117" s="4" t="str" cm="1">
        <f t="array" ref="TZP117:TZR117">IFERROR(VLOOKUP(TZO117,[1]MA!$A$6:$D$32,{2,3,4},0),IFERROR(VLOOKUP(TZO117,[1]MO!$A$6:$D$26,{2,3,4},0),IFERROR(VLOOKUP(TZO117,[1]MQ!$A$6:$D$26,{2,3,4},0),IFERROR(VLOOKUP(TZO117,[1]BA!$A$6:$H$184,{2,5,8},0),{"No encontrado","X","X"}))))</f>
        <v>CIMBRA COMUN</v>
      </c>
      <c r="TZQ117" s="12" t="str">
        <v>m2</v>
      </c>
      <c r="TZR117" s="4">
        <v>404.09</v>
      </c>
      <c r="TZS117" s="1">
        <f t="shared" ref="TZS117" si="3553">0.2*2</f>
        <v>0.4</v>
      </c>
      <c r="TZT117" s="4">
        <f t="shared" ref="TZT117:TZT120" si="3554">TZS117*TZR117</f>
        <v>161.63999999999999</v>
      </c>
      <c r="TZW117" s="1" t="s">
        <v>550</v>
      </c>
      <c r="TZX117" s="4" t="str" cm="1">
        <f t="array" ref="TZX117:TZZ117">IFERROR(VLOOKUP(TZW117,[1]MA!$A$6:$D$32,{2,3,4},0),IFERROR(VLOOKUP(TZW117,[1]MO!$A$6:$D$26,{2,3,4},0),IFERROR(VLOOKUP(TZW117,[1]MQ!$A$6:$D$26,{2,3,4},0),IFERROR(VLOOKUP(TZW117,[1]BA!$A$6:$H$184,{2,5,8},0),{"No encontrado","X","X"}))))</f>
        <v>CIMBRA COMUN</v>
      </c>
      <c r="TZY117" s="12" t="str">
        <v>m2</v>
      </c>
      <c r="TZZ117" s="4">
        <v>404.09</v>
      </c>
      <c r="UAA117" s="1">
        <f t="shared" ref="UAA117" si="3555">0.2*2</f>
        <v>0.4</v>
      </c>
      <c r="UAB117" s="4">
        <f t="shared" ref="UAB117:UAB120" si="3556">UAA117*TZZ117</f>
        <v>161.63999999999999</v>
      </c>
      <c r="UAE117" s="1" t="s">
        <v>550</v>
      </c>
      <c r="UAF117" s="4" t="str" cm="1">
        <f t="array" ref="UAF117:UAH117">IFERROR(VLOOKUP(UAE117,[1]MA!$A$6:$D$32,{2,3,4},0),IFERROR(VLOOKUP(UAE117,[1]MO!$A$6:$D$26,{2,3,4},0),IFERROR(VLOOKUP(UAE117,[1]MQ!$A$6:$D$26,{2,3,4},0),IFERROR(VLOOKUP(UAE117,[1]BA!$A$6:$H$184,{2,5,8},0),{"No encontrado","X","X"}))))</f>
        <v>CIMBRA COMUN</v>
      </c>
      <c r="UAG117" s="12" t="str">
        <v>m2</v>
      </c>
      <c r="UAH117" s="4">
        <v>404.09</v>
      </c>
      <c r="UAI117" s="1">
        <f t="shared" ref="UAI117" si="3557">0.2*2</f>
        <v>0.4</v>
      </c>
      <c r="UAJ117" s="4">
        <f t="shared" ref="UAJ117:UAJ120" si="3558">UAI117*UAH117</f>
        <v>161.63999999999999</v>
      </c>
      <c r="UAM117" s="1" t="s">
        <v>550</v>
      </c>
      <c r="UAN117" s="4" t="str" cm="1">
        <f t="array" ref="UAN117:UAP117">IFERROR(VLOOKUP(UAM117,[1]MA!$A$6:$D$32,{2,3,4},0),IFERROR(VLOOKUP(UAM117,[1]MO!$A$6:$D$26,{2,3,4},0),IFERROR(VLOOKUP(UAM117,[1]MQ!$A$6:$D$26,{2,3,4},0),IFERROR(VLOOKUP(UAM117,[1]BA!$A$6:$H$184,{2,5,8},0),{"No encontrado","X","X"}))))</f>
        <v>CIMBRA COMUN</v>
      </c>
      <c r="UAO117" s="12" t="str">
        <v>m2</v>
      </c>
      <c r="UAP117" s="4">
        <v>404.09</v>
      </c>
      <c r="UAQ117" s="1">
        <f t="shared" ref="UAQ117" si="3559">0.2*2</f>
        <v>0.4</v>
      </c>
      <c r="UAR117" s="4">
        <f t="shared" ref="UAR117:UAR120" si="3560">UAQ117*UAP117</f>
        <v>161.63999999999999</v>
      </c>
      <c r="UAU117" s="1" t="s">
        <v>550</v>
      </c>
      <c r="UAV117" s="4" t="str" cm="1">
        <f t="array" ref="UAV117:UAX117">IFERROR(VLOOKUP(UAU117,[1]MA!$A$6:$D$32,{2,3,4},0),IFERROR(VLOOKUP(UAU117,[1]MO!$A$6:$D$26,{2,3,4},0),IFERROR(VLOOKUP(UAU117,[1]MQ!$A$6:$D$26,{2,3,4},0),IFERROR(VLOOKUP(UAU117,[1]BA!$A$6:$H$184,{2,5,8},0),{"No encontrado","X","X"}))))</f>
        <v>CIMBRA COMUN</v>
      </c>
      <c r="UAW117" s="12" t="str">
        <v>m2</v>
      </c>
      <c r="UAX117" s="4">
        <v>404.09</v>
      </c>
      <c r="UAY117" s="1">
        <f t="shared" ref="UAY117" si="3561">0.2*2</f>
        <v>0.4</v>
      </c>
      <c r="UAZ117" s="4">
        <f t="shared" ref="UAZ117:UAZ120" si="3562">UAY117*UAX117</f>
        <v>161.63999999999999</v>
      </c>
      <c r="UBC117" s="1" t="s">
        <v>550</v>
      </c>
      <c r="UBD117" s="4" t="str" cm="1">
        <f t="array" ref="UBD117:UBF117">IFERROR(VLOOKUP(UBC117,[1]MA!$A$6:$D$32,{2,3,4},0),IFERROR(VLOOKUP(UBC117,[1]MO!$A$6:$D$26,{2,3,4},0),IFERROR(VLOOKUP(UBC117,[1]MQ!$A$6:$D$26,{2,3,4},0),IFERROR(VLOOKUP(UBC117,[1]BA!$A$6:$H$184,{2,5,8},0),{"No encontrado","X","X"}))))</f>
        <v>CIMBRA COMUN</v>
      </c>
      <c r="UBE117" s="12" t="str">
        <v>m2</v>
      </c>
      <c r="UBF117" s="4">
        <v>404.09</v>
      </c>
      <c r="UBG117" s="1">
        <f t="shared" ref="UBG117" si="3563">0.2*2</f>
        <v>0.4</v>
      </c>
      <c r="UBH117" s="4">
        <f t="shared" ref="UBH117:UBH120" si="3564">UBG117*UBF117</f>
        <v>161.63999999999999</v>
      </c>
      <c r="UBK117" s="1" t="s">
        <v>550</v>
      </c>
      <c r="UBL117" s="4" t="str" cm="1">
        <f t="array" ref="UBL117:UBN117">IFERROR(VLOOKUP(UBK117,[1]MA!$A$6:$D$32,{2,3,4},0),IFERROR(VLOOKUP(UBK117,[1]MO!$A$6:$D$26,{2,3,4},0),IFERROR(VLOOKUP(UBK117,[1]MQ!$A$6:$D$26,{2,3,4},0),IFERROR(VLOOKUP(UBK117,[1]BA!$A$6:$H$184,{2,5,8},0),{"No encontrado","X","X"}))))</f>
        <v>CIMBRA COMUN</v>
      </c>
      <c r="UBM117" s="12" t="str">
        <v>m2</v>
      </c>
      <c r="UBN117" s="4">
        <v>404.09</v>
      </c>
      <c r="UBO117" s="1">
        <f t="shared" ref="UBO117" si="3565">0.2*2</f>
        <v>0.4</v>
      </c>
      <c r="UBP117" s="4">
        <f t="shared" ref="UBP117:UBP120" si="3566">UBO117*UBN117</f>
        <v>161.63999999999999</v>
      </c>
      <c r="UBS117" s="1" t="s">
        <v>550</v>
      </c>
      <c r="UBT117" s="4" t="str" cm="1">
        <f t="array" ref="UBT117:UBV117">IFERROR(VLOOKUP(UBS117,[1]MA!$A$6:$D$32,{2,3,4},0),IFERROR(VLOOKUP(UBS117,[1]MO!$A$6:$D$26,{2,3,4},0),IFERROR(VLOOKUP(UBS117,[1]MQ!$A$6:$D$26,{2,3,4},0),IFERROR(VLOOKUP(UBS117,[1]BA!$A$6:$H$184,{2,5,8},0),{"No encontrado","X","X"}))))</f>
        <v>CIMBRA COMUN</v>
      </c>
      <c r="UBU117" s="12" t="str">
        <v>m2</v>
      </c>
      <c r="UBV117" s="4">
        <v>404.09</v>
      </c>
      <c r="UBW117" s="1">
        <f t="shared" ref="UBW117" si="3567">0.2*2</f>
        <v>0.4</v>
      </c>
      <c r="UBX117" s="4">
        <f t="shared" ref="UBX117:UBX120" si="3568">UBW117*UBV117</f>
        <v>161.63999999999999</v>
      </c>
      <c r="UCA117" s="1" t="s">
        <v>550</v>
      </c>
      <c r="UCB117" s="4" t="str" cm="1">
        <f t="array" ref="UCB117:UCD117">IFERROR(VLOOKUP(UCA117,[1]MA!$A$6:$D$32,{2,3,4},0),IFERROR(VLOOKUP(UCA117,[1]MO!$A$6:$D$26,{2,3,4},0),IFERROR(VLOOKUP(UCA117,[1]MQ!$A$6:$D$26,{2,3,4},0),IFERROR(VLOOKUP(UCA117,[1]BA!$A$6:$H$184,{2,5,8},0),{"No encontrado","X","X"}))))</f>
        <v>CIMBRA COMUN</v>
      </c>
      <c r="UCC117" s="12" t="str">
        <v>m2</v>
      </c>
      <c r="UCD117" s="4">
        <v>404.09</v>
      </c>
      <c r="UCE117" s="1">
        <f t="shared" ref="UCE117" si="3569">0.2*2</f>
        <v>0.4</v>
      </c>
      <c r="UCF117" s="4">
        <f t="shared" ref="UCF117:UCF120" si="3570">UCE117*UCD117</f>
        <v>161.63999999999999</v>
      </c>
      <c r="UCI117" s="1" t="s">
        <v>550</v>
      </c>
      <c r="UCJ117" s="4" t="str" cm="1">
        <f t="array" ref="UCJ117:UCL117">IFERROR(VLOOKUP(UCI117,[1]MA!$A$6:$D$32,{2,3,4},0),IFERROR(VLOOKUP(UCI117,[1]MO!$A$6:$D$26,{2,3,4},0),IFERROR(VLOOKUP(UCI117,[1]MQ!$A$6:$D$26,{2,3,4},0),IFERROR(VLOOKUP(UCI117,[1]BA!$A$6:$H$184,{2,5,8},0),{"No encontrado","X","X"}))))</f>
        <v>CIMBRA COMUN</v>
      </c>
      <c r="UCK117" s="12" t="str">
        <v>m2</v>
      </c>
      <c r="UCL117" s="4">
        <v>404.09</v>
      </c>
      <c r="UCM117" s="1">
        <f t="shared" ref="UCM117" si="3571">0.2*2</f>
        <v>0.4</v>
      </c>
      <c r="UCN117" s="4">
        <f t="shared" ref="UCN117:UCN120" si="3572">UCM117*UCL117</f>
        <v>161.63999999999999</v>
      </c>
      <c r="UCQ117" s="1" t="s">
        <v>550</v>
      </c>
      <c r="UCR117" s="4" t="str" cm="1">
        <f t="array" ref="UCR117:UCT117">IFERROR(VLOOKUP(UCQ117,[1]MA!$A$6:$D$32,{2,3,4},0),IFERROR(VLOOKUP(UCQ117,[1]MO!$A$6:$D$26,{2,3,4},0),IFERROR(VLOOKUP(UCQ117,[1]MQ!$A$6:$D$26,{2,3,4},0),IFERROR(VLOOKUP(UCQ117,[1]BA!$A$6:$H$184,{2,5,8},0),{"No encontrado","X","X"}))))</f>
        <v>CIMBRA COMUN</v>
      </c>
      <c r="UCS117" s="12" t="str">
        <v>m2</v>
      </c>
      <c r="UCT117" s="4">
        <v>404.09</v>
      </c>
      <c r="UCU117" s="1">
        <f t="shared" ref="UCU117" si="3573">0.2*2</f>
        <v>0.4</v>
      </c>
      <c r="UCV117" s="4">
        <f t="shared" ref="UCV117:UCV120" si="3574">UCU117*UCT117</f>
        <v>161.63999999999999</v>
      </c>
      <c r="UCY117" s="1" t="s">
        <v>550</v>
      </c>
      <c r="UCZ117" s="4" t="str" cm="1">
        <f t="array" ref="UCZ117:UDB117">IFERROR(VLOOKUP(UCY117,[1]MA!$A$6:$D$32,{2,3,4},0),IFERROR(VLOOKUP(UCY117,[1]MO!$A$6:$D$26,{2,3,4},0),IFERROR(VLOOKUP(UCY117,[1]MQ!$A$6:$D$26,{2,3,4},0),IFERROR(VLOOKUP(UCY117,[1]BA!$A$6:$H$184,{2,5,8},0),{"No encontrado","X","X"}))))</f>
        <v>CIMBRA COMUN</v>
      </c>
      <c r="UDA117" s="12" t="str">
        <v>m2</v>
      </c>
      <c r="UDB117" s="4">
        <v>404.09</v>
      </c>
      <c r="UDC117" s="1">
        <f t="shared" ref="UDC117" si="3575">0.2*2</f>
        <v>0.4</v>
      </c>
      <c r="UDD117" s="4">
        <f t="shared" ref="UDD117:UDD120" si="3576">UDC117*UDB117</f>
        <v>161.63999999999999</v>
      </c>
      <c r="UDG117" s="1" t="s">
        <v>550</v>
      </c>
      <c r="UDH117" s="4" t="str" cm="1">
        <f t="array" ref="UDH117:UDJ117">IFERROR(VLOOKUP(UDG117,[1]MA!$A$6:$D$32,{2,3,4},0),IFERROR(VLOOKUP(UDG117,[1]MO!$A$6:$D$26,{2,3,4},0),IFERROR(VLOOKUP(UDG117,[1]MQ!$A$6:$D$26,{2,3,4},0),IFERROR(VLOOKUP(UDG117,[1]BA!$A$6:$H$184,{2,5,8},0),{"No encontrado","X","X"}))))</f>
        <v>CIMBRA COMUN</v>
      </c>
      <c r="UDI117" s="12" t="str">
        <v>m2</v>
      </c>
      <c r="UDJ117" s="4">
        <v>404.09</v>
      </c>
      <c r="UDK117" s="1">
        <f t="shared" ref="UDK117" si="3577">0.2*2</f>
        <v>0.4</v>
      </c>
      <c r="UDL117" s="4">
        <f t="shared" ref="UDL117:UDL120" si="3578">UDK117*UDJ117</f>
        <v>161.63999999999999</v>
      </c>
      <c r="UDO117" s="1" t="s">
        <v>550</v>
      </c>
      <c r="UDP117" s="4" t="str" cm="1">
        <f t="array" ref="UDP117:UDR117">IFERROR(VLOOKUP(UDO117,[1]MA!$A$6:$D$32,{2,3,4},0),IFERROR(VLOOKUP(UDO117,[1]MO!$A$6:$D$26,{2,3,4},0),IFERROR(VLOOKUP(UDO117,[1]MQ!$A$6:$D$26,{2,3,4},0),IFERROR(VLOOKUP(UDO117,[1]BA!$A$6:$H$184,{2,5,8},0),{"No encontrado","X","X"}))))</f>
        <v>CIMBRA COMUN</v>
      </c>
      <c r="UDQ117" s="12" t="str">
        <v>m2</v>
      </c>
      <c r="UDR117" s="4">
        <v>404.09</v>
      </c>
      <c r="UDS117" s="1">
        <f t="shared" ref="UDS117" si="3579">0.2*2</f>
        <v>0.4</v>
      </c>
      <c r="UDT117" s="4">
        <f t="shared" ref="UDT117:UDT120" si="3580">UDS117*UDR117</f>
        <v>161.63999999999999</v>
      </c>
      <c r="UDW117" s="1" t="s">
        <v>550</v>
      </c>
      <c r="UDX117" s="4" t="str" cm="1">
        <f t="array" ref="UDX117:UDZ117">IFERROR(VLOOKUP(UDW117,[1]MA!$A$6:$D$32,{2,3,4},0),IFERROR(VLOOKUP(UDW117,[1]MO!$A$6:$D$26,{2,3,4},0),IFERROR(VLOOKUP(UDW117,[1]MQ!$A$6:$D$26,{2,3,4},0),IFERROR(VLOOKUP(UDW117,[1]BA!$A$6:$H$184,{2,5,8},0),{"No encontrado","X","X"}))))</f>
        <v>CIMBRA COMUN</v>
      </c>
      <c r="UDY117" s="12" t="str">
        <v>m2</v>
      </c>
      <c r="UDZ117" s="4">
        <v>404.09</v>
      </c>
      <c r="UEA117" s="1">
        <f t="shared" ref="UEA117" si="3581">0.2*2</f>
        <v>0.4</v>
      </c>
      <c r="UEB117" s="4">
        <f t="shared" ref="UEB117:UEB120" si="3582">UEA117*UDZ117</f>
        <v>161.63999999999999</v>
      </c>
      <c r="UEE117" s="1" t="s">
        <v>550</v>
      </c>
      <c r="UEF117" s="4" t="str" cm="1">
        <f t="array" ref="UEF117:UEH117">IFERROR(VLOOKUP(UEE117,[1]MA!$A$6:$D$32,{2,3,4},0),IFERROR(VLOOKUP(UEE117,[1]MO!$A$6:$D$26,{2,3,4},0),IFERROR(VLOOKUP(UEE117,[1]MQ!$A$6:$D$26,{2,3,4},0),IFERROR(VLOOKUP(UEE117,[1]BA!$A$6:$H$184,{2,5,8},0),{"No encontrado","X","X"}))))</f>
        <v>CIMBRA COMUN</v>
      </c>
      <c r="UEG117" s="12" t="str">
        <v>m2</v>
      </c>
      <c r="UEH117" s="4">
        <v>404.09</v>
      </c>
      <c r="UEI117" s="1">
        <f t="shared" ref="UEI117" si="3583">0.2*2</f>
        <v>0.4</v>
      </c>
      <c r="UEJ117" s="4">
        <f t="shared" ref="UEJ117:UEJ120" si="3584">UEI117*UEH117</f>
        <v>161.63999999999999</v>
      </c>
      <c r="UEM117" s="1" t="s">
        <v>550</v>
      </c>
      <c r="UEN117" s="4" t="str" cm="1">
        <f t="array" ref="UEN117:UEP117">IFERROR(VLOOKUP(UEM117,[1]MA!$A$6:$D$32,{2,3,4},0),IFERROR(VLOOKUP(UEM117,[1]MO!$A$6:$D$26,{2,3,4},0),IFERROR(VLOOKUP(UEM117,[1]MQ!$A$6:$D$26,{2,3,4},0),IFERROR(VLOOKUP(UEM117,[1]BA!$A$6:$H$184,{2,5,8},0),{"No encontrado","X","X"}))))</f>
        <v>CIMBRA COMUN</v>
      </c>
      <c r="UEO117" s="12" t="str">
        <v>m2</v>
      </c>
      <c r="UEP117" s="4">
        <v>404.09</v>
      </c>
      <c r="UEQ117" s="1">
        <f t="shared" ref="UEQ117" si="3585">0.2*2</f>
        <v>0.4</v>
      </c>
      <c r="UER117" s="4">
        <f t="shared" ref="UER117:UER120" si="3586">UEQ117*UEP117</f>
        <v>161.63999999999999</v>
      </c>
      <c r="UEU117" s="1" t="s">
        <v>550</v>
      </c>
      <c r="UEV117" s="4" t="str" cm="1">
        <f t="array" ref="UEV117:UEX117">IFERROR(VLOOKUP(UEU117,[1]MA!$A$6:$D$32,{2,3,4},0),IFERROR(VLOOKUP(UEU117,[1]MO!$A$6:$D$26,{2,3,4},0),IFERROR(VLOOKUP(UEU117,[1]MQ!$A$6:$D$26,{2,3,4},0),IFERROR(VLOOKUP(UEU117,[1]BA!$A$6:$H$184,{2,5,8},0),{"No encontrado","X","X"}))))</f>
        <v>CIMBRA COMUN</v>
      </c>
      <c r="UEW117" s="12" t="str">
        <v>m2</v>
      </c>
      <c r="UEX117" s="4">
        <v>404.09</v>
      </c>
      <c r="UEY117" s="1">
        <f t="shared" ref="UEY117" si="3587">0.2*2</f>
        <v>0.4</v>
      </c>
      <c r="UEZ117" s="4">
        <f t="shared" ref="UEZ117:UEZ120" si="3588">UEY117*UEX117</f>
        <v>161.63999999999999</v>
      </c>
      <c r="UFC117" s="1" t="s">
        <v>550</v>
      </c>
      <c r="UFD117" s="4" t="str" cm="1">
        <f t="array" ref="UFD117:UFF117">IFERROR(VLOOKUP(UFC117,[1]MA!$A$6:$D$32,{2,3,4},0),IFERROR(VLOOKUP(UFC117,[1]MO!$A$6:$D$26,{2,3,4},0),IFERROR(VLOOKUP(UFC117,[1]MQ!$A$6:$D$26,{2,3,4},0),IFERROR(VLOOKUP(UFC117,[1]BA!$A$6:$H$184,{2,5,8},0),{"No encontrado","X","X"}))))</f>
        <v>CIMBRA COMUN</v>
      </c>
      <c r="UFE117" s="12" t="str">
        <v>m2</v>
      </c>
      <c r="UFF117" s="4">
        <v>404.09</v>
      </c>
      <c r="UFG117" s="1">
        <f t="shared" ref="UFG117" si="3589">0.2*2</f>
        <v>0.4</v>
      </c>
      <c r="UFH117" s="4">
        <f t="shared" ref="UFH117:UFH120" si="3590">UFG117*UFF117</f>
        <v>161.63999999999999</v>
      </c>
      <c r="UFK117" s="1" t="s">
        <v>550</v>
      </c>
      <c r="UFL117" s="4" t="str" cm="1">
        <f t="array" ref="UFL117:UFN117">IFERROR(VLOOKUP(UFK117,[1]MA!$A$6:$D$32,{2,3,4},0),IFERROR(VLOOKUP(UFK117,[1]MO!$A$6:$D$26,{2,3,4},0),IFERROR(VLOOKUP(UFK117,[1]MQ!$A$6:$D$26,{2,3,4},0),IFERROR(VLOOKUP(UFK117,[1]BA!$A$6:$H$184,{2,5,8},0),{"No encontrado","X","X"}))))</f>
        <v>CIMBRA COMUN</v>
      </c>
      <c r="UFM117" s="12" t="str">
        <v>m2</v>
      </c>
      <c r="UFN117" s="4">
        <v>404.09</v>
      </c>
      <c r="UFO117" s="1">
        <f t="shared" ref="UFO117" si="3591">0.2*2</f>
        <v>0.4</v>
      </c>
      <c r="UFP117" s="4">
        <f t="shared" ref="UFP117:UFP120" si="3592">UFO117*UFN117</f>
        <v>161.63999999999999</v>
      </c>
      <c r="UFS117" s="1" t="s">
        <v>550</v>
      </c>
      <c r="UFT117" s="4" t="str" cm="1">
        <f t="array" ref="UFT117:UFV117">IFERROR(VLOOKUP(UFS117,[1]MA!$A$6:$D$32,{2,3,4},0),IFERROR(VLOOKUP(UFS117,[1]MO!$A$6:$D$26,{2,3,4},0),IFERROR(VLOOKUP(UFS117,[1]MQ!$A$6:$D$26,{2,3,4},0),IFERROR(VLOOKUP(UFS117,[1]BA!$A$6:$H$184,{2,5,8},0),{"No encontrado","X","X"}))))</f>
        <v>CIMBRA COMUN</v>
      </c>
      <c r="UFU117" s="12" t="str">
        <v>m2</v>
      </c>
      <c r="UFV117" s="4">
        <v>404.09</v>
      </c>
      <c r="UFW117" s="1">
        <f t="shared" ref="UFW117" si="3593">0.2*2</f>
        <v>0.4</v>
      </c>
      <c r="UFX117" s="4">
        <f t="shared" ref="UFX117:UFX120" si="3594">UFW117*UFV117</f>
        <v>161.63999999999999</v>
      </c>
      <c r="UGA117" s="1" t="s">
        <v>550</v>
      </c>
      <c r="UGB117" s="4" t="str" cm="1">
        <f t="array" ref="UGB117:UGD117">IFERROR(VLOOKUP(UGA117,[1]MA!$A$6:$D$32,{2,3,4},0),IFERROR(VLOOKUP(UGA117,[1]MO!$A$6:$D$26,{2,3,4},0),IFERROR(VLOOKUP(UGA117,[1]MQ!$A$6:$D$26,{2,3,4},0),IFERROR(VLOOKUP(UGA117,[1]BA!$A$6:$H$184,{2,5,8},0),{"No encontrado","X","X"}))))</f>
        <v>CIMBRA COMUN</v>
      </c>
      <c r="UGC117" s="12" t="str">
        <v>m2</v>
      </c>
      <c r="UGD117" s="4">
        <v>404.09</v>
      </c>
      <c r="UGE117" s="1">
        <f t="shared" ref="UGE117" si="3595">0.2*2</f>
        <v>0.4</v>
      </c>
      <c r="UGF117" s="4">
        <f t="shared" ref="UGF117:UGF120" si="3596">UGE117*UGD117</f>
        <v>161.63999999999999</v>
      </c>
      <c r="UGI117" s="1" t="s">
        <v>550</v>
      </c>
      <c r="UGJ117" s="4" t="str" cm="1">
        <f t="array" ref="UGJ117:UGL117">IFERROR(VLOOKUP(UGI117,[1]MA!$A$6:$D$32,{2,3,4},0),IFERROR(VLOOKUP(UGI117,[1]MO!$A$6:$D$26,{2,3,4},0),IFERROR(VLOOKUP(UGI117,[1]MQ!$A$6:$D$26,{2,3,4},0),IFERROR(VLOOKUP(UGI117,[1]BA!$A$6:$H$184,{2,5,8},0),{"No encontrado","X","X"}))))</f>
        <v>CIMBRA COMUN</v>
      </c>
      <c r="UGK117" s="12" t="str">
        <v>m2</v>
      </c>
      <c r="UGL117" s="4">
        <v>404.09</v>
      </c>
      <c r="UGM117" s="1">
        <f t="shared" ref="UGM117" si="3597">0.2*2</f>
        <v>0.4</v>
      </c>
      <c r="UGN117" s="4">
        <f t="shared" ref="UGN117:UGN120" si="3598">UGM117*UGL117</f>
        <v>161.63999999999999</v>
      </c>
      <c r="UGQ117" s="1" t="s">
        <v>550</v>
      </c>
      <c r="UGR117" s="4" t="str" cm="1">
        <f t="array" ref="UGR117:UGT117">IFERROR(VLOOKUP(UGQ117,[1]MA!$A$6:$D$32,{2,3,4},0),IFERROR(VLOOKUP(UGQ117,[1]MO!$A$6:$D$26,{2,3,4},0),IFERROR(VLOOKUP(UGQ117,[1]MQ!$A$6:$D$26,{2,3,4},0),IFERROR(VLOOKUP(UGQ117,[1]BA!$A$6:$H$184,{2,5,8},0),{"No encontrado","X","X"}))))</f>
        <v>CIMBRA COMUN</v>
      </c>
      <c r="UGS117" s="12" t="str">
        <v>m2</v>
      </c>
      <c r="UGT117" s="4">
        <v>404.09</v>
      </c>
      <c r="UGU117" s="1">
        <f t="shared" ref="UGU117" si="3599">0.2*2</f>
        <v>0.4</v>
      </c>
      <c r="UGV117" s="4">
        <f t="shared" ref="UGV117:UGV120" si="3600">UGU117*UGT117</f>
        <v>161.63999999999999</v>
      </c>
      <c r="UGY117" s="1" t="s">
        <v>550</v>
      </c>
      <c r="UGZ117" s="4" t="str" cm="1">
        <f t="array" ref="UGZ117:UHB117">IFERROR(VLOOKUP(UGY117,[1]MA!$A$6:$D$32,{2,3,4},0),IFERROR(VLOOKUP(UGY117,[1]MO!$A$6:$D$26,{2,3,4},0),IFERROR(VLOOKUP(UGY117,[1]MQ!$A$6:$D$26,{2,3,4},0),IFERROR(VLOOKUP(UGY117,[1]BA!$A$6:$H$184,{2,5,8},0),{"No encontrado","X","X"}))))</f>
        <v>CIMBRA COMUN</v>
      </c>
      <c r="UHA117" s="12" t="str">
        <v>m2</v>
      </c>
      <c r="UHB117" s="4">
        <v>404.09</v>
      </c>
      <c r="UHC117" s="1">
        <f t="shared" ref="UHC117" si="3601">0.2*2</f>
        <v>0.4</v>
      </c>
      <c r="UHD117" s="4">
        <f t="shared" ref="UHD117:UHD120" si="3602">UHC117*UHB117</f>
        <v>161.63999999999999</v>
      </c>
      <c r="UHG117" s="1" t="s">
        <v>550</v>
      </c>
      <c r="UHH117" s="4" t="str" cm="1">
        <f t="array" ref="UHH117:UHJ117">IFERROR(VLOOKUP(UHG117,[1]MA!$A$6:$D$32,{2,3,4},0),IFERROR(VLOOKUP(UHG117,[1]MO!$A$6:$D$26,{2,3,4},0),IFERROR(VLOOKUP(UHG117,[1]MQ!$A$6:$D$26,{2,3,4},0),IFERROR(VLOOKUP(UHG117,[1]BA!$A$6:$H$184,{2,5,8},0),{"No encontrado","X","X"}))))</f>
        <v>CIMBRA COMUN</v>
      </c>
      <c r="UHI117" s="12" t="str">
        <v>m2</v>
      </c>
      <c r="UHJ117" s="4">
        <v>404.09</v>
      </c>
      <c r="UHK117" s="1">
        <f t="shared" ref="UHK117" si="3603">0.2*2</f>
        <v>0.4</v>
      </c>
      <c r="UHL117" s="4">
        <f t="shared" ref="UHL117:UHL120" si="3604">UHK117*UHJ117</f>
        <v>161.63999999999999</v>
      </c>
      <c r="UHO117" s="1" t="s">
        <v>550</v>
      </c>
      <c r="UHP117" s="4" t="str" cm="1">
        <f t="array" ref="UHP117:UHR117">IFERROR(VLOOKUP(UHO117,[1]MA!$A$6:$D$32,{2,3,4},0),IFERROR(VLOOKUP(UHO117,[1]MO!$A$6:$D$26,{2,3,4},0),IFERROR(VLOOKUP(UHO117,[1]MQ!$A$6:$D$26,{2,3,4},0),IFERROR(VLOOKUP(UHO117,[1]BA!$A$6:$H$184,{2,5,8},0),{"No encontrado","X","X"}))))</f>
        <v>CIMBRA COMUN</v>
      </c>
      <c r="UHQ117" s="12" t="str">
        <v>m2</v>
      </c>
      <c r="UHR117" s="4">
        <v>404.09</v>
      </c>
      <c r="UHS117" s="1">
        <f t="shared" ref="UHS117" si="3605">0.2*2</f>
        <v>0.4</v>
      </c>
      <c r="UHT117" s="4">
        <f t="shared" ref="UHT117:UHT120" si="3606">UHS117*UHR117</f>
        <v>161.63999999999999</v>
      </c>
      <c r="UHW117" s="1" t="s">
        <v>550</v>
      </c>
      <c r="UHX117" s="4" t="str" cm="1">
        <f t="array" ref="UHX117:UHZ117">IFERROR(VLOOKUP(UHW117,[1]MA!$A$6:$D$32,{2,3,4},0),IFERROR(VLOOKUP(UHW117,[1]MO!$A$6:$D$26,{2,3,4},0),IFERROR(VLOOKUP(UHW117,[1]MQ!$A$6:$D$26,{2,3,4},0),IFERROR(VLOOKUP(UHW117,[1]BA!$A$6:$H$184,{2,5,8},0),{"No encontrado","X","X"}))))</f>
        <v>CIMBRA COMUN</v>
      </c>
      <c r="UHY117" s="12" t="str">
        <v>m2</v>
      </c>
      <c r="UHZ117" s="4">
        <v>404.09</v>
      </c>
      <c r="UIA117" s="1">
        <f t="shared" ref="UIA117" si="3607">0.2*2</f>
        <v>0.4</v>
      </c>
      <c r="UIB117" s="4">
        <f t="shared" ref="UIB117:UIB120" si="3608">UIA117*UHZ117</f>
        <v>161.63999999999999</v>
      </c>
      <c r="UIE117" s="1" t="s">
        <v>550</v>
      </c>
      <c r="UIF117" s="4" t="str" cm="1">
        <f t="array" ref="UIF117:UIH117">IFERROR(VLOOKUP(UIE117,[1]MA!$A$6:$D$32,{2,3,4},0),IFERROR(VLOOKUP(UIE117,[1]MO!$A$6:$D$26,{2,3,4},0),IFERROR(VLOOKUP(UIE117,[1]MQ!$A$6:$D$26,{2,3,4},0),IFERROR(VLOOKUP(UIE117,[1]BA!$A$6:$H$184,{2,5,8},0),{"No encontrado","X","X"}))))</f>
        <v>CIMBRA COMUN</v>
      </c>
      <c r="UIG117" s="12" t="str">
        <v>m2</v>
      </c>
      <c r="UIH117" s="4">
        <v>404.09</v>
      </c>
      <c r="UII117" s="1">
        <f t="shared" ref="UII117" si="3609">0.2*2</f>
        <v>0.4</v>
      </c>
      <c r="UIJ117" s="4">
        <f t="shared" ref="UIJ117:UIJ120" si="3610">UII117*UIH117</f>
        <v>161.63999999999999</v>
      </c>
      <c r="UIM117" s="1" t="s">
        <v>550</v>
      </c>
      <c r="UIN117" s="4" t="str" cm="1">
        <f t="array" ref="UIN117:UIP117">IFERROR(VLOOKUP(UIM117,[1]MA!$A$6:$D$32,{2,3,4},0),IFERROR(VLOOKUP(UIM117,[1]MO!$A$6:$D$26,{2,3,4},0),IFERROR(VLOOKUP(UIM117,[1]MQ!$A$6:$D$26,{2,3,4},0),IFERROR(VLOOKUP(UIM117,[1]BA!$A$6:$H$184,{2,5,8},0),{"No encontrado","X","X"}))))</f>
        <v>CIMBRA COMUN</v>
      </c>
      <c r="UIO117" s="12" t="str">
        <v>m2</v>
      </c>
      <c r="UIP117" s="4">
        <v>404.09</v>
      </c>
      <c r="UIQ117" s="1">
        <f t="shared" ref="UIQ117" si="3611">0.2*2</f>
        <v>0.4</v>
      </c>
      <c r="UIR117" s="4">
        <f t="shared" ref="UIR117:UIR120" si="3612">UIQ117*UIP117</f>
        <v>161.63999999999999</v>
      </c>
      <c r="UIU117" s="1" t="s">
        <v>550</v>
      </c>
      <c r="UIV117" s="4" t="str" cm="1">
        <f t="array" ref="UIV117:UIX117">IFERROR(VLOOKUP(UIU117,[1]MA!$A$6:$D$32,{2,3,4},0),IFERROR(VLOOKUP(UIU117,[1]MO!$A$6:$D$26,{2,3,4},0),IFERROR(VLOOKUP(UIU117,[1]MQ!$A$6:$D$26,{2,3,4},0),IFERROR(VLOOKUP(UIU117,[1]BA!$A$6:$H$184,{2,5,8},0),{"No encontrado","X","X"}))))</f>
        <v>CIMBRA COMUN</v>
      </c>
      <c r="UIW117" s="12" t="str">
        <v>m2</v>
      </c>
      <c r="UIX117" s="4">
        <v>404.09</v>
      </c>
      <c r="UIY117" s="1">
        <f t="shared" ref="UIY117" si="3613">0.2*2</f>
        <v>0.4</v>
      </c>
      <c r="UIZ117" s="4">
        <f t="shared" ref="UIZ117:UIZ120" si="3614">UIY117*UIX117</f>
        <v>161.63999999999999</v>
      </c>
      <c r="UJC117" s="1" t="s">
        <v>550</v>
      </c>
      <c r="UJD117" s="4" t="str" cm="1">
        <f t="array" ref="UJD117:UJF117">IFERROR(VLOOKUP(UJC117,[1]MA!$A$6:$D$32,{2,3,4},0),IFERROR(VLOOKUP(UJC117,[1]MO!$A$6:$D$26,{2,3,4},0),IFERROR(VLOOKUP(UJC117,[1]MQ!$A$6:$D$26,{2,3,4},0),IFERROR(VLOOKUP(UJC117,[1]BA!$A$6:$H$184,{2,5,8},0),{"No encontrado","X","X"}))))</f>
        <v>CIMBRA COMUN</v>
      </c>
      <c r="UJE117" s="12" t="str">
        <v>m2</v>
      </c>
      <c r="UJF117" s="4">
        <v>404.09</v>
      </c>
      <c r="UJG117" s="1">
        <f t="shared" ref="UJG117" si="3615">0.2*2</f>
        <v>0.4</v>
      </c>
      <c r="UJH117" s="4">
        <f t="shared" ref="UJH117:UJH120" si="3616">UJG117*UJF117</f>
        <v>161.63999999999999</v>
      </c>
      <c r="UJK117" s="1" t="s">
        <v>550</v>
      </c>
      <c r="UJL117" s="4" t="str" cm="1">
        <f t="array" ref="UJL117:UJN117">IFERROR(VLOOKUP(UJK117,[1]MA!$A$6:$D$32,{2,3,4},0),IFERROR(VLOOKUP(UJK117,[1]MO!$A$6:$D$26,{2,3,4},0),IFERROR(VLOOKUP(UJK117,[1]MQ!$A$6:$D$26,{2,3,4},0),IFERROR(VLOOKUP(UJK117,[1]BA!$A$6:$H$184,{2,5,8},0),{"No encontrado","X","X"}))))</f>
        <v>CIMBRA COMUN</v>
      </c>
      <c r="UJM117" s="12" t="str">
        <v>m2</v>
      </c>
      <c r="UJN117" s="4">
        <v>404.09</v>
      </c>
      <c r="UJO117" s="1">
        <f t="shared" ref="UJO117" si="3617">0.2*2</f>
        <v>0.4</v>
      </c>
      <c r="UJP117" s="4">
        <f t="shared" ref="UJP117:UJP120" si="3618">UJO117*UJN117</f>
        <v>161.63999999999999</v>
      </c>
      <c r="UJS117" s="1" t="s">
        <v>550</v>
      </c>
      <c r="UJT117" s="4" t="str" cm="1">
        <f t="array" ref="UJT117:UJV117">IFERROR(VLOOKUP(UJS117,[1]MA!$A$6:$D$32,{2,3,4},0),IFERROR(VLOOKUP(UJS117,[1]MO!$A$6:$D$26,{2,3,4},0),IFERROR(VLOOKUP(UJS117,[1]MQ!$A$6:$D$26,{2,3,4},0),IFERROR(VLOOKUP(UJS117,[1]BA!$A$6:$H$184,{2,5,8},0),{"No encontrado","X","X"}))))</f>
        <v>CIMBRA COMUN</v>
      </c>
      <c r="UJU117" s="12" t="str">
        <v>m2</v>
      </c>
      <c r="UJV117" s="4">
        <v>404.09</v>
      </c>
      <c r="UJW117" s="1">
        <f t="shared" ref="UJW117" si="3619">0.2*2</f>
        <v>0.4</v>
      </c>
      <c r="UJX117" s="4">
        <f t="shared" ref="UJX117:UJX120" si="3620">UJW117*UJV117</f>
        <v>161.63999999999999</v>
      </c>
      <c r="UKA117" s="1" t="s">
        <v>550</v>
      </c>
      <c r="UKB117" s="4" t="str" cm="1">
        <f t="array" ref="UKB117:UKD117">IFERROR(VLOOKUP(UKA117,[1]MA!$A$6:$D$32,{2,3,4},0),IFERROR(VLOOKUP(UKA117,[1]MO!$A$6:$D$26,{2,3,4},0),IFERROR(VLOOKUP(UKA117,[1]MQ!$A$6:$D$26,{2,3,4},0),IFERROR(VLOOKUP(UKA117,[1]BA!$A$6:$H$184,{2,5,8},0),{"No encontrado","X","X"}))))</f>
        <v>CIMBRA COMUN</v>
      </c>
      <c r="UKC117" s="12" t="str">
        <v>m2</v>
      </c>
      <c r="UKD117" s="4">
        <v>404.09</v>
      </c>
      <c r="UKE117" s="1">
        <f t="shared" ref="UKE117" si="3621">0.2*2</f>
        <v>0.4</v>
      </c>
      <c r="UKF117" s="4">
        <f t="shared" ref="UKF117:UKF120" si="3622">UKE117*UKD117</f>
        <v>161.63999999999999</v>
      </c>
      <c r="UKI117" s="1" t="s">
        <v>550</v>
      </c>
      <c r="UKJ117" s="4" t="str" cm="1">
        <f t="array" ref="UKJ117:UKL117">IFERROR(VLOOKUP(UKI117,[1]MA!$A$6:$D$32,{2,3,4},0),IFERROR(VLOOKUP(UKI117,[1]MO!$A$6:$D$26,{2,3,4},0),IFERROR(VLOOKUP(UKI117,[1]MQ!$A$6:$D$26,{2,3,4},0),IFERROR(VLOOKUP(UKI117,[1]BA!$A$6:$H$184,{2,5,8},0),{"No encontrado","X","X"}))))</f>
        <v>CIMBRA COMUN</v>
      </c>
      <c r="UKK117" s="12" t="str">
        <v>m2</v>
      </c>
      <c r="UKL117" s="4">
        <v>404.09</v>
      </c>
      <c r="UKM117" s="1">
        <f t="shared" ref="UKM117" si="3623">0.2*2</f>
        <v>0.4</v>
      </c>
      <c r="UKN117" s="4">
        <f t="shared" ref="UKN117:UKN120" si="3624">UKM117*UKL117</f>
        <v>161.63999999999999</v>
      </c>
      <c r="UKQ117" s="1" t="s">
        <v>550</v>
      </c>
      <c r="UKR117" s="4" t="str" cm="1">
        <f t="array" ref="UKR117:UKT117">IFERROR(VLOOKUP(UKQ117,[1]MA!$A$6:$D$32,{2,3,4},0),IFERROR(VLOOKUP(UKQ117,[1]MO!$A$6:$D$26,{2,3,4},0),IFERROR(VLOOKUP(UKQ117,[1]MQ!$A$6:$D$26,{2,3,4},0),IFERROR(VLOOKUP(UKQ117,[1]BA!$A$6:$H$184,{2,5,8},0),{"No encontrado","X","X"}))))</f>
        <v>CIMBRA COMUN</v>
      </c>
      <c r="UKS117" s="12" t="str">
        <v>m2</v>
      </c>
      <c r="UKT117" s="4">
        <v>404.09</v>
      </c>
      <c r="UKU117" s="1">
        <f t="shared" ref="UKU117" si="3625">0.2*2</f>
        <v>0.4</v>
      </c>
      <c r="UKV117" s="4">
        <f t="shared" ref="UKV117:UKV120" si="3626">UKU117*UKT117</f>
        <v>161.63999999999999</v>
      </c>
      <c r="UKY117" s="1" t="s">
        <v>550</v>
      </c>
      <c r="UKZ117" s="4" t="str" cm="1">
        <f t="array" ref="UKZ117:ULB117">IFERROR(VLOOKUP(UKY117,[1]MA!$A$6:$D$32,{2,3,4},0),IFERROR(VLOOKUP(UKY117,[1]MO!$A$6:$D$26,{2,3,4},0),IFERROR(VLOOKUP(UKY117,[1]MQ!$A$6:$D$26,{2,3,4},0),IFERROR(VLOOKUP(UKY117,[1]BA!$A$6:$H$184,{2,5,8},0),{"No encontrado","X","X"}))))</f>
        <v>CIMBRA COMUN</v>
      </c>
      <c r="ULA117" s="12" t="str">
        <v>m2</v>
      </c>
      <c r="ULB117" s="4">
        <v>404.09</v>
      </c>
      <c r="ULC117" s="1">
        <f t="shared" ref="ULC117" si="3627">0.2*2</f>
        <v>0.4</v>
      </c>
      <c r="ULD117" s="4">
        <f t="shared" ref="ULD117:ULD120" si="3628">ULC117*ULB117</f>
        <v>161.63999999999999</v>
      </c>
      <c r="ULG117" s="1" t="s">
        <v>550</v>
      </c>
      <c r="ULH117" s="4" t="str" cm="1">
        <f t="array" ref="ULH117:ULJ117">IFERROR(VLOOKUP(ULG117,[1]MA!$A$6:$D$32,{2,3,4},0),IFERROR(VLOOKUP(ULG117,[1]MO!$A$6:$D$26,{2,3,4},0),IFERROR(VLOOKUP(ULG117,[1]MQ!$A$6:$D$26,{2,3,4},0),IFERROR(VLOOKUP(ULG117,[1]BA!$A$6:$H$184,{2,5,8},0),{"No encontrado","X","X"}))))</f>
        <v>CIMBRA COMUN</v>
      </c>
      <c r="ULI117" s="12" t="str">
        <v>m2</v>
      </c>
      <c r="ULJ117" s="4">
        <v>404.09</v>
      </c>
      <c r="ULK117" s="1">
        <f t="shared" ref="ULK117" si="3629">0.2*2</f>
        <v>0.4</v>
      </c>
      <c r="ULL117" s="4">
        <f t="shared" ref="ULL117:ULL120" si="3630">ULK117*ULJ117</f>
        <v>161.63999999999999</v>
      </c>
      <c r="ULO117" s="1" t="s">
        <v>550</v>
      </c>
      <c r="ULP117" s="4" t="str" cm="1">
        <f t="array" ref="ULP117:ULR117">IFERROR(VLOOKUP(ULO117,[1]MA!$A$6:$D$32,{2,3,4},0),IFERROR(VLOOKUP(ULO117,[1]MO!$A$6:$D$26,{2,3,4},0),IFERROR(VLOOKUP(ULO117,[1]MQ!$A$6:$D$26,{2,3,4},0),IFERROR(VLOOKUP(ULO117,[1]BA!$A$6:$H$184,{2,5,8},0),{"No encontrado","X","X"}))))</f>
        <v>CIMBRA COMUN</v>
      </c>
      <c r="ULQ117" s="12" t="str">
        <v>m2</v>
      </c>
      <c r="ULR117" s="4">
        <v>404.09</v>
      </c>
      <c r="ULS117" s="1">
        <f t="shared" ref="ULS117" si="3631">0.2*2</f>
        <v>0.4</v>
      </c>
      <c r="ULT117" s="4">
        <f t="shared" ref="ULT117:ULT120" si="3632">ULS117*ULR117</f>
        <v>161.63999999999999</v>
      </c>
      <c r="ULW117" s="1" t="s">
        <v>550</v>
      </c>
      <c r="ULX117" s="4" t="str" cm="1">
        <f t="array" ref="ULX117:ULZ117">IFERROR(VLOOKUP(ULW117,[1]MA!$A$6:$D$32,{2,3,4},0),IFERROR(VLOOKUP(ULW117,[1]MO!$A$6:$D$26,{2,3,4},0),IFERROR(VLOOKUP(ULW117,[1]MQ!$A$6:$D$26,{2,3,4},0),IFERROR(VLOOKUP(ULW117,[1]BA!$A$6:$H$184,{2,5,8},0),{"No encontrado","X","X"}))))</f>
        <v>CIMBRA COMUN</v>
      </c>
      <c r="ULY117" s="12" t="str">
        <v>m2</v>
      </c>
      <c r="ULZ117" s="4">
        <v>404.09</v>
      </c>
      <c r="UMA117" s="1">
        <f t="shared" ref="UMA117" si="3633">0.2*2</f>
        <v>0.4</v>
      </c>
      <c r="UMB117" s="4">
        <f t="shared" ref="UMB117:UMB120" si="3634">UMA117*ULZ117</f>
        <v>161.63999999999999</v>
      </c>
      <c r="UME117" s="1" t="s">
        <v>550</v>
      </c>
      <c r="UMF117" s="4" t="str" cm="1">
        <f t="array" ref="UMF117:UMH117">IFERROR(VLOOKUP(UME117,[1]MA!$A$6:$D$32,{2,3,4},0),IFERROR(VLOOKUP(UME117,[1]MO!$A$6:$D$26,{2,3,4},0),IFERROR(VLOOKUP(UME117,[1]MQ!$A$6:$D$26,{2,3,4},0),IFERROR(VLOOKUP(UME117,[1]BA!$A$6:$H$184,{2,5,8},0),{"No encontrado","X","X"}))))</f>
        <v>CIMBRA COMUN</v>
      </c>
      <c r="UMG117" s="12" t="str">
        <v>m2</v>
      </c>
      <c r="UMH117" s="4">
        <v>404.09</v>
      </c>
      <c r="UMI117" s="1">
        <f t="shared" ref="UMI117" si="3635">0.2*2</f>
        <v>0.4</v>
      </c>
      <c r="UMJ117" s="4">
        <f t="shared" ref="UMJ117:UMJ120" si="3636">UMI117*UMH117</f>
        <v>161.63999999999999</v>
      </c>
      <c r="UMM117" s="1" t="s">
        <v>550</v>
      </c>
      <c r="UMN117" s="4" t="str" cm="1">
        <f t="array" ref="UMN117:UMP117">IFERROR(VLOOKUP(UMM117,[1]MA!$A$6:$D$32,{2,3,4},0),IFERROR(VLOOKUP(UMM117,[1]MO!$A$6:$D$26,{2,3,4},0),IFERROR(VLOOKUP(UMM117,[1]MQ!$A$6:$D$26,{2,3,4},0),IFERROR(VLOOKUP(UMM117,[1]BA!$A$6:$H$184,{2,5,8},0),{"No encontrado","X","X"}))))</f>
        <v>CIMBRA COMUN</v>
      </c>
      <c r="UMO117" s="12" t="str">
        <v>m2</v>
      </c>
      <c r="UMP117" s="4">
        <v>404.09</v>
      </c>
      <c r="UMQ117" s="1">
        <f t="shared" ref="UMQ117" si="3637">0.2*2</f>
        <v>0.4</v>
      </c>
      <c r="UMR117" s="4">
        <f t="shared" ref="UMR117:UMR120" si="3638">UMQ117*UMP117</f>
        <v>161.63999999999999</v>
      </c>
      <c r="UMU117" s="1" t="s">
        <v>550</v>
      </c>
      <c r="UMV117" s="4" t="str" cm="1">
        <f t="array" ref="UMV117:UMX117">IFERROR(VLOOKUP(UMU117,[1]MA!$A$6:$D$32,{2,3,4},0),IFERROR(VLOOKUP(UMU117,[1]MO!$A$6:$D$26,{2,3,4},0),IFERROR(VLOOKUP(UMU117,[1]MQ!$A$6:$D$26,{2,3,4},0),IFERROR(VLOOKUP(UMU117,[1]BA!$A$6:$H$184,{2,5,8},0),{"No encontrado","X","X"}))))</f>
        <v>CIMBRA COMUN</v>
      </c>
      <c r="UMW117" s="12" t="str">
        <v>m2</v>
      </c>
      <c r="UMX117" s="4">
        <v>404.09</v>
      </c>
      <c r="UMY117" s="1">
        <f t="shared" ref="UMY117" si="3639">0.2*2</f>
        <v>0.4</v>
      </c>
      <c r="UMZ117" s="4">
        <f t="shared" ref="UMZ117:UMZ120" si="3640">UMY117*UMX117</f>
        <v>161.63999999999999</v>
      </c>
      <c r="UNC117" s="1" t="s">
        <v>550</v>
      </c>
      <c r="UND117" s="4" t="str" cm="1">
        <f t="array" ref="UND117:UNF117">IFERROR(VLOOKUP(UNC117,[1]MA!$A$6:$D$32,{2,3,4},0),IFERROR(VLOOKUP(UNC117,[1]MO!$A$6:$D$26,{2,3,4},0),IFERROR(VLOOKUP(UNC117,[1]MQ!$A$6:$D$26,{2,3,4},0),IFERROR(VLOOKUP(UNC117,[1]BA!$A$6:$H$184,{2,5,8},0),{"No encontrado","X","X"}))))</f>
        <v>CIMBRA COMUN</v>
      </c>
      <c r="UNE117" s="12" t="str">
        <v>m2</v>
      </c>
      <c r="UNF117" s="4">
        <v>404.09</v>
      </c>
      <c r="UNG117" s="1">
        <f t="shared" ref="UNG117" si="3641">0.2*2</f>
        <v>0.4</v>
      </c>
      <c r="UNH117" s="4">
        <f t="shared" ref="UNH117:UNH120" si="3642">UNG117*UNF117</f>
        <v>161.63999999999999</v>
      </c>
      <c r="UNK117" s="1" t="s">
        <v>550</v>
      </c>
      <c r="UNL117" s="4" t="str" cm="1">
        <f t="array" ref="UNL117:UNN117">IFERROR(VLOOKUP(UNK117,[1]MA!$A$6:$D$32,{2,3,4},0),IFERROR(VLOOKUP(UNK117,[1]MO!$A$6:$D$26,{2,3,4},0),IFERROR(VLOOKUP(UNK117,[1]MQ!$A$6:$D$26,{2,3,4},0),IFERROR(VLOOKUP(UNK117,[1]BA!$A$6:$H$184,{2,5,8},0),{"No encontrado","X","X"}))))</f>
        <v>CIMBRA COMUN</v>
      </c>
      <c r="UNM117" s="12" t="str">
        <v>m2</v>
      </c>
      <c r="UNN117" s="4">
        <v>404.09</v>
      </c>
      <c r="UNO117" s="1">
        <f t="shared" ref="UNO117" si="3643">0.2*2</f>
        <v>0.4</v>
      </c>
      <c r="UNP117" s="4">
        <f t="shared" ref="UNP117:UNP120" si="3644">UNO117*UNN117</f>
        <v>161.63999999999999</v>
      </c>
      <c r="UNS117" s="1" t="s">
        <v>550</v>
      </c>
      <c r="UNT117" s="4" t="str" cm="1">
        <f t="array" ref="UNT117:UNV117">IFERROR(VLOOKUP(UNS117,[1]MA!$A$6:$D$32,{2,3,4},0),IFERROR(VLOOKUP(UNS117,[1]MO!$A$6:$D$26,{2,3,4},0),IFERROR(VLOOKUP(UNS117,[1]MQ!$A$6:$D$26,{2,3,4},0),IFERROR(VLOOKUP(UNS117,[1]BA!$A$6:$H$184,{2,5,8},0),{"No encontrado","X","X"}))))</f>
        <v>CIMBRA COMUN</v>
      </c>
      <c r="UNU117" s="12" t="str">
        <v>m2</v>
      </c>
      <c r="UNV117" s="4">
        <v>404.09</v>
      </c>
      <c r="UNW117" s="1">
        <f t="shared" ref="UNW117" si="3645">0.2*2</f>
        <v>0.4</v>
      </c>
      <c r="UNX117" s="4">
        <f t="shared" ref="UNX117:UNX120" si="3646">UNW117*UNV117</f>
        <v>161.63999999999999</v>
      </c>
      <c r="UOA117" s="1" t="s">
        <v>550</v>
      </c>
      <c r="UOB117" s="4" t="str" cm="1">
        <f t="array" ref="UOB117:UOD117">IFERROR(VLOOKUP(UOA117,[1]MA!$A$6:$D$32,{2,3,4},0),IFERROR(VLOOKUP(UOA117,[1]MO!$A$6:$D$26,{2,3,4},0),IFERROR(VLOOKUP(UOA117,[1]MQ!$A$6:$D$26,{2,3,4},0),IFERROR(VLOOKUP(UOA117,[1]BA!$A$6:$H$184,{2,5,8},0),{"No encontrado","X","X"}))))</f>
        <v>CIMBRA COMUN</v>
      </c>
      <c r="UOC117" s="12" t="str">
        <v>m2</v>
      </c>
      <c r="UOD117" s="4">
        <v>404.09</v>
      </c>
      <c r="UOE117" s="1">
        <f t="shared" ref="UOE117" si="3647">0.2*2</f>
        <v>0.4</v>
      </c>
      <c r="UOF117" s="4">
        <f t="shared" ref="UOF117:UOF120" si="3648">UOE117*UOD117</f>
        <v>161.63999999999999</v>
      </c>
      <c r="UOI117" s="1" t="s">
        <v>550</v>
      </c>
      <c r="UOJ117" s="4" t="str" cm="1">
        <f t="array" ref="UOJ117:UOL117">IFERROR(VLOOKUP(UOI117,[1]MA!$A$6:$D$32,{2,3,4},0),IFERROR(VLOOKUP(UOI117,[1]MO!$A$6:$D$26,{2,3,4},0),IFERROR(VLOOKUP(UOI117,[1]MQ!$A$6:$D$26,{2,3,4},0),IFERROR(VLOOKUP(UOI117,[1]BA!$A$6:$H$184,{2,5,8},0),{"No encontrado","X","X"}))))</f>
        <v>CIMBRA COMUN</v>
      </c>
      <c r="UOK117" s="12" t="str">
        <v>m2</v>
      </c>
      <c r="UOL117" s="4">
        <v>404.09</v>
      </c>
      <c r="UOM117" s="1">
        <f t="shared" ref="UOM117" si="3649">0.2*2</f>
        <v>0.4</v>
      </c>
      <c r="UON117" s="4">
        <f t="shared" ref="UON117:UON120" si="3650">UOM117*UOL117</f>
        <v>161.63999999999999</v>
      </c>
      <c r="UOQ117" s="1" t="s">
        <v>550</v>
      </c>
      <c r="UOR117" s="4" t="str" cm="1">
        <f t="array" ref="UOR117:UOT117">IFERROR(VLOOKUP(UOQ117,[1]MA!$A$6:$D$32,{2,3,4},0),IFERROR(VLOOKUP(UOQ117,[1]MO!$A$6:$D$26,{2,3,4},0),IFERROR(VLOOKUP(UOQ117,[1]MQ!$A$6:$D$26,{2,3,4},0),IFERROR(VLOOKUP(UOQ117,[1]BA!$A$6:$H$184,{2,5,8},0),{"No encontrado","X","X"}))))</f>
        <v>CIMBRA COMUN</v>
      </c>
      <c r="UOS117" s="12" t="str">
        <v>m2</v>
      </c>
      <c r="UOT117" s="4">
        <v>404.09</v>
      </c>
      <c r="UOU117" s="1">
        <f t="shared" ref="UOU117" si="3651">0.2*2</f>
        <v>0.4</v>
      </c>
      <c r="UOV117" s="4">
        <f t="shared" ref="UOV117:UOV120" si="3652">UOU117*UOT117</f>
        <v>161.63999999999999</v>
      </c>
      <c r="UOY117" s="1" t="s">
        <v>550</v>
      </c>
      <c r="UOZ117" s="4" t="str" cm="1">
        <f t="array" ref="UOZ117:UPB117">IFERROR(VLOOKUP(UOY117,[1]MA!$A$6:$D$32,{2,3,4},0),IFERROR(VLOOKUP(UOY117,[1]MO!$A$6:$D$26,{2,3,4},0),IFERROR(VLOOKUP(UOY117,[1]MQ!$A$6:$D$26,{2,3,4},0),IFERROR(VLOOKUP(UOY117,[1]BA!$A$6:$H$184,{2,5,8},0),{"No encontrado","X","X"}))))</f>
        <v>CIMBRA COMUN</v>
      </c>
      <c r="UPA117" s="12" t="str">
        <v>m2</v>
      </c>
      <c r="UPB117" s="4">
        <v>404.09</v>
      </c>
      <c r="UPC117" s="1">
        <f t="shared" ref="UPC117" si="3653">0.2*2</f>
        <v>0.4</v>
      </c>
      <c r="UPD117" s="4">
        <f t="shared" ref="UPD117:UPD120" si="3654">UPC117*UPB117</f>
        <v>161.63999999999999</v>
      </c>
      <c r="UPG117" s="1" t="s">
        <v>550</v>
      </c>
      <c r="UPH117" s="4" t="str" cm="1">
        <f t="array" ref="UPH117:UPJ117">IFERROR(VLOOKUP(UPG117,[1]MA!$A$6:$D$32,{2,3,4},0),IFERROR(VLOOKUP(UPG117,[1]MO!$A$6:$D$26,{2,3,4},0),IFERROR(VLOOKUP(UPG117,[1]MQ!$A$6:$D$26,{2,3,4},0),IFERROR(VLOOKUP(UPG117,[1]BA!$A$6:$H$184,{2,5,8},0),{"No encontrado","X","X"}))))</f>
        <v>CIMBRA COMUN</v>
      </c>
      <c r="UPI117" s="12" t="str">
        <v>m2</v>
      </c>
      <c r="UPJ117" s="4">
        <v>404.09</v>
      </c>
      <c r="UPK117" s="1">
        <f t="shared" ref="UPK117" si="3655">0.2*2</f>
        <v>0.4</v>
      </c>
      <c r="UPL117" s="4">
        <f t="shared" ref="UPL117:UPL120" si="3656">UPK117*UPJ117</f>
        <v>161.63999999999999</v>
      </c>
      <c r="UPO117" s="1" t="s">
        <v>550</v>
      </c>
      <c r="UPP117" s="4" t="str" cm="1">
        <f t="array" ref="UPP117:UPR117">IFERROR(VLOOKUP(UPO117,[1]MA!$A$6:$D$32,{2,3,4},0),IFERROR(VLOOKUP(UPO117,[1]MO!$A$6:$D$26,{2,3,4},0),IFERROR(VLOOKUP(UPO117,[1]MQ!$A$6:$D$26,{2,3,4},0),IFERROR(VLOOKUP(UPO117,[1]BA!$A$6:$H$184,{2,5,8},0),{"No encontrado","X","X"}))))</f>
        <v>CIMBRA COMUN</v>
      </c>
      <c r="UPQ117" s="12" t="str">
        <v>m2</v>
      </c>
      <c r="UPR117" s="4">
        <v>404.09</v>
      </c>
      <c r="UPS117" s="1">
        <f t="shared" ref="UPS117" si="3657">0.2*2</f>
        <v>0.4</v>
      </c>
      <c r="UPT117" s="4">
        <f t="shared" ref="UPT117:UPT120" si="3658">UPS117*UPR117</f>
        <v>161.63999999999999</v>
      </c>
      <c r="UPW117" s="1" t="s">
        <v>550</v>
      </c>
      <c r="UPX117" s="4" t="str" cm="1">
        <f t="array" ref="UPX117:UPZ117">IFERROR(VLOOKUP(UPW117,[1]MA!$A$6:$D$32,{2,3,4},0),IFERROR(VLOOKUP(UPW117,[1]MO!$A$6:$D$26,{2,3,4},0),IFERROR(VLOOKUP(UPW117,[1]MQ!$A$6:$D$26,{2,3,4},0),IFERROR(VLOOKUP(UPW117,[1]BA!$A$6:$H$184,{2,5,8},0),{"No encontrado","X","X"}))))</f>
        <v>CIMBRA COMUN</v>
      </c>
      <c r="UPY117" s="12" t="str">
        <v>m2</v>
      </c>
      <c r="UPZ117" s="4">
        <v>404.09</v>
      </c>
      <c r="UQA117" s="1">
        <f t="shared" ref="UQA117" si="3659">0.2*2</f>
        <v>0.4</v>
      </c>
      <c r="UQB117" s="4">
        <f t="shared" ref="UQB117:UQB120" si="3660">UQA117*UPZ117</f>
        <v>161.63999999999999</v>
      </c>
      <c r="UQE117" s="1" t="s">
        <v>550</v>
      </c>
      <c r="UQF117" s="4" t="str" cm="1">
        <f t="array" ref="UQF117:UQH117">IFERROR(VLOOKUP(UQE117,[1]MA!$A$6:$D$32,{2,3,4},0),IFERROR(VLOOKUP(UQE117,[1]MO!$A$6:$D$26,{2,3,4},0),IFERROR(VLOOKUP(UQE117,[1]MQ!$A$6:$D$26,{2,3,4},0),IFERROR(VLOOKUP(UQE117,[1]BA!$A$6:$H$184,{2,5,8},0),{"No encontrado","X","X"}))))</f>
        <v>CIMBRA COMUN</v>
      </c>
      <c r="UQG117" s="12" t="str">
        <v>m2</v>
      </c>
      <c r="UQH117" s="4">
        <v>404.09</v>
      </c>
      <c r="UQI117" s="1">
        <f t="shared" ref="UQI117" si="3661">0.2*2</f>
        <v>0.4</v>
      </c>
      <c r="UQJ117" s="4">
        <f t="shared" ref="UQJ117:UQJ120" si="3662">UQI117*UQH117</f>
        <v>161.63999999999999</v>
      </c>
      <c r="UQM117" s="1" t="s">
        <v>550</v>
      </c>
      <c r="UQN117" s="4" t="str" cm="1">
        <f t="array" ref="UQN117:UQP117">IFERROR(VLOOKUP(UQM117,[1]MA!$A$6:$D$32,{2,3,4},0),IFERROR(VLOOKUP(UQM117,[1]MO!$A$6:$D$26,{2,3,4},0),IFERROR(VLOOKUP(UQM117,[1]MQ!$A$6:$D$26,{2,3,4},0),IFERROR(VLOOKUP(UQM117,[1]BA!$A$6:$H$184,{2,5,8},0),{"No encontrado","X","X"}))))</f>
        <v>CIMBRA COMUN</v>
      </c>
      <c r="UQO117" s="12" t="str">
        <v>m2</v>
      </c>
      <c r="UQP117" s="4">
        <v>404.09</v>
      </c>
      <c r="UQQ117" s="1">
        <f t="shared" ref="UQQ117" si="3663">0.2*2</f>
        <v>0.4</v>
      </c>
      <c r="UQR117" s="4">
        <f t="shared" ref="UQR117:UQR120" si="3664">UQQ117*UQP117</f>
        <v>161.63999999999999</v>
      </c>
      <c r="UQU117" s="1" t="s">
        <v>550</v>
      </c>
      <c r="UQV117" s="4" t="str" cm="1">
        <f t="array" ref="UQV117:UQX117">IFERROR(VLOOKUP(UQU117,[1]MA!$A$6:$D$32,{2,3,4},0),IFERROR(VLOOKUP(UQU117,[1]MO!$A$6:$D$26,{2,3,4},0),IFERROR(VLOOKUP(UQU117,[1]MQ!$A$6:$D$26,{2,3,4},0),IFERROR(VLOOKUP(UQU117,[1]BA!$A$6:$H$184,{2,5,8},0),{"No encontrado","X","X"}))))</f>
        <v>CIMBRA COMUN</v>
      </c>
      <c r="UQW117" s="12" t="str">
        <v>m2</v>
      </c>
      <c r="UQX117" s="4">
        <v>404.09</v>
      </c>
      <c r="UQY117" s="1">
        <f t="shared" ref="UQY117" si="3665">0.2*2</f>
        <v>0.4</v>
      </c>
      <c r="UQZ117" s="4">
        <f t="shared" ref="UQZ117:UQZ120" si="3666">UQY117*UQX117</f>
        <v>161.63999999999999</v>
      </c>
      <c r="URC117" s="1" t="s">
        <v>550</v>
      </c>
      <c r="URD117" s="4" t="str" cm="1">
        <f t="array" ref="URD117:URF117">IFERROR(VLOOKUP(URC117,[1]MA!$A$6:$D$32,{2,3,4},0),IFERROR(VLOOKUP(URC117,[1]MO!$A$6:$D$26,{2,3,4},0),IFERROR(VLOOKUP(URC117,[1]MQ!$A$6:$D$26,{2,3,4},0),IFERROR(VLOOKUP(URC117,[1]BA!$A$6:$H$184,{2,5,8},0),{"No encontrado","X","X"}))))</f>
        <v>CIMBRA COMUN</v>
      </c>
      <c r="URE117" s="12" t="str">
        <v>m2</v>
      </c>
      <c r="URF117" s="4">
        <v>404.09</v>
      </c>
      <c r="URG117" s="1">
        <f t="shared" ref="URG117" si="3667">0.2*2</f>
        <v>0.4</v>
      </c>
      <c r="URH117" s="4">
        <f t="shared" ref="URH117:URH120" si="3668">URG117*URF117</f>
        <v>161.63999999999999</v>
      </c>
      <c r="URK117" s="1" t="s">
        <v>550</v>
      </c>
      <c r="URL117" s="4" t="str" cm="1">
        <f t="array" ref="URL117:URN117">IFERROR(VLOOKUP(URK117,[1]MA!$A$6:$D$32,{2,3,4},0),IFERROR(VLOOKUP(URK117,[1]MO!$A$6:$D$26,{2,3,4},0),IFERROR(VLOOKUP(URK117,[1]MQ!$A$6:$D$26,{2,3,4},0),IFERROR(VLOOKUP(URK117,[1]BA!$A$6:$H$184,{2,5,8},0),{"No encontrado","X","X"}))))</f>
        <v>CIMBRA COMUN</v>
      </c>
      <c r="URM117" s="12" t="str">
        <v>m2</v>
      </c>
      <c r="URN117" s="4">
        <v>404.09</v>
      </c>
      <c r="URO117" s="1">
        <f t="shared" ref="URO117" si="3669">0.2*2</f>
        <v>0.4</v>
      </c>
      <c r="URP117" s="4">
        <f t="shared" ref="URP117:URP120" si="3670">URO117*URN117</f>
        <v>161.63999999999999</v>
      </c>
      <c r="URS117" s="1" t="s">
        <v>550</v>
      </c>
      <c r="URT117" s="4" t="str" cm="1">
        <f t="array" ref="URT117:URV117">IFERROR(VLOOKUP(URS117,[1]MA!$A$6:$D$32,{2,3,4},0),IFERROR(VLOOKUP(URS117,[1]MO!$A$6:$D$26,{2,3,4},0),IFERROR(VLOOKUP(URS117,[1]MQ!$A$6:$D$26,{2,3,4},0),IFERROR(VLOOKUP(URS117,[1]BA!$A$6:$H$184,{2,5,8},0),{"No encontrado","X","X"}))))</f>
        <v>CIMBRA COMUN</v>
      </c>
      <c r="URU117" s="12" t="str">
        <v>m2</v>
      </c>
      <c r="URV117" s="4">
        <v>404.09</v>
      </c>
      <c r="URW117" s="1">
        <f t="shared" ref="URW117" si="3671">0.2*2</f>
        <v>0.4</v>
      </c>
      <c r="URX117" s="4">
        <f t="shared" ref="URX117:URX120" si="3672">URW117*URV117</f>
        <v>161.63999999999999</v>
      </c>
      <c r="USA117" s="1" t="s">
        <v>550</v>
      </c>
      <c r="USB117" s="4" t="str" cm="1">
        <f t="array" ref="USB117:USD117">IFERROR(VLOOKUP(USA117,[1]MA!$A$6:$D$32,{2,3,4},0),IFERROR(VLOOKUP(USA117,[1]MO!$A$6:$D$26,{2,3,4},0),IFERROR(VLOOKUP(USA117,[1]MQ!$A$6:$D$26,{2,3,4},0),IFERROR(VLOOKUP(USA117,[1]BA!$A$6:$H$184,{2,5,8},0),{"No encontrado","X","X"}))))</f>
        <v>CIMBRA COMUN</v>
      </c>
      <c r="USC117" s="12" t="str">
        <v>m2</v>
      </c>
      <c r="USD117" s="4">
        <v>404.09</v>
      </c>
      <c r="USE117" s="1">
        <f t="shared" ref="USE117" si="3673">0.2*2</f>
        <v>0.4</v>
      </c>
      <c r="USF117" s="4">
        <f t="shared" ref="USF117:USF120" si="3674">USE117*USD117</f>
        <v>161.63999999999999</v>
      </c>
      <c r="USI117" s="1" t="s">
        <v>550</v>
      </c>
      <c r="USJ117" s="4" t="str" cm="1">
        <f t="array" ref="USJ117:USL117">IFERROR(VLOOKUP(USI117,[1]MA!$A$6:$D$32,{2,3,4},0),IFERROR(VLOOKUP(USI117,[1]MO!$A$6:$D$26,{2,3,4},0),IFERROR(VLOOKUP(USI117,[1]MQ!$A$6:$D$26,{2,3,4},0),IFERROR(VLOOKUP(USI117,[1]BA!$A$6:$H$184,{2,5,8},0),{"No encontrado","X","X"}))))</f>
        <v>CIMBRA COMUN</v>
      </c>
      <c r="USK117" s="12" t="str">
        <v>m2</v>
      </c>
      <c r="USL117" s="4">
        <v>404.09</v>
      </c>
      <c r="USM117" s="1">
        <f t="shared" ref="USM117" si="3675">0.2*2</f>
        <v>0.4</v>
      </c>
      <c r="USN117" s="4">
        <f t="shared" ref="USN117:USN120" si="3676">USM117*USL117</f>
        <v>161.63999999999999</v>
      </c>
      <c r="USQ117" s="1" t="s">
        <v>550</v>
      </c>
      <c r="USR117" s="4" t="str" cm="1">
        <f t="array" ref="USR117:UST117">IFERROR(VLOOKUP(USQ117,[1]MA!$A$6:$D$32,{2,3,4},0),IFERROR(VLOOKUP(USQ117,[1]MO!$A$6:$D$26,{2,3,4},0),IFERROR(VLOOKUP(USQ117,[1]MQ!$A$6:$D$26,{2,3,4},0),IFERROR(VLOOKUP(USQ117,[1]BA!$A$6:$H$184,{2,5,8},0),{"No encontrado","X","X"}))))</f>
        <v>CIMBRA COMUN</v>
      </c>
      <c r="USS117" s="12" t="str">
        <v>m2</v>
      </c>
      <c r="UST117" s="4">
        <v>404.09</v>
      </c>
      <c r="USU117" s="1">
        <f t="shared" ref="USU117" si="3677">0.2*2</f>
        <v>0.4</v>
      </c>
      <c r="USV117" s="4">
        <f t="shared" ref="USV117:USV120" si="3678">USU117*UST117</f>
        <v>161.63999999999999</v>
      </c>
      <c r="USY117" s="1" t="s">
        <v>550</v>
      </c>
      <c r="USZ117" s="4" t="str" cm="1">
        <f t="array" ref="USZ117:UTB117">IFERROR(VLOOKUP(USY117,[1]MA!$A$6:$D$32,{2,3,4},0),IFERROR(VLOOKUP(USY117,[1]MO!$A$6:$D$26,{2,3,4},0),IFERROR(VLOOKUP(USY117,[1]MQ!$A$6:$D$26,{2,3,4},0),IFERROR(VLOOKUP(USY117,[1]BA!$A$6:$H$184,{2,5,8},0),{"No encontrado","X","X"}))))</f>
        <v>CIMBRA COMUN</v>
      </c>
      <c r="UTA117" s="12" t="str">
        <v>m2</v>
      </c>
      <c r="UTB117" s="4">
        <v>404.09</v>
      </c>
      <c r="UTC117" s="1">
        <f t="shared" ref="UTC117" si="3679">0.2*2</f>
        <v>0.4</v>
      </c>
      <c r="UTD117" s="4">
        <f t="shared" ref="UTD117:UTD120" si="3680">UTC117*UTB117</f>
        <v>161.63999999999999</v>
      </c>
      <c r="UTG117" s="1" t="s">
        <v>550</v>
      </c>
      <c r="UTH117" s="4" t="str" cm="1">
        <f t="array" ref="UTH117:UTJ117">IFERROR(VLOOKUP(UTG117,[1]MA!$A$6:$D$32,{2,3,4},0),IFERROR(VLOOKUP(UTG117,[1]MO!$A$6:$D$26,{2,3,4},0),IFERROR(VLOOKUP(UTG117,[1]MQ!$A$6:$D$26,{2,3,4},0),IFERROR(VLOOKUP(UTG117,[1]BA!$A$6:$H$184,{2,5,8},0),{"No encontrado","X","X"}))))</f>
        <v>CIMBRA COMUN</v>
      </c>
      <c r="UTI117" s="12" t="str">
        <v>m2</v>
      </c>
      <c r="UTJ117" s="4">
        <v>404.09</v>
      </c>
      <c r="UTK117" s="1">
        <f t="shared" ref="UTK117" si="3681">0.2*2</f>
        <v>0.4</v>
      </c>
      <c r="UTL117" s="4">
        <f t="shared" ref="UTL117:UTL120" si="3682">UTK117*UTJ117</f>
        <v>161.63999999999999</v>
      </c>
      <c r="UTO117" s="1" t="s">
        <v>550</v>
      </c>
      <c r="UTP117" s="4" t="str" cm="1">
        <f t="array" ref="UTP117:UTR117">IFERROR(VLOOKUP(UTO117,[1]MA!$A$6:$D$32,{2,3,4},0),IFERROR(VLOOKUP(UTO117,[1]MO!$A$6:$D$26,{2,3,4},0),IFERROR(VLOOKUP(UTO117,[1]MQ!$A$6:$D$26,{2,3,4},0),IFERROR(VLOOKUP(UTO117,[1]BA!$A$6:$H$184,{2,5,8},0),{"No encontrado","X","X"}))))</f>
        <v>CIMBRA COMUN</v>
      </c>
      <c r="UTQ117" s="12" t="str">
        <v>m2</v>
      </c>
      <c r="UTR117" s="4">
        <v>404.09</v>
      </c>
      <c r="UTS117" s="1">
        <f t="shared" ref="UTS117" si="3683">0.2*2</f>
        <v>0.4</v>
      </c>
      <c r="UTT117" s="4">
        <f t="shared" ref="UTT117:UTT120" si="3684">UTS117*UTR117</f>
        <v>161.63999999999999</v>
      </c>
      <c r="UTW117" s="1" t="s">
        <v>550</v>
      </c>
      <c r="UTX117" s="4" t="str" cm="1">
        <f t="array" ref="UTX117:UTZ117">IFERROR(VLOOKUP(UTW117,[1]MA!$A$6:$D$32,{2,3,4},0),IFERROR(VLOOKUP(UTW117,[1]MO!$A$6:$D$26,{2,3,4},0),IFERROR(VLOOKUP(UTW117,[1]MQ!$A$6:$D$26,{2,3,4},0),IFERROR(VLOOKUP(UTW117,[1]BA!$A$6:$H$184,{2,5,8},0),{"No encontrado","X","X"}))))</f>
        <v>CIMBRA COMUN</v>
      </c>
      <c r="UTY117" s="12" t="str">
        <v>m2</v>
      </c>
      <c r="UTZ117" s="4">
        <v>404.09</v>
      </c>
      <c r="UUA117" s="1">
        <f t="shared" ref="UUA117" si="3685">0.2*2</f>
        <v>0.4</v>
      </c>
      <c r="UUB117" s="4">
        <f t="shared" ref="UUB117:UUB120" si="3686">UUA117*UTZ117</f>
        <v>161.63999999999999</v>
      </c>
      <c r="UUE117" s="1" t="s">
        <v>550</v>
      </c>
      <c r="UUF117" s="4" t="str" cm="1">
        <f t="array" ref="UUF117:UUH117">IFERROR(VLOOKUP(UUE117,[1]MA!$A$6:$D$32,{2,3,4},0),IFERROR(VLOOKUP(UUE117,[1]MO!$A$6:$D$26,{2,3,4},0),IFERROR(VLOOKUP(UUE117,[1]MQ!$A$6:$D$26,{2,3,4},0),IFERROR(VLOOKUP(UUE117,[1]BA!$A$6:$H$184,{2,5,8},0),{"No encontrado","X","X"}))))</f>
        <v>CIMBRA COMUN</v>
      </c>
      <c r="UUG117" s="12" t="str">
        <v>m2</v>
      </c>
      <c r="UUH117" s="4">
        <v>404.09</v>
      </c>
      <c r="UUI117" s="1">
        <f t="shared" ref="UUI117" si="3687">0.2*2</f>
        <v>0.4</v>
      </c>
      <c r="UUJ117" s="4">
        <f t="shared" ref="UUJ117:UUJ120" si="3688">UUI117*UUH117</f>
        <v>161.63999999999999</v>
      </c>
      <c r="UUM117" s="1" t="s">
        <v>550</v>
      </c>
      <c r="UUN117" s="4" t="str" cm="1">
        <f t="array" ref="UUN117:UUP117">IFERROR(VLOOKUP(UUM117,[1]MA!$A$6:$D$32,{2,3,4},0),IFERROR(VLOOKUP(UUM117,[1]MO!$A$6:$D$26,{2,3,4},0),IFERROR(VLOOKUP(UUM117,[1]MQ!$A$6:$D$26,{2,3,4},0),IFERROR(VLOOKUP(UUM117,[1]BA!$A$6:$H$184,{2,5,8},0),{"No encontrado","X","X"}))))</f>
        <v>CIMBRA COMUN</v>
      </c>
      <c r="UUO117" s="12" t="str">
        <v>m2</v>
      </c>
      <c r="UUP117" s="4">
        <v>404.09</v>
      </c>
      <c r="UUQ117" s="1">
        <f t="shared" ref="UUQ117" si="3689">0.2*2</f>
        <v>0.4</v>
      </c>
      <c r="UUR117" s="4">
        <f t="shared" ref="UUR117:UUR120" si="3690">UUQ117*UUP117</f>
        <v>161.63999999999999</v>
      </c>
      <c r="UUU117" s="1" t="s">
        <v>550</v>
      </c>
      <c r="UUV117" s="4" t="str" cm="1">
        <f t="array" ref="UUV117:UUX117">IFERROR(VLOOKUP(UUU117,[1]MA!$A$6:$D$32,{2,3,4},0),IFERROR(VLOOKUP(UUU117,[1]MO!$A$6:$D$26,{2,3,4},0),IFERROR(VLOOKUP(UUU117,[1]MQ!$A$6:$D$26,{2,3,4},0),IFERROR(VLOOKUP(UUU117,[1]BA!$A$6:$H$184,{2,5,8},0),{"No encontrado","X","X"}))))</f>
        <v>CIMBRA COMUN</v>
      </c>
      <c r="UUW117" s="12" t="str">
        <v>m2</v>
      </c>
      <c r="UUX117" s="4">
        <v>404.09</v>
      </c>
      <c r="UUY117" s="1">
        <f t="shared" ref="UUY117" si="3691">0.2*2</f>
        <v>0.4</v>
      </c>
      <c r="UUZ117" s="4">
        <f t="shared" ref="UUZ117:UUZ120" si="3692">UUY117*UUX117</f>
        <v>161.63999999999999</v>
      </c>
      <c r="UVC117" s="1" t="s">
        <v>550</v>
      </c>
      <c r="UVD117" s="4" t="str" cm="1">
        <f t="array" ref="UVD117:UVF117">IFERROR(VLOOKUP(UVC117,[1]MA!$A$6:$D$32,{2,3,4},0),IFERROR(VLOOKUP(UVC117,[1]MO!$A$6:$D$26,{2,3,4},0),IFERROR(VLOOKUP(UVC117,[1]MQ!$A$6:$D$26,{2,3,4},0),IFERROR(VLOOKUP(UVC117,[1]BA!$A$6:$H$184,{2,5,8},0),{"No encontrado","X","X"}))))</f>
        <v>CIMBRA COMUN</v>
      </c>
      <c r="UVE117" s="12" t="str">
        <v>m2</v>
      </c>
      <c r="UVF117" s="4">
        <v>404.09</v>
      </c>
      <c r="UVG117" s="1">
        <f t="shared" ref="UVG117" si="3693">0.2*2</f>
        <v>0.4</v>
      </c>
      <c r="UVH117" s="4">
        <f t="shared" ref="UVH117:UVH120" si="3694">UVG117*UVF117</f>
        <v>161.63999999999999</v>
      </c>
      <c r="UVK117" s="1" t="s">
        <v>550</v>
      </c>
      <c r="UVL117" s="4" t="str" cm="1">
        <f t="array" ref="UVL117:UVN117">IFERROR(VLOOKUP(UVK117,[1]MA!$A$6:$D$32,{2,3,4},0),IFERROR(VLOOKUP(UVK117,[1]MO!$A$6:$D$26,{2,3,4},0),IFERROR(VLOOKUP(UVK117,[1]MQ!$A$6:$D$26,{2,3,4},0),IFERROR(VLOOKUP(UVK117,[1]BA!$A$6:$H$184,{2,5,8},0),{"No encontrado","X","X"}))))</f>
        <v>CIMBRA COMUN</v>
      </c>
      <c r="UVM117" s="12" t="str">
        <v>m2</v>
      </c>
      <c r="UVN117" s="4">
        <v>404.09</v>
      </c>
      <c r="UVO117" s="1">
        <f t="shared" ref="UVO117" si="3695">0.2*2</f>
        <v>0.4</v>
      </c>
      <c r="UVP117" s="4">
        <f t="shared" ref="UVP117:UVP120" si="3696">UVO117*UVN117</f>
        <v>161.63999999999999</v>
      </c>
      <c r="UVS117" s="1" t="s">
        <v>550</v>
      </c>
      <c r="UVT117" s="4" t="str" cm="1">
        <f t="array" ref="UVT117:UVV117">IFERROR(VLOOKUP(UVS117,[1]MA!$A$6:$D$32,{2,3,4},0),IFERROR(VLOOKUP(UVS117,[1]MO!$A$6:$D$26,{2,3,4},0),IFERROR(VLOOKUP(UVS117,[1]MQ!$A$6:$D$26,{2,3,4},0),IFERROR(VLOOKUP(UVS117,[1]BA!$A$6:$H$184,{2,5,8},0),{"No encontrado","X","X"}))))</f>
        <v>CIMBRA COMUN</v>
      </c>
      <c r="UVU117" s="12" t="str">
        <v>m2</v>
      </c>
      <c r="UVV117" s="4">
        <v>404.09</v>
      </c>
      <c r="UVW117" s="1">
        <f t="shared" ref="UVW117" si="3697">0.2*2</f>
        <v>0.4</v>
      </c>
      <c r="UVX117" s="4">
        <f t="shared" ref="UVX117:UVX120" si="3698">UVW117*UVV117</f>
        <v>161.63999999999999</v>
      </c>
      <c r="UWA117" s="1" t="s">
        <v>550</v>
      </c>
      <c r="UWB117" s="4" t="str" cm="1">
        <f t="array" ref="UWB117:UWD117">IFERROR(VLOOKUP(UWA117,[1]MA!$A$6:$D$32,{2,3,4},0),IFERROR(VLOOKUP(UWA117,[1]MO!$A$6:$D$26,{2,3,4},0),IFERROR(VLOOKUP(UWA117,[1]MQ!$A$6:$D$26,{2,3,4},0),IFERROR(VLOOKUP(UWA117,[1]BA!$A$6:$H$184,{2,5,8},0),{"No encontrado","X","X"}))))</f>
        <v>CIMBRA COMUN</v>
      </c>
      <c r="UWC117" s="12" t="str">
        <v>m2</v>
      </c>
      <c r="UWD117" s="4">
        <v>404.09</v>
      </c>
      <c r="UWE117" s="1">
        <f t="shared" ref="UWE117" si="3699">0.2*2</f>
        <v>0.4</v>
      </c>
      <c r="UWF117" s="4">
        <f t="shared" ref="UWF117:UWF120" si="3700">UWE117*UWD117</f>
        <v>161.63999999999999</v>
      </c>
      <c r="UWI117" s="1" t="s">
        <v>550</v>
      </c>
      <c r="UWJ117" s="4" t="str" cm="1">
        <f t="array" ref="UWJ117:UWL117">IFERROR(VLOOKUP(UWI117,[1]MA!$A$6:$D$32,{2,3,4},0),IFERROR(VLOOKUP(UWI117,[1]MO!$A$6:$D$26,{2,3,4},0),IFERROR(VLOOKUP(UWI117,[1]MQ!$A$6:$D$26,{2,3,4},0),IFERROR(VLOOKUP(UWI117,[1]BA!$A$6:$H$184,{2,5,8},0),{"No encontrado","X","X"}))))</f>
        <v>CIMBRA COMUN</v>
      </c>
      <c r="UWK117" s="12" t="str">
        <v>m2</v>
      </c>
      <c r="UWL117" s="4">
        <v>404.09</v>
      </c>
      <c r="UWM117" s="1">
        <f t="shared" ref="UWM117" si="3701">0.2*2</f>
        <v>0.4</v>
      </c>
      <c r="UWN117" s="4">
        <f t="shared" ref="UWN117:UWN120" si="3702">UWM117*UWL117</f>
        <v>161.63999999999999</v>
      </c>
      <c r="UWQ117" s="1" t="s">
        <v>550</v>
      </c>
      <c r="UWR117" s="4" t="str" cm="1">
        <f t="array" ref="UWR117:UWT117">IFERROR(VLOOKUP(UWQ117,[1]MA!$A$6:$D$32,{2,3,4},0),IFERROR(VLOOKUP(UWQ117,[1]MO!$A$6:$D$26,{2,3,4},0),IFERROR(VLOOKUP(UWQ117,[1]MQ!$A$6:$D$26,{2,3,4},0),IFERROR(VLOOKUP(UWQ117,[1]BA!$A$6:$H$184,{2,5,8},0),{"No encontrado","X","X"}))))</f>
        <v>CIMBRA COMUN</v>
      </c>
      <c r="UWS117" s="12" t="str">
        <v>m2</v>
      </c>
      <c r="UWT117" s="4">
        <v>404.09</v>
      </c>
      <c r="UWU117" s="1">
        <f t="shared" ref="UWU117" si="3703">0.2*2</f>
        <v>0.4</v>
      </c>
      <c r="UWV117" s="4">
        <f t="shared" ref="UWV117:UWV120" si="3704">UWU117*UWT117</f>
        <v>161.63999999999999</v>
      </c>
      <c r="UWY117" s="1" t="s">
        <v>550</v>
      </c>
      <c r="UWZ117" s="4" t="str" cm="1">
        <f t="array" ref="UWZ117:UXB117">IFERROR(VLOOKUP(UWY117,[1]MA!$A$6:$D$32,{2,3,4},0),IFERROR(VLOOKUP(UWY117,[1]MO!$A$6:$D$26,{2,3,4},0),IFERROR(VLOOKUP(UWY117,[1]MQ!$A$6:$D$26,{2,3,4},0),IFERROR(VLOOKUP(UWY117,[1]BA!$A$6:$H$184,{2,5,8},0),{"No encontrado","X","X"}))))</f>
        <v>CIMBRA COMUN</v>
      </c>
      <c r="UXA117" s="12" t="str">
        <v>m2</v>
      </c>
      <c r="UXB117" s="4">
        <v>404.09</v>
      </c>
      <c r="UXC117" s="1">
        <f t="shared" ref="UXC117" si="3705">0.2*2</f>
        <v>0.4</v>
      </c>
      <c r="UXD117" s="4">
        <f t="shared" ref="UXD117:UXD120" si="3706">UXC117*UXB117</f>
        <v>161.63999999999999</v>
      </c>
      <c r="UXG117" s="1" t="s">
        <v>550</v>
      </c>
      <c r="UXH117" s="4" t="str" cm="1">
        <f t="array" ref="UXH117:UXJ117">IFERROR(VLOOKUP(UXG117,[1]MA!$A$6:$D$32,{2,3,4},0),IFERROR(VLOOKUP(UXG117,[1]MO!$A$6:$D$26,{2,3,4},0),IFERROR(VLOOKUP(UXG117,[1]MQ!$A$6:$D$26,{2,3,4},0),IFERROR(VLOOKUP(UXG117,[1]BA!$A$6:$H$184,{2,5,8},0),{"No encontrado","X","X"}))))</f>
        <v>CIMBRA COMUN</v>
      </c>
      <c r="UXI117" s="12" t="str">
        <v>m2</v>
      </c>
      <c r="UXJ117" s="4">
        <v>404.09</v>
      </c>
      <c r="UXK117" s="1">
        <f t="shared" ref="UXK117" si="3707">0.2*2</f>
        <v>0.4</v>
      </c>
      <c r="UXL117" s="4">
        <f t="shared" ref="UXL117:UXL120" si="3708">UXK117*UXJ117</f>
        <v>161.63999999999999</v>
      </c>
      <c r="UXO117" s="1" t="s">
        <v>550</v>
      </c>
      <c r="UXP117" s="4" t="str" cm="1">
        <f t="array" ref="UXP117:UXR117">IFERROR(VLOOKUP(UXO117,[1]MA!$A$6:$D$32,{2,3,4},0),IFERROR(VLOOKUP(UXO117,[1]MO!$A$6:$D$26,{2,3,4},0),IFERROR(VLOOKUP(UXO117,[1]MQ!$A$6:$D$26,{2,3,4},0),IFERROR(VLOOKUP(UXO117,[1]BA!$A$6:$H$184,{2,5,8},0),{"No encontrado","X","X"}))))</f>
        <v>CIMBRA COMUN</v>
      </c>
      <c r="UXQ117" s="12" t="str">
        <v>m2</v>
      </c>
      <c r="UXR117" s="4">
        <v>404.09</v>
      </c>
      <c r="UXS117" s="1">
        <f t="shared" ref="UXS117" si="3709">0.2*2</f>
        <v>0.4</v>
      </c>
      <c r="UXT117" s="4">
        <f t="shared" ref="UXT117:UXT120" si="3710">UXS117*UXR117</f>
        <v>161.63999999999999</v>
      </c>
      <c r="UXW117" s="1" t="s">
        <v>550</v>
      </c>
      <c r="UXX117" s="4" t="str" cm="1">
        <f t="array" ref="UXX117:UXZ117">IFERROR(VLOOKUP(UXW117,[1]MA!$A$6:$D$32,{2,3,4},0),IFERROR(VLOOKUP(UXW117,[1]MO!$A$6:$D$26,{2,3,4},0),IFERROR(VLOOKUP(UXW117,[1]MQ!$A$6:$D$26,{2,3,4},0),IFERROR(VLOOKUP(UXW117,[1]BA!$A$6:$H$184,{2,5,8},0),{"No encontrado","X","X"}))))</f>
        <v>CIMBRA COMUN</v>
      </c>
      <c r="UXY117" s="12" t="str">
        <v>m2</v>
      </c>
      <c r="UXZ117" s="4">
        <v>404.09</v>
      </c>
      <c r="UYA117" s="1">
        <f t="shared" ref="UYA117" si="3711">0.2*2</f>
        <v>0.4</v>
      </c>
      <c r="UYB117" s="4">
        <f t="shared" ref="UYB117:UYB120" si="3712">UYA117*UXZ117</f>
        <v>161.63999999999999</v>
      </c>
      <c r="UYE117" s="1" t="s">
        <v>550</v>
      </c>
      <c r="UYF117" s="4" t="str" cm="1">
        <f t="array" ref="UYF117:UYH117">IFERROR(VLOOKUP(UYE117,[1]MA!$A$6:$D$32,{2,3,4},0),IFERROR(VLOOKUP(UYE117,[1]MO!$A$6:$D$26,{2,3,4},0),IFERROR(VLOOKUP(UYE117,[1]MQ!$A$6:$D$26,{2,3,4},0),IFERROR(VLOOKUP(UYE117,[1]BA!$A$6:$H$184,{2,5,8},0),{"No encontrado","X","X"}))))</f>
        <v>CIMBRA COMUN</v>
      </c>
      <c r="UYG117" s="12" t="str">
        <v>m2</v>
      </c>
      <c r="UYH117" s="4">
        <v>404.09</v>
      </c>
      <c r="UYI117" s="1">
        <f t="shared" ref="UYI117" si="3713">0.2*2</f>
        <v>0.4</v>
      </c>
      <c r="UYJ117" s="4">
        <f t="shared" ref="UYJ117:UYJ120" si="3714">UYI117*UYH117</f>
        <v>161.63999999999999</v>
      </c>
      <c r="UYM117" s="1" t="s">
        <v>550</v>
      </c>
      <c r="UYN117" s="4" t="str" cm="1">
        <f t="array" ref="UYN117:UYP117">IFERROR(VLOOKUP(UYM117,[1]MA!$A$6:$D$32,{2,3,4},0),IFERROR(VLOOKUP(UYM117,[1]MO!$A$6:$D$26,{2,3,4},0),IFERROR(VLOOKUP(UYM117,[1]MQ!$A$6:$D$26,{2,3,4},0),IFERROR(VLOOKUP(UYM117,[1]BA!$A$6:$H$184,{2,5,8},0),{"No encontrado","X","X"}))))</f>
        <v>CIMBRA COMUN</v>
      </c>
      <c r="UYO117" s="12" t="str">
        <v>m2</v>
      </c>
      <c r="UYP117" s="4">
        <v>404.09</v>
      </c>
      <c r="UYQ117" s="1">
        <f t="shared" ref="UYQ117" si="3715">0.2*2</f>
        <v>0.4</v>
      </c>
      <c r="UYR117" s="4">
        <f t="shared" ref="UYR117:UYR120" si="3716">UYQ117*UYP117</f>
        <v>161.63999999999999</v>
      </c>
      <c r="UYU117" s="1" t="s">
        <v>550</v>
      </c>
      <c r="UYV117" s="4" t="str" cm="1">
        <f t="array" ref="UYV117:UYX117">IFERROR(VLOOKUP(UYU117,[1]MA!$A$6:$D$32,{2,3,4},0),IFERROR(VLOOKUP(UYU117,[1]MO!$A$6:$D$26,{2,3,4},0),IFERROR(VLOOKUP(UYU117,[1]MQ!$A$6:$D$26,{2,3,4},0),IFERROR(VLOOKUP(UYU117,[1]BA!$A$6:$H$184,{2,5,8},0),{"No encontrado","X","X"}))))</f>
        <v>CIMBRA COMUN</v>
      </c>
      <c r="UYW117" s="12" t="str">
        <v>m2</v>
      </c>
      <c r="UYX117" s="4">
        <v>404.09</v>
      </c>
      <c r="UYY117" s="1">
        <f t="shared" ref="UYY117" si="3717">0.2*2</f>
        <v>0.4</v>
      </c>
      <c r="UYZ117" s="4">
        <f t="shared" ref="UYZ117:UYZ120" si="3718">UYY117*UYX117</f>
        <v>161.63999999999999</v>
      </c>
      <c r="UZC117" s="1" t="s">
        <v>550</v>
      </c>
      <c r="UZD117" s="4" t="str" cm="1">
        <f t="array" ref="UZD117:UZF117">IFERROR(VLOOKUP(UZC117,[1]MA!$A$6:$D$32,{2,3,4},0),IFERROR(VLOOKUP(UZC117,[1]MO!$A$6:$D$26,{2,3,4},0),IFERROR(VLOOKUP(UZC117,[1]MQ!$A$6:$D$26,{2,3,4},0),IFERROR(VLOOKUP(UZC117,[1]BA!$A$6:$H$184,{2,5,8},0),{"No encontrado","X","X"}))))</f>
        <v>CIMBRA COMUN</v>
      </c>
      <c r="UZE117" s="12" t="str">
        <v>m2</v>
      </c>
      <c r="UZF117" s="4">
        <v>404.09</v>
      </c>
      <c r="UZG117" s="1">
        <f t="shared" ref="UZG117" si="3719">0.2*2</f>
        <v>0.4</v>
      </c>
      <c r="UZH117" s="4">
        <f t="shared" ref="UZH117:UZH120" si="3720">UZG117*UZF117</f>
        <v>161.63999999999999</v>
      </c>
      <c r="UZK117" s="1" t="s">
        <v>550</v>
      </c>
      <c r="UZL117" s="4" t="str" cm="1">
        <f t="array" ref="UZL117:UZN117">IFERROR(VLOOKUP(UZK117,[1]MA!$A$6:$D$32,{2,3,4},0),IFERROR(VLOOKUP(UZK117,[1]MO!$A$6:$D$26,{2,3,4},0),IFERROR(VLOOKUP(UZK117,[1]MQ!$A$6:$D$26,{2,3,4},0),IFERROR(VLOOKUP(UZK117,[1]BA!$A$6:$H$184,{2,5,8},0),{"No encontrado","X","X"}))))</f>
        <v>CIMBRA COMUN</v>
      </c>
      <c r="UZM117" s="12" t="str">
        <v>m2</v>
      </c>
      <c r="UZN117" s="4">
        <v>404.09</v>
      </c>
      <c r="UZO117" s="1">
        <f t="shared" ref="UZO117" si="3721">0.2*2</f>
        <v>0.4</v>
      </c>
      <c r="UZP117" s="4">
        <f t="shared" ref="UZP117:UZP120" si="3722">UZO117*UZN117</f>
        <v>161.63999999999999</v>
      </c>
      <c r="UZS117" s="1" t="s">
        <v>550</v>
      </c>
      <c r="UZT117" s="4" t="str" cm="1">
        <f t="array" ref="UZT117:UZV117">IFERROR(VLOOKUP(UZS117,[1]MA!$A$6:$D$32,{2,3,4},0),IFERROR(VLOOKUP(UZS117,[1]MO!$A$6:$D$26,{2,3,4},0),IFERROR(VLOOKUP(UZS117,[1]MQ!$A$6:$D$26,{2,3,4},0),IFERROR(VLOOKUP(UZS117,[1]BA!$A$6:$H$184,{2,5,8},0),{"No encontrado","X","X"}))))</f>
        <v>CIMBRA COMUN</v>
      </c>
      <c r="UZU117" s="12" t="str">
        <v>m2</v>
      </c>
      <c r="UZV117" s="4">
        <v>404.09</v>
      </c>
      <c r="UZW117" s="1">
        <f t="shared" ref="UZW117" si="3723">0.2*2</f>
        <v>0.4</v>
      </c>
      <c r="UZX117" s="4">
        <f t="shared" ref="UZX117:UZX120" si="3724">UZW117*UZV117</f>
        <v>161.63999999999999</v>
      </c>
      <c r="VAA117" s="1" t="s">
        <v>550</v>
      </c>
      <c r="VAB117" s="4" t="str" cm="1">
        <f t="array" ref="VAB117:VAD117">IFERROR(VLOOKUP(VAA117,[1]MA!$A$6:$D$32,{2,3,4},0),IFERROR(VLOOKUP(VAA117,[1]MO!$A$6:$D$26,{2,3,4},0),IFERROR(VLOOKUP(VAA117,[1]MQ!$A$6:$D$26,{2,3,4},0),IFERROR(VLOOKUP(VAA117,[1]BA!$A$6:$H$184,{2,5,8},0),{"No encontrado","X","X"}))))</f>
        <v>CIMBRA COMUN</v>
      </c>
      <c r="VAC117" s="12" t="str">
        <v>m2</v>
      </c>
      <c r="VAD117" s="4">
        <v>404.09</v>
      </c>
      <c r="VAE117" s="1">
        <f t="shared" ref="VAE117" si="3725">0.2*2</f>
        <v>0.4</v>
      </c>
      <c r="VAF117" s="4">
        <f t="shared" ref="VAF117:VAF120" si="3726">VAE117*VAD117</f>
        <v>161.63999999999999</v>
      </c>
      <c r="VAI117" s="1" t="s">
        <v>550</v>
      </c>
      <c r="VAJ117" s="4" t="str" cm="1">
        <f t="array" ref="VAJ117:VAL117">IFERROR(VLOOKUP(VAI117,[1]MA!$A$6:$D$32,{2,3,4},0),IFERROR(VLOOKUP(VAI117,[1]MO!$A$6:$D$26,{2,3,4},0),IFERROR(VLOOKUP(VAI117,[1]MQ!$A$6:$D$26,{2,3,4},0),IFERROR(VLOOKUP(VAI117,[1]BA!$A$6:$H$184,{2,5,8},0),{"No encontrado","X","X"}))))</f>
        <v>CIMBRA COMUN</v>
      </c>
      <c r="VAK117" s="12" t="str">
        <v>m2</v>
      </c>
      <c r="VAL117" s="4">
        <v>404.09</v>
      </c>
      <c r="VAM117" s="1">
        <f t="shared" ref="VAM117" si="3727">0.2*2</f>
        <v>0.4</v>
      </c>
      <c r="VAN117" s="4">
        <f t="shared" ref="VAN117:VAN120" si="3728">VAM117*VAL117</f>
        <v>161.63999999999999</v>
      </c>
      <c r="VAQ117" s="1" t="s">
        <v>550</v>
      </c>
      <c r="VAR117" s="4" t="str" cm="1">
        <f t="array" ref="VAR117:VAT117">IFERROR(VLOOKUP(VAQ117,[1]MA!$A$6:$D$32,{2,3,4},0),IFERROR(VLOOKUP(VAQ117,[1]MO!$A$6:$D$26,{2,3,4},0),IFERROR(VLOOKUP(VAQ117,[1]MQ!$A$6:$D$26,{2,3,4},0),IFERROR(VLOOKUP(VAQ117,[1]BA!$A$6:$H$184,{2,5,8},0),{"No encontrado","X","X"}))))</f>
        <v>CIMBRA COMUN</v>
      </c>
      <c r="VAS117" s="12" t="str">
        <v>m2</v>
      </c>
      <c r="VAT117" s="4">
        <v>404.09</v>
      </c>
      <c r="VAU117" s="1">
        <f t="shared" ref="VAU117" si="3729">0.2*2</f>
        <v>0.4</v>
      </c>
      <c r="VAV117" s="4">
        <f t="shared" ref="VAV117:VAV120" si="3730">VAU117*VAT117</f>
        <v>161.63999999999999</v>
      </c>
      <c r="VAY117" s="1" t="s">
        <v>550</v>
      </c>
      <c r="VAZ117" s="4" t="str" cm="1">
        <f t="array" ref="VAZ117:VBB117">IFERROR(VLOOKUP(VAY117,[1]MA!$A$6:$D$32,{2,3,4},0),IFERROR(VLOOKUP(VAY117,[1]MO!$A$6:$D$26,{2,3,4},0),IFERROR(VLOOKUP(VAY117,[1]MQ!$A$6:$D$26,{2,3,4},0),IFERROR(VLOOKUP(VAY117,[1]BA!$A$6:$H$184,{2,5,8},0),{"No encontrado","X","X"}))))</f>
        <v>CIMBRA COMUN</v>
      </c>
      <c r="VBA117" s="12" t="str">
        <v>m2</v>
      </c>
      <c r="VBB117" s="4">
        <v>404.09</v>
      </c>
      <c r="VBC117" s="1">
        <f t="shared" ref="VBC117" si="3731">0.2*2</f>
        <v>0.4</v>
      </c>
      <c r="VBD117" s="4">
        <f t="shared" ref="VBD117:VBD120" si="3732">VBC117*VBB117</f>
        <v>161.63999999999999</v>
      </c>
      <c r="VBG117" s="1" t="s">
        <v>550</v>
      </c>
      <c r="VBH117" s="4" t="str" cm="1">
        <f t="array" ref="VBH117:VBJ117">IFERROR(VLOOKUP(VBG117,[1]MA!$A$6:$D$32,{2,3,4},0),IFERROR(VLOOKUP(VBG117,[1]MO!$A$6:$D$26,{2,3,4},0),IFERROR(VLOOKUP(VBG117,[1]MQ!$A$6:$D$26,{2,3,4},0),IFERROR(VLOOKUP(VBG117,[1]BA!$A$6:$H$184,{2,5,8},0),{"No encontrado","X","X"}))))</f>
        <v>CIMBRA COMUN</v>
      </c>
      <c r="VBI117" s="12" t="str">
        <v>m2</v>
      </c>
      <c r="VBJ117" s="4">
        <v>404.09</v>
      </c>
      <c r="VBK117" s="1">
        <f t="shared" ref="VBK117" si="3733">0.2*2</f>
        <v>0.4</v>
      </c>
      <c r="VBL117" s="4">
        <f t="shared" ref="VBL117:VBL120" si="3734">VBK117*VBJ117</f>
        <v>161.63999999999999</v>
      </c>
      <c r="VBO117" s="1" t="s">
        <v>550</v>
      </c>
      <c r="VBP117" s="4" t="str" cm="1">
        <f t="array" ref="VBP117:VBR117">IFERROR(VLOOKUP(VBO117,[1]MA!$A$6:$D$32,{2,3,4},0),IFERROR(VLOOKUP(VBO117,[1]MO!$A$6:$D$26,{2,3,4},0),IFERROR(VLOOKUP(VBO117,[1]MQ!$A$6:$D$26,{2,3,4},0),IFERROR(VLOOKUP(VBO117,[1]BA!$A$6:$H$184,{2,5,8},0),{"No encontrado","X","X"}))))</f>
        <v>CIMBRA COMUN</v>
      </c>
      <c r="VBQ117" s="12" t="str">
        <v>m2</v>
      </c>
      <c r="VBR117" s="4">
        <v>404.09</v>
      </c>
      <c r="VBS117" s="1">
        <f t="shared" ref="VBS117" si="3735">0.2*2</f>
        <v>0.4</v>
      </c>
      <c r="VBT117" s="4">
        <f t="shared" ref="VBT117:VBT120" si="3736">VBS117*VBR117</f>
        <v>161.63999999999999</v>
      </c>
      <c r="VBW117" s="1" t="s">
        <v>550</v>
      </c>
      <c r="VBX117" s="4" t="str" cm="1">
        <f t="array" ref="VBX117:VBZ117">IFERROR(VLOOKUP(VBW117,[1]MA!$A$6:$D$32,{2,3,4},0),IFERROR(VLOOKUP(VBW117,[1]MO!$A$6:$D$26,{2,3,4},0),IFERROR(VLOOKUP(VBW117,[1]MQ!$A$6:$D$26,{2,3,4},0),IFERROR(VLOOKUP(VBW117,[1]BA!$A$6:$H$184,{2,5,8},0),{"No encontrado","X","X"}))))</f>
        <v>CIMBRA COMUN</v>
      </c>
      <c r="VBY117" s="12" t="str">
        <v>m2</v>
      </c>
      <c r="VBZ117" s="4">
        <v>404.09</v>
      </c>
      <c r="VCA117" s="1">
        <f t="shared" ref="VCA117" si="3737">0.2*2</f>
        <v>0.4</v>
      </c>
      <c r="VCB117" s="4">
        <f t="shared" ref="VCB117:VCB120" si="3738">VCA117*VBZ117</f>
        <v>161.63999999999999</v>
      </c>
      <c r="VCE117" s="1" t="s">
        <v>550</v>
      </c>
      <c r="VCF117" s="4" t="str" cm="1">
        <f t="array" ref="VCF117:VCH117">IFERROR(VLOOKUP(VCE117,[1]MA!$A$6:$D$32,{2,3,4},0),IFERROR(VLOOKUP(VCE117,[1]MO!$A$6:$D$26,{2,3,4},0),IFERROR(VLOOKUP(VCE117,[1]MQ!$A$6:$D$26,{2,3,4},0),IFERROR(VLOOKUP(VCE117,[1]BA!$A$6:$H$184,{2,5,8},0),{"No encontrado","X","X"}))))</f>
        <v>CIMBRA COMUN</v>
      </c>
      <c r="VCG117" s="12" t="str">
        <v>m2</v>
      </c>
      <c r="VCH117" s="4">
        <v>404.09</v>
      </c>
      <c r="VCI117" s="1">
        <f t="shared" ref="VCI117" si="3739">0.2*2</f>
        <v>0.4</v>
      </c>
      <c r="VCJ117" s="4">
        <f t="shared" ref="VCJ117:VCJ120" si="3740">VCI117*VCH117</f>
        <v>161.63999999999999</v>
      </c>
      <c r="VCM117" s="1" t="s">
        <v>550</v>
      </c>
      <c r="VCN117" s="4" t="str" cm="1">
        <f t="array" ref="VCN117:VCP117">IFERROR(VLOOKUP(VCM117,[1]MA!$A$6:$D$32,{2,3,4},0),IFERROR(VLOOKUP(VCM117,[1]MO!$A$6:$D$26,{2,3,4},0),IFERROR(VLOOKUP(VCM117,[1]MQ!$A$6:$D$26,{2,3,4},0),IFERROR(VLOOKUP(VCM117,[1]BA!$A$6:$H$184,{2,5,8},0),{"No encontrado","X","X"}))))</f>
        <v>CIMBRA COMUN</v>
      </c>
      <c r="VCO117" s="12" t="str">
        <v>m2</v>
      </c>
      <c r="VCP117" s="4">
        <v>404.09</v>
      </c>
      <c r="VCQ117" s="1">
        <f t="shared" ref="VCQ117" si="3741">0.2*2</f>
        <v>0.4</v>
      </c>
      <c r="VCR117" s="4">
        <f t="shared" ref="VCR117:VCR120" si="3742">VCQ117*VCP117</f>
        <v>161.63999999999999</v>
      </c>
      <c r="VCU117" s="1" t="s">
        <v>550</v>
      </c>
      <c r="VCV117" s="4" t="str" cm="1">
        <f t="array" ref="VCV117:VCX117">IFERROR(VLOOKUP(VCU117,[1]MA!$A$6:$D$32,{2,3,4},0),IFERROR(VLOOKUP(VCU117,[1]MO!$A$6:$D$26,{2,3,4},0),IFERROR(VLOOKUP(VCU117,[1]MQ!$A$6:$D$26,{2,3,4},0),IFERROR(VLOOKUP(VCU117,[1]BA!$A$6:$H$184,{2,5,8},0),{"No encontrado","X","X"}))))</f>
        <v>CIMBRA COMUN</v>
      </c>
      <c r="VCW117" s="12" t="str">
        <v>m2</v>
      </c>
      <c r="VCX117" s="4">
        <v>404.09</v>
      </c>
      <c r="VCY117" s="1">
        <f t="shared" ref="VCY117" si="3743">0.2*2</f>
        <v>0.4</v>
      </c>
      <c r="VCZ117" s="4">
        <f t="shared" ref="VCZ117:VCZ120" si="3744">VCY117*VCX117</f>
        <v>161.63999999999999</v>
      </c>
      <c r="VDC117" s="1" t="s">
        <v>550</v>
      </c>
      <c r="VDD117" s="4" t="str" cm="1">
        <f t="array" ref="VDD117:VDF117">IFERROR(VLOOKUP(VDC117,[1]MA!$A$6:$D$32,{2,3,4},0),IFERROR(VLOOKUP(VDC117,[1]MO!$A$6:$D$26,{2,3,4},0),IFERROR(VLOOKUP(VDC117,[1]MQ!$A$6:$D$26,{2,3,4},0),IFERROR(VLOOKUP(VDC117,[1]BA!$A$6:$H$184,{2,5,8},0),{"No encontrado","X","X"}))))</f>
        <v>CIMBRA COMUN</v>
      </c>
      <c r="VDE117" s="12" t="str">
        <v>m2</v>
      </c>
      <c r="VDF117" s="4">
        <v>404.09</v>
      </c>
      <c r="VDG117" s="1">
        <f t="shared" ref="VDG117" si="3745">0.2*2</f>
        <v>0.4</v>
      </c>
      <c r="VDH117" s="4">
        <f t="shared" ref="VDH117:VDH120" si="3746">VDG117*VDF117</f>
        <v>161.63999999999999</v>
      </c>
      <c r="VDK117" s="1" t="s">
        <v>550</v>
      </c>
      <c r="VDL117" s="4" t="str" cm="1">
        <f t="array" ref="VDL117:VDN117">IFERROR(VLOOKUP(VDK117,[1]MA!$A$6:$D$32,{2,3,4},0),IFERROR(VLOOKUP(VDK117,[1]MO!$A$6:$D$26,{2,3,4},0),IFERROR(VLOOKUP(VDK117,[1]MQ!$A$6:$D$26,{2,3,4},0),IFERROR(VLOOKUP(VDK117,[1]BA!$A$6:$H$184,{2,5,8},0),{"No encontrado","X","X"}))))</f>
        <v>CIMBRA COMUN</v>
      </c>
      <c r="VDM117" s="12" t="str">
        <v>m2</v>
      </c>
      <c r="VDN117" s="4">
        <v>404.09</v>
      </c>
      <c r="VDO117" s="1">
        <f t="shared" ref="VDO117" si="3747">0.2*2</f>
        <v>0.4</v>
      </c>
      <c r="VDP117" s="4">
        <f t="shared" ref="VDP117:VDP120" si="3748">VDO117*VDN117</f>
        <v>161.63999999999999</v>
      </c>
      <c r="VDS117" s="1" t="s">
        <v>550</v>
      </c>
      <c r="VDT117" s="4" t="str" cm="1">
        <f t="array" ref="VDT117:VDV117">IFERROR(VLOOKUP(VDS117,[1]MA!$A$6:$D$32,{2,3,4},0),IFERROR(VLOOKUP(VDS117,[1]MO!$A$6:$D$26,{2,3,4},0),IFERROR(VLOOKUP(VDS117,[1]MQ!$A$6:$D$26,{2,3,4},0),IFERROR(VLOOKUP(VDS117,[1]BA!$A$6:$H$184,{2,5,8},0),{"No encontrado","X","X"}))))</f>
        <v>CIMBRA COMUN</v>
      </c>
      <c r="VDU117" s="12" t="str">
        <v>m2</v>
      </c>
      <c r="VDV117" s="4">
        <v>404.09</v>
      </c>
      <c r="VDW117" s="1">
        <f t="shared" ref="VDW117" si="3749">0.2*2</f>
        <v>0.4</v>
      </c>
      <c r="VDX117" s="4">
        <f t="shared" ref="VDX117:VDX120" si="3750">VDW117*VDV117</f>
        <v>161.63999999999999</v>
      </c>
      <c r="VEA117" s="1" t="s">
        <v>550</v>
      </c>
      <c r="VEB117" s="4" t="str" cm="1">
        <f t="array" ref="VEB117:VED117">IFERROR(VLOOKUP(VEA117,[1]MA!$A$6:$D$32,{2,3,4},0),IFERROR(VLOOKUP(VEA117,[1]MO!$A$6:$D$26,{2,3,4},0),IFERROR(VLOOKUP(VEA117,[1]MQ!$A$6:$D$26,{2,3,4},0),IFERROR(VLOOKUP(VEA117,[1]BA!$A$6:$H$184,{2,5,8},0),{"No encontrado","X","X"}))))</f>
        <v>CIMBRA COMUN</v>
      </c>
      <c r="VEC117" s="12" t="str">
        <v>m2</v>
      </c>
      <c r="VED117" s="4">
        <v>404.09</v>
      </c>
      <c r="VEE117" s="1">
        <f t="shared" ref="VEE117" si="3751">0.2*2</f>
        <v>0.4</v>
      </c>
      <c r="VEF117" s="4">
        <f t="shared" ref="VEF117:VEF120" si="3752">VEE117*VED117</f>
        <v>161.63999999999999</v>
      </c>
      <c r="VEI117" s="1" t="s">
        <v>550</v>
      </c>
      <c r="VEJ117" s="4" t="str" cm="1">
        <f t="array" ref="VEJ117:VEL117">IFERROR(VLOOKUP(VEI117,[1]MA!$A$6:$D$32,{2,3,4},0),IFERROR(VLOOKUP(VEI117,[1]MO!$A$6:$D$26,{2,3,4},0),IFERROR(VLOOKUP(VEI117,[1]MQ!$A$6:$D$26,{2,3,4},0),IFERROR(VLOOKUP(VEI117,[1]BA!$A$6:$H$184,{2,5,8},0),{"No encontrado","X","X"}))))</f>
        <v>CIMBRA COMUN</v>
      </c>
      <c r="VEK117" s="12" t="str">
        <v>m2</v>
      </c>
      <c r="VEL117" s="4">
        <v>404.09</v>
      </c>
      <c r="VEM117" s="1">
        <f t="shared" ref="VEM117" si="3753">0.2*2</f>
        <v>0.4</v>
      </c>
      <c r="VEN117" s="4">
        <f t="shared" ref="VEN117:VEN120" si="3754">VEM117*VEL117</f>
        <v>161.63999999999999</v>
      </c>
      <c r="VEQ117" s="1" t="s">
        <v>550</v>
      </c>
      <c r="VER117" s="4" t="str" cm="1">
        <f t="array" ref="VER117:VET117">IFERROR(VLOOKUP(VEQ117,[1]MA!$A$6:$D$32,{2,3,4},0),IFERROR(VLOOKUP(VEQ117,[1]MO!$A$6:$D$26,{2,3,4},0),IFERROR(VLOOKUP(VEQ117,[1]MQ!$A$6:$D$26,{2,3,4},0),IFERROR(VLOOKUP(VEQ117,[1]BA!$A$6:$H$184,{2,5,8},0),{"No encontrado","X","X"}))))</f>
        <v>CIMBRA COMUN</v>
      </c>
      <c r="VES117" s="12" t="str">
        <v>m2</v>
      </c>
      <c r="VET117" s="4">
        <v>404.09</v>
      </c>
      <c r="VEU117" s="1">
        <f t="shared" ref="VEU117" si="3755">0.2*2</f>
        <v>0.4</v>
      </c>
      <c r="VEV117" s="4">
        <f t="shared" ref="VEV117:VEV120" si="3756">VEU117*VET117</f>
        <v>161.63999999999999</v>
      </c>
      <c r="VEY117" s="1" t="s">
        <v>550</v>
      </c>
      <c r="VEZ117" s="4" t="str" cm="1">
        <f t="array" ref="VEZ117:VFB117">IFERROR(VLOOKUP(VEY117,[1]MA!$A$6:$D$32,{2,3,4},0),IFERROR(VLOOKUP(VEY117,[1]MO!$A$6:$D$26,{2,3,4},0),IFERROR(VLOOKUP(VEY117,[1]MQ!$A$6:$D$26,{2,3,4},0),IFERROR(VLOOKUP(VEY117,[1]BA!$A$6:$H$184,{2,5,8},0),{"No encontrado","X","X"}))))</f>
        <v>CIMBRA COMUN</v>
      </c>
      <c r="VFA117" s="12" t="str">
        <v>m2</v>
      </c>
      <c r="VFB117" s="4">
        <v>404.09</v>
      </c>
      <c r="VFC117" s="1">
        <f t="shared" ref="VFC117" si="3757">0.2*2</f>
        <v>0.4</v>
      </c>
      <c r="VFD117" s="4">
        <f t="shared" ref="VFD117:VFD120" si="3758">VFC117*VFB117</f>
        <v>161.63999999999999</v>
      </c>
      <c r="VFG117" s="1" t="s">
        <v>550</v>
      </c>
      <c r="VFH117" s="4" t="str" cm="1">
        <f t="array" ref="VFH117:VFJ117">IFERROR(VLOOKUP(VFG117,[1]MA!$A$6:$D$32,{2,3,4},0),IFERROR(VLOOKUP(VFG117,[1]MO!$A$6:$D$26,{2,3,4},0),IFERROR(VLOOKUP(VFG117,[1]MQ!$A$6:$D$26,{2,3,4},0),IFERROR(VLOOKUP(VFG117,[1]BA!$A$6:$H$184,{2,5,8},0),{"No encontrado","X","X"}))))</f>
        <v>CIMBRA COMUN</v>
      </c>
      <c r="VFI117" s="12" t="str">
        <v>m2</v>
      </c>
      <c r="VFJ117" s="4">
        <v>404.09</v>
      </c>
      <c r="VFK117" s="1">
        <f t="shared" ref="VFK117" si="3759">0.2*2</f>
        <v>0.4</v>
      </c>
      <c r="VFL117" s="4">
        <f t="shared" ref="VFL117:VFL120" si="3760">VFK117*VFJ117</f>
        <v>161.63999999999999</v>
      </c>
      <c r="VFO117" s="1" t="s">
        <v>550</v>
      </c>
      <c r="VFP117" s="4" t="str" cm="1">
        <f t="array" ref="VFP117:VFR117">IFERROR(VLOOKUP(VFO117,[1]MA!$A$6:$D$32,{2,3,4},0),IFERROR(VLOOKUP(VFO117,[1]MO!$A$6:$D$26,{2,3,4},0),IFERROR(VLOOKUP(VFO117,[1]MQ!$A$6:$D$26,{2,3,4},0),IFERROR(VLOOKUP(VFO117,[1]BA!$A$6:$H$184,{2,5,8},0),{"No encontrado","X","X"}))))</f>
        <v>CIMBRA COMUN</v>
      </c>
      <c r="VFQ117" s="12" t="str">
        <v>m2</v>
      </c>
      <c r="VFR117" s="4">
        <v>404.09</v>
      </c>
      <c r="VFS117" s="1">
        <f t="shared" ref="VFS117" si="3761">0.2*2</f>
        <v>0.4</v>
      </c>
      <c r="VFT117" s="4">
        <f t="shared" ref="VFT117:VFT120" si="3762">VFS117*VFR117</f>
        <v>161.63999999999999</v>
      </c>
      <c r="VFW117" s="1" t="s">
        <v>550</v>
      </c>
      <c r="VFX117" s="4" t="str" cm="1">
        <f t="array" ref="VFX117:VFZ117">IFERROR(VLOOKUP(VFW117,[1]MA!$A$6:$D$32,{2,3,4},0),IFERROR(VLOOKUP(VFW117,[1]MO!$A$6:$D$26,{2,3,4},0),IFERROR(VLOOKUP(VFW117,[1]MQ!$A$6:$D$26,{2,3,4},0),IFERROR(VLOOKUP(VFW117,[1]BA!$A$6:$H$184,{2,5,8},0),{"No encontrado","X","X"}))))</f>
        <v>CIMBRA COMUN</v>
      </c>
      <c r="VFY117" s="12" t="str">
        <v>m2</v>
      </c>
      <c r="VFZ117" s="4">
        <v>404.09</v>
      </c>
      <c r="VGA117" s="1">
        <f t="shared" ref="VGA117" si="3763">0.2*2</f>
        <v>0.4</v>
      </c>
      <c r="VGB117" s="4">
        <f t="shared" ref="VGB117:VGB120" si="3764">VGA117*VFZ117</f>
        <v>161.63999999999999</v>
      </c>
      <c r="VGE117" s="1" t="s">
        <v>550</v>
      </c>
      <c r="VGF117" s="4" t="str" cm="1">
        <f t="array" ref="VGF117:VGH117">IFERROR(VLOOKUP(VGE117,[1]MA!$A$6:$D$32,{2,3,4},0),IFERROR(VLOOKUP(VGE117,[1]MO!$A$6:$D$26,{2,3,4},0),IFERROR(VLOOKUP(VGE117,[1]MQ!$A$6:$D$26,{2,3,4},0),IFERROR(VLOOKUP(VGE117,[1]BA!$A$6:$H$184,{2,5,8},0),{"No encontrado","X","X"}))))</f>
        <v>CIMBRA COMUN</v>
      </c>
      <c r="VGG117" s="12" t="str">
        <v>m2</v>
      </c>
      <c r="VGH117" s="4">
        <v>404.09</v>
      </c>
      <c r="VGI117" s="1">
        <f t="shared" ref="VGI117" si="3765">0.2*2</f>
        <v>0.4</v>
      </c>
      <c r="VGJ117" s="4">
        <f t="shared" ref="VGJ117:VGJ120" si="3766">VGI117*VGH117</f>
        <v>161.63999999999999</v>
      </c>
      <c r="VGM117" s="1" t="s">
        <v>550</v>
      </c>
      <c r="VGN117" s="4" t="str" cm="1">
        <f t="array" ref="VGN117:VGP117">IFERROR(VLOOKUP(VGM117,[1]MA!$A$6:$D$32,{2,3,4},0),IFERROR(VLOOKUP(VGM117,[1]MO!$A$6:$D$26,{2,3,4},0),IFERROR(VLOOKUP(VGM117,[1]MQ!$A$6:$D$26,{2,3,4},0),IFERROR(VLOOKUP(VGM117,[1]BA!$A$6:$H$184,{2,5,8},0),{"No encontrado","X","X"}))))</f>
        <v>CIMBRA COMUN</v>
      </c>
      <c r="VGO117" s="12" t="str">
        <v>m2</v>
      </c>
      <c r="VGP117" s="4">
        <v>404.09</v>
      </c>
      <c r="VGQ117" s="1">
        <f t="shared" ref="VGQ117" si="3767">0.2*2</f>
        <v>0.4</v>
      </c>
      <c r="VGR117" s="4">
        <f t="shared" ref="VGR117:VGR120" si="3768">VGQ117*VGP117</f>
        <v>161.63999999999999</v>
      </c>
      <c r="VGU117" s="1" t="s">
        <v>550</v>
      </c>
      <c r="VGV117" s="4" t="str" cm="1">
        <f t="array" ref="VGV117:VGX117">IFERROR(VLOOKUP(VGU117,[1]MA!$A$6:$D$32,{2,3,4},0),IFERROR(VLOOKUP(VGU117,[1]MO!$A$6:$D$26,{2,3,4},0),IFERROR(VLOOKUP(VGU117,[1]MQ!$A$6:$D$26,{2,3,4},0),IFERROR(VLOOKUP(VGU117,[1]BA!$A$6:$H$184,{2,5,8},0),{"No encontrado","X","X"}))))</f>
        <v>CIMBRA COMUN</v>
      </c>
      <c r="VGW117" s="12" t="str">
        <v>m2</v>
      </c>
      <c r="VGX117" s="4">
        <v>404.09</v>
      </c>
      <c r="VGY117" s="1">
        <f t="shared" ref="VGY117" si="3769">0.2*2</f>
        <v>0.4</v>
      </c>
      <c r="VGZ117" s="4">
        <f t="shared" ref="VGZ117:VGZ120" si="3770">VGY117*VGX117</f>
        <v>161.63999999999999</v>
      </c>
      <c r="VHC117" s="1" t="s">
        <v>550</v>
      </c>
      <c r="VHD117" s="4" t="str" cm="1">
        <f t="array" ref="VHD117:VHF117">IFERROR(VLOOKUP(VHC117,[1]MA!$A$6:$D$32,{2,3,4},0),IFERROR(VLOOKUP(VHC117,[1]MO!$A$6:$D$26,{2,3,4},0),IFERROR(VLOOKUP(VHC117,[1]MQ!$A$6:$D$26,{2,3,4},0),IFERROR(VLOOKUP(VHC117,[1]BA!$A$6:$H$184,{2,5,8},0),{"No encontrado","X","X"}))))</f>
        <v>CIMBRA COMUN</v>
      </c>
      <c r="VHE117" s="12" t="str">
        <v>m2</v>
      </c>
      <c r="VHF117" s="4">
        <v>404.09</v>
      </c>
      <c r="VHG117" s="1">
        <f t="shared" ref="VHG117" si="3771">0.2*2</f>
        <v>0.4</v>
      </c>
      <c r="VHH117" s="4">
        <f t="shared" ref="VHH117:VHH120" si="3772">VHG117*VHF117</f>
        <v>161.63999999999999</v>
      </c>
      <c r="VHK117" s="1" t="s">
        <v>550</v>
      </c>
      <c r="VHL117" s="4" t="str" cm="1">
        <f t="array" ref="VHL117:VHN117">IFERROR(VLOOKUP(VHK117,[1]MA!$A$6:$D$32,{2,3,4},0),IFERROR(VLOOKUP(VHK117,[1]MO!$A$6:$D$26,{2,3,4},0),IFERROR(VLOOKUP(VHK117,[1]MQ!$A$6:$D$26,{2,3,4},0),IFERROR(VLOOKUP(VHK117,[1]BA!$A$6:$H$184,{2,5,8},0),{"No encontrado","X","X"}))))</f>
        <v>CIMBRA COMUN</v>
      </c>
      <c r="VHM117" s="12" t="str">
        <v>m2</v>
      </c>
      <c r="VHN117" s="4">
        <v>404.09</v>
      </c>
      <c r="VHO117" s="1">
        <f t="shared" ref="VHO117" si="3773">0.2*2</f>
        <v>0.4</v>
      </c>
      <c r="VHP117" s="4">
        <f t="shared" ref="VHP117:VHP120" si="3774">VHO117*VHN117</f>
        <v>161.63999999999999</v>
      </c>
      <c r="VHS117" s="1" t="s">
        <v>550</v>
      </c>
      <c r="VHT117" s="4" t="str" cm="1">
        <f t="array" ref="VHT117:VHV117">IFERROR(VLOOKUP(VHS117,[1]MA!$A$6:$D$32,{2,3,4},0),IFERROR(VLOOKUP(VHS117,[1]MO!$A$6:$D$26,{2,3,4},0),IFERROR(VLOOKUP(VHS117,[1]MQ!$A$6:$D$26,{2,3,4},0),IFERROR(VLOOKUP(VHS117,[1]BA!$A$6:$H$184,{2,5,8},0),{"No encontrado","X","X"}))))</f>
        <v>CIMBRA COMUN</v>
      </c>
      <c r="VHU117" s="12" t="str">
        <v>m2</v>
      </c>
      <c r="VHV117" s="4">
        <v>404.09</v>
      </c>
      <c r="VHW117" s="1">
        <f t="shared" ref="VHW117" si="3775">0.2*2</f>
        <v>0.4</v>
      </c>
      <c r="VHX117" s="4">
        <f t="shared" ref="VHX117:VHX120" si="3776">VHW117*VHV117</f>
        <v>161.63999999999999</v>
      </c>
      <c r="VIA117" s="1" t="s">
        <v>550</v>
      </c>
      <c r="VIB117" s="4" t="str" cm="1">
        <f t="array" ref="VIB117:VID117">IFERROR(VLOOKUP(VIA117,[1]MA!$A$6:$D$32,{2,3,4},0),IFERROR(VLOOKUP(VIA117,[1]MO!$A$6:$D$26,{2,3,4},0),IFERROR(VLOOKUP(VIA117,[1]MQ!$A$6:$D$26,{2,3,4},0),IFERROR(VLOOKUP(VIA117,[1]BA!$A$6:$H$184,{2,5,8},0),{"No encontrado","X","X"}))))</f>
        <v>CIMBRA COMUN</v>
      </c>
      <c r="VIC117" s="12" t="str">
        <v>m2</v>
      </c>
      <c r="VID117" s="4">
        <v>404.09</v>
      </c>
      <c r="VIE117" s="1">
        <f t="shared" ref="VIE117" si="3777">0.2*2</f>
        <v>0.4</v>
      </c>
      <c r="VIF117" s="4">
        <f t="shared" ref="VIF117:VIF120" si="3778">VIE117*VID117</f>
        <v>161.63999999999999</v>
      </c>
      <c r="VII117" s="1" t="s">
        <v>550</v>
      </c>
      <c r="VIJ117" s="4" t="str" cm="1">
        <f t="array" ref="VIJ117:VIL117">IFERROR(VLOOKUP(VII117,[1]MA!$A$6:$D$32,{2,3,4},0),IFERROR(VLOOKUP(VII117,[1]MO!$A$6:$D$26,{2,3,4},0),IFERROR(VLOOKUP(VII117,[1]MQ!$A$6:$D$26,{2,3,4},0),IFERROR(VLOOKUP(VII117,[1]BA!$A$6:$H$184,{2,5,8},0),{"No encontrado","X","X"}))))</f>
        <v>CIMBRA COMUN</v>
      </c>
      <c r="VIK117" s="12" t="str">
        <v>m2</v>
      </c>
      <c r="VIL117" s="4">
        <v>404.09</v>
      </c>
      <c r="VIM117" s="1">
        <f t="shared" ref="VIM117" si="3779">0.2*2</f>
        <v>0.4</v>
      </c>
      <c r="VIN117" s="4">
        <f t="shared" ref="VIN117:VIN120" si="3780">VIM117*VIL117</f>
        <v>161.63999999999999</v>
      </c>
      <c r="VIQ117" s="1" t="s">
        <v>550</v>
      </c>
      <c r="VIR117" s="4" t="str" cm="1">
        <f t="array" ref="VIR117:VIT117">IFERROR(VLOOKUP(VIQ117,[1]MA!$A$6:$D$32,{2,3,4},0),IFERROR(VLOOKUP(VIQ117,[1]MO!$A$6:$D$26,{2,3,4},0),IFERROR(VLOOKUP(VIQ117,[1]MQ!$A$6:$D$26,{2,3,4},0),IFERROR(VLOOKUP(VIQ117,[1]BA!$A$6:$H$184,{2,5,8},0),{"No encontrado","X","X"}))))</f>
        <v>CIMBRA COMUN</v>
      </c>
      <c r="VIS117" s="12" t="str">
        <v>m2</v>
      </c>
      <c r="VIT117" s="4">
        <v>404.09</v>
      </c>
      <c r="VIU117" s="1">
        <f t="shared" ref="VIU117" si="3781">0.2*2</f>
        <v>0.4</v>
      </c>
      <c r="VIV117" s="4">
        <f t="shared" ref="VIV117:VIV120" si="3782">VIU117*VIT117</f>
        <v>161.63999999999999</v>
      </c>
      <c r="VIY117" s="1" t="s">
        <v>550</v>
      </c>
      <c r="VIZ117" s="4" t="str" cm="1">
        <f t="array" ref="VIZ117:VJB117">IFERROR(VLOOKUP(VIY117,[1]MA!$A$6:$D$32,{2,3,4},0),IFERROR(VLOOKUP(VIY117,[1]MO!$A$6:$D$26,{2,3,4},0),IFERROR(VLOOKUP(VIY117,[1]MQ!$A$6:$D$26,{2,3,4},0),IFERROR(VLOOKUP(VIY117,[1]BA!$A$6:$H$184,{2,5,8},0),{"No encontrado","X","X"}))))</f>
        <v>CIMBRA COMUN</v>
      </c>
      <c r="VJA117" s="12" t="str">
        <v>m2</v>
      </c>
      <c r="VJB117" s="4">
        <v>404.09</v>
      </c>
      <c r="VJC117" s="1">
        <f t="shared" ref="VJC117" si="3783">0.2*2</f>
        <v>0.4</v>
      </c>
      <c r="VJD117" s="4">
        <f t="shared" ref="VJD117:VJD120" si="3784">VJC117*VJB117</f>
        <v>161.63999999999999</v>
      </c>
      <c r="VJG117" s="1" t="s">
        <v>550</v>
      </c>
      <c r="VJH117" s="4" t="str" cm="1">
        <f t="array" ref="VJH117:VJJ117">IFERROR(VLOOKUP(VJG117,[1]MA!$A$6:$D$32,{2,3,4},0),IFERROR(VLOOKUP(VJG117,[1]MO!$A$6:$D$26,{2,3,4},0),IFERROR(VLOOKUP(VJG117,[1]MQ!$A$6:$D$26,{2,3,4},0),IFERROR(VLOOKUP(VJG117,[1]BA!$A$6:$H$184,{2,5,8},0),{"No encontrado","X","X"}))))</f>
        <v>CIMBRA COMUN</v>
      </c>
      <c r="VJI117" s="12" t="str">
        <v>m2</v>
      </c>
      <c r="VJJ117" s="4">
        <v>404.09</v>
      </c>
      <c r="VJK117" s="1">
        <f t="shared" ref="VJK117" si="3785">0.2*2</f>
        <v>0.4</v>
      </c>
      <c r="VJL117" s="4">
        <f t="shared" ref="VJL117:VJL120" si="3786">VJK117*VJJ117</f>
        <v>161.63999999999999</v>
      </c>
      <c r="VJO117" s="1" t="s">
        <v>550</v>
      </c>
      <c r="VJP117" s="4" t="str" cm="1">
        <f t="array" ref="VJP117:VJR117">IFERROR(VLOOKUP(VJO117,[1]MA!$A$6:$D$32,{2,3,4},0),IFERROR(VLOOKUP(VJO117,[1]MO!$A$6:$D$26,{2,3,4},0),IFERROR(VLOOKUP(VJO117,[1]MQ!$A$6:$D$26,{2,3,4},0),IFERROR(VLOOKUP(VJO117,[1]BA!$A$6:$H$184,{2,5,8},0),{"No encontrado","X","X"}))))</f>
        <v>CIMBRA COMUN</v>
      </c>
      <c r="VJQ117" s="12" t="str">
        <v>m2</v>
      </c>
      <c r="VJR117" s="4">
        <v>404.09</v>
      </c>
      <c r="VJS117" s="1">
        <f t="shared" ref="VJS117" si="3787">0.2*2</f>
        <v>0.4</v>
      </c>
      <c r="VJT117" s="4">
        <f t="shared" ref="VJT117:VJT120" si="3788">VJS117*VJR117</f>
        <v>161.63999999999999</v>
      </c>
      <c r="VJW117" s="1" t="s">
        <v>550</v>
      </c>
      <c r="VJX117" s="4" t="str" cm="1">
        <f t="array" ref="VJX117:VJZ117">IFERROR(VLOOKUP(VJW117,[1]MA!$A$6:$D$32,{2,3,4},0),IFERROR(VLOOKUP(VJW117,[1]MO!$A$6:$D$26,{2,3,4},0),IFERROR(VLOOKUP(VJW117,[1]MQ!$A$6:$D$26,{2,3,4},0),IFERROR(VLOOKUP(VJW117,[1]BA!$A$6:$H$184,{2,5,8},0),{"No encontrado","X","X"}))))</f>
        <v>CIMBRA COMUN</v>
      </c>
      <c r="VJY117" s="12" t="str">
        <v>m2</v>
      </c>
      <c r="VJZ117" s="4">
        <v>404.09</v>
      </c>
      <c r="VKA117" s="1">
        <f t="shared" ref="VKA117" si="3789">0.2*2</f>
        <v>0.4</v>
      </c>
      <c r="VKB117" s="4">
        <f t="shared" ref="VKB117:VKB120" si="3790">VKA117*VJZ117</f>
        <v>161.63999999999999</v>
      </c>
      <c r="VKE117" s="1" t="s">
        <v>550</v>
      </c>
      <c r="VKF117" s="4" t="str" cm="1">
        <f t="array" ref="VKF117:VKH117">IFERROR(VLOOKUP(VKE117,[1]MA!$A$6:$D$32,{2,3,4},0),IFERROR(VLOOKUP(VKE117,[1]MO!$A$6:$D$26,{2,3,4},0),IFERROR(VLOOKUP(VKE117,[1]MQ!$A$6:$D$26,{2,3,4},0),IFERROR(VLOOKUP(VKE117,[1]BA!$A$6:$H$184,{2,5,8},0),{"No encontrado","X","X"}))))</f>
        <v>CIMBRA COMUN</v>
      </c>
      <c r="VKG117" s="12" t="str">
        <v>m2</v>
      </c>
      <c r="VKH117" s="4">
        <v>404.09</v>
      </c>
      <c r="VKI117" s="1">
        <f t="shared" ref="VKI117" si="3791">0.2*2</f>
        <v>0.4</v>
      </c>
      <c r="VKJ117" s="4">
        <f t="shared" ref="VKJ117:VKJ120" si="3792">VKI117*VKH117</f>
        <v>161.63999999999999</v>
      </c>
      <c r="VKM117" s="1" t="s">
        <v>550</v>
      </c>
      <c r="VKN117" s="4" t="str" cm="1">
        <f t="array" ref="VKN117:VKP117">IFERROR(VLOOKUP(VKM117,[1]MA!$A$6:$D$32,{2,3,4},0),IFERROR(VLOOKUP(VKM117,[1]MO!$A$6:$D$26,{2,3,4},0),IFERROR(VLOOKUP(VKM117,[1]MQ!$A$6:$D$26,{2,3,4},0),IFERROR(VLOOKUP(VKM117,[1]BA!$A$6:$H$184,{2,5,8},0),{"No encontrado","X","X"}))))</f>
        <v>CIMBRA COMUN</v>
      </c>
      <c r="VKO117" s="12" t="str">
        <v>m2</v>
      </c>
      <c r="VKP117" s="4">
        <v>404.09</v>
      </c>
      <c r="VKQ117" s="1">
        <f t="shared" ref="VKQ117" si="3793">0.2*2</f>
        <v>0.4</v>
      </c>
      <c r="VKR117" s="4">
        <f t="shared" ref="VKR117:VKR120" si="3794">VKQ117*VKP117</f>
        <v>161.63999999999999</v>
      </c>
      <c r="VKU117" s="1" t="s">
        <v>550</v>
      </c>
      <c r="VKV117" s="4" t="str" cm="1">
        <f t="array" ref="VKV117:VKX117">IFERROR(VLOOKUP(VKU117,[1]MA!$A$6:$D$32,{2,3,4},0),IFERROR(VLOOKUP(VKU117,[1]MO!$A$6:$D$26,{2,3,4},0),IFERROR(VLOOKUP(VKU117,[1]MQ!$A$6:$D$26,{2,3,4},0),IFERROR(VLOOKUP(VKU117,[1]BA!$A$6:$H$184,{2,5,8},0),{"No encontrado","X","X"}))))</f>
        <v>CIMBRA COMUN</v>
      </c>
      <c r="VKW117" s="12" t="str">
        <v>m2</v>
      </c>
      <c r="VKX117" s="4">
        <v>404.09</v>
      </c>
      <c r="VKY117" s="1">
        <f t="shared" ref="VKY117" si="3795">0.2*2</f>
        <v>0.4</v>
      </c>
      <c r="VKZ117" s="4">
        <f t="shared" ref="VKZ117:VKZ120" si="3796">VKY117*VKX117</f>
        <v>161.63999999999999</v>
      </c>
      <c r="VLC117" s="1" t="s">
        <v>550</v>
      </c>
      <c r="VLD117" s="4" t="str" cm="1">
        <f t="array" ref="VLD117:VLF117">IFERROR(VLOOKUP(VLC117,[1]MA!$A$6:$D$32,{2,3,4},0),IFERROR(VLOOKUP(VLC117,[1]MO!$A$6:$D$26,{2,3,4},0),IFERROR(VLOOKUP(VLC117,[1]MQ!$A$6:$D$26,{2,3,4},0),IFERROR(VLOOKUP(VLC117,[1]BA!$A$6:$H$184,{2,5,8},0),{"No encontrado","X","X"}))))</f>
        <v>CIMBRA COMUN</v>
      </c>
      <c r="VLE117" s="12" t="str">
        <v>m2</v>
      </c>
      <c r="VLF117" s="4">
        <v>404.09</v>
      </c>
      <c r="VLG117" s="1">
        <f t="shared" ref="VLG117" si="3797">0.2*2</f>
        <v>0.4</v>
      </c>
      <c r="VLH117" s="4">
        <f t="shared" ref="VLH117:VLH120" si="3798">VLG117*VLF117</f>
        <v>161.63999999999999</v>
      </c>
      <c r="VLK117" s="1" t="s">
        <v>550</v>
      </c>
      <c r="VLL117" s="4" t="str" cm="1">
        <f t="array" ref="VLL117:VLN117">IFERROR(VLOOKUP(VLK117,[1]MA!$A$6:$D$32,{2,3,4},0),IFERROR(VLOOKUP(VLK117,[1]MO!$A$6:$D$26,{2,3,4},0),IFERROR(VLOOKUP(VLK117,[1]MQ!$A$6:$D$26,{2,3,4},0),IFERROR(VLOOKUP(VLK117,[1]BA!$A$6:$H$184,{2,5,8},0),{"No encontrado","X","X"}))))</f>
        <v>CIMBRA COMUN</v>
      </c>
      <c r="VLM117" s="12" t="str">
        <v>m2</v>
      </c>
      <c r="VLN117" s="4">
        <v>404.09</v>
      </c>
      <c r="VLO117" s="1">
        <f t="shared" ref="VLO117" si="3799">0.2*2</f>
        <v>0.4</v>
      </c>
      <c r="VLP117" s="4">
        <f t="shared" ref="VLP117:VLP120" si="3800">VLO117*VLN117</f>
        <v>161.63999999999999</v>
      </c>
      <c r="VLS117" s="1" t="s">
        <v>550</v>
      </c>
      <c r="VLT117" s="4" t="str" cm="1">
        <f t="array" ref="VLT117:VLV117">IFERROR(VLOOKUP(VLS117,[1]MA!$A$6:$D$32,{2,3,4},0),IFERROR(VLOOKUP(VLS117,[1]MO!$A$6:$D$26,{2,3,4},0),IFERROR(VLOOKUP(VLS117,[1]MQ!$A$6:$D$26,{2,3,4},0),IFERROR(VLOOKUP(VLS117,[1]BA!$A$6:$H$184,{2,5,8},0),{"No encontrado","X","X"}))))</f>
        <v>CIMBRA COMUN</v>
      </c>
      <c r="VLU117" s="12" t="str">
        <v>m2</v>
      </c>
      <c r="VLV117" s="4">
        <v>404.09</v>
      </c>
      <c r="VLW117" s="1">
        <f t="shared" ref="VLW117" si="3801">0.2*2</f>
        <v>0.4</v>
      </c>
      <c r="VLX117" s="4">
        <f t="shared" ref="VLX117:VLX120" si="3802">VLW117*VLV117</f>
        <v>161.63999999999999</v>
      </c>
      <c r="VMA117" s="1" t="s">
        <v>550</v>
      </c>
      <c r="VMB117" s="4" t="str" cm="1">
        <f t="array" ref="VMB117:VMD117">IFERROR(VLOOKUP(VMA117,[1]MA!$A$6:$D$32,{2,3,4},0),IFERROR(VLOOKUP(VMA117,[1]MO!$A$6:$D$26,{2,3,4},0),IFERROR(VLOOKUP(VMA117,[1]MQ!$A$6:$D$26,{2,3,4},0),IFERROR(VLOOKUP(VMA117,[1]BA!$A$6:$H$184,{2,5,8},0),{"No encontrado","X","X"}))))</f>
        <v>CIMBRA COMUN</v>
      </c>
      <c r="VMC117" s="12" t="str">
        <v>m2</v>
      </c>
      <c r="VMD117" s="4">
        <v>404.09</v>
      </c>
      <c r="VME117" s="1">
        <f t="shared" ref="VME117" si="3803">0.2*2</f>
        <v>0.4</v>
      </c>
      <c r="VMF117" s="4">
        <f t="shared" ref="VMF117:VMF120" si="3804">VME117*VMD117</f>
        <v>161.63999999999999</v>
      </c>
      <c r="VMI117" s="1" t="s">
        <v>550</v>
      </c>
      <c r="VMJ117" s="4" t="str" cm="1">
        <f t="array" ref="VMJ117:VML117">IFERROR(VLOOKUP(VMI117,[1]MA!$A$6:$D$32,{2,3,4},0),IFERROR(VLOOKUP(VMI117,[1]MO!$A$6:$D$26,{2,3,4},0),IFERROR(VLOOKUP(VMI117,[1]MQ!$A$6:$D$26,{2,3,4},0),IFERROR(VLOOKUP(VMI117,[1]BA!$A$6:$H$184,{2,5,8},0),{"No encontrado","X","X"}))))</f>
        <v>CIMBRA COMUN</v>
      </c>
      <c r="VMK117" s="12" t="str">
        <v>m2</v>
      </c>
      <c r="VML117" s="4">
        <v>404.09</v>
      </c>
      <c r="VMM117" s="1">
        <f t="shared" ref="VMM117" si="3805">0.2*2</f>
        <v>0.4</v>
      </c>
      <c r="VMN117" s="4">
        <f t="shared" ref="VMN117:VMN120" si="3806">VMM117*VML117</f>
        <v>161.63999999999999</v>
      </c>
      <c r="VMQ117" s="1" t="s">
        <v>550</v>
      </c>
      <c r="VMR117" s="4" t="str" cm="1">
        <f t="array" ref="VMR117:VMT117">IFERROR(VLOOKUP(VMQ117,[1]MA!$A$6:$D$32,{2,3,4},0),IFERROR(VLOOKUP(VMQ117,[1]MO!$A$6:$D$26,{2,3,4},0),IFERROR(VLOOKUP(VMQ117,[1]MQ!$A$6:$D$26,{2,3,4},0),IFERROR(VLOOKUP(VMQ117,[1]BA!$A$6:$H$184,{2,5,8},0),{"No encontrado","X","X"}))))</f>
        <v>CIMBRA COMUN</v>
      </c>
      <c r="VMS117" s="12" t="str">
        <v>m2</v>
      </c>
      <c r="VMT117" s="4">
        <v>404.09</v>
      </c>
      <c r="VMU117" s="1">
        <f t="shared" ref="VMU117" si="3807">0.2*2</f>
        <v>0.4</v>
      </c>
      <c r="VMV117" s="4">
        <f t="shared" ref="VMV117:VMV120" si="3808">VMU117*VMT117</f>
        <v>161.63999999999999</v>
      </c>
      <c r="VMY117" s="1" t="s">
        <v>550</v>
      </c>
      <c r="VMZ117" s="4" t="str" cm="1">
        <f t="array" ref="VMZ117:VNB117">IFERROR(VLOOKUP(VMY117,[1]MA!$A$6:$D$32,{2,3,4},0),IFERROR(VLOOKUP(VMY117,[1]MO!$A$6:$D$26,{2,3,4},0),IFERROR(VLOOKUP(VMY117,[1]MQ!$A$6:$D$26,{2,3,4},0),IFERROR(VLOOKUP(VMY117,[1]BA!$A$6:$H$184,{2,5,8},0),{"No encontrado","X","X"}))))</f>
        <v>CIMBRA COMUN</v>
      </c>
      <c r="VNA117" s="12" t="str">
        <v>m2</v>
      </c>
      <c r="VNB117" s="4">
        <v>404.09</v>
      </c>
      <c r="VNC117" s="1">
        <f t="shared" ref="VNC117" si="3809">0.2*2</f>
        <v>0.4</v>
      </c>
      <c r="VND117" s="4">
        <f t="shared" ref="VND117:VND120" si="3810">VNC117*VNB117</f>
        <v>161.63999999999999</v>
      </c>
      <c r="VNG117" s="1" t="s">
        <v>550</v>
      </c>
      <c r="VNH117" s="4" t="str" cm="1">
        <f t="array" ref="VNH117:VNJ117">IFERROR(VLOOKUP(VNG117,[1]MA!$A$6:$D$32,{2,3,4},0),IFERROR(VLOOKUP(VNG117,[1]MO!$A$6:$D$26,{2,3,4},0),IFERROR(VLOOKUP(VNG117,[1]MQ!$A$6:$D$26,{2,3,4},0),IFERROR(VLOOKUP(VNG117,[1]BA!$A$6:$H$184,{2,5,8},0),{"No encontrado","X","X"}))))</f>
        <v>CIMBRA COMUN</v>
      </c>
      <c r="VNI117" s="12" t="str">
        <v>m2</v>
      </c>
      <c r="VNJ117" s="4">
        <v>404.09</v>
      </c>
      <c r="VNK117" s="1">
        <f t="shared" ref="VNK117" si="3811">0.2*2</f>
        <v>0.4</v>
      </c>
      <c r="VNL117" s="4">
        <f t="shared" ref="VNL117:VNL120" si="3812">VNK117*VNJ117</f>
        <v>161.63999999999999</v>
      </c>
      <c r="VNO117" s="1" t="s">
        <v>550</v>
      </c>
      <c r="VNP117" s="4" t="str" cm="1">
        <f t="array" ref="VNP117:VNR117">IFERROR(VLOOKUP(VNO117,[1]MA!$A$6:$D$32,{2,3,4},0),IFERROR(VLOOKUP(VNO117,[1]MO!$A$6:$D$26,{2,3,4},0),IFERROR(VLOOKUP(VNO117,[1]MQ!$A$6:$D$26,{2,3,4},0),IFERROR(VLOOKUP(VNO117,[1]BA!$A$6:$H$184,{2,5,8},0),{"No encontrado","X","X"}))))</f>
        <v>CIMBRA COMUN</v>
      </c>
      <c r="VNQ117" s="12" t="str">
        <v>m2</v>
      </c>
      <c r="VNR117" s="4">
        <v>404.09</v>
      </c>
      <c r="VNS117" s="1">
        <f t="shared" ref="VNS117" si="3813">0.2*2</f>
        <v>0.4</v>
      </c>
      <c r="VNT117" s="4">
        <f t="shared" ref="VNT117:VNT120" si="3814">VNS117*VNR117</f>
        <v>161.63999999999999</v>
      </c>
      <c r="VNW117" s="1" t="s">
        <v>550</v>
      </c>
      <c r="VNX117" s="4" t="str" cm="1">
        <f t="array" ref="VNX117:VNZ117">IFERROR(VLOOKUP(VNW117,[1]MA!$A$6:$D$32,{2,3,4},0),IFERROR(VLOOKUP(VNW117,[1]MO!$A$6:$D$26,{2,3,4},0),IFERROR(VLOOKUP(VNW117,[1]MQ!$A$6:$D$26,{2,3,4},0),IFERROR(VLOOKUP(VNW117,[1]BA!$A$6:$H$184,{2,5,8},0),{"No encontrado","X","X"}))))</f>
        <v>CIMBRA COMUN</v>
      </c>
      <c r="VNY117" s="12" t="str">
        <v>m2</v>
      </c>
      <c r="VNZ117" s="4">
        <v>404.09</v>
      </c>
      <c r="VOA117" s="1">
        <f t="shared" ref="VOA117" si="3815">0.2*2</f>
        <v>0.4</v>
      </c>
      <c r="VOB117" s="4">
        <f t="shared" ref="VOB117:VOB120" si="3816">VOA117*VNZ117</f>
        <v>161.63999999999999</v>
      </c>
      <c r="VOE117" s="1" t="s">
        <v>550</v>
      </c>
      <c r="VOF117" s="4" t="str" cm="1">
        <f t="array" ref="VOF117:VOH117">IFERROR(VLOOKUP(VOE117,[1]MA!$A$6:$D$32,{2,3,4},0),IFERROR(VLOOKUP(VOE117,[1]MO!$A$6:$D$26,{2,3,4},0),IFERROR(VLOOKUP(VOE117,[1]MQ!$A$6:$D$26,{2,3,4},0),IFERROR(VLOOKUP(VOE117,[1]BA!$A$6:$H$184,{2,5,8},0),{"No encontrado","X","X"}))))</f>
        <v>CIMBRA COMUN</v>
      </c>
      <c r="VOG117" s="12" t="str">
        <v>m2</v>
      </c>
      <c r="VOH117" s="4">
        <v>404.09</v>
      </c>
      <c r="VOI117" s="1">
        <f t="shared" ref="VOI117" si="3817">0.2*2</f>
        <v>0.4</v>
      </c>
      <c r="VOJ117" s="4">
        <f t="shared" ref="VOJ117:VOJ120" si="3818">VOI117*VOH117</f>
        <v>161.63999999999999</v>
      </c>
      <c r="VOM117" s="1" t="s">
        <v>550</v>
      </c>
      <c r="VON117" s="4" t="str" cm="1">
        <f t="array" ref="VON117:VOP117">IFERROR(VLOOKUP(VOM117,[1]MA!$A$6:$D$32,{2,3,4},0),IFERROR(VLOOKUP(VOM117,[1]MO!$A$6:$D$26,{2,3,4},0),IFERROR(VLOOKUP(VOM117,[1]MQ!$A$6:$D$26,{2,3,4},0),IFERROR(VLOOKUP(VOM117,[1]BA!$A$6:$H$184,{2,5,8},0),{"No encontrado","X","X"}))))</f>
        <v>CIMBRA COMUN</v>
      </c>
      <c r="VOO117" s="12" t="str">
        <v>m2</v>
      </c>
      <c r="VOP117" s="4">
        <v>404.09</v>
      </c>
      <c r="VOQ117" s="1">
        <f t="shared" ref="VOQ117" si="3819">0.2*2</f>
        <v>0.4</v>
      </c>
      <c r="VOR117" s="4">
        <f t="shared" ref="VOR117:VOR120" si="3820">VOQ117*VOP117</f>
        <v>161.63999999999999</v>
      </c>
      <c r="VOU117" s="1" t="s">
        <v>550</v>
      </c>
      <c r="VOV117" s="4" t="str" cm="1">
        <f t="array" ref="VOV117:VOX117">IFERROR(VLOOKUP(VOU117,[1]MA!$A$6:$D$32,{2,3,4},0),IFERROR(VLOOKUP(VOU117,[1]MO!$A$6:$D$26,{2,3,4},0),IFERROR(VLOOKUP(VOU117,[1]MQ!$A$6:$D$26,{2,3,4},0),IFERROR(VLOOKUP(VOU117,[1]BA!$A$6:$H$184,{2,5,8},0),{"No encontrado","X","X"}))))</f>
        <v>CIMBRA COMUN</v>
      </c>
      <c r="VOW117" s="12" t="str">
        <v>m2</v>
      </c>
      <c r="VOX117" s="4">
        <v>404.09</v>
      </c>
      <c r="VOY117" s="1">
        <f t="shared" ref="VOY117" si="3821">0.2*2</f>
        <v>0.4</v>
      </c>
      <c r="VOZ117" s="4">
        <f t="shared" ref="VOZ117:VOZ120" si="3822">VOY117*VOX117</f>
        <v>161.63999999999999</v>
      </c>
      <c r="VPC117" s="1" t="s">
        <v>550</v>
      </c>
      <c r="VPD117" s="4" t="str" cm="1">
        <f t="array" ref="VPD117:VPF117">IFERROR(VLOOKUP(VPC117,[1]MA!$A$6:$D$32,{2,3,4},0),IFERROR(VLOOKUP(VPC117,[1]MO!$A$6:$D$26,{2,3,4},0),IFERROR(VLOOKUP(VPC117,[1]MQ!$A$6:$D$26,{2,3,4},0),IFERROR(VLOOKUP(VPC117,[1]BA!$A$6:$H$184,{2,5,8},0),{"No encontrado","X","X"}))))</f>
        <v>CIMBRA COMUN</v>
      </c>
      <c r="VPE117" s="12" t="str">
        <v>m2</v>
      </c>
      <c r="VPF117" s="4">
        <v>404.09</v>
      </c>
      <c r="VPG117" s="1">
        <f t="shared" ref="VPG117" si="3823">0.2*2</f>
        <v>0.4</v>
      </c>
      <c r="VPH117" s="4">
        <f t="shared" ref="VPH117:VPH120" si="3824">VPG117*VPF117</f>
        <v>161.63999999999999</v>
      </c>
      <c r="VPK117" s="1" t="s">
        <v>550</v>
      </c>
      <c r="VPL117" s="4" t="str" cm="1">
        <f t="array" ref="VPL117:VPN117">IFERROR(VLOOKUP(VPK117,[1]MA!$A$6:$D$32,{2,3,4},0),IFERROR(VLOOKUP(VPK117,[1]MO!$A$6:$D$26,{2,3,4},0),IFERROR(VLOOKUP(VPK117,[1]MQ!$A$6:$D$26,{2,3,4},0),IFERROR(VLOOKUP(VPK117,[1]BA!$A$6:$H$184,{2,5,8},0),{"No encontrado","X","X"}))))</f>
        <v>CIMBRA COMUN</v>
      </c>
      <c r="VPM117" s="12" t="str">
        <v>m2</v>
      </c>
      <c r="VPN117" s="4">
        <v>404.09</v>
      </c>
      <c r="VPO117" s="1">
        <f t="shared" ref="VPO117" si="3825">0.2*2</f>
        <v>0.4</v>
      </c>
      <c r="VPP117" s="4">
        <f t="shared" ref="VPP117:VPP120" si="3826">VPO117*VPN117</f>
        <v>161.63999999999999</v>
      </c>
      <c r="VPS117" s="1" t="s">
        <v>550</v>
      </c>
      <c r="VPT117" s="4" t="str" cm="1">
        <f t="array" ref="VPT117:VPV117">IFERROR(VLOOKUP(VPS117,[1]MA!$A$6:$D$32,{2,3,4},0),IFERROR(VLOOKUP(VPS117,[1]MO!$A$6:$D$26,{2,3,4},0),IFERROR(VLOOKUP(VPS117,[1]MQ!$A$6:$D$26,{2,3,4},0),IFERROR(VLOOKUP(VPS117,[1]BA!$A$6:$H$184,{2,5,8},0),{"No encontrado","X","X"}))))</f>
        <v>CIMBRA COMUN</v>
      </c>
      <c r="VPU117" s="12" t="str">
        <v>m2</v>
      </c>
      <c r="VPV117" s="4">
        <v>404.09</v>
      </c>
      <c r="VPW117" s="1">
        <f t="shared" ref="VPW117" si="3827">0.2*2</f>
        <v>0.4</v>
      </c>
      <c r="VPX117" s="4">
        <f t="shared" ref="VPX117:VPX120" si="3828">VPW117*VPV117</f>
        <v>161.63999999999999</v>
      </c>
      <c r="VQA117" s="1" t="s">
        <v>550</v>
      </c>
      <c r="VQB117" s="4" t="str" cm="1">
        <f t="array" ref="VQB117:VQD117">IFERROR(VLOOKUP(VQA117,[1]MA!$A$6:$D$32,{2,3,4},0),IFERROR(VLOOKUP(VQA117,[1]MO!$A$6:$D$26,{2,3,4},0),IFERROR(VLOOKUP(VQA117,[1]MQ!$A$6:$D$26,{2,3,4},0),IFERROR(VLOOKUP(VQA117,[1]BA!$A$6:$H$184,{2,5,8},0),{"No encontrado","X","X"}))))</f>
        <v>CIMBRA COMUN</v>
      </c>
      <c r="VQC117" s="12" t="str">
        <v>m2</v>
      </c>
      <c r="VQD117" s="4">
        <v>404.09</v>
      </c>
      <c r="VQE117" s="1">
        <f t="shared" ref="VQE117" si="3829">0.2*2</f>
        <v>0.4</v>
      </c>
      <c r="VQF117" s="4">
        <f t="shared" ref="VQF117:VQF120" si="3830">VQE117*VQD117</f>
        <v>161.63999999999999</v>
      </c>
      <c r="VQI117" s="1" t="s">
        <v>550</v>
      </c>
      <c r="VQJ117" s="4" t="str" cm="1">
        <f t="array" ref="VQJ117:VQL117">IFERROR(VLOOKUP(VQI117,[1]MA!$A$6:$D$32,{2,3,4},0),IFERROR(VLOOKUP(VQI117,[1]MO!$A$6:$D$26,{2,3,4},0),IFERROR(VLOOKUP(VQI117,[1]MQ!$A$6:$D$26,{2,3,4},0),IFERROR(VLOOKUP(VQI117,[1]BA!$A$6:$H$184,{2,5,8},0),{"No encontrado","X","X"}))))</f>
        <v>CIMBRA COMUN</v>
      </c>
      <c r="VQK117" s="12" t="str">
        <v>m2</v>
      </c>
      <c r="VQL117" s="4">
        <v>404.09</v>
      </c>
      <c r="VQM117" s="1">
        <f t="shared" ref="VQM117" si="3831">0.2*2</f>
        <v>0.4</v>
      </c>
      <c r="VQN117" s="4">
        <f t="shared" ref="VQN117:VQN120" si="3832">VQM117*VQL117</f>
        <v>161.63999999999999</v>
      </c>
      <c r="VQQ117" s="1" t="s">
        <v>550</v>
      </c>
      <c r="VQR117" s="4" t="str" cm="1">
        <f t="array" ref="VQR117:VQT117">IFERROR(VLOOKUP(VQQ117,[1]MA!$A$6:$D$32,{2,3,4},0),IFERROR(VLOOKUP(VQQ117,[1]MO!$A$6:$D$26,{2,3,4},0),IFERROR(VLOOKUP(VQQ117,[1]MQ!$A$6:$D$26,{2,3,4},0),IFERROR(VLOOKUP(VQQ117,[1]BA!$A$6:$H$184,{2,5,8},0),{"No encontrado","X","X"}))))</f>
        <v>CIMBRA COMUN</v>
      </c>
      <c r="VQS117" s="12" t="str">
        <v>m2</v>
      </c>
      <c r="VQT117" s="4">
        <v>404.09</v>
      </c>
      <c r="VQU117" s="1">
        <f t="shared" ref="VQU117" si="3833">0.2*2</f>
        <v>0.4</v>
      </c>
      <c r="VQV117" s="4">
        <f t="shared" ref="VQV117:VQV120" si="3834">VQU117*VQT117</f>
        <v>161.63999999999999</v>
      </c>
      <c r="VQY117" s="1" t="s">
        <v>550</v>
      </c>
      <c r="VQZ117" s="4" t="str" cm="1">
        <f t="array" ref="VQZ117:VRB117">IFERROR(VLOOKUP(VQY117,[1]MA!$A$6:$D$32,{2,3,4},0),IFERROR(VLOOKUP(VQY117,[1]MO!$A$6:$D$26,{2,3,4},0),IFERROR(VLOOKUP(VQY117,[1]MQ!$A$6:$D$26,{2,3,4},0),IFERROR(VLOOKUP(VQY117,[1]BA!$A$6:$H$184,{2,5,8},0),{"No encontrado","X","X"}))))</f>
        <v>CIMBRA COMUN</v>
      </c>
      <c r="VRA117" s="12" t="str">
        <v>m2</v>
      </c>
      <c r="VRB117" s="4">
        <v>404.09</v>
      </c>
      <c r="VRC117" s="1">
        <f t="shared" ref="VRC117" si="3835">0.2*2</f>
        <v>0.4</v>
      </c>
      <c r="VRD117" s="4">
        <f t="shared" ref="VRD117:VRD120" si="3836">VRC117*VRB117</f>
        <v>161.63999999999999</v>
      </c>
      <c r="VRG117" s="1" t="s">
        <v>550</v>
      </c>
      <c r="VRH117" s="4" t="str" cm="1">
        <f t="array" ref="VRH117:VRJ117">IFERROR(VLOOKUP(VRG117,[1]MA!$A$6:$D$32,{2,3,4},0),IFERROR(VLOOKUP(VRG117,[1]MO!$A$6:$D$26,{2,3,4},0),IFERROR(VLOOKUP(VRG117,[1]MQ!$A$6:$D$26,{2,3,4},0),IFERROR(VLOOKUP(VRG117,[1]BA!$A$6:$H$184,{2,5,8},0),{"No encontrado","X","X"}))))</f>
        <v>CIMBRA COMUN</v>
      </c>
      <c r="VRI117" s="12" t="str">
        <v>m2</v>
      </c>
      <c r="VRJ117" s="4">
        <v>404.09</v>
      </c>
      <c r="VRK117" s="1">
        <f t="shared" ref="VRK117" si="3837">0.2*2</f>
        <v>0.4</v>
      </c>
      <c r="VRL117" s="4">
        <f t="shared" ref="VRL117:VRL120" si="3838">VRK117*VRJ117</f>
        <v>161.63999999999999</v>
      </c>
      <c r="VRO117" s="1" t="s">
        <v>550</v>
      </c>
      <c r="VRP117" s="4" t="str" cm="1">
        <f t="array" ref="VRP117:VRR117">IFERROR(VLOOKUP(VRO117,[1]MA!$A$6:$D$32,{2,3,4},0),IFERROR(VLOOKUP(VRO117,[1]MO!$A$6:$D$26,{2,3,4},0),IFERROR(VLOOKUP(VRO117,[1]MQ!$A$6:$D$26,{2,3,4},0),IFERROR(VLOOKUP(VRO117,[1]BA!$A$6:$H$184,{2,5,8},0),{"No encontrado","X","X"}))))</f>
        <v>CIMBRA COMUN</v>
      </c>
      <c r="VRQ117" s="12" t="str">
        <v>m2</v>
      </c>
      <c r="VRR117" s="4">
        <v>404.09</v>
      </c>
      <c r="VRS117" s="1">
        <f t="shared" ref="VRS117" si="3839">0.2*2</f>
        <v>0.4</v>
      </c>
      <c r="VRT117" s="4">
        <f t="shared" ref="VRT117:VRT120" si="3840">VRS117*VRR117</f>
        <v>161.63999999999999</v>
      </c>
      <c r="VRW117" s="1" t="s">
        <v>550</v>
      </c>
      <c r="VRX117" s="4" t="str" cm="1">
        <f t="array" ref="VRX117:VRZ117">IFERROR(VLOOKUP(VRW117,[1]MA!$A$6:$D$32,{2,3,4},0),IFERROR(VLOOKUP(VRW117,[1]MO!$A$6:$D$26,{2,3,4},0),IFERROR(VLOOKUP(VRW117,[1]MQ!$A$6:$D$26,{2,3,4},0),IFERROR(VLOOKUP(VRW117,[1]BA!$A$6:$H$184,{2,5,8},0),{"No encontrado","X","X"}))))</f>
        <v>CIMBRA COMUN</v>
      </c>
      <c r="VRY117" s="12" t="str">
        <v>m2</v>
      </c>
      <c r="VRZ117" s="4">
        <v>404.09</v>
      </c>
      <c r="VSA117" s="1">
        <f t="shared" ref="VSA117" si="3841">0.2*2</f>
        <v>0.4</v>
      </c>
      <c r="VSB117" s="4">
        <f t="shared" ref="VSB117:VSB120" si="3842">VSA117*VRZ117</f>
        <v>161.63999999999999</v>
      </c>
      <c r="VSE117" s="1" t="s">
        <v>550</v>
      </c>
      <c r="VSF117" s="4" t="str" cm="1">
        <f t="array" ref="VSF117:VSH117">IFERROR(VLOOKUP(VSE117,[1]MA!$A$6:$D$32,{2,3,4},0),IFERROR(VLOOKUP(VSE117,[1]MO!$A$6:$D$26,{2,3,4},0),IFERROR(VLOOKUP(VSE117,[1]MQ!$A$6:$D$26,{2,3,4},0),IFERROR(VLOOKUP(VSE117,[1]BA!$A$6:$H$184,{2,5,8},0),{"No encontrado","X","X"}))))</f>
        <v>CIMBRA COMUN</v>
      </c>
      <c r="VSG117" s="12" t="str">
        <v>m2</v>
      </c>
      <c r="VSH117" s="4">
        <v>404.09</v>
      </c>
      <c r="VSI117" s="1">
        <f t="shared" ref="VSI117" si="3843">0.2*2</f>
        <v>0.4</v>
      </c>
      <c r="VSJ117" s="4">
        <f t="shared" ref="VSJ117:VSJ120" si="3844">VSI117*VSH117</f>
        <v>161.63999999999999</v>
      </c>
      <c r="VSM117" s="1" t="s">
        <v>550</v>
      </c>
      <c r="VSN117" s="4" t="str" cm="1">
        <f t="array" ref="VSN117:VSP117">IFERROR(VLOOKUP(VSM117,[1]MA!$A$6:$D$32,{2,3,4},0),IFERROR(VLOOKUP(VSM117,[1]MO!$A$6:$D$26,{2,3,4},0),IFERROR(VLOOKUP(VSM117,[1]MQ!$A$6:$D$26,{2,3,4},0),IFERROR(VLOOKUP(VSM117,[1]BA!$A$6:$H$184,{2,5,8},0),{"No encontrado","X","X"}))))</f>
        <v>CIMBRA COMUN</v>
      </c>
      <c r="VSO117" s="12" t="str">
        <v>m2</v>
      </c>
      <c r="VSP117" s="4">
        <v>404.09</v>
      </c>
      <c r="VSQ117" s="1">
        <f t="shared" ref="VSQ117" si="3845">0.2*2</f>
        <v>0.4</v>
      </c>
      <c r="VSR117" s="4">
        <f t="shared" ref="VSR117:VSR120" si="3846">VSQ117*VSP117</f>
        <v>161.63999999999999</v>
      </c>
      <c r="VSU117" s="1" t="s">
        <v>550</v>
      </c>
      <c r="VSV117" s="4" t="str" cm="1">
        <f t="array" ref="VSV117:VSX117">IFERROR(VLOOKUP(VSU117,[1]MA!$A$6:$D$32,{2,3,4},0),IFERROR(VLOOKUP(VSU117,[1]MO!$A$6:$D$26,{2,3,4},0),IFERROR(VLOOKUP(VSU117,[1]MQ!$A$6:$D$26,{2,3,4},0),IFERROR(VLOOKUP(VSU117,[1]BA!$A$6:$H$184,{2,5,8},0),{"No encontrado","X","X"}))))</f>
        <v>CIMBRA COMUN</v>
      </c>
      <c r="VSW117" s="12" t="str">
        <v>m2</v>
      </c>
      <c r="VSX117" s="4">
        <v>404.09</v>
      </c>
      <c r="VSY117" s="1">
        <f t="shared" ref="VSY117" si="3847">0.2*2</f>
        <v>0.4</v>
      </c>
      <c r="VSZ117" s="4">
        <f t="shared" ref="VSZ117:VSZ120" si="3848">VSY117*VSX117</f>
        <v>161.63999999999999</v>
      </c>
      <c r="VTC117" s="1" t="s">
        <v>550</v>
      </c>
      <c r="VTD117" s="4" t="str" cm="1">
        <f t="array" ref="VTD117:VTF117">IFERROR(VLOOKUP(VTC117,[1]MA!$A$6:$D$32,{2,3,4},0),IFERROR(VLOOKUP(VTC117,[1]MO!$A$6:$D$26,{2,3,4},0),IFERROR(VLOOKUP(VTC117,[1]MQ!$A$6:$D$26,{2,3,4},0),IFERROR(VLOOKUP(VTC117,[1]BA!$A$6:$H$184,{2,5,8},0),{"No encontrado","X","X"}))))</f>
        <v>CIMBRA COMUN</v>
      </c>
      <c r="VTE117" s="12" t="str">
        <v>m2</v>
      </c>
      <c r="VTF117" s="4">
        <v>404.09</v>
      </c>
      <c r="VTG117" s="1">
        <f t="shared" ref="VTG117" si="3849">0.2*2</f>
        <v>0.4</v>
      </c>
      <c r="VTH117" s="4">
        <f t="shared" ref="VTH117:VTH120" si="3850">VTG117*VTF117</f>
        <v>161.63999999999999</v>
      </c>
      <c r="VTK117" s="1" t="s">
        <v>550</v>
      </c>
      <c r="VTL117" s="4" t="str" cm="1">
        <f t="array" ref="VTL117:VTN117">IFERROR(VLOOKUP(VTK117,[1]MA!$A$6:$D$32,{2,3,4},0),IFERROR(VLOOKUP(VTK117,[1]MO!$A$6:$D$26,{2,3,4},0),IFERROR(VLOOKUP(VTK117,[1]MQ!$A$6:$D$26,{2,3,4},0),IFERROR(VLOOKUP(VTK117,[1]BA!$A$6:$H$184,{2,5,8},0),{"No encontrado","X","X"}))))</f>
        <v>CIMBRA COMUN</v>
      </c>
      <c r="VTM117" s="12" t="str">
        <v>m2</v>
      </c>
      <c r="VTN117" s="4">
        <v>404.09</v>
      </c>
      <c r="VTO117" s="1">
        <f t="shared" ref="VTO117" si="3851">0.2*2</f>
        <v>0.4</v>
      </c>
      <c r="VTP117" s="4">
        <f t="shared" ref="VTP117:VTP120" si="3852">VTO117*VTN117</f>
        <v>161.63999999999999</v>
      </c>
      <c r="VTS117" s="1" t="s">
        <v>550</v>
      </c>
      <c r="VTT117" s="4" t="str" cm="1">
        <f t="array" ref="VTT117:VTV117">IFERROR(VLOOKUP(VTS117,[1]MA!$A$6:$D$32,{2,3,4},0),IFERROR(VLOOKUP(VTS117,[1]MO!$A$6:$D$26,{2,3,4},0),IFERROR(VLOOKUP(VTS117,[1]MQ!$A$6:$D$26,{2,3,4},0),IFERROR(VLOOKUP(VTS117,[1]BA!$A$6:$H$184,{2,5,8},0),{"No encontrado","X","X"}))))</f>
        <v>CIMBRA COMUN</v>
      </c>
      <c r="VTU117" s="12" t="str">
        <v>m2</v>
      </c>
      <c r="VTV117" s="4">
        <v>404.09</v>
      </c>
      <c r="VTW117" s="1">
        <f t="shared" ref="VTW117" si="3853">0.2*2</f>
        <v>0.4</v>
      </c>
      <c r="VTX117" s="4">
        <f t="shared" ref="VTX117:VTX120" si="3854">VTW117*VTV117</f>
        <v>161.63999999999999</v>
      </c>
      <c r="VUA117" s="1" t="s">
        <v>550</v>
      </c>
      <c r="VUB117" s="4" t="str" cm="1">
        <f t="array" ref="VUB117:VUD117">IFERROR(VLOOKUP(VUA117,[1]MA!$A$6:$D$32,{2,3,4},0),IFERROR(VLOOKUP(VUA117,[1]MO!$A$6:$D$26,{2,3,4},0),IFERROR(VLOOKUP(VUA117,[1]MQ!$A$6:$D$26,{2,3,4},0),IFERROR(VLOOKUP(VUA117,[1]BA!$A$6:$H$184,{2,5,8},0),{"No encontrado","X","X"}))))</f>
        <v>CIMBRA COMUN</v>
      </c>
      <c r="VUC117" s="12" t="str">
        <v>m2</v>
      </c>
      <c r="VUD117" s="4">
        <v>404.09</v>
      </c>
      <c r="VUE117" s="1">
        <f t="shared" ref="VUE117" si="3855">0.2*2</f>
        <v>0.4</v>
      </c>
      <c r="VUF117" s="4">
        <f t="shared" ref="VUF117:VUF120" si="3856">VUE117*VUD117</f>
        <v>161.63999999999999</v>
      </c>
      <c r="VUI117" s="1" t="s">
        <v>550</v>
      </c>
      <c r="VUJ117" s="4" t="str" cm="1">
        <f t="array" ref="VUJ117:VUL117">IFERROR(VLOOKUP(VUI117,[1]MA!$A$6:$D$32,{2,3,4},0),IFERROR(VLOOKUP(VUI117,[1]MO!$A$6:$D$26,{2,3,4},0),IFERROR(VLOOKUP(VUI117,[1]MQ!$A$6:$D$26,{2,3,4},0),IFERROR(VLOOKUP(VUI117,[1]BA!$A$6:$H$184,{2,5,8},0),{"No encontrado","X","X"}))))</f>
        <v>CIMBRA COMUN</v>
      </c>
      <c r="VUK117" s="12" t="str">
        <v>m2</v>
      </c>
      <c r="VUL117" s="4">
        <v>404.09</v>
      </c>
      <c r="VUM117" s="1">
        <f t="shared" ref="VUM117" si="3857">0.2*2</f>
        <v>0.4</v>
      </c>
      <c r="VUN117" s="4">
        <f t="shared" ref="VUN117:VUN120" si="3858">VUM117*VUL117</f>
        <v>161.63999999999999</v>
      </c>
      <c r="VUQ117" s="1" t="s">
        <v>550</v>
      </c>
      <c r="VUR117" s="4" t="str" cm="1">
        <f t="array" ref="VUR117:VUT117">IFERROR(VLOOKUP(VUQ117,[1]MA!$A$6:$D$32,{2,3,4},0),IFERROR(VLOOKUP(VUQ117,[1]MO!$A$6:$D$26,{2,3,4},0),IFERROR(VLOOKUP(VUQ117,[1]MQ!$A$6:$D$26,{2,3,4},0),IFERROR(VLOOKUP(VUQ117,[1]BA!$A$6:$H$184,{2,5,8},0),{"No encontrado","X","X"}))))</f>
        <v>CIMBRA COMUN</v>
      </c>
      <c r="VUS117" s="12" t="str">
        <v>m2</v>
      </c>
      <c r="VUT117" s="4">
        <v>404.09</v>
      </c>
      <c r="VUU117" s="1">
        <f t="shared" ref="VUU117" si="3859">0.2*2</f>
        <v>0.4</v>
      </c>
      <c r="VUV117" s="4">
        <f t="shared" ref="VUV117:VUV120" si="3860">VUU117*VUT117</f>
        <v>161.63999999999999</v>
      </c>
      <c r="VUY117" s="1" t="s">
        <v>550</v>
      </c>
      <c r="VUZ117" s="4" t="str" cm="1">
        <f t="array" ref="VUZ117:VVB117">IFERROR(VLOOKUP(VUY117,[1]MA!$A$6:$D$32,{2,3,4},0),IFERROR(VLOOKUP(VUY117,[1]MO!$A$6:$D$26,{2,3,4},0),IFERROR(VLOOKUP(VUY117,[1]MQ!$A$6:$D$26,{2,3,4},0),IFERROR(VLOOKUP(VUY117,[1]BA!$A$6:$H$184,{2,5,8},0),{"No encontrado","X","X"}))))</f>
        <v>CIMBRA COMUN</v>
      </c>
      <c r="VVA117" s="12" t="str">
        <v>m2</v>
      </c>
      <c r="VVB117" s="4">
        <v>404.09</v>
      </c>
      <c r="VVC117" s="1">
        <f t="shared" ref="VVC117" si="3861">0.2*2</f>
        <v>0.4</v>
      </c>
      <c r="VVD117" s="4">
        <f t="shared" ref="VVD117:VVD120" si="3862">VVC117*VVB117</f>
        <v>161.63999999999999</v>
      </c>
      <c r="VVG117" s="1" t="s">
        <v>550</v>
      </c>
      <c r="VVH117" s="4" t="str" cm="1">
        <f t="array" ref="VVH117:VVJ117">IFERROR(VLOOKUP(VVG117,[1]MA!$A$6:$D$32,{2,3,4},0),IFERROR(VLOOKUP(VVG117,[1]MO!$A$6:$D$26,{2,3,4},0),IFERROR(VLOOKUP(VVG117,[1]MQ!$A$6:$D$26,{2,3,4},0),IFERROR(VLOOKUP(VVG117,[1]BA!$A$6:$H$184,{2,5,8},0),{"No encontrado","X","X"}))))</f>
        <v>CIMBRA COMUN</v>
      </c>
      <c r="VVI117" s="12" t="str">
        <v>m2</v>
      </c>
      <c r="VVJ117" s="4">
        <v>404.09</v>
      </c>
      <c r="VVK117" s="1">
        <f t="shared" ref="VVK117" si="3863">0.2*2</f>
        <v>0.4</v>
      </c>
      <c r="VVL117" s="4">
        <f t="shared" ref="VVL117:VVL120" si="3864">VVK117*VVJ117</f>
        <v>161.63999999999999</v>
      </c>
      <c r="VVO117" s="1" t="s">
        <v>550</v>
      </c>
      <c r="VVP117" s="4" t="str" cm="1">
        <f t="array" ref="VVP117:VVR117">IFERROR(VLOOKUP(VVO117,[1]MA!$A$6:$D$32,{2,3,4},0),IFERROR(VLOOKUP(VVO117,[1]MO!$A$6:$D$26,{2,3,4},0),IFERROR(VLOOKUP(VVO117,[1]MQ!$A$6:$D$26,{2,3,4},0),IFERROR(VLOOKUP(VVO117,[1]BA!$A$6:$H$184,{2,5,8},0),{"No encontrado","X","X"}))))</f>
        <v>CIMBRA COMUN</v>
      </c>
      <c r="VVQ117" s="12" t="str">
        <v>m2</v>
      </c>
      <c r="VVR117" s="4">
        <v>404.09</v>
      </c>
      <c r="VVS117" s="1">
        <f t="shared" ref="VVS117" si="3865">0.2*2</f>
        <v>0.4</v>
      </c>
      <c r="VVT117" s="4">
        <f t="shared" ref="VVT117:VVT120" si="3866">VVS117*VVR117</f>
        <v>161.63999999999999</v>
      </c>
      <c r="VVW117" s="1" t="s">
        <v>550</v>
      </c>
      <c r="VVX117" s="4" t="str" cm="1">
        <f t="array" ref="VVX117:VVZ117">IFERROR(VLOOKUP(VVW117,[1]MA!$A$6:$D$32,{2,3,4},0),IFERROR(VLOOKUP(VVW117,[1]MO!$A$6:$D$26,{2,3,4},0),IFERROR(VLOOKUP(VVW117,[1]MQ!$A$6:$D$26,{2,3,4},0),IFERROR(VLOOKUP(VVW117,[1]BA!$A$6:$H$184,{2,5,8},0),{"No encontrado","X","X"}))))</f>
        <v>CIMBRA COMUN</v>
      </c>
      <c r="VVY117" s="12" t="str">
        <v>m2</v>
      </c>
      <c r="VVZ117" s="4">
        <v>404.09</v>
      </c>
      <c r="VWA117" s="1">
        <f t="shared" ref="VWA117" si="3867">0.2*2</f>
        <v>0.4</v>
      </c>
      <c r="VWB117" s="4">
        <f t="shared" ref="VWB117:VWB120" si="3868">VWA117*VVZ117</f>
        <v>161.63999999999999</v>
      </c>
      <c r="VWE117" s="1" t="s">
        <v>550</v>
      </c>
      <c r="VWF117" s="4" t="str" cm="1">
        <f t="array" ref="VWF117:VWH117">IFERROR(VLOOKUP(VWE117,[1]MA!$A$6:$D$32,{2,3,4},0),IFERROR(VLOOKUP(VWE117,[1]MO!$A$6:$D$26,{2,3,4},0),IFERROR(VLOOKUP(VWE117,[1]MQ!$A$6:$D$26,{2,3,4},0),IFERROR(VLOOKUP(VWE117,[1]BA!$A$6:$H$184,{2,5,8},0),{"No encontrado","X","X"}))))</f>
        <v>CIMBRA COMUN</v>
      </c>
      <c r="VWG117" s="12" t="str">
        <v>m2</v>
      </c>
      <c r="VWH117" s="4">
        <v>404.09</v>
      </c>
      <c r="VWI117" s="1">
        <f t="shared" ref="VWI117" si="3869">0.2*2</f>
        <v>0.4</v>
      </c>
      <c r="VWJ117" s="4">
        <f t="shared" ref="VWJ117:VWJ120" si="3870">VWI117*VWH117</f>
        <v>161.63999999999999</v>
      </c>
      <c r="VWM117" s="1" t="s">
        <v>550</v>
      </c>
      <c r="VWN117" s="4" t="str" cm="1">
        <f t="array" ref="VWN117:VWP117">IFERROR(VLOOKUP(VWM117,[1]MA!$A$6:$D$32,{2,3,4},0),IFERROR(VLOOKUP(VWM117,[1]MO!$A$6:$D$26,{2,3,4},0),IFERROR(VLOOKUP(VWM117,[1]MQ!$A$6:$D$26,{2,3,4},0),IFERROR(VLOOKUP(VWM117,[1]BA!$A$6:$H$184,{2,5,8},0),{"No encontrado","X","X"}))))</f>
        <v>CIMBRA COMUN</v>
      </c>
      <c r="VWO117" s="12" t="str">
        <v>m2</v>
      </c>
      <c r="VWP117" s="4">
        <v>404.09</v>
      </c>
      <c r="VWQ117" s="1">
        <f t="shared" ref="VWQ117" si="3871">0.2*2</f>
        <v>0.4</v>
      </c>
      <c r="VWR117" s="4">
        <f t="shared" ref="VWR117:VWR120" si="3872">VWQ117*VWP117</f>
        <v>161.63999999999999</v>
      </c>
      <c r="VWU117" s="1" t="s">
        <v>550</v>
      </c>
      <c r="VWV117" s="4" t="str" cm="1">
        <f t="array" ref="VWV117:VWX117">IFERROR(VLOOKUP(VWU117,[1]MA!$A$6:$D$32,{2,3,4},0),IFERROR(VLOOKUP(VWU117,[1]MO!$A$6:$D$26,{2,3,4},0),IFERROR(VLOOKUP(VWU117,[1]MQ!$A$6:$D$26,{2,3,4},0),IFERROR(VLOOKUP(VWU117,[1]BA!$A$6:$H$184,{2,5,8},0),{"No encontrado","X","X"}))))</f>
        <v>CIMBRA COMUN</v>
      </c>
      <c r="VWW117" s="12" t="str">
        <v>m2</v>
      </c>
      <c r="VWX117" s="4">
        <v>404.09</v>
      </c>
      <c r="VWY117" s="1">
        <f t="shared" ref="VWY117" si="3873">0.2*2</f>
        <v>0.4</v>
      </c>
      <c r="VWZ117" s="4">
        <f t="shared" ref="VWZ117:VWZ120" si="3874">VWY117*VWX117</f>
        <v>161.63999999999999</v>
      </c>
      <c r="VXC117" s="1" t="s">
        <v>550</v>
      </c>
      <c r="VXD117" s="4" t="str" cm="1">
        <f t="array" ref="VXD117:VXF117">IFERROR(VLOOKUP(VXC117,[1]MA!$A$6:$D$32,{2,3,4},0),IFERROR(VLOOKUP(VXC117,[1]MO!$A$6:$D$26,{2,3,4},0),IFERROR(VLOOKUP(VXC117,[1]MQ!$A$6:$D$26,{2,3,4},0),IFERROR(VLOOKUP(VXC117,[1]BA!$A$6:$H$184,{2,5,8},0),{"No encontrado","X","X"}))))</f>
        <v>CIMBRA COMUN</v>
      </c>
      <c r="VXE117" s="12" t="str">
        <v>m2</v>
      </c>
      <c r="VXF117" s="4">
        <v>404.09</v>
      </c>
      <c r="VXG117" s="1">
        <f t="shared" ref="VXG117" si="3875">0.2*2</f>
        <v>0.4</v>
      </c>
      <c r="VXH117" s="4">
        <f t="shared" ref="VXH117:VXH120" si="3876">VXG117*VXF117</f>
        <v>161.63999999999999</v>
      </c>
      <c r="VXK117" s="1" t="s">
        <v>550</v>
      </c>
      <c r="VXL117" s="4" t="str" cm="1">
        <f t="array" ref="VXL117:VXN117">IFERROR(VLOOKUP(VXK117,[1]MA!$A$6:$D$32,{2,3,4},0),IFERROR(VLOOKUP(VXK117,[1]MO!$A$6:$D$26,{2,3,4},0),IFERROR(VLOOKUP(VXK117,[1]MQ!$A$6:$D$26,{2,3,4},0),IFERROR(VLOOKUP(VXK117,[1]BA!$A$6:$H$184,{2,5,8},0),{"No encontrado","X","X"}))))</f>
        <v>CIMBRA COMUN</v>
      </c>
      <c r="VXM117" s="12" t="str">
        <v>m2</v>
      </c>
      <c r="VXN117" s="4">
        <v>404.09</v>
      </c>
      <c r="VXO117" s="1">
        <f t="shared" ref="VXO117" si="3877">0.2*2</f>
        <v>0.4</v>
      </c>
      <c r="VXP117" s="4">
        <f t="shared" ref="VXP117:VXP120" si="3878">VXO117*VXN117</f>
        <v>161.63999999999999</v>
      </c>
      <c r="VXS117" s="1" t="s">
        <v>550</v>
      </c>
      <c r="VXT117" s="4" t="str" cm="1">
        <f t="array" ref="VXT117:VXV117">IFERROR(VLOOKUP(VXS117,[1]MA!$A$6:$D$32,{2,3,4},0),IFERROR(VLOOKUP(VXS117,[1]MO!$A$6:$D$26,{2,3,4},0),IFERROR(VLOOKUP(VXS117,[1]MQ!$A$6:$D$26,{2,3,4},0),IFERROR(VLOOKUP(VXS117,[1]BA!$A$6:$H$184,{2,5,8},0),{"No encontrado","X","X"}))))</f>
        <v>CIMBRA COMUN</v>
      </c>
      <c r="VXU117" s="12" t="str">
        <v>m2</v>
      </c>
      <c r="VXV117" s="4">
        <v>404.09</v>
      </c>
      <c r="VXW117" s="1">
        <f t="shared" ref="VXW117" si="3879">0.2*2</f>
        <v>0.4</v>
      </c>
      <c r="VXX117" s="4">
        <f t="shared" ref="VXX117:VXX120" si="3880">VXW117*VXV117</f>
        <v>161.63999999999999</v>
      </c>
      <c r="VYA117" s="1" t="s">
        <v>550</v>
      </c>
      <c r="VYB117" s="4" t="str" cm="1">
        <f t="array" ref="VYB117:VYD117">IFERROR(VLOOKUP(VYA117,[1]MA!$A$6:$D$32,{2,3,4},0),IFERROR(VLOOKUP(VYA117,[1]MO!$A$6:$D$26,{2,3,4},0),IFERROR(VLOOKUP(VYA117,[1]MQ!$A$6:$D$26,{2,3,4},0),IFERROR(VLOOKUP(VYA117,[1]BA!$A$6:$H$184,{2,5,8},0),{"No encontrado","X","X"}))))</f>
        <v>CIMBRA COMUN</v>
      </c>
      <c r="VYC117" s="12" t="str">
        <v>m2</v>
      </c>
      <c r="VYD117" s="4">
        <v>404.09</v>
      </c>
      <c r="VYE117" s="1">
        <f t="shared" ref="VYE117" si="3881">0.2*2</f>
        <v>0.4</v>
      </c>
      <c r="VYF117" s="4">
        <f t="shared" ref="VYF117:VYF120" si="3882">VYE117*VYD117</f>
        <v>161.63999999999999</v>
      </c>
      <c r="VYI117" s="1" t="s">
        <v>550</v>
      </c>
      <c r="VYJ117" s="4" t="str" cm="1">
        <f t="array" ref="VYJ117:VYL117">IFERROR(VLOOKUP(VYI117,[1]MA!$A$6:$D$32,{2,3,4},0),IFERROR(VLOOKUP(VYI117,[1]MO!$A$6:$D$26,{2,3,4},0),IFERROR(VLOOKUP(VYI117,[1]MQ!$A$6:$D$26,{2,3,4},0),IFERROR(VLOOKUP(VYI117,[1]BA!$A$6:$H$184,{2,5,8},0),{"No encontrado","X","X"}))))</f>
        <v>CIMBRA COMUN</v>
      </c>
      <c r="VYK117" s="12" t="str">
        <v>m2</v>
      </c>
      <c r="VYL117" s="4">
        <v>404.09</v>
      </c>
      <c r="VYM117" s="1">
        <f t="shared" ref="VYM117" si="3883">0.2*2</f>
        <v>0.4</v>
      </c>
      <c r="VYN117" s="4">
        <f t="shared" ref="VYN117:VYN120" si="3884">VYM117*VYL117</f>
        <v>161.63999999999999</v>
      </c>
      <c r="VYQ117" s="1" t="s">
        <v>550</v>
      </c>
      <c r="VYR117" s="4" t="str" cm="1">
        <f t="array" ref="VYR117:VYT117">IFERROR(VLOOKUP(VYQ117,[1]MA!$A$6:$D$32,{2,3,4},0),IFERROR(VLOOKUP(VYQ117,[1]MO!$A$6:$D$26,{2,3,4},0),IFERROR(VLOOKUP(VYQ117,[1]MQ!$A$6:$D$26,{2,3,4},0),IFERROR(VLOOKUP(VYQ117,[1]BA!$A$6:$H$184,{2,5,8},0),{"No encontrado","X","X"}))))</f>
        <v>CIMBRA COMUN</v>
      </c>
      <c r="VYS117" s="12" t="str">
        <v>m2</v>
      </c>
      <c r="VYT117" s="4">
        <v>404.09</v>
      </c>
      <c r="VYU117" s="1">
        <f t="shared" ref="VYU117" si="3885">0.2*2</f>
        <v>0.4</v>
      </c>
      <c r="VYV117" s="4">
        <f t="shared" ref="VYV117:VYV120" si="3886">VYU117*VYT117</f>
        <v>161.63999999999999</v>
      </c>
      <c r="VYY117" s="1" t="s">
        <v>550</v>
      </c>
      <c r="VYZ117" s="4" t="str" cm="1">
        <f t="array" ref="VYZ117:VZB117">IFERROR(VLOOKUP(VYY117,[1]MA!$A$6:$D$32,{2,3,4},0),IFERROR(VLOOKUP(VYY117,[1]MO!$A$6:$D$26,{2,3,4},0),IFERROR(VLOOKUP(VYY117,[1]MQ!$A$6:$D$26,{2,3,4},0),IFERROR(VLOOKUP(VYY117,[1]BA!$A$6:$H$184,{2,5,8},0),{"No encontrado","X","X"}))))</f>
        <v>CIMBRA COMUN</v>
      </c>
      <c r="VZA117" s="12" t="str">
        <v>m2</v>
      </c>
      <c r="VZB117" s="4">
        <v>404.09</v>
      </c>
      <c r="VZC117" s="1">
        <f t="shared" ref="VZC117" si="3887">0.2*2</f>
        <v>0.4</v>
      </c>
      <c r="VZD117" s="4">
        <f t="shared" ref="VZD117:VZD120" si="3888">VZC117*VZB117</f>
        <v>161.63999999999999</v>
      </c>
      <c r="VZG117" s="1" t="s">
        <v>550</v>
      </c>
      <c r="VZH117" s="4" t="str" cm="1">
        <f t="array" ref="VZH117:VZJ117">IFERROR(VLOOKUP(VZG117,[1]MA!$A$6:$D$32,{2,3,4},0),IFERROR(VLOOKUP(VZG117,[1]MO!$A$6:$D$26,{2,3,4},0),IFERROR(VLOOKUP(VZG117,[1]MQ!$A$6:$D$26,{2,3,4},0),IFERROR(VLOOKUP(VZG117,[1]BA!$A$6:$H$184,{2,5,8},0),{"No encontrado","X","X"}))))</f>
        <v>CIMBRA COMUN</v>
      </c>
      <c r="VZI117" s="12" t="str">
        <v>m2</v>
      </c>
      <c r="VZJ117" s="4">
        <v>404.09</v>
      </c>
      <c r="VZK117" s="1">
        <f t="shared" ref="VZK117" si="3889">0.2*2</f>
        <v>0.4</v>
      </c>
      <c r="VZL117" s="4">
        <f t="shared" ref="VZL117:VZL120" si="3890">VZK117*VZJ117</f>
        <v>161.63999999999999</v>
      </c>
      <c r="VZO117" s="1" t="s">
        <v>550</v>
      </c>
      <c r="VZP117" s="4" t="str" cm="1">
        <f t="array" ref="VZP117:VZR117">IFERROR(VLOOKUP(VZO117,[1]MA!$A$6:$D$32,{2,3,4},0),IFERROR(VLOOKUP(VZO117,[1]MO!$A$6:$D$26,{2,3,4},0),IFERROR(VLOOKUP(VZO117,[1]MQ!$A$6:$D$26,{2,3,4},0),IFERROR(VLOOKUP(VZO117,[1]BA!$A$6:$H$184,{2,5,8},0),{"No encontrado","X","X"}))))</f>
        <v>CIMBRA COMUN</v>
      </c>
      <c r="VZQ117" s="12" t="str">
        <v>m2</v>
      </c>
      <c r="VZR117" s="4">
        <v>404.09</v>
      </c>
      <c r="VZS117" s="1">
        <f t="shared" ref="VZS117" si="3891">0.2*2</f>
        <v>0.4</v>
      </c>
      <c r="VZT117" s="4">
        <f t="shared" ref="VZT117:VZT120" si="3892">VZS117*VZR117</f>
        <v>161.63999999999999</v>
      </c>
      <c r="VZW117" s="1" t="s">
        <v>550</v>
      </c>
      <c r="VZX117" s="4" t="str" cm="1">
        <f t="array" ref="VZX117:VZZ117">IFERROR(VLOOKUP(VZW117,[1]MA!$A$6:$D$32,{2,3,4},0),IFERROR(VLOOKUP(VZW117,[1]MO!$A$6:$D$26,{2,3,4},0),IFERROR(VLOOKUP(VZW117,[1]MQ!$A$6:$D$26,{2,3,4},0),IFERROR(VLOOKUP(VZW117,[1]BA!$A$6:$H$184,{2,5,8},0),{"No encontrado","X","X"}))))</f>
        <v>CIMBRA COMUN</v>
      </c>
      <c r="VZY117" s="12" t="str">
        <v>m2</v>
      </c>
      <c r="VZZ117" s="4">
        <v>404.09</v>
      </c>
      <c r="WAA117" s="1">
        <f t="shared" ref="WAA117" si="3893">0.2*2</f>
        <v>0.4</v>
      </c>
      <c r="WAB117" s="4">
        <f t="shared" ref="WAB117:WAB120" si="3894">WAA117*VZZ117</f>
        <v>161.63999999999999</v>
      </c>
      <c r="WAE117" s="1" t="s">
        <v>550</v>
      </c>
      <c r="WAF117" s="4" t="str" cm="1">
        <f t="array" ref="WAF117:WAH117">IFERROR(VLOOKUP(WAE117,[1]MA!$A$6:$D$32,{2,3,4},0),IFERROR(VLOOKUP(WAE117,[1]MO!$A$6:$D$26,{2,3,4},0),IFERROR(VLOOKUP(WAE117,[1]MQ!$A$6:$D$26,{2,3,4},0),IFERROR(VLOOKUP(WAE117,[1]BA!$A$6:$H$184,{2,5,8},0),{"No encontrado","X","X"}))))</f>
        <v>CIMBRA COMUN</v>
      </c>
      <c r="WAG117" s="12" t="str">
        <v>m2</v>
      </c>
      <c r="WAH117" s="4">
        <v>404.09</v>
      </c>
      <c r="WAI117" s="1">
        <f t="shared" ref="WAI117" si="3895">0.2*2</f>
        <v>0.4</v>
      </c>
      <c r="WAJ117" s="4">
        <f t="shared" ref="WAJ117:WAJ120" si="3896">WAI117*WAH117</f>
        <v>161.63999999999999</v>
      </c>
      <c r="WAM117" s="1" t="s">
        <v>550</v>
      </c>
      <c r="WAN117" s="4" t="str" cm="1">
        <f t="array" ref="WAN117:WAP117">IFERROR(VLOOKUP(WAM117,[1]MA!$A$6:$D$32,{2,3,4},0),IFERROR(VLOOKUP(WAM117,[1]MO!$A$6:$D$26,{2,3,4},0),IFERROR(VLOOKUP(WAM117,[1]MQ!$A$6:$D$26,{2,3,4},0),IFERROR(VLOOKUP(WAM117,[1]BA!$A$6:$H$184,{2,5,8},0),{"No encontrado","X","X"}))))</f>
        <v>CIMBRA COMUN</v>
      </c>
      <c r="WAO117" s="12" t="str">
        <v>m2</v>
      </c>
      <c r="WAP117" s="4">
        <v>404.09</v>
      </c>
      <c r="WAQ117" s="1">
        <f t="shared" ref="WAQ117" si="3897">0.2*2</f>
        <v>0.4</v>
      </c>
      <c r="WAR117" s="4">
        <f t="shared" ref="WAR117:WAR120" si="3898">WAQ117*WAP117</f>
        <v>161.63999999999999</v>
      </c>
      <c r="WAU117" s="1" t="s">
        <v>550</v>
      </c>
      <c r="WAV117" s="4" t="str" cm="1">
        <f t="array" ref="WAV117:WAX117">IFERROR(VLOOKUP(WAU117,[1]MA!$A$6:$D$32,{2,3,4},0),IFERROR(VLOOKUP(WAU117,[1]MO!$A$6:$D$26,{2,3,4},0),IFERROR(VLOOKUP(WAU117,[1]MQ!$A$6:$D$26,{2,3,4},0),IFERROR(VLOOKUP(WAU117,[1]BA!$A$6:$H$184,{2,5,8},0),{"No encontrado","X","X"}))))</f>
        <v>CIMBRA COMUN</v>
      </c>
      <c r="WAW117" s="12" t="str">
        <v>m2</v>
      </c>
      <c r="WAX117" s="4">
        <v>404.09</v>
      </c>
      <c r="WAY117" s="1">
        <f t="shared" ref="WAY117" si="3899">0.2*2</f>
        <v>0.4</v>
      </c>
      <c r="WAZ117" s="4">
        <f t="shared" ref="WAZ117:WAZ120" si="3900">WAY117*WAX117</f>
        <v>161.63999999999999</v>
      </c>
      <c r="WBC117" s="1" t="s">
        <v>550</v>
      </c>
      <c r="WBD117" s="4" t="str" cm="1">
        <f t="array" ref="WBD117:WBF117">IFERROR(VLOOKUP(WBC117,[1]MA!$A$6:$D$32,{2,3,4},0),IFERROR(VLOOKUP(WBC117,[1]MO!$A$6:$D$26,{2,3,4},0),IFERROR(VLOOKUP(WBC117,[1]MQ!$A$6:$D$26,{2,3,4},0),IFERROR(VLOOKUP(WBC117,[1]BA!$A$6:$H$184,{2,5,8},0),{"No encontrado","X","X"}))))</f>
        <v>CIMBRA COMUN</v>
      </c>
      <c r="WBE117" s="12" t="str">
        <v>m2</v>
      </c>
      <c r="WBF117" s="4">
        <v>404.09</v>
      </c>
      <c r="WBG117" s="1">
        <f t="shared" ref="WBG117" si="3901">0.2*2</f>
        <v>0.4</v>
      </c>
      <c r="WBH117" s="4">
        <f t="shared" ref="WBH117:WBH120" si="3902">WBG117*WBF117</f>
        <v>161.63999999999999</v>
      </c>
      <c r="WBK117" s="1" t="s">
        <v>550</v>
      </c>
      <c r="WBL117" s="4" t="str" cm="1">
        <f t="array" ref="WBL117:WBN117">IFERROR(VLOOKUP(WBK117,[1]MA!$A$6:$D$32,{2,3,4},0),IFERROR(VLOOKUP(WBK117,[1]MO!$A$6:$D$26,{2,3,4},0),IFERROR(VLOOKUP(WBK117,[1]MQ!$A$6:$D$26,{2,3,4},0),IFERROR(VLOOKUP(WBK117,[1]BA!$A$6:$H$184,{2,5,8},0),{"No encontrado","X","X"}))))</f>
        <v>CIMBRA COMUN</v>
      </c>
      <c r="WBM117" s="12" t="str">
        <v>m2</v>
      </c>
      <c r="WBN117" s="4">
        <v>404.09</v>
      </c>
      <c r="WBO117" s="1">
        <f t="shared" ref="WBO117" si="3903">0.2*2</f>
        <v>0.4</v>
      </c>
      <c r="WBP117" s="4">
        <f t="shared" ref="WBP117:WBP120" si="3904">WBO117*WBN117</f>
        <v>161.63999999999999</v>
      </c>
      <c r="WBS117" s="1" t="s">
        <v>550</v>
      </c>
      <c r="WBT117" s="4" t="str" cm="1">
        <f t="array" ref="WBT117:WBV117">IFERROR(VLOOKUP(WBS117,[1]MA!$A$6:$D$32,{2,3,4},0),IFERROR(VLOOKUP(WBS117,[1]MO!$A$6:$D$26,{2,3,4},0),IFERROR(VLOOKUP(WBS117,[1]MQ!$A$6:$D$26,{2,3,4},0),IFERROR(VLOOKUP(WBS117,[1]BA!$A$6:$H$184,{2,5,8},0),{"No encontrado","X","X"}))))</f>
        <v>CIMBRA COMUN</v>
      </c>
      <c r="WBU117" s="12" t="str">
        <v>m2</v>
      </c>
      <c r="WBV117" s="4">
        <v>404.09</v>
      </c>
      <c r="WBW117" s="1">
        <f t="shared" ref="WBW117" si="3905">0.2*2</f>
        <v>0.4</v>
      </c>
      <c r="WBX117" s="4">
        <f t="shared" ref="WBX117:WBX120" si="3906">WBW117*WBV117</f>
        <v>161.63999999999999</v>
      </c>
      <c r="WCA117" s="1" t="s">
        <v>550</v>
      </c>
      <c r="WCB117" s="4" t="str" cm="1">
        <f t="array" ref="WCB117:WCD117">IFERROR(VLOOKUP(WCA117,[1]MA!$A$6:$D$32,{2,3,4},0),IFERROR(VLOOKUP(WCA117,[1]MO!$A$6:$D$26,{2,3,4},0),IFERROR(VLOOKUP(WCA117,[1]MQ!$A$6:$D$26,{2,3,4},0),IFERROR(VLOOKUP(WCA117,[1]BA!$A$6:$H$184,{2,5,8},0),{"No encontrado","X","X"}))))</f>
        <v>CIMBRA COMUN</v>
      </c>
      <c r="WCC117" s="12" t="str">
        <v>m2</v>
      </c>
      <c r="WCD117" s="4">
        <v>404.09</v>
      </c>
      <c r="WCE117" s="1">
        <f t="shared" ref="WCE117" si="3907">0.2*2</f>
        <v>0.4</v>
      </c>
      <c r="WCF117" s="4">
        <f t="shared" ref="WCF117:WCF120" si="3908">WCE117*WCD117</f>
        <v>161.63999999999999</v>
      </c>
      <c r="WCI117" s="1" t="s">
        <v>550</v>
      </c>
      <c r="WCJ117" s="4" t="str" cm="1">
        <f t="array" ref="WCJ117:WCL117">IFERROR(VLOOKUP(WCI117,[1]MA!$A$6:$D$32,{2,3,4},0),IFERROR(VLOOKUP(WCI117,[1]MO!$A$6:$D$26,{2,3,4},0),IFERROR(VLOOKUP(WCI117,[1]MQ!$A$6:$D$26,{2,3,4},0),IFERROR(VLOOKUP(WCI117,[1]BA!$A$6:$H$184,{2,5,8},0),{"No encontrado","X","X"}))))</f>
        <v>CIMBRA COMUN</v>
      </c>
      <c r="WCK117" s="12" t="str">
        <v>m2</v>
      </c>
      <c r="WCL117" s="4">
        <v>404.09</v>
      </c>
      <c r="WCM117" s="1">
        <f t="shared" ref="WCM117" si="3909">0.2*2</f>
        <v>0.4</v>
      </c>
      <c r="WCN117" s="4">
        <f t="shared" ref="WCN117:WCN120" si="3910">WCM117*WCL117</f>
        <v>161.63999999999999</v>
      </c>
      <c r="WCQ117" s="1" t="s">
        <v>550</v>
      </c>
      <c r="WCR117" s="4" t="str" cm="1">
        <f t="array" ref="WCR117:WCT117">IFERROR(VLOOKUP(WCQ117,[1]MA!$A$6:$D$32,{2,3,4},0),IFERROR(VLOOKUP(WCQ117,[1]MO!$A$6:$D$26,{2,3,4},0),IFERROR(VLOOKUP(WCQ117,[1]MQ!$A$6:$D$26,{2,3,4},0),IFERROR(VLOOKUP(WCQ117,[1]BA!$A$6:$H$184,{2,5,8},0),{"No encontrado","X","X"}))))</f>
        <v>CIMBRA COMUN</v>
      </c>
      <c r="WCS117" s="12" t="str">
        <v>m2</v>
      </c>
      <c r="WCT117" s="4">
        <v>404.09</v>
      </c>
      <c r="WCU117" s="1">
        <f t="shared" ref="WCU117" si="3911">0.2*2</f>
        <v>0.4</v>
      </c>
      <c r="WCV117" s="4">
        <f t="shared" ref="WCV117:WCV120" si="3912">WCU117*WCT117</f>
        <v>161.63999999999999</v>
      </c>
      <c r="WCY117" s="1" t="s">
        <v>550</v>
      </c>
      <c r="WCZ117" s="4" t="str" cm="1">
        <f t="array" ref="WCZ117:WDB117">IFERROR(VLOOKUP(WCY117,[1]MA!$A$6:$D$32,{2,3,4},0),IFERROR(VLOOKUP(WCY117,[1]MO!$A$6:$D$26,{2,3,4},0),IFERROR(VLOOKUP(WCY117,[1]MQ!$A$6:$D$26,{2,3,4},0),IFERROR(VLOOKUP(WCY117,[1]BA!$A$6:$H$184,{2,5,8},0),{"No encontrado","X","X"}))))</f>
        <v>CIMBRA COMUN</v>
      </c>
      <c r="WDA117" s="12" t="str">
        <v>m2</v>
      </c>
      <c r="WDB117" s="4">
        <v>404.09</v>
      </c>
      <c r="WDC117" s="1">
        <f t="shared" ref="WDC117" si="3913">0.2*2</f>
        <v>0.4</v>
      </c>
      <c r="WDD117" s="4">
        <f t="shared" ref="WDD117:WDD120" si="3914">WDC117*WDB117</f>
        <v>161.63999999999999</v>
      </c>
      <c r="WDG117" s="1" t="s">
        <v>550</v>
      </c>
      <c r="WDH117" s="4" t="str" cm="1">
        <f t="array" ref="WDH117:WDJ117">IFERROR(VLOOKUP(WDG117,[1]MA!$A$6:$D$32,{2,3,4},0),IFERROR(VLOOKUP(WDG117,[1]MO!$A$6:$D$26,{2,3,4},0),IFERROR(VLOOKUP(WDG117,[1]MQ!$A$6:$D$26,{2,3,4},0),IFERROR(VLOOKUP(WDG117,[1]BA!$A$6:$H$184,{2,5,8},0),{"No encontrado","X","X"}))))</f>
        <v>CIMBRA COMUN</v>
      </c>
      <c r="WDI117" s="12" t="str">
        <v>m2</v>
      </c>
      <c r="WDJ117" s="4">
        <v>404.09</v>
      </c>
      <c r="WDK117" s="1">
        <f t="shared" ref="WDK117" si="3915">0.2*2</f>
        <v>0.4</v>
      </c>
      <c r="WDL117" s="4">
        <f t="shared" ref="WDL117:WDL120" si="3916">WDK117*WDJ117</f>
        <v>161.63999999999999</v>
      </c>
      <c r="WDO117" s="1" t="s">
        <v>550</v>
      </c>
      <c r="WDP117" s="4" t="str" cm="1">
        <f t="array" ref="WDP117:WDR117">IFERROR(VLOOKUP(WDO117,[1]MA!$A$6:$D$32,{2,3,4},0),IFERROR(VLOOKUP(WDO117,[1]MO!$A$6:$D$26,{2,3,4},0),IFERROR(VLOOKUP(WDO117,[1]MQ!$A$6:$D$26,{2,3,4},0),IFERROR(VLOOKUP(WDO117,[1]BA!$A$6:$H$184,{2,5,8},0),{"No encontrado","X","X"}))))</f>
        <v>CIMBRA COMUN</v>
      </c>
      <c r="WDQ117" s="12" t="str">
        <v>m2</v>
      </c>
      <c r="WDR117" s="4">
        <v>404.09</v>
      </c>
      <c r="WDS117" s="1">
        <f t="shared" ref="WDS117" si="3917">0.2*2</f>
        <v>0.4</v>
      </c>
      <c r="WDT117" s="4">
        <f t="shared" ref="WDT117:WDT120" si="3918">WDS117*WDR117</f>
        <v>161.63999999999999</v>
      </c>
      <c r="WDW117" s="1" t="s">
        <v>550</v>
      </c>
      <c r="WDX117" s="4" t="str" cm="1">
        <f t="array" ref="WDX117:WDZ117">IFERROR(VLOOKUP(WDW117,[1]MA!$A$6:$D$32,{2,3,4},0),IFERROR(VLOOKUP(WDW117,[1]MO!$A$6:$D$26,{2,3,4},0),IFERROR(VLOOKUP(WDW117,[1]MQ!$A$6:$D$26,{2,3,4},0),IFERROR(VLOOKUP(WDW117,[1]BA!$A$6:$H$184,{2,5,8},0),{"No encontrado","X","X"}))))</f>
        <v>CIMBRA COMUN</v>
      </c>
      <c r="WDY117" s="12" t="str">
        <v>m2</v>
      </c>
      <c r="WDZ117" s="4">
        <v>404.09</v>
      </c>
      <c r="WEA117" s="1">
        <f t="shared" ref="WEA117" si="3919">0.2*2</f>
        <v>0.4</v>
      </c>
      <c r="WEB117" s="4">
        <f t="shared" ref="WEB117:WEB120" si="3920">WEA117*WDZ117</f>
        <v>161.63999999999999</v>
      </c>
      <c r="WEE117" s="1" t="s">
        <v>550</v>
      </c>
      <c r="WEF117" s="4" t="str" cm="1">
        <f t="array" ref="WEF117:WEH117">IFERROR(VLOOKUP(WEE117,[1]MA!$A$6:$D$32,{2,3,4},0),IFERROR(VLOOKUP(WEE117,[1]MO!$A$6:$D$26,{2,3,4},0),IFERROR(VLOOKUP(WEE117,[1]MQ!$A$6:$D$26,{2,3,4},0),IFERROR(VLOOKUP(WEE117,[1]BA!$A$6:$H$184,{2,5,8},0),{"No encontrado","X","X"}))))</f>
        <v>CIMBRA COMUN</v>
      </c>
      <c r="WEG117" s="12" t="str">
        <v>m2</v>
      </c>
      <c r="WEH117" s="4">
        <v>404.09</v>
      </c>
      <c r="WEI117" s="1">
        <f t="shared" ref="WEI117" si="3921">0.2*2</f>
        <v>0.4</v>
      </c>
      <c r="WEJ117" s="4">
        <f t="shared" ref="WEJ117:WEJ120" si="3922">WEI117*WEH117</f>
        <v>161.63999999999999</v>
      </c>
      <c r="WEM117" s="1" t="s">
        <v>550</v>
      </c>
      <c r="WEN117" s="4" t="str" cm="1">
        <f t="array" ref="WEN117:WEP117">IFERROR(VLOOKUP(WEM117,[1]MA!$A$6:$D$32,{2,3,4},0),IFERROR(VLOOKUP(WEM117,[1]MO!$A$6:$D$26,{2,3,4},0),IFERROR(VLOOKUP(WEM117,[1]MQ!$A$6:$D$26,{2,3,4},0),IFERROR(VLOOKUP(WEM117,[1]BA!$A$6:$H$184,{2,5,8},0),{"No encontrado","X","X"}))))</f>
        <v>CIMBRA COMUN</v>
      </c>
      <c r="WEO117" s="12" t="str">
        <v>m2</v>
      </c>
      <c r="WEP117" s="4">
        <v>404.09</v>
      </c>
      <c r="WEQ117" s="1">
        <f t="shared" ref="WEQ117" si="3923">0.2*2</f>
        <v>0.4</v>
      </c>
      <c r="WER117" s="4">
        <f t="shared" ref="WER117:WER120" si="3924">WEQ117*WEP117</f>
        <v>161.63999999999999</v>
      </c>
      <c r="WEU117" s="1" t="s">
        <v>550</v>
      </c>
      <c r="WEV117" s="4" t="str" cm="1">
        <f t="array" ref="WEV117:WEX117">IFERROR(VLOOKUP(WEU117,[1]MA!$A$6:$D$32,{2,3,4},0),IFERROR(VLOOKUP(WEU117,[1]MO!$A$6:$D$26,{2,3,4},0),IFERROR(VLOOKUP(WEU117,[1]MQ!$A$6:$D$26,{2,3,4},0),IFERROR(VLOOKUP(WEU117,[1]BA!$A$6:$H$184,{2,5,8},0),{"No encontrado","X","X"}))))</f>
        <v>CIMBRA COMUN</v>
      </c>
      <c r="WEW117" s="12" t="str">
        <v>m2</v>
      </c>
      <c r="WEX117" s="4">
        <v>404.09</v>
      </c>
      <c r="WEY117" s="1">
        <f t="shared" ref="WEY117" si="3925">0.2*2</f>
        <v>0.4</v>
      </c>
      <c r="WEZ117" s="4">
        <f t="shared" ref="WEZ117:WEZ120" si="3926">WEY117*WEX117</f>
        <v>161.63999999999999</v>
      </c>
      <c r="WFC117" s="1" t="s">
        <v>550</v>
      </c>
      <c r="WFD117" s="4" t="str" cm="1">
        <f t="array" ref="WFD117:WFF117">IFERROR(VLOOKUP(WFC117,[1]MA!$A$6:$D$32,{2,3,4},0),IFERROR(VLOOKUP(WFC117,[1]MO!$A$6:$D$26,{2,3,4},0),IFERROR(VLOOKUP(WFC117,[1]MQ!$A$6:$D$26,{2,3,4},0),IFERROR(VLOOKUP(WFC117,[1]BA!$A$6:$H$184,{2,5,8},0),{"No encontrado","X","X"}))))</f>
        <v>CIMBRA COMUN</v>
      </c>
      <c r="WFE117" s="12" t="str">
        <v>m2</v>
      </c>
      <c r="WFF117" s="4">
        <v>404.09</v>
      </c>
      <c r="WFG117" s="1">
        <f t="shared" ref="WFG117" si="3927">0.2*2</f>
        <v>0.4</v>
      </c>
      <c r="WFH117" s="4">
        <f t="shared" ref="WFH117:WFH120" si="3928">WFG117*WFF117</f>
        <v>161.63999999999999</v>
      </c>
      <c r="WFK117" s="1" t="s">
        <v>550</v>
      </c>
      <c r="WFL117" s="4" t="str" cm="1">
        <f t="array" ref="WFL117:WFN117">IFERROR(VLOOKUP(WFK117,[1]MA!$A$6:$D$32,{2,3,4},0),IFERROR(VLOOKUP(WFK117,[1]MO!$A$6:$D$26,{2,3,4},0),IFERROR(VLOOKUP(WFK117,[1]MQ!$A$6:$D$26,{2,3,4},0),IFERROR(VLOOKUP(WFK117,[1]BA!$A$6:$H$184,{2,5,8},0),{"No encontrado","X","X"}))))</f>
        <v>CIMBRA COMUN</v>
      </c>
      <c r="WFM117" s="12" t="str">
        <v>m2</v>
      </c>
      <c r="WFN117" s="4">
        <v>404.09</v>
      </c>
      <c r="WFO117" s="1">
        <f t="shared" ref="WFO117" si="3929">0.2*2</f>
        <v>0.4</v>
      </c>
      <c r="WFP117" s="4">
        <f t="shared" ref="WFP117:WFP120" si="3930">WFO117*WFN117</f>
        <v>161.63999999999999</v>
      </c>
      <c r="WFS117" s="1" t="s">
        <v>550</v>
      </c>
      <c r="WFT117" s="4" t="str" cm="1">
        <f t="array" ref="WFT117:WFV117">IFERROR(VLOOKUP(WFS117,[1]MA!$A$6:$D$32,{2,3,4},0),IFERROR(VLOOKUP(WFS117,[1]MO!$A$6:$D$26,{2,3,4},0),IFERROR(VLOOKUP(WFS117,[1]MQ!$A$6:$D$26,{2,3,4},0),IFERROR(VLOOKUP(WFS117,[1]BA!$A$6:$H$184,{2,5,8},0),{"No encontrado","X","X"}))))</f>
        <v>CIMBRA COMUN</v>
      </c>
      <c r="WFU117" s="12" t="str">
        <v>m2</v>
      </c>
      <c r="WFV117" s="4">
        <v>404.09</v>
      </c>
      <c r="WFW117" s="1">
        <f t="shared" ref="WFW117" si="3931">0.2*2</f>
        <v>0.4</v>
      </c>
      <c r="WFX117" s="4">
        <f t="shared" ref="WFX117:WFX120" si="3932">WFW117*WFV117</f>
        <v>161.63999999999999</v>
      </c>
      <c r="WGA117" s="1" t="s">
        <v>550</v>
      </c>
      <c r="WGB117" s="4" t="str" cm="1">
        <f t="array" ref="WGB117:WGD117">IFERROR(VLOOKUP(WGA117,[1]MA!$A$6:$D$32,{2,3,4},0),IFERROR(VLOOKUP(WGA117,[1]MO!$A$6:$D$26,{2,3,4},0),IFERROR(VLOOKUP(WGA117,[1]MQ!$A$6:$D$26,{2,3,4},0),IFERROR(VLOOKUP(WGA117,[1]BA!$A$6:$H$184,{2,5,8},0),{"No encontrado","X","X"}))))</f>
        <v>CIMBRA COMUN</v>
      </c>
      <c r="WGC117" s="12" t="str">
        <v>m2</v>
      </c>
      <c r="WGD117" s="4">
        <v>404.09</v>
      </c>
      <c r="WGE117" s="1">
        <f t="shared" ref="WGE117" si="3933">0.2*2</f>
        <v>0.4</v>
      </c>
      <c r="WGF117" s="4">
        <f t="shared" ref="WGF117:WGF120" si="3934">WGE117*WGD117</f>
        <v>161.63999999999999</v>
      </c>
      <c r="WGI117" s="1" t="s">
        <v>550</v>
      </c>
      <c r="WGJ117" s="4" t="str" cm="1">
        <f t="array" ref="WGJ117:WGL117">IFERROR(VLOOKUP(WGI117,[1]MA!$A$6:$D$32,{2,3,4},0),IFERROR(VLOOKUP(WGI117,[1]MO!$A$6:$D$26,{2,3,4},0),IFERROR(VLOOKUP(WGI117,[1]MQ!$A$6:$D$26,{2,3,4},0),IFERROR(VLOOKUP(WGI117,[1]BA!$A$6:$H$184,{2,5,8},0),{"No encontrado","X","X"}))))</f>
        <v>CIMBRA COMUN</v>
      </c>
      <c r="WGK117" s="12" t="str">
        <v>m2</v>
      </c>
      <c r="WGL117" s="4">
        <v>404.09</v>
      </c>
      <c r="WGM117" s="1">
        <f t="shared" ref="WGM117" si="3935">0.2*2</f>
        <v>0.4</v>
      </c>
      <c r="WGN117" s="4">
        <f t="shared" ref="WGN117:WGN120" si="3936">WGM117*WGL117</f>
        <v>161.63999999999999</v>
      </c>
      <c r="WGQ117" s="1" t="s">
        <v>550</v>
      </c>
      <c r="WGR117" s="4" t="str" cm="1">
        <f t="array" ref="WGR117:WGT117">IFERROR(VLOOKUP(WGQ117,[1]MA!$A$6:$D$32,{2,3,4},0),IFERROR(VLOOKUP(WGQ117,[1]MO!$A$6:$D$26,{2,3,4},0),IFERROR(VLOOKUP(WGQ117,[1]MQ!$A$6:$D$26,{2,3,4},0),IFERROR(VLOOKUP(WGQ117,[1]BA!$A$6:$H$184,{2,5,8},0),{"No encontrado","X","X"}))))</f>
        <v>CIMBRA COMUN</v>
      </c>
      <c r="WGS117" s="12" t="str">
        <v>m2</v>
      </c>
      <c r="WGT117" s="4">
        <v>404.09</v>
      </c>
      <c r="WGU117" s="1">
        <f t="shared" ref="WGU117" si="3937">0.2*2</f>
        <v>0.4</v>
      </c>
      <c r="WGV117" s="4">
        <f t="shared" ref="WGV117:WGV120" si="3938">WGU117*WGT117</f>
        <v>161.63999999999999</v>
      </c>
      <c r="WGY117" s="1" t="s">
        <v>550</v>
      </c>
      <c r="WGZ117" s="4" t="str" cm="1">
        <f t="array" ref="WGZ117:WHB117">IFERROR(VLOOKUP(WGY117,[1]MA!$A$6:$D$32,{2,3,4},0),IFERROR(VLOOKUP(WGY117,[1]MO!$A$6:$D$26,{2,3,4},0),IFERROR(VLOOKUP(WGY117,[1]MQ!$A$6:$D$26,{2,3,4},0),IFERROR(VLOOKUP(WGY117,[1]BA!$A$6:$H$184,{2,5,8},0),{"No encontrado","X","X"}))))</f>
        <v>CIMBRA COMUN</v>
      </c>
      <c r="WHA117" s="12" t="str">
        <v>m2</v>
      </c>
      <c r="WHB117" s="4">
        <v>404.09</v>
      </c>
      <c r="WHC117" s="1">
        <f t="shared" ref="WHC117" si="3939">0.2*2</f>
        <v>0.4</v>
      </c>
      <c r="WHD117" s="4">
        <f t="shared" ref="WHD117:WHD120" si="3940">WHC117*WHB117</f>
        <v>161.63999999999999</v>
      </c>
      <c r="WHG117" s="1" t="s">
        <v>550</v>
      </c>
      <c r="WHH117" s="4" t="str" cm="1">
        <f t="array" ref="WHH117:WHJ117">IFERROR(VLOOKUP(WHG117,[1]MA!$A$6:$D$32,{2,3,4},0),IFERROR(VLOOKUP(WHG117,[1]MO!$A$6:$D$26,{2,3,4},0),IFERROR(VLOOKUP(WHG117,[1]MQ!$A$6:$D$26,{2,3,4},0),IFERROR(VLOOKUP(WHG117,[1]BA!$A$6:$H$184,{2,5,8},0),{"No encontrado","X","X"}))))</f>
        <v>CIMBRA COMUN</v>
      </c>
      <c r="WHI117" s="12" t="str">
        <v>m2</v>
      </c>
      <c r="WHJ117" s="4">
        <v>404.09</v>
      </c>
      <c r="WHK117" s="1">
        <f t="shared" ref="WHK117" si="3941">0.2*2</f>
        <v>0.4</v>
      </c>
      <c r="WHL117" s="4">
        <f t="shared" ref="WHL117:WHL120" si="3942">WHK117*WHJ117</f>
        <v>161.63999999999999</v>
      </c>
      <c r="WHO117" s="1" t="s">
        <v>550</v>
      </c>
      <c r="WHP117" s="4" t="str" cm="1">
        <f t="array" ref="WHP117:WHR117">IFERROR(VLOOKUP(WHO117,[1]MA!$A$6:$D$32,{2,3,4},0),IFERROR(VLOOKUP(WHO117,[1]MO!$A$6:$D$26,{2,3,4},0),IFERROR(VLOOKUP(WHO117,[1]MQ!$A$6:$D$26,{2,3,4},0),IFERROR(VLOOKUP(WHO117,[1]BA!$A$6:$H$184,{2,5,8},0),{"No encontrado","X","X"}))))</f>
        <v>CIMBRA COMUN</v>
      </c>
      <c r="WHQ117" s="12" t="str">
        <v>m2</v>
      </c>
      <c r="WHR117" s="4">
        <v>404.09</v>
      </c>
      <c r="WHS117" s="1">
        <f t="shared" ref="WHS117" si="3943">0.2*2</f>
        <v>0.4</v>
      </c>
      <c r="WHT117" s="4">
        <f t="shared" ref="WHT117:WHT120" si="3944">WHS117*WHR117</f>
        <v>161.63999999999999</v>
      </c>
      <c r="WHW117" s="1" t="s">
        <v>550</v>
      </c>
      <c r="WHX117" s="4" t="str" cm="1">
        <f t="array" ref="WHX117:WHZ117">IFERROR(VLOOKUP(WHW117,[1]MA!$A$6:$D$32,{2,3,4},0),IFERROR(VLOOKUP(WHW117,[1]MO!$A$6:$D$26,{2,3,4},0),IFERROR(VLOOKUP(WHW117,[1]MQ!$A$6:$D$26,{2,3,4},0),IFERROR(VLOOKUP(WHW117,[1]BA!$A$6:$H$184,{2,5,8},0),{"No encontrado","X","X"}))))</f>
        <v>CIMBRA COMUN</v>
      </c>
      <c r="WHY117" s="12" t="str">
        <v>m2</v>
      </c>
      <c r="WHZ117" s="4">
        <v>404.09</v>
      </c>
      <c r="WIA117" s="1">
        <f t="shared" ref="WIA117" si="3945">0.2*2</f>
        <v>0.4</v>
      </c>
      <c r="WIB117" s="4">
        <f t="shared" ref="WIB117:WIB120" si="3946">WIA117*WHZ117</f>
        <v>161.63999999999999</v>
      </c>
      <c r="WIE117" s="1" t="s">
        <v>550</v>
      </c>
      <c r="WIF117" s="4" t="str" cm="1">
        <f t="array" ref="WIF117:WIH117">IFERROR(VLOOKUP(WIE117,[1]MA!$A$6:$D$32,{2,3,4},0),IFERROR(VLOOKUP(WIE117,[1]MO!$A$6:$D$26,{2,3,4},0),IFERROR(VLOOKUP(WIE117,[1]MQ!$A$6:$D$26,{2,3,4},0),IFERROR(VLOOKUP(WIE117,[1]BA!$A$6:$H$184,{2,5,8},0),{"No encontrado","X","X"}))))</f>
        <v>CIMBRA COMUN</v>
      </c>
      <c r="WIG117" s="12" t="str">
        <v>m2</v>
      </c>
      <c r="WIH117" s="4">
        <v>404.09</v>
      </c>
      <c r="WII117" s="1">
        <f t="shared" ref="WII117" si="3947">0.2*2</f>
        <v>0.4</v>
      </c>
      <c r="WIJ117" s="4">
        <f t="shared" ref="WIJ117:WIJ120" si="3948">WII117*WIH117</f>
        <v>161.63999999999999</v>
      </c>
      <c r="WIM117" s="1" t="s">
        <v>550</v>
      </c>
      <c r="WIN117" s="4" t="str" cm="1">
        <f t="array" ref="WIN117:WIP117">IFERROR(VLOOKUP(WIM117,[1]MA!$A$6:$D$32,{2,3,4},0),IFERROR(VLOOKUP(WIM117,[1]MO!$A$6:$D$26,{2,3,4},0),IFERROR(VLOOKUP(WIM117,[1]MQ!$A$6:$D$26,{2,3,4},0),IFERROR(VLOOKUP(WIM117,[1]BA!$A$6:$H$184,{2,5,8},0),{"No encontrado","X","X"}))))</f>
        <v>CIMBRA COMUN</v>
      </c>
      <c r="WIO117" s="12" t="str">
        <v>m2</v>
      </c>
      <c r="WIP117" s="4">
        <v>404.09</v>
      </c>
      <c r="WIQ117" s="1">
        <f t="shared" ref="WIQ117" si="3949">0.2*2</f>
        <v>0.4</v>
      </c>
      <c r="WIR117" s="4">
        <f t="shared" ref="WIR117:WIR120" si="3950">WIQ117*WIP117</f>
        <v>161.63999999999999</v>
      </c>
      <c r="WIU117" s="1" t="s">
        <v>550</v>
      </c>
      <c r="WIV117" s="4" t="str" cm="1">
        <f t="array" ref="WIV117:WIX117">IFERROR(VLOOKUP(WIU117,[1]MA!$A$6:$D$32,{2,3,4},0),IFERROR(VLOOKUP(WIU117,[1]MO!$A$6:$D$26,{2,3,4},0),IFERROR(VLOOKUP(WIU117,[1]MQ!$A$6:$D$26,{2,3,4},0),IFERROR(VLOOKUP(WIU117,[1]BA!$A$6:$H$184,{2,5,8},0),{"No encontrado","X","X"}))))</f>
        <v>CIMBRA COMUN</v>
      </c>
      <c r="WIW117" s="12" t="str">
        <v>m2</v>
      </c>
      <c r="WIX117" s="4">
        <v>404.09</v>
      </c>
      <c r="WIY117" s="1">
        <f t="shared" ref="WIY117" si="3951">0.2*2</f>
        <v>0.4</v>
      </c>
      <c r="WIZ117" s="4">
        <f t="shared" ref="WIZ117:WIZ120" si="3952">WIY117*WIX117</f>
        <v>161.63999999999999</v>
      </c>
      <c r="WJC117" s="1" t="s">
        <v>550</v>
      </c>
      <c r="WJD117" s="4" t="str" cm="1">
        <f t="array" ref="WJD117:WJF117">IFERROR(VLOOKUP(WJC117,[1]MA!$A$6:$D$32,{2,3,4},0),IFERROR(VLOOKUP(WJC117,[1]MO!$A$6:$D$26,{2,3,4},0),IFERROR(VLOOKUP(WJC117,[1]MQ!$A$6:$D$26,{2,3,4},0),IFERROR(VLOOKUP(WJC117,[1]BA!$A$6:$H$184,{2,5,8},0),{"No encontrado","X","X"}))))</f>
        <v>CIMBRA COMUN</v>
      </c>
      <c r="WJE117" s="12" t="str">
        <v>m2</v>
      </c>
      <c r="WJF117" s="4">
        <v>404.09</v>
      </c>
      <c r="WJG117" s="1">
        <f t="shared" ref="WJG117" si="3953">0.2*2</f>
        <v>0.4</v>
      </c>
      <c r="WJH117" s="4">
        <f t="shared" ref="WJH117:WJH120" si="3954">WJG117*WJF117</f>
        <v>161.63999999999999</v>
      </c>
      <c r="WJK117" s="1" t="s">
        <v>550</v>
      </c>
      <c r="WJL117" s="4" t="str" cm="1">
        <f t="array" ref="WJL117:WJN117">IFERROR(VLOOKUP(WJK117,[1]MA!$A$6:$D$32,{2,3,4},0),IFERROR(VLOOKUP(WJK117,[1]MO!$A$6:$D$26,{2,3,4},0),IFERROR(VLOOKUP(WJK117,[1]MQ!$A$6:$D$26,{2,3,4},0),IFERROR(VLOOKUP(WJK117,[1]BA!$A$6:$H$184,{2,5,8},0),{"No encontrado","X","X"}))))</f>
        <v>CIMBRA COMUN</v>
      </c>
      <c r="WJM117" s="12" t="str">
        <v>m2</v>
      </c>
      <c r="WJN117" s="4">
        <v>404.09</v>
      </c>
      <c r="WJO117" s="1">
        <f t="shared" ref="WJO117" si="3955">0.2*2</f>
        <v>0.4</v>
      </c>
      <c r="WJP117" s="4">
        <f t="shared" ref="WJP117:WJP120" si="3956">WJO117*WJN117</f>
        <v>161.63999999999999</v>
      </c>
      <c r="WJS117" s="1" t="s">
        <v>550</v>
      </c>
      <c r="WJT117" s="4" t="str" cm="1">
        <f t="array" ref="WJT117:WJV117">IFERROR(VLOOKUP(WJS117,[1]MA!$A$6:$D$32,{2,3,4},0),IFERROR(VLOOKUP(WJS117,[1]MO!$A$6:$D$26,{2,3,4},0),IFERROR(VLOOKUP(WJS117,[1]MQ!$A$6:$D$26,{2,3,4},0),IFERROR(VLOOKUP(WJS117,[1]BA!$A$6:$H$184,{2,5,8},0),{"No encontrado","X","X"}))))</f>
        <v>CIMBRA COMUN</v>
      </c>
      <c r="WJU117" s="12" t="str">
        <v>m2</v>
      </c>
      <c r="WJV117" s="4">
        <v>404.09</v>
      </c>
      <c r="WJW117" s="1">
        <f t="shared" ref="WJW117" si="3957">0.2*2</f>
        <v>0.4</v>
      </c>
      <c r="WJX117" s="4">
        <f t="shared" ref="WJX117:WJX120" si="3958">WJW117*WJV117</f>
        <v>161.63999999999999</v>
      </c>
      <c r="WKA117" s="1" t="s">
        <v>550</v>
      </c>
      <c r="WKB117" s="4" t="str" cm="1">
        <f t="array" ref="WKB117:WKD117">IFERROR(VLOOKUP(WKA117,[1]MA!$A$6:$D$32,{2,3,4},0),IFERROR(VLOOKUP(WKA117,[1]MO!$A$6:$D$26,{2,3,4},0),IFERROR(VLOOKUP(WKA117,[1]MQ!$A$6:$D$26,{2,3,4},0),IFERROR(VLOOKUP(WKA117,[1]BA!$A$6:$H$184,{2,5,8},0),{"No encontrado","X","X"}))))</f>
        <v>CIMBRA COMUN</v>
      </c>
      <c r="WKC117" s="12" t="str">
        <v>m2</v>
      </c>
      <c r="WKD117" s="4">
        <v>404.09</v>
      </c>
      <c r="WKE117" s="1">
        <f t="shared" ref="WKE117" si="3959">0.2*2</f>
        <v>0.4</v>
      </c>
      <c r="WKF117" s="4">
        <f t="shared" ref="WKF117:WKF120" si="3960">WKE117*WKD117</f>
        <v>161.63999999999999</v>
      </c>
      <c r="WKI117" s="1" t="s">
        <v>550</v>
      </c>
      <c r="WKJ117" s="4" t="str" cm="1">
        <f t="array" ref="WKJ117:WKL117">IFERROR(VLOOKUP(WKI117,[1]MA!$A$6:$D$32,{2,3,4},0),IFERROR(VLOOKUP(WKI117,[1]MO!$A$6:$D$26,{2,3,4},0),IFERROR(VLOOKUP(WKI117,[1]MQ!$A$6:$D$26,{2,3,4},0),IFERROR(VLOOKUP(WKI117,[1]BA!$A$6:$H$184,{2,5,8},0),{"No encontrado","X","X"}))))</f>
        <v>CIMBRA COMUN</v>
      </c>
      <c r="WKK117" s="12" t="str">
        <v>m2</v>
      </c>
      <c r="WKL117" s="4">
        <v>404.09</v>
      </c>
      <c r="WKM117" s="1">
        <f t="shared" ref="WKM117" si="3961">0.2*2</f>
        <v>0.4</v>
      </c>
      <c r="WKN117" s="4">
        <f t="shared" ref="WKN117:WKN120" si="3962">WKM117*WKL117</f>
        <v>161.63999999999999</v>
      </c>
      <c r="WKQ117" s="1" t="s">
        <v>550</v>
      </c>
      <c r="WKR117" s="4" t="str" cm="1">
        <f t="array" ref="WKR117:WKT117">IFERROR(VLOOKUP(WKQ117,[1]MA!$A$6:$D$32,{2,3,4},0),IFERROR(VLOOKUP(WKQ117,[1]MO!$A$6:$D$26,{2,3,4},0),IFERROR(VLOOKUP(WKQ117,[1]MQ!$A$6:$D$26,{2,3,4},0),IFERROR(VLOOKUP(WKQ117,[1]BA!$A$6:$H$184,{2,5,8},0),{"No encontrado","X","X"}))))</f>
        <v>CIMBRA COMUN</v>
      </c>
      <c r="WKS117" s="12" t="str">
        <v>m2</v>
      </c>
      <c r="WKT117" s="4">
        <v>404.09</v>
      </c>
      <c r="WKU117" s="1">
        <f t="shared" ref="WKU117" si="3963">0.2*2</f>
        <v>0.4</v>
      </c>
      <c r="WKV117" s="4">
        <f t="shared" ref="WKV117:WKV120" si="3964">WKU117*WKT117</f>
        <v>161.63999999999999</v>
      </c>
      <c r="WKY117" s="1" t="s">
        <v>550</v>
      </c>
      <c r="WKZ117" s="4" t="str" cm="1">
        <f t="array" ref="WKZ117:WLB117">IFERROR(VLOOKUP(WKY117,[1]MA!$A$6:$D$32,{2,3,4},0),IFERROR(VLOOKUP(WKY117,[1]MO!$A$6:$D$26,{2,3,4},0),IFERROR(VLOOKUP(WKY117,[1]MQ!$A$6:$D$26,{2,3,4},0),IFERROR(VLOOKUP(WKY117,[1]BA!$A$6:$H$184,{2,5,8},0),{"No encontrado","X","X"}))))</f>
        <v>CIMBRA COMUN</v>
      </c>
      <c r="WLA117" s="12" t="str">
        <v>m2</v>
      </c>
      <c r="WLB117" s="4">
        <v>404.09</v>
      </c>
      <c r="WLC117" s="1">
        <f t="shared" ref="WLC117" si="3965">0.2*2</f>
        <v>0.4</v>
      </c>
      <c r="WLD117" s="4">
        <f t="shared" ref="WLD117:WLD120" si="3966">WLC117*WLB117</f>
        <v>161.63999999999999</v>
      </c>
      <c r="WLG117" s="1" t="s">
        <v>550</v>
      </c>
      <c r="WLH117" s="4" t="str" cm="1">
        <f t="array" ref="WLH117:WLJ117">IFERROR(VLOOKUP(WLG117,[1]MA!$A$6:$D$32,{2,3,4},0),IFERROR(VLOOKUP(WLG117,[1]MO!$A$6:$D$26,{2,3,4},0),IFERROR(VLOOKUP(WLG117,[1]MQ!$A$6:$D$26,{2,3,4},0),IFERROR(VLOOKUP(WLG117,[1]BA!$A$6:$H$184,{2,5,8},0),{"No encontrado","X","X"}))))</f>
        <v>CIMBRA COMUN</v>
      </c>
      <c r="WLI117" s="12" t="str">
        <v>m2</v>
      </c>
      <c r="WLJ117" s="4">
        <v>404.09</v>
      </c>
      <c r="WLK117" s="1">
        <f t="shared" ref="WLK117" si="3967">0.2*2</f>
        <v>0.4</v>
      </c>
      <c r="WLL117" s="4">
        <f t="shared" ref="WLL117:WLL120" si="3968">WLK117*WLJ117</f>
        <v>161.63999999999999</v>
      </c>
      <c r="WLO117" s="1" t="s">
        <v>550</v>
      </c>
      <c r="WLP117" s="4" t="str" cm="1">
        <f t="array" ref="WLP117:WLR117">IFERROR(VLOOKUP(WLO117,[1]MA!$A$6:$D$32,{2,3,4},0),IFERROR(VLOOKUP(WLO117,[1]MO!$A$6:$D$26,{2,3,4},0),IFERROR(VLOOKUP(WLO117,[1]MQ!$A$6:$D$26,{2,3,4},0),IFERROR(VLOOKUP(WLO117,[1]BA!$A$6:$H$184,{2,5,8},0),{"No encontrado","X","X"}))))</f>
        <v>CIMBRA COMUN</v>
      </c>
      <c r="WLQ117" s="12" t="str">
        <v>m2</v>
      </c>
      <c r="WLR117" s="4">
        <v>404.09</v>
      </c>
      <c r="WLS117" s="1">
        <f t="shared" ref="WLS117" si="3969">0.2*2</f>
        <v>0.4</v>
      </c>
      <c r="WLT117" s="4">
        <f t="shared" ref="WLT117:WLT120" si="3970">WLS117*WLR117</f>
        <v>161.63999999999999</v>
      </c>
      <c r="WLW117" s="1" t="s">
        <v>550</v>
      </c>
      <c r="WLX117" s="4" t="str" cm="1">
        <f t="array" ref="WLX117:WLZ117">IFERROR(VLOOKUP(WLW117,[1]MA!$A$6:$D$32,{2,3,4},0),IFERROR(VLOOKUP(WLW117,[1]MO!$A$6:$D$26,{2,3,4},0),IFERROR(VLOOKUP(WLW117,[1]MQ!$A$6:$D$26,{2,3,4},0),IFERROR(VLOOKUP(WLW117,[1]BA!$A$6:$H$184,{2,5,8},0),{"No encontrado","X","X"}))))</f>
        <v>CIMBRA COMUN</v>
      </c>
      <c r="WLY117" s="12" t="str">
        <v>m2</v>
      </c>
      <c r="WLZ117" s="4">
        <v>404.09</v>
      </c>
      <c r="WMA117" s="1">
        <f t="shared" ref="WMA117" si="3971">0.2*2</f>
        <v>0.4</v>
      </c>
      <c r="WMB117" s="4">
        <f t="shared" ref="WMB117:WMB120" si="3972">WMA117*WLZ117</f>
        <v>161.63999999999999</v>
      </c>
      <c r="WME117" s="1" t="s">
        <v>550</v>
      </c>
      <c r="WMF117" s="4" t="str" cm="1">
        <f t="array" ref="WMF117:WMH117">IFERROR(VLOOKUP(WME117,[1]MA!$A$6:$D$32,{2,3,4},0),IFERROR(VLOOKUP(WME117,[1]MO!$A$6:$D$26,{2,3,4},0),IFERROR(VLOOKUP(WME117,[1]MQ!$A$6:$D$26,{2,3,4},0),IFERROR(VLOOKUP(WME117,[1]BA!$A$6:$H$184,{2,5,8},0),{"No encontrado","X","X"}))))</f>
        <v>CIMBRA COMUN</v>
      </c>
      <c r="WMG117" s="12" t="str">
        <v>m2</v>
      </c>
      <c r="WMH117" s="4">
        <v>404.09</v>
      </c>
      <c r="WMI117" s="1">
        <f t="shared" ref="WMI117" si="3973">0.2*2</f>
        <v>0.4</v>
      </c>
      <c r="WMJ117" s="4">
        <f t="shared" ref="WMJ117:WMJ120" si="3974">WMI117*WMH117</f>
        <v>161.63999999999999</v>
      </c>
      <c r="WMM117" s="1" t="s">
        <v>550</v>
      </c>
      <c r="WMN117" s="4" t="str" cm="1">
        <f t="array" ref="WMN117:WMP117">IFERROR(VLOOKUP(WMM117,[1]MA!$A$6:$D$32,{2,3,4},0),IFERROR(VLOOKUP(WMM117,[1]MO!$A$6:$D$26,{2,3,4},0),IFERROR(VLOOKUP(WMM117,[1]MQ!$A$6:$D$26,{2,3,4},0),IFERROR(VLOOKUP(WMM117,[1]BA!$A$6:$H$184,{2,5,8},0),{"No encontrado","X","X"}))))</f>
        <v>CIMBRA COMUN</v>
      </c>
      <c r="WMO117" s="12" t="str">
        <v>m2</v>
      </c>
      <c r="WMP117" s="4">
        <v>404.09</v>
      </c>
      <c r="WMQ117" s="1">
        <f t="shared" ref="WMQ117" si="3975">0.2*2</f>
        <v>0.4</v>
      </c>
      <c r="WMR117" s="4">
        <f t="shared" ref="WMR117:WMR120" si="3976">WMQ117*WMP117</f>
        <v>161.63999999999999</v>
      </c>
      <c r="WMU117" s="1" t="s">
        <v>550</v>
      </c>
      <c r="WMV117" s="4" t="str" cm="1">
        <f t="array" ref="WMV117:WMX117">IFERROR(VLOOKUP(WMU117,[1]MA!$A$6:$D$32,{2,3,4},0),IFERROR(VLOOKUP(WMU117,[1]MO!$A$6:$D$26,{2,3,4},0),IFERROR(VLOOKUP(WMU117,[1]MQ!$A$6:$D$26,{2,3,4},0),IFERROR(VLOOKUP(WMU117,[1]BA!$A$6:$H$184,{2,5,8},0),{"No encontrado","X","X"}))))</f>
        <v>CIMBRA COMUN</v>
      </c>
      <c r="WMW117" s="12" t="str">
        <v>m2</v>
      </c>
      <c r="WMX117" s="4">
        <v>404.09</v>
      </c>
      <c r="WMY117" s="1">
        <f t="shared" ref="WMY117" si="3977">0.2*2</f>
        <v>0.4</v>
      </c>
      <c r="WMZ117" s="4">
        <f t="shared" ref="WMZ117:WMZ120" si="3978">WMY117*WMX117</f>
        <v>161.63999999999999</v>
      </c>
      <c r="WNC117" s="1" t="s">
        <v>550</v>
      </c>
      <c r="WND117" s="4" t="str" cm="1">
        <f t="array" ref="WND117:WNF117">IFERROR(VLOOKUP(WNC117,[1]MA!$A$6:$D$32,{2,3,4},0),IFERROR(VLOOKUP(WNC117,[1]MO!$A$6:$D$26,{2,3,4},0),IFERROR(VLOOKUP(WNC117,[1]MQ!$A$6:$D$26,{2,3,4},0),IFERROR(VLOOKUP(WNC117,[1]BA!$A$6:$H$184,{2,5,8},0),{"No encontrado","X","X"}))))</f>
        <v>CIMBRA COMUN</v>
      </c>
      <c r="WNE117" s="12" t="str">
        <v>m2</v>
      </c>
      <c r="WNF117" s="4">
        <v>404.09</v>
      </c>
      <c r="WNG117" s="1">
        <f t="shared" ref="WNG117" si="3979">0.2*2</f>
        <v>0.4</v>
      </c>
      <c r="WNH117" s="4">
        <f t="shared" ref="WNH117:WNH120" si="3980">WNG117*WNF117</f>
        <v>161.63999999999999</v>
      </c>
      <c r="WNK117" s="1" t="s">
        <v>550</v>
      </c>
      <c r="WNL117" s="4" t="str" cm="1">
        <f t="array" ref="WNL117:WNN117">IFERROR(VLOOKUP(WNK117,[1]MA!$A$6:$D$32,{2,3,4},0),IFERROR(VLOOKUP(WNK117,[1]MO!$A$6:$D$26,{2,3,4},0),IFERROR(VLOOKUP(WNK117,[1]MQ!$A$6:$D$26,{2,3,4},0),IFERROR(VLOOKUP(WNK117,[1]BA!$A$6:$H$184,{2,5,8},0),{"No encontrado","X","X"}))))</f>
        <v>CIMBRA COMUN</v>
      </c>
      <c r="WNM117" s="12" t="str">
        <v>m2</v>
      </c>
      <c r="WNN117" s="4">
        <v>404.09</v>
      </c>
      <c r="WNO117" s="1">
        <f t="shared" ref="WNO117" si="3981">0.2*2</f>
        <v>0.4</v>
      </c>
      <c r="WNP117" s="4">
        <f t="shared" ref="WNP117:WNP120" si="3982">WNO117*WNN117</f>
        <v>161.63999999999999</v>
      </c>
      <c r="WNS117" s="1" t="s">
        <v>550</v>
      </c>
      <c r="WNT117" s="4" t="str" cm="1">
        <f t="array" ref="WNT117:WNV117">IFERROR(VLOOKUP(WNS117,[1]MA!$A$6:$D$32,{2,3,4},0),IFERROR(VLOOKUP(WNS117,[1]MO!$A$6:$D$26,{2,3,4},0),IFERROR(VLOOKUP(WNS117,[1]MQ!$A$6:$D$26,{2,3,4},0),IFERROR(VLOOKUP(WNS117,[1]BA!$A$6:$H$184,{2,5,8},0),{"No encontrado","X","X"}))))</f>
        <v>CIMBRA COMUN</v>
      </c>
      <c r="WNU117" s="12" t="str">
        <v>m2</v>
      </c>
      <c r="WNV117" s="4">
        <v>404.09</v>
      </c>
      <c r="WNW117" s="1">
        <f t="shared" ref="WNW117" si="3983">0.2*2</f>
        <v>0.4</v>
      </c>
      <c r="WNX117" s="4">
        <f t="shared" ref="WNX117:WNX120" si="3984">WNW117*WNV117</f>
        <v>161.63999999999999</v>
      </c>
      <c r="WOA117" s="1" t="s">
        <v>550</v>
      </c>
      <c r="WOB117" s="4" t="str" cm="1">
        <f t="array" ref="WOB117:WOD117">IFERROR(VLOOKUP(WOA117,[1]MA!$A$6:$D$32,{2,3,4},0),IFERROR(VLOOKUP(WOA117,[1]MO!$A$6:$D$26,{2,3,4},0),IFERROR(VLOOKUP(WOA117,[1]MQ!$A$6:$D$26,{2,3,4},0),IFERROR(VLOOKUP(WOA117,[1]BA!$A$6:$H$184,{2,5,8},0),{"No encontrado","X","X"}))))</f>
        <v>CIMBRA COMUN</v>
      </c>
      <c r="WOC117" s="12" t="str">
        <v>m2</v>
      </c>
      <c r="WOD117" s="4">
        <v>404.09</v>
      </c>
      <c r="WOE117" s="1">
        <f t="shared" ref="WOE117" si="3985">0.2*2</f>
        <v>0.4</v>
      </c>
      <c r="WOF117" s="4">
        <f t="shared" ref="WOF117:WOF120" si="3986">WOE117*WOD117</f>
        <v>161.63999999999999</v>
      </c>
      <c r="WOI117" s="1" t="s">
        <v>550</v>
      </c>
      <c r="WOJ117" s="4" t="str" cm="1">
        <f t="array" ref="WOJ117:WOL117">IFERROR(VLOOKUP(WOI117,[1]MA!$A$6:$D$32,{2,3,4},0),IFERROR(VLOOKUP(WOI117,[1]MO!$A$6:$D$26,{2,3,4},0),IFERROR(VLOOKUP(WOI117,[1]MQ!$A$6:$D$26,{2,3,4},0),IFERROR(VLOOKUP(WOI117,[1]BA!$A$6:$H$184,{2,5,8},0),{"No encontrado","X","X"}))))</f>
        <v>CIMBRA COMUN</v>
      </c>
      <c r="WOK117" s="12" t="str">
        <v>m2</v>
      </c>
      <c r="WOL117" s="4">
        <v>404.09</v>
      </c>
      <c r="WOM117" s="1">
        <f t="shared" ref="WOM117" si="3987">0.2*2</f>
        <v>0.4</v>
      </c>
      <c r="WON117" s="4">
        <f t="shared" ref="WON117:WON120" si="3988">WOM117*WOL117</f>
        <v>161.63999999999999</v>
      </c>
      <c r="WOQ117" s="1" t="s">
        <v>550</v>
      </c>
      <c r="WOR117" s="4" t="str" cm="1">
        <f t="array" ref="WOR117:WOT117">IFERROR(VLOOKUP(WOQ117,[1]MA!$A$6:$D$32,{2,3,4},0),IFERROR(VLOOKUP(WOQ117,[1]MO!$A$6:$D$26,{2,3,4},0),IFERROR(VLOOKUP(WOQ117,[1]MQ!$A$6:$D$26,{2,3,4},0),IFERROR(VLOOKUP(WOQ117,[1]BA!$A$6:$H$184,{2,5,8},0),{"No encontrado","X","X"}))))</f>
        <v>CIMBRA COMUN</v>
      </c>
      <c r="WOS117" s="12" t="str">
        <v>m2</v>
      </c>
      <c r="WOT117" s="4">
        <v>404.09</v>
      </c>
      <c r="WOU117" s="1">
        <f t="shared" ref="WOU117" si="3989">0.2*2</f>
        <v>0.4</v>
      </c>
      <c r="WOV117" s="4">
        <f t="shared" ref="WOV117:WOV120" si="3990">WOU117*WOT117</f>
        <v>161.63999999999999</v>
      </c>
      <c r="WOY117" s="1" t="s">
        <v>550</v>
      </c>
      <c r="WOZ117" s="4" t="str" cm="1">
        <f t="array" ref="WOZ117:WPB117">IFERROR(VLOOKUP(WOY117,[1]MA!$A$6:$D$32,{2,3,4},0),IFERROR(VLOOKUP(WOY117,[1]MO!$A$6:$D$26,{2,3,4},0),IFERROR(VLOOKUP(WOY117,[1]MQ!$A$6:$D$26,{2,3,4},0),IFERROR(VLOOKUP(WOY117,[1]BA!$A$6:$H$184,{2,5,8},0),{"No encontrado","X","X"}))))</f>
        <v>CIMBRA COMUN</v>
      </c>
      <c r="WPA117" s="12" t="str">
        <v>m2</v>
      </c>
      <c r="WPB117" s="4">
        <v>404.09</v>
      </c>
      <c r="WPC117" s="1">
        <f t="shared" ref="WPC117" si="3991">0.2*2</f>
        <v>0.4</v>
      </c>
      <c r="WPD117" s="4">
        <f t="shared" ref="WPD117:WPD120" si="3992">WPC117*WPB117</f>
        <v>161.63999999999999</v>
      </c>
      <c r="WPG117" s="1" t="s">
        <v>550</v>
      </c>
      <c r="WPH117" s="4" t="str" cm="1">
        <f t="array" ref="WPH117:WPJ117">IFERROR(VLOOKUP(WPG117,[1]MA!$A$6:$D$32,{2,3,4},0),IFERROR(VLOOKUP(WPG117,[1]MO!$A$6:$D$26,{2,3,4},0),IFERROR(VLOOKUP(WPG117,[1]MQ!$A$6:$D$26,{2,3,4},0),IFERROR(VLOOKUP(WPG117,[1]BA!$A$6:$H$184,{2,5,8},0),{"No encontrado","X","X"}))))</f>
        <v>CIMBRA COMUN</v>
      </c>
      <c r="WPI117" s="12" t="str">
        <v>m2</v>
      </c>
      <c r="WPJ117" s="4">
        <v>404.09</v>
      </c>
      <c r="WPK117" s="1">
        <f t="shared" ref="WPK117" si="3993">0.2*2</f>
        <v>0.4</v>
      </c>
      <c r="WPL117" s="4">
        <f t="shared" ref="WPL117:WPL120" si="3994">WPK117*WPJ117</f>
        <v>161.63999999999999</v>
      </c>
      <c r="WPO117" s="1" t="s">
        <v>550</v>
      </c>
      <c r="WPP117" s="4" t="str" cm="1">
        <f t="array" ref="WPP117:WPR117">IFERROR(VLOOKUP(WPO117,[1]MA!$A$6:$D$32,{2,3,4},0),IFERROR(VLOOKUP(WPO117,[1]MO!$A$6:$D$26,{2,3,4},0),IFERROR(VLOOKUP(WPO117,[1]MQ!$A$6:$D$26,{2,3,4},0),IFERROR(VLOOKUP(WPO117,[1]BA!$A$6:$H$184,{2,5,8},0),{"No encontrado","X","X"}))))</f>
        <v>CIMBRA COMUN</v>
      </c>
      <c r="WPQ117" s="12" t="str">
        <v>m2</v>
      </c>
      <c r="WPR117" s="4">
        <v>404.09</v>
      </c>
      <c r="WPS117" s="1">
        <f t="shared" ref="WPS117" si="3995">0.2*2</f>
        <v>0.4</v>
      </c>
      <c r="WPT117" s="4">
        <f t="shared" ref="WPT117:WPT120" si="3996">WPS117*WPR117</f>
        <v>161.63999999999999</v>
      </c>
      <c r="WPW117" s="1" t="s">
        <v>550</v>
      </c>
      <c r="WPX117" s="4" t="str" cm="1">
        <f t="array" ref="WPX117:WPZ117">IFERROR(VLOOKUP(WPW117,[1]MA!$A$6:$D$32,{2,3,4},0),IFERROR(VLOOKUP(WPW117,[1]MO!$A$6:$D$26,{2,3,4},0),IFERROR(VLOOKUP(WPW117,[1]MQ!$A$6:$D$26,{2,3,4},0),IFERROR(VLOOKUP(WPW117,[1]BA!$A$6:$H$184,{2,5,8},0),{"No encontrado","X","X"}))))</f>
        <v>CIMBRA COMUN</v>
      </c>
      <c r="WPY117" s="12" t="str">
        <v>m2</v>
      </c>
      <c r="WPZ117" s="4">
        <v>404.09</v>
      </c>
      <c r="WQA117" s="1">
        <f t="shared" ref="WQA117" si="3997">0.2*2</f>
        <v>0.4</v>
      </c>
      <c r="WQB117" s="4">
        <f t="shared" ref="WQB117:WQB120" si="3998">WQA117*WPZ117</f>
        <v>161.63999999999999</v>
      </c>
      <c r="WQE117" s="1" t="s">
        <v>550</v>
      </c>
      <c r="WQF117" s="4" t="str" cm="1">
        <f t="array" ref="WQF117:WQH117">IFERROR(VLOOKUP(WQE117,[1]MA!$A$6:$D$32,{2,3,4},0),IFERROR(VLOOKUP(WQE117,[1]MO!$A$6:$D$26,{2,3,4},0),IFERROR(VLOOKUP(WQE117,[1]MQ!$A$6:$D$26,{2,3,4},0),IFERROR(VLOOKUP(WQE117,[1]BA!$A$6:$H$184,{2,5,8},0),{"No encontrado","X","X"}))))</f>
        <v>CIMBRA COMUN</v>
      </c>
      <c r="WQG117" s="12" t="str">
        <v>m2</v>
      </c>
      <c r="WQH117" s="4">
        <v>404.09</v>
      </c>
      <c r="WQI117" s="1">
        <f t="shared" ref="WQI117" si="3999">0.2*2</f>
        <v>0.4</v>
      </c>
      <c r="WQJ117" s="4">
        <f t="shared" ref="WQJ117:WQJ120" si="4000">WQI117*WQH117</f>
        <v>161.63999999999999</v>
      </c>
      <c r="WQM117" s="1" t="s">
        <v>550</v>
      </c>
      <c r="WQN117" s="4" t="str" cm="1">
        <f t="array" ref="WQN117:WQP117">IFERROR(VLOOKUP(WQM117,[1]MA!$A$6:$D$32,{2,3,4},0),IFERROR(VLOOKUP(WQM117,[1]MO!$A$6:$D$26,{2,3,4},0),IFERROR(VLOOKUP(WQM117,[1]MQ!$A$6:$D$26,{2,3,4},0),IFERROR(VLOOKUP(WQM117,[1]BA!$A$6:$H$184,{2,5,8},0),{"No encontrado","X","X"}))))</f>
        <v>CIMBRA COMUN</v>
      </c>
      <c r="WQO117" s="12" t="str">
        <v>m2</v>
      </c>
      <c r="WQP117" s="4">
        <v>404.09</v>
      </c>
      <c r="WQQ117" s="1">
        <f t="shared" ref="WQQ117" si="4001">0.2*2</f>
        <v>0.4</v>
      </c>
      <c r="WQR117" s="4">
        <f t="shared" ref="WQR117:WQR120" si="4002">WQQ117*WQP117</f>
        <v>161.63999999999999</v>
      </c>
      <c r="WQU117" s="1" t="s">
        <v>550</v>
      </c>
      <c r="WQV117" s="4" t="str" cm="1">
        <f t="array" ref="WQV117:WQX117">IFERROR(VLOOKUP(WQU117,[1]MA!$A$6:$D$32,{2,3,4},0),IFERROR(VLOOKUP(WQU117,[1]MO!$A$6:$D$26,{2,3,4},0),IFERROR(VLOOKUP(WQU117,[1]MQ!$A$6:$D$26,{2,3,4},0),IFERROR(VLOOKUP(WQU117,[1]BA!$A$6:$H$184,{2,5,8},0),{"No encontrado","X","X"}))))</f>
        <v>CIMBRA COMUN</v>
      </c>
      <c r="WQW117" s="12" t="str">
        <v>m2</v>
      </c>
      <c r="WQX117" s="4">
        <v>404.09</v>
      </c>
      <c r="WQY117" s="1">
        <f t="shared" ref="WQY117" si="4003">0.2*2</f>
        <v>0.4</v>
      </c>
      <c r="WQZ117" s="4">
        <f t="shared" ref="WQZ117:WQZ120" si="4004">WQY117*WQX117</f>
        <v>161.63999999999999</v>
      </c>
      <c r="WRC117" s="1" t="s">
        <v>550</v>
      </c>
      <c r="WRD117" s="4" t="str" cm="1">
        <f t="array" ref="WRD117:WRF117">IFERROR(VLOOKUP(WRC117,[1]MA!$A$6:$D$32,{2,3,4},0),IFERROR(VLOOKUP(WRC117,[1]MO!$A$6:$D$26,{2,3,4},0),IFERROR(VLOOKUP(WRC117,[1]MQ!$A$6:$D$26,{2,3,4},0),IFERROR(VLOOKUP(WRC117,[1]BA!$A$6:$H$184,{2,5,8},0),{"No encontrado","X","X"}))))</f>
        <v>CIMBRA COMUN</v>
      </c>
      <c r="WRE117" s="12" t="str">
        <v>m2</v>
      </c>
      <c r="WRF117" s="4">
        <v>404.09</v>
      </c>
      <c r="WRG117" s="1">
        <f t="shared" ref="WRG117" si="4005">0.2*2</f>
        <v>0.4</v>
      </c>
      <c r="WRH117" s="4">
        <f t="shared" ref="WRH117:WRH120" si="4006">WRG117*WRF117</f>
        <v>161.63999999999999</v>
      </c>
      <c r="WRK117" s="1" t="s">
        <v>550</v>
      </c>
      <c r="WRL117" s="4" t="str" cm="1">
        <f t="array" ref="WRL117:WRN117">IFERROR(VLOOKUP(WRK117,[1]MA!$A$6:$D$32,{2,3,4},0),IFERROR(VLOOKUP(WRK117,[1]MO!$A$6:$D$26,{2,3,4},0),IFERROR(VLOOKUP(WRK117,[1]MQ!$A$6:$D$26,{2,3,4},0),IFERROR(VLOOKUP(WRK117,[1]BA!$A$6:$H$184,{2,5,8},0),{"No encontrado","X","X"}))))</f>
        <v>CIMBRA COMUN</v>
      </c>
      <c r="WRM117" s="12" t="str">
        <v>m2</v>
      </c>
      <c r="WRN117" s="4">
        <v>404.09</v>
      </c>
      <c r="WRO117" s="1">
        <f t="shared" ref="WRO117" si="4007">0.2*2</f>
        <v>0.4</v>
      </c>
      <c r="WRP117" s="4">
        <f t="shared" ref="WRP117:WRP120" si="4008">WRO117*WRN117</f>
        <v>161.63999999999999</v>
      </c>
      <c r="WRS117" s="1" t="s">
        <v>550</v>
      </c>
      <c r="WRT117" s="4" t="str" cm="1">
        <f t="array" ref="WRT117:WRV117">IFERROR(VLOOKUP(WRS117,[1]MA!$A$6:$D$32,{2,3,4},0),IFERROR(VLOOKUP(WRS117,[1]MO!$A$6:$D$26,{2,3,4},0),IFERROR(VLOOKUP(WRS117,[1]MQ!$A$6:$D$26,{2,3,4},0),IFERROR(VLOOKUP(WRS117,[1]BA!$A$6:$H$184,{2,5,8},0),{"No encontrado","X","X"}))))</f>
        <v>CIMBRA COMUN</v>
      </c>
      <c r="WRU117" s="12" t="str">
        <v>m2</v>
      </c>
      <c r="WRV117" s="4">
        <v>404.09</v>
      </c>
      <c r="WRW117" s="1">
        <f t="shared" ref="WRW117" si="4009">0.2*2</f>
        <v>0.4</v>
      </c>
      <c r="WRX117" s="4">
        <f t="shared" ref="WRX117:WRX120" si="4010">WRW117*WRV117</f>
        <v>161.63999999999999</v>
      </c>
      <c r="WSA117" s="1" t="s">
        <v>550</v>
      </c>
      <c r="WSB117" s="4" t="str" cm="1">
        <f t="array" ref="WSB117:WSD117">IFERROR(VLOOKUP(WSA117,[1]MA!$A$6:$D$32,{2,3,4},0),IFERROR(VLOOKUP(WSA117,[1]MO!$A$6:$D$26,{2,3,4},0),IFERROR(VLOOKUP(WSA117,[1]MQ!$A$6:$D$26,{2,3,4},0),IFERROR(VLOOKUP(WSA117,[1]BA!$A$6:$H$184,{2,5,8},0),{"No encontrado","X","X"}))))</f>
        <v>CIMBRA COMUN</v>
      </c>
      <c r="WSC117" s="12" t="str">
        <v>m2</v>
      </c>
      <c r="WSD117" s="4">
        <v>404.09</v>
      </c>
      <c r="WSE117" s="1">
        <f t="shared" ref="WSE117" si="4011">0.2*2</f>
        <v>0.4</v>
      </c>
      <c r="WSF117" s="4">
        <f t="shared" ref="WSF117:WSF120" si="4012">WSE117*WSD117</f>
        <v>161.63999999999999</v>
      </c>
      <c r="WSI117" s="1" t="s">
        <v>550</v>
      </c>
      <c r="WSJ117" s="4" t="str" cm="1">
        <f t="array" ref="WSJ117:WSL117">IFERROR(VLOOKUP(WSI117,[1]MA!$A$6:$D$32,{2,3,4},0),IFERROR(VLOOKUP(WSI117,[1]MO!$A$6:$D$26,{2,3,4},0),IFERROR(VLOOKUP(WSI117,[1]MQ!$A$6:$D$26,{2,3,4},0),IFERROR(VLOOKUP(WSI117,[1]BA!$A$6:$H$184,{2,5,8},0),{"No encontrado","X","X"}))))</f>
        <v>CIMBRA COMUN</v>
      </c>
      <c r="WSK117" s="12" t="str">
        <v>m2</v>
      </c>
      <c r="WSL117" s="4">
        <v>404.09</v>
      </c>
      <c r="WSM117" s="1">
        <f t="shared" ref="WSM117" si="4013">0.2*2</f>
        <v>0.4</v>
      </c>
      <c r="WSN117" s="4">
        <f t="shared" ref="WSN117:WSN120" si="4014">WSM117*WSL117</f>
        <v>161.63999999999999</v>
      </c>
      <c r="WSQ117" s="1" t="s">
        <v>550</v>
      </c>
      <c r="WSR117" s="4" t="str" cm="1">
        <f t="array" ref="WSR117:WST117">IFERROR(VLOOKUP(WSQ117,[1]MA!$A$6:$D$32,{2,3,4},0),IFERROR(VLOOKUP(WSQ117,[1]MO!$A$6:$D$26,{2,3,4},0),IFERROR(VLOOKUP(WSQ117,[1]MQ!$A$6:$D$26,{2,3,4},0),IFERROR(VLOOKUP(WSQ117,[1]BA!$A$6:$H$184,{2,5,8},0),{"No encontrado","X","X"}))))</f>
        <v>CIMBRA COMUN</v>
      </c>
      <c r="WSS117" s="12" t="str">
        <v>m2</v>
      </c>
      <c r="WST117" s="4">
        <v>404.09</v>
      </c>
      <c r="WSU117" s="1">
        <f t="shared" ref="WSU117" si="4015">0.2*2</f>
        <v>0.4</v>
      </c>
      <c r="WSV117" s="4">
        <f t="shared" ref="WSV117:WSV120" si="4016">WSU117*WST117</f>
        <v>161.63999999999999</v>
      </c>
      <c r="WSY117" s="1" t="s">
        <v>550</v>
      </c>
      <c r="WSZ117" s="4" t="str" cm="1">
        <f t="array" ref="WSZ117:WTB117">IFERROR(VLOOKUP(WSY117,[1]MA!$A$6:$D$32,{2,3,4},0),IFERROR(VLOOKUP(WSY117,[1]MO!$A$6:$D$26,{2,3,4},0),IFERROR(VLOOKUP(WSY117,[1]MQ!$A$6:$D$26,{2,3,4},0),IFERROR(VLOOKUP(WSY117,[1]BA!$A$6:$H$184,{2,5,8},0),{"No encontrado","X","X"}))))</f>
        <v>CIMBRA COMUN</v>
      </c>
      <c r="WTA117" s="12" t="str">
        <v>m2</v>
      </c>
      <c r="WTB117" s="4">
        <v>404.09</v>
      </c>
      <c r="WTC117" s="1">
        <f t="shared" ref="WTC117" si="4017">0.2*2</f>
        <v>0.4</v>
      </c>
      <c r="WTD117" s="4">
        <f t="shared" ref="WTD117:WTD120" si="4018">WTC117*WTB117</f>
        <v>161.63999999999999</v>
      </c>
      <c r="WTG117" s="1" t="s">
        <v>550</v>
      </c>
      <c r="WTH117" s="4" t="str" cm="1">
        <f t="array" ref="WTH117:WTJ117">IFERROR(VLOOKUP(WTG117,[1]MA!$A$6:$D$32,{2,3,4},0),IFERROR(VLOOKUP(WTG117,[1]MO!$A$6:$D$26,{2,3,4},0),IFERROR(VLOOKUP(WTG117,[1]MQ!$A$6:$D$26,{2,3,4},0),IFERROR(VLOOKUP(WTG117,[1]BA!$A$6:$H$184,{2,5,8},0),{"No encontrado","X","X"}))))</f>
        <v>CIMBRA COMUN</v>
      </c>
      <c r="WTI117" s="12" t="str">
        <v>m2</v>
      </c>
      <c r="WTJ117" s="4">
        <v>404.09</v>
      </c>
      <c r="WTK117" s="1">
        <f t="shared" ref="WTK117" si="4019">0.2*2</f>
        <v>0.4</v>
      </c>
      <c r="WTL117" s="4">
        <f t="shared" ref="WTL117:WTL120" si="4020">WTK117*WTJ117</f>
        <v>161.63999999999999</v>
      </c>
      <c r="WTO117" s="1" t="s">
        <v>550</v>
      </c>
      <c r="WTP117" s="4" t="str" cm="1">
        <f t="array" ref="WTP117:WTR117">IFERROR(VLOOKUP(WTO117,[1]MA!$A$6:$D$32,{2,3,4},0),IFERROR(VLOOKUP(WTO117,[1]MO!$A$6:$D$26,{2,3,4},0),IFERROR(VLOOKUP(WTO117,[1]MQ!$A$6:$D$26,{2,3,4},0),IFERROR(VLOOKUP(WTO117,[1]BA!$A$6:$H$184,{2,5,8},0),{"No encontrado","X","X"}))))</f>
        <v>CIMBRA COMUN</v>
      </c>
      <c r="WTQ117" s="12" t="str">
        <v>m2</v>
      </c>
      <c r="WTR117" s="4">
        <v>404.09</v>
      </c>
      <c r="WTS117" s="1">
        <f t="shared" ref="WTS117" si="4021">0.2*2</f>
        <v>0.4</v>
      </c>
      <c r="WTT117" s="4">
        <f t="shared" ref="WTT117:WTT120" si="4022">WTS117*WTR117</f>
        <v>161.63999999999999</v>
      </c>
      <c r="WTW117" s="1" t="s">
        <v>550</v>
      </c>
      <c r="WTX117" s="4" t="str" cm="1">
        <f t="array" ref="WTX117:WTZ117">IFERROR(VLOOKUP(WTW117,[1]MA!$A$6:$D$32,{2,3,4},0),IFERROR(VLOOKUP(WTW117,[1]MO!$A$6:$D$26,{2,3,4},0),IFERROR(VLOOKUP(WTW117,[1]MQ!$A$6:$D$26,{2,3,4},0),IFERROR(VLOOKUP(WTW117,[1]BA!$A$6:$H$184,{2,5,8},0),{"No encontrado","X","X"}))))</f>
        <v>CIMBRA COMUN</v>
      </c>
      <c r="WTY117" s="12" t="str">
        <v>m2</v>
      </c>
      <c r="WTZ117" s="4">
        <v>404.09</v>
      </c>
      <c r="WUA117" s="1">
        <f t="shared" ref="WUA117" si="4023">0.2*2</f>
        <v>0.4</v>
      </c>
      <c r="WUB117" s="4">
        <f t="shared" ref="WUB117:WUB120" si="4024">WUA117*WTZ117</f>
        <v>161.63999999999999</v>
      </c>
      <c r="WUE117" s="1" t="s">
        <v>550</v>
      </c>
      <c r="WUF117" s="4" t="str" cm="1">
        <f t="array" ref="WUF117:WUH117">IFERROR(VLOOKUP(WUE117,[1]MA!$A$6:$D$32,{2,3,4},0),IFERROR(VLOOKUP(WUE117,[1]MO!$A$6:$D$26,{2,3,4},0),IFERROR(VLOOKUP(WUE117,[1]MQ!$A$6:$D$26,{2,3,4},0),IFERROR(VLOOKUP(WUE117,[1]BA!$A$6:$H$184,{2,5,8},0),{"No encontrado","X","X"}))))</f>
        <v>CIMBRA COMUN</v>
      </c>
      <c r="WUG117" s="12" t="str">
        <v>m2</v>
      </c>
      <c r="WUH117" s="4">
        <v>404.09</v>
      </c>
      <c r="WUI117" s="1">
        <f t="shared" ref="WUI117" si="4025">0.2*2</f>
        <v>0.4</v>
      </c>
      <c r="WUJ117" s="4">
        <f t="shared" ref="WUJ117:WUJ120" si="4026">WUI117*WUH117</f>
        <v>161.63999999999999</v>
      </c>
      <c r="WUM117" s="1" t="s">
        <v>550</v>
      </c>
      <c r="WUN117" s="4" t="str" cm="1">
        <f t="array" ref="WUN117:WUP117">IFERROR(VLOOKUP(WUM117,[1]MA!$A$6:$D$32,{2,3,4},0),IFERROR(VLOOKUP(WUM117,[1]MO!$A$6:$D$26,{2,3,4},0),IFERROR(VLOOKUP(WUM117,[1]MQ!$A$6:$D$26,{2,3,4},0),IFERROR(VLOOKUP(WUM117,[1]BA!$A$6:$H$184,{2,5,8},0),{"No encontrado","X","X"}))))</f>
        <v>CIMBRA COMUN</v>
      </c>
      <c r="WUO117" s="12" t="str">
        <v>m2</v>
      </c>
      <c r="WUP117" s="4">
        <v>404.09</v>
      </c>
      <c r="WUQ117" s="1">
        <f t="shared" ref="WUQ117" si="4027">0.2*2</f>
        <v>0.4</v>
      </c>
      <c r="WUR117" s="4">
        <f t="shared" ref="WUR117:WUR120" si="4028">WUQ117*WUP117</f>
        <v>161.63999999999999</v>
      </c>
      <c r="WUU117" s="1" t="s">
        <v>550</v>
      </c>
      <c r="WUV117" s="4" t="str" cm="1">
        <f t="array" ref="WUV117:WUX117">IFERROR(VLOOKUP(WUU117,[1]MA!$A$6:$D$32,{2,3,4},0),IFERROR(VLOOKUP(WUU117,[1]MO!$A$6:$D$26,{2,3,4},0),IFERROR(VLOOKUP(WUU117,[1]MQ!$A$6:$D$26,{2,3,4},0),IFERROR(VLOOKUP(WUU117,[1]BA!$A$6:$H$184,{2,5,8},0),{"No encontrado","X","X"}))))</f>
        <v>CIMBRA COMUN</v>
      </c>
      <c r="WUW117" s="12" t="str">
        <v>m2</v>
      </c>
      <c r="WUX117" s="4">
        <v>404.09</v>
      </c>
      <c r="WUY117" s="1">
        <f t="shared" ref="WUY117" si="4029">0.2*2</f>
        <v>0.4</v>
      </c>
      <c r="WUZ117" s="4">
        <f t="shared" ref="WUZ117:WUZ120" si="4030">WUY117*WUX117</f>
        <v>161.63999999999999</v>
      </c>
      <c r="WVC117" s="1" t="s">
        <v>550</v>
      </c>
      <c r="WVD117" s="4" t="str" cm="1">
        <f t="array" ref="WVD117:WVF117">IFERROR(VLOOKUP(WVC117,[1]MA!$A$6:$D$32,{2,3,4},0),IFERROR(VLOOKUP(WVC117,[1]MO!$A$6:$D$26,{2,3,4},0),IFERROR(VLOOKUP(WVC117,[1]MQ!$A$6:$D$26,{2,3,4},0),IFERROR(VLOOKUP(WVC117,[1]BA!$A$6:$H$184,{2,5,8},0),{"No encontrado","X","X"}))))</f>
        <v>CIMBRA COMUN</v>
      </c>
      <c r="WVE117" s="12" t="str">
        <v>m2</v>
      </c>
      <c r="WVF117" s="4">
        <v>404.09</v>
      </c>
      <c r="WVG117" s="1">
        <f t="shared" ref="WVG117" si="4031">0.2*2</f>
        <v>0.4</v>
      </c>
      <c r="WVH117" s="4">
        <f t="shared" ref="WVH117:WVH120" si="4032">WVG117*WVF117</f>
        <v>161.63999999999999</v>
      </c>
      <c r="WVK117" s="1" t="s">
        <v>550</v>
      </c>
      <c r="WVL117" s="4" t="str" cm="1">
        <f t="array" ref="WVL117:WVN117">IFERROR(VLOOKUP(WVK117,[1]MA!$A$6:$D$32,{2,3,4},0),IFERROR(VLOOKUP(WVK117,[1]MO!$A$6:$D$26,{2,3,4},0),IFERROR(VLOOKUP(WVK117,[1]MQ!$A$6:$D$26,{2,3,4},0),IFERROR(VLOOKUP(WVK117,[1]BA!$A$6:$H$184,{2,5,8},0),{"No encontrado","X","X"}))))</f>
        <v>CIMBRA COMUN</v>
      </c>
      <c r="WVM117" s="12" t="str">
        <v>m2</v>
      </c>
      <c r="WVN117" s="4">
        <v>404.09</v>
      </c>
      <c r="WVO117" s="1">
        <f t="shared" ref="WVO117" si="4033">0.2*2</f>
        <v>0.4</v>
      </c>
      <c r="WVP117" s="4">
        <f t="shared" ref="WVP117:WVP120" si="4034">WVO117*WVN117</f>
        <v>161.63999999999999</v>
      </c>
      <c r="WVS117" s="1" t="s">
        <v>550</v>
      </c>
      <c r="WVT117" s="4" t="str" cm="1">
        <f t="array" ref="WVT117:WVV117">IFERROR(VLOOKUP(WVS117,[1]MA!$A$6:$D$32,{2,3,4},0),IFERROR(VLOOKUP(WVS117,[1]MO!$A$6:$D$26,{2,3,4},0),IFERROR(VLOOKUP(WVS117,[1]MQ!$A$6:$D$26,{2,3,4},0),IFERROR(VLOOKUP(WVS117,[1]BA!$A$6:$H$184,{2,5,8},0),{"No encontrado","X","X"}))))</f>
        <v>CIMBRA COMUN</v>
      </c>
      <c r="WVU117" s="12" t="str">
        <v>m2</v>
      </c>
      <c r="WVV117" s="4">
        <v>404.09</v>
      </c>
      <c r="WVW117" s="1">
        <f t="shared" ref="WVW117" si="4035">0.2*2</f>
        <v>0.4</v>
      </c>
      <c r="WVX117" s="4">
        <f t="shared" ref="WVX117:WVX120" si="4036">WVW117*WVV117</f>
        <v>161.63999999999999</v>
      </c>
      <c r="WWA117" s="1" t="s">
        <v>550</v>
      </c>
      <c r="WWB117" s="4" t="str" cm="1">
        <f t="array" ref="WWB117:WWD117">IFERROR(VLOOKUP(WWA117,[1]MA!$A$6:$D$32,{2,3,4},0),IFERROR(VLOOKUP(WWA117,[1]MO!$A$6:$D$26,{2,3,4},0),IFERROR(VLOOKUP(WWA117,[1]MQ!$A$6:$D$26,{2,3,4},0),IFERROR(VLOOKUP(WWA117,[1]BA!$A$6:$H$184,{2,5,8},0),{"No encontrado","X","X"}))))</f>
        <v>CIMBRA COMUN</v>
      </c>
      <c r="WWC117" s="12" t="str">
        <v>m2</v>
      </c>
      <c r="WWD117" s="4">
        <v>404.09</v>
      </c>
      <c r="WWE117" s="1">
        <f t="shared" ref="WWE117" si="4037">0.2*2</f>
        <v>0.4</v>
      </c>
      <c r="WWF117" s="4">
        <f t="shared" ref="WWF117:WWF120" si="4038">WWE117*WWD117</f>
        <v>161.63999999999999</v>
      </c>
      <c r="WWI117" s="1" t="s">
        <v>550</v>
      </c>
      <c r="WWJ117" s="4" t="str" cm="1">
        <f t="array" ref="WWJ117:WWL117">IFERROR(VLOOKUP(WWI117,[1]MA!$A$6:$D$32,{2,3,4},0),IFERROR(VLOOKUP(WWI117,[1]MO!$A$6:$D$26,{2,3,4},0),IFERROR(VLOOKUP(WWI117,[1]MQ!$A$6:$D$26,{2,3,4},0),IFERROR(VLOOKUP(WWI117,[1]BA!$A$6:$H$184,{2,5,8},0),{"No encontrado","X","X"}))))</f>
        <v>CIMBRA COMUN</v>
      </c>
      <c r="WWK117" s="12" t="str">
        <v>m2</v>
      </c>
      <c r="WWL117" s="4">
        <v>404.09</v>
      </c>
      <c r="WWM117" s="1">
        <f t="shared" ref="WWM117" si="4039">0.2*2</f>
        <v>0.4</v>
      </c>
      <c r="WWN117" s="4">
        <f t="shared" ref="WWN117:WWN120" si="4040">WWM117*WWL117</f>
        <v>161.63999999999999</v>
      </c>
      <c r="WWQ117" s="1" t="s">
        <v>550</v>
      </c>
      <c r="WWR117" s="4" t="str" cm="1">
        <f t="array" ref="WWR117:WWT117">IFERROR(VLOOKUP(WWQ117,[1]MA!$A$6:$D$32,{2,3,4},0),IFERROR(VLOOKUP(WWQ117,[1]MO!$A$6:$D$26,{2,3,4},0),IFERROR(VLOOKUP(WWQ117,[1]MQ!$A$6:$D$26,{2,3,4},0),IFERROR(VLOOKUP(WWQ117,[1]BA!$A$6:$H$184,{2,5,8},0),{"No encontrado","X","X"}))))</f>
        <v>CIMBRA COMUN</v>
      </c>
      <c r="WWS117" s="12" t="str">
        <v>m2</v>
      </c>
      <c r="WWT117" s="4">
        <v>404.09</v>
      </c>
      <c r="WWU117" s="1">
        <f t="shared" ref="WWU117" si="4041">0.2*2</f>
        <v>0.4</v>
      </c>
      <c r="WWV117" s="4">
        <f t="shared" ref="WWV117:WWV120" si="4042">WWU117*WWT117</f>
        <v>161.63999999999999</v>
      </c>
      <c r="WWY117" s="1" t="s">
        <v>550</v>
      </c>
      <c r="WWZ117" s="4" t="str" cm="1">
        <f t="array" ref="WWZ117:WXB117">IFERROR(VLOOKUP(WWY117,[1]MA!$A$6:$D$32,{2,3,4},0),IFERROR(VLOOKUP(WWY117,[1]MO!$A$6:$D$26,{2,3,4},0),IFERROR(VLOOKUP(WWY117,[1]MQ!$A$6:$D$26,{2,3,4},0),IFERROR(VLOOKUP(WWY117,[1]BA!$A$6:$H$184,{2,5,8},0),{"No encontrado","X","X"}))))</f>
        <v>CIMBRA COMUN</v>
      </c>
      <c r="WXA117" s="12" t="str">
        <v>m2</v>
      </c>
      <c r="WXB117" s="4">
        <v>404.09</v>
      </c>
      <c r="WXC117" s="1">
        <f t="shared" ref="WXC117" si="4043">0.2*2</f>
        <v>0.4</v>
      </c>
      <c r="WXD117" s="4">
        <f t="shared" ref="WXD117:WXD120" si="4044">WXC117*WXB117</f>
        <v>161.63999999999999</v>
      </c>
      <c r="WXG117" s="1" t="s">
        <v>550</v>
      </c>
      <c r="WXH117" s="4" t="str" cm="1">
        <f t="array" ref="WXH117:WXJ117">IFERROR(VLOOKUP(WXG117,[1]MA!$A$6:$D$32,{2,3,4},0),IFERROR(VLOOKUP(WXG117,[1]MO!$A$6:$D$26,{2,3,4},0),IFERROR(VLOOKUP(WXG117,[1]MQ!$A$6:$D$26,{2,3,4},0),IFERROR(VLOOKUP(WXG117,[1]BA!$A$6:$H$184,{2,5,8},0),{"No encontrado","X","X"}))))</f>
        <v>CIMBRA COMUN</v>
      </c>
      <c r="WXI117" s="12" t="str">
        <v>m2</v>
      </c>
      <c r="WXJ117" s="4">
        <v>404.09</v>
      </c>
      <c r="WXK117" s="1">
        <f t="shared" ref="WXK117" si="4045">0.2*2</f>
        <v>0.4</v>
      </c>
      <c r="WXL117" s="4">
        <f t="shared" ref="WXL117:WXL120" si="4046">WXK117*WXJ117</f>
        <v>161.63999999999999</v>
      </c>
      <c r="WXO117" s="1" t="s">
        <v>550</v>
      </c>
      <c r="WXP117" s="4" t="str" cm="1">
        <f t="array" ref="WXP117:WXR117">IFERROR(VLOOKUP(WXO117,[1]MA!$A$6:$D$32,{2,3,4},0),IFERROR(VLOOKUP(WXO117,[1]MO!$A$6:$D$26,{2,3,4},0),IFERROR(VLOOKUP(WXO117,[1]MQ!$A$6:$D$26,{2,3,4},0),IFERROR(VLOOKUP(WXO117,[1]BA!$A$6:$H$184,{2,5,8},0),{"No encontrado","X","X"}))))</f>
        <v>CIMBRA COMUN</v>
      </c>
      <c r="WXQ117" s="12" t="str">
        <v>m2</v>
      </c>
      <c r="WXR117" s="4">
        <v>404.09</v>
      </c>
      <c r="WXS117" s="1">
        <f t="shared" ref="WXS117" si="4047">0.2*2</f>
        <v>0.4</v>
      </c>
      <c r="WXT117" s="4">
        <f t="shared" ref="WXT117:WXT120" si="4048">WXS117*WXR117</f>
        <v>161.63999999999999</v>
      </c>
      <c r="WXW117" s="1" t="s">
        <v>550</v>
      </c>
      <c r="WXX117" s="4" t="str" cm="1">
        <f t="array" ref="WXX117:WXZ117">IFERROR(VLOOKUP(WXW117,[1]MA!$A$6:$D$32,{2,3,4},0),IFERROR(VLOOKUP(WXW117,[1]MO!$A$6:$D$26,{2,3,4},0),IFERROR(VLOOKUP(WXW117,[1]MQ!$A$6:$D$26,{2,3,4},0),IFERROR(VLOOKUP(WXW117,[1]BA!$A$6:$H$184,{2,5,8},0),{"No encontrado","X","X"}))))</f>
        <v>CIMBRA COMUN</v>
      </c>
      <c r="WXY117" s="12" t="str">
        <v>m2</v>
      </c>
      <c r="WXZ117" s="4">
        <v>404.09</v>
      </c>
      <c r="WYA117" s="1">
        <f t="shared" ref="WYA117" si="4049">0.2*2</f>
        <v>0.4</v>
      </c>
      <c r="WYB117" s="4">
        <f t="shared" ref="WYB117:WYB120" si="4050">WYA117*WXZ117</f>
        <v>161.63999999999999</v>
      </c>
      <c r="WYE117" s="1" t="s">
        <v>550</v>
      </c>
      <c r="WYF117" s="4" t="str" cm="1">
        <f t="array" ref="WYF117:WYH117">IFERROR(VLOOKUP(WYE117,[1]MA!$A$6:$D$32,{2,3,4},0),IFERROR(VLOOKUP(WYE117,[1]MO!$A$6:$D$26,{2,3,4},0),IFERROR(VLOOKUP(WYE117,[1]MQ!$A$6:$D$26,{2,3,4},0),IFERROR(VLOOKUP(WYE117,[1]BA!$A$6:$H$184,{2,5,8},0),{"No encontrado","X","X"}))))</f>
        <v>CIMBRA COMUN</v>
      </c>
      <c r="WYG117" s="12" t="str">
        <v>m2</v>
      </c>
      <c r="WYH117" s="4">
        <v>404.09</v>
      </c>
      <c r="WYI117" s="1">
        <f t="shared" ref="WYI117" si="4051">0.2*2</f>
        <v>0.4</v>
      </c>
      <c r="WYJ117" s="4">
        <f t="shared" ref="WYJ117:WYJ120" si="4052">WYI117*WYH117</f>
        <v>161.63999999999999</v>
      </c>
      <c r="WYM117" s="1" t="s">
        <v>550</v>
      </c>
      <c r="WYN117" s="4" t="str" cm="1">
        <f t="array" ref="WYN117:WYP117">IFERROR(VLOOKUP(WYM117,[1]MA!$A$6:$D$32,{2,3,4},0),IFERROR(VLOOKUP(WYM117,[1]MO!$A$6:$D$26,{2,3,4},0),IFERROR(VLOOKUP(WYM117,[1]MQ!$A$6:$D$26,{2,3,4},0),IFERROR(VLOOKUP(WYM117,[1]BA!$A$6:$H$184,{2,5,8},0),{"No encontrado","X","X"}))))</f>
        <v>CIMBRA COMUN</v>
      </c>
      <c r="WYO117" s="12" t="str">
        <v>m2</v>
      </c>
      <c r="WYP117" s="4">
        <v>404.09</v>
      </c>
      <c r="WYQ117" s="1">
        <f t="shared" ref="WYQ117" si="4053">0.2*2</f>
        <v>0.4</v>
      </c>
      <c r="WYR117" s="4">
        <f t="shared" ref="WYR117:WYR120" si="4054">WYQ117*WYP117</f>
        <v>161.63999999999999</v>
      </c>
      <c r="WYU117" s="1" t="s">
        <v>550</v>
      </c>
      <c r="WYV117" s="4" t="str" cm="1">
        <f t="array" ref="WYV117:WYX117">IFERROR(VLOOKUP(WYU117,[1]MA!$A$6:$D$32,{2,3,4},0),IFERROR(VLOOKUP(WYU117,[1]MO!$A$6:$D$26,{2,3,4},0),IFERROR(VLOOKUP(WYU117,[1]MQ!$A$6:$D$26,{2,3,4},0),IFERROR(VLOOKUP(WYU117,[1]BA!$A$6:$H$184,{2,5,8},0),{"No encontrado","X","X"}))))</f>
        <v>CIMBRA COMUN</v>
      </c>
      <c r="WYW117" s="12" t="str">
        <v>m2</v>
      </c>
      <c r="WYX117" s="4">
        <v>404.09</v>
      </c>
      <c r="WYY117" s="1">
        <f t="shared" ref="WYY117" si="4055">0.2*2</f>
        <v>0.4</v>
      </c>
      <c r="WYZ117" s="4">
        <f t="shared" ref="WYZ117:WYZ120" si="4056">WYY117*WYX117</f>
        <v>161.63999999999999</v>
      </c>
      <c r="WZC117" s="1" t="s">
        <v>550</v>
      </c>
      <c r="WZD117" s="4" t="str" cm="1">
        <f t="array" ref="WZD117:WZF117">IFERROR(VLOOKUP(WZC117,[1]MA!$A$6:$D$32,{2,3,4},0),IFERROR(VLOOKUP(WZC117,[1]MO!$A$6:$D$26,{2,3,4},0),IFERROR(VLOOKUP(WZC117,[1]MQ!$A$6:$D$26,{2,3,4},0),IFERROR(VLOOKUP(WZC117,[1]BA!$A$6:$H$184,{2,5,8},0),{"No encontrado","X","X"}))))</f>
        <v>CIMBRA COMUN</v>
      </c>
      <c r="WZE117" s="12" t="str">
        <v>m2</v>
      </c>
      <c r="WZF117" s="4">
        <v>404.09</v>
      </c>
      <c r="WZG117" s="1">
        <f t="shared" ref="WZG117" si="4057">0.2*2</f>
        <v>0.4</v>
      </c>
      <c r="WZH117" s="4">
        <f t="shared" ref="WZH117:WZH120" si="4058">WZG117*WZF117</f>
        <v>161.63999999999999</v>
      </c>
      <c r="WZK117" s="1" t="s">
        <v>550</v>
      </c>
      <c r="WZL117" s="4" t="str" cm="1">
        <f t="array" ref="WZL117:WZN117">IFERROR(VLOOKUP(WZK117,[1]MA!$A$6:$D$32,{2,3,4},0),IFERROR(VLOOKUP(WZK117,[1]MO!$A$6:$D$26,{2,3,4},0),IFERROR(VLOOKUP(WZK117,[1]MQ!$A$6:$D$26,{2,3,4},0),IFERROR(VLOOKUP(WZK117,[1]BA!$A$6:$H$184,{2,5,8},0),{"No encontrado","X","X"}))))</f>
        <v>CIMBRA COMUN</v>
      </c>
      <c r="WZM117" s="12" t="str">
        <v>m2</v>
      </c>
      <c r="WZN117" s="4">
        <v>404.09</v>
      </c>
      <c r="WZO117" s="1">
        <f t="shared" ref="WZO117" si="4059">0.2*2</f>
        <v>0.4</v>
      </c>
      <c r="WZP117" s="4">
        <f t="shared" ref="WZP117:WZP120" si="4060">WZO117*WZN117</f>
        <v>161.63999999999999</v>
      </c>
      <c r="WZS117" s="1" t="s">
        <v>550</v>
      </c>
      <c r="WZT117" s="4" t="str" cm="1">
        <f t="array" ref="WZT117:WZV117">IFERROR(VLOOKUP(WZS117,[1]MA!$A$6:$D$32,{2,3,4},0),IFERROR(VLOOKUP(WZS117,[1]MO!$A$6:$D$26,{2,3,4},0),IFERROR(VLOOKUP(WZS117,[1]MQ!$A$6:$D$26,{2,3,4},0),IFERROR(VLOOKUP(WZS117,[1]BA!$A$6:$H$184,{2,5,8},0),{"No encontrado","X","X"}))))</f>
        <v>CIMBRA COMUN</v>
      </c>
      <c r="WZU117" s="12" t="str">
        <v>m2</v>
      </c>
      <c r="WZV117" s="4">
        <v>404.09</v>
      </c>
      <c r="WZW117" s="1">
        <f t="shared" ref="WZW117" si="4061">0.2*2</f>
        <v>0.4</v>
      </c>
      <c r="WZX117" s="4">
        <f t="shared" ref="WZX117:WZX120" si="4062">WZW117*WZV117</f>
        <v>161.63999999999999</v>
      </c>
      <c r="XAA117" s="1" t="s">
        <v>550</v>
      </c>
      <c r="XAB117" s="4" t="str" cm="1">
        <f t="array" ref="XAB117:XAD117">IFERROR(VLOOKUP(XAA117,[1]MA!$A$6:$D$32,{2,3,4},0),IFERROR(VLOOKUP(XAA117,[1]MO!$A$6:$D$26,{2,3,4},0),IFERROR(VLOOKUP(XAA117,[1]MQ!$A$6:$D$26,{2,3,4},0),IFERROR(VLOOKUP(XAA117,[1]BA!$A$6:$H$184,{2,5,8},0),{"No encontrado","X","X"}))))</f>
        <v>CIMBRA COMUN</v>
      </c>
      <c r="XAC117" s="12" t="str">
        <v>m2</v>
      </c>
      <c r="XAD117" s="4">
        <v>404.09</v>
      </c>
      <c r="XAE117" s="1">
        <f t="shared" ref="XAE117" si="4063">0.2*2</f>
        <v>0.4</v>
      </c>
      <c r="XAF117" s="4">
        <f t="shared" ref="XAF117:XAF120" si="4064">XAE117*XAD117</f>
        <v>161.63999999999999</v>
      </c>
      <c r="XAI117" s="1" t="s">
        <v>550</v>
      </c>
      <c r="XAJ117" s="4" t="str" cm="1">
        <f t="array" ref="XAJ117:XAL117">IFERROR(VLOOKUP(XAI117,[1]MA!$A$6:$D$32,{2,3,4},0),IFERROR(VLOOKUP(XAI117,[1]MO!$A$6:$D$26,{2,3,4},0),IFERROR(VLOOKUP(XAI117,[1]MQ!$A$6:$D$26,{2,3,4},0),IFERROR(VLOOKUP(XAI117,[1]BA!$A$6:$H$184,{2,5,8},0),{"No encontrado","X","X"}))))</f>
        <v>CIMBRA COMUN</v>
      </c>
      <c r="XAK117" s="12" t="str">
        <v>m2</v>
      </c>
      <c r="XAL117" s="4">
        <v>404.09</v>
      </c>
      <c r="XAM117" s="1">
        <f t="shared" ref="XAM117" si="4065">0.2*2</f>
        <v>0.4</v>
      </c>
      <c r="XAN117" s="4">
        <f t="shared" ref="XAN117:XAN120" si="4066">XAM117*XAL117</f>
        <v>161.63999999999999</v>
      </c>
      <c r="XAQ117" s="1" t="s">
        <v>550</v>
      </c>
      <c r="XAR117" s="4" t="str" cm="1">
        <f t="array" ref="XAR117:XAT117">IFERROR(VLOOKUP(XAQ117,[1]MA!$A$6:$D$32,{2,3,4},0),IFERROR(VLOOKUP(XAQ117,[1]MO!$A$6:$D$26,{2,3,4},0),IFERROR(VLOOKUP(XAQ117,[1]MQ!$A$6:$D$26,{2,3,4},0),IFERROR(VLOOKUP(XAQ117,[1]BA!$A$6:$H$184,{2,5,8},0),{"No encontrado","X","X"}))))</f>
        <v>CIMBRA COMUN</v>
      </c>
      <c r="XAS117" s="12" t="str">
        <v>m2</v>
      </c>
      <c r="XAT117" s="4">
        <v>404.09</v>
      </c>
      <c r="XAU117" s="1">
        <f t="shared" ref="XAU117" si="4067">0.2*2</f>
        <v>0.4</v>
      </c>
      <c r="XAV117" s="4">
        <f t="shared" ref="XAV117:XAV120" si="4068">XAU117*XAT117</f>
        <v>161.63999999999999</v>
      </c>
      <c r="XAY117" s="1" t="s">
        <v>550</v>
      </c>
      <c r="XAZ117" s="4" t="str" cm="1">
        <f t="array" ref="XAZ117:XBB117">IFERROR(VLOOKUP(XAY117,[1]MA!$A$6:$D$32,{2,3,4},0),IFERROR(VLOOKUP(XAY117,[1]MO!$A$6:$D$26,{2,3,4},0),IFERROR(VLOOKUP(XAY117,[1]MQ!$A$6:$D$26,{2,3,4},0),IFERROR(VLOOKUP(XAY117,[1]BA!$A$6:$H$184,{2,5,8},0),{"No encontrado","X","X"}))))</f>
        <v>CIMBRA COMUN</v>
      </c>
      <c r="XBA117" s="12" t="str">
        <v>m2</v>
      </c>
      <c r="XBB117" s="4">
        <v>404.09</v>
      </c>
      <c r="XBC117" s="1">
        <f t="shared" ref="XBC117" si="4069">0.2*2</f>
        <v>0.4</v>
      </c>
      <c r="XBD117" s="4">
        <f t="shared" ref="XBD117:XBD120" si="4070">XBC117*XBB117</f>
        <v>161.63999999999999</v>
      </c>
      <c r="XBG117" s="1" t="s">
        <v>550</v>
      </c>
      <c r="XBH117" s="4" t="str" cm="1">
        <f t="array" ref="XBH117:XBJ117">IFERROR(VLOOKUP(XBG117,[1]MA!$A$6:$D$32,{2,3,4},0),IFERROR(VLOOKUP(XBG117,[1]MO!$A$6:$D$26,{2,3,4},0),IFERROR(VLOOKUP(XBG117,[1]MQ!$A$6:$D$26,{2,3,4},0),IFERROR(VLOOKUP(XBG117,[1]BA!$A$6:$H$184,{2,5,8},0),{"No encontrado","X","X"}))))</f>
        <v>CIMBRA COMUN</v>
      </c>
      <c r="XBI117" s="12" t="str">
        <v>m2</v>
      </c>
      <c r="XBJ117" s="4">
        <v>404.09</v>
      </c>
      <c r="XBK117" s="1">
        <f t="shared" ref="XBK117" si="4071">0.2*2</f>
        <v>0.4</v>
      </c>
      <c r="XBL117" s="4">
        <f t="shared" ref="XBL117:XBL120" si="4072">XBK117*XBJ117</f>
        <v>161.63999999999999</v>
      </c>
      <c r="XBO117" s="1" t="s">
        <v>550</v>
      </c>
      <c r="XBP117" s="4" t="str" cm="1">
        <f t="array" ref="XBP117:XBR117">IFERROR(VLOOKUP(XBO117,[1]MA!$A$6:$D$32,{2,3,4},0),IFERROR(VLOOKUP(XBO117,[1]MO!$A$6:$D$26,{2,3,4},0),IFERROR(VLOOKUP(XBO117,[1]MQ!$A$6:$D$26,{2,3,4},0),IFERROR(VLOOKUP(XBO117,[1]BA!$A$6:$H$184,{2,5,8},0),{"No encontrado","X","X"}))))</f>
        <v>CIMBRA COMUN</v>
      </c>
      <c r="XBQ117" s="12" t="str">
        <v>m2</v>
      </c>
      <c r="XBR117" s="4">
        <v>404.09</v>
      </c>
      <c r="XBS117" s="1">
        <f t="shared" ref="XBS117" si="4073">0.2*2</f>
        <v>0.4</v>
      </c>
      <c r="XBT117" s="4">
        <f t="shared" ref="XBT117:XBT120" si="4074">XBS117*XBR117</f>
        <v>161.63999999999999</v>
      </c>
      <c r="XBW117" s="1" t="s">
        <v>550</v>
      </c>
      <c r="XBX117" s="4" t="str" cm="1">
        <f t="array" ref="XBX117:XBZ117">IFERROR(VLOOKUP(XBW117,[1]MA!$A$6:$D$32,{2,3,4},0),IFERROR(VLOOKUP(XBW117,[1]MO!$A$6:$D$26,{2,3,4},0),IFERROR(VLOOKUP(XBW117,[1]MQ!$A$6:$D$26,{2,3,4},0),IFERROR(VLOOKUP(XBW117,[1]BA!$A$6:$H$184,{2,5,8},0),{"No encontrado","X","X"}))))</f>
        <v>CIMBRA COMUN</v>
      </c>
      <c r="XBY117" s="12" t="str">
        <v>m2</v>
      </c>
      <c r="XBZ117" s="4">
        <v>404.09</v>
      </c>
      <c r="XCA117" s="1">
        <f t="shared" ref="XCA117" si="4075">0.2*2</f>
        <v>0.4</v>
      </c>
      <c r="XCB117" s="4">
        <f t="shared" ref="XCB117:XCB120" si="4076">XCA117*XBZ117</f>
        <v>161.63999999999999</v>
      </c>
      <c r="XCE117" s="1" t="s">
        <v>550</v>
      </c>
      <c r="XCF117" s="4" t="str" cm="1">
        <f t="array" ref="XCF117:XCH117">IFERROR(VLOOKUP(XCE117,[1]MA!$A$6:$D$32,{2,3,4},0),IFERROR(VLOOKUP(XCE117,[1]MO!$A$6:$D$26,{2,3,4},0),IFERROR(VLOOKUP(XCE117,[1]MQ!$A$6:$D$26,{2,3,4},0),IFERROR(VLOOKUP(XCE117,[1]BA!$A$6:$H$184,{2,5,8},0),{"No encontrado","X","X"}))))</f>
        <v>CIMBRA COMUN</v>
      </c>
      <c r="XCG117" s="12" t="str">
        <v>m2</v>
      </c>
      <c r="XCH117" s="4">
        <v>404.09</v>
      </c>
      <c r="XCI117" s="1">
        <f t="shared" ref="XCI117" si="4077">0.2*2</f>
        <v>0.4</v>
      </c>
      <c r="XCJ117" s="4">
        <f t="shared" ref="XCJ117:XCJ120" si="4078">XCI117*XCH117</f>
        <v>161.63999999999999</v>
      </c>
      <c r="XCM117" s="1" t="s">
        <v>550</v>
      </c>
      <c r="XCN117" s="4" t="str" cm="1">
        <f t="array" ref="XCN117:XCP117">IFERROR(VLOOKUP(XCM117,[1]MA!$A$6:$D$32,{2,3,4},0),IFERROR(VLOOKUP(XCM117,[1]MO!$A$6:$D$26,{2,3,4},0),IFERROR(VLOOKUP(XCM117,[1]MQ!$A$6:$D$26,{2,3,4},0),IFERROR(VLOOKUP(XCM117,[1]BA!$A$6:$H$184,{2,5,8},0),{"No encontrado","X","X"}))))</f>
        <v>CIMBRA COMUN</v>
      </c>
      <c r="XCO117" s="12" t="str">
        <v>m2</v>
      </c>
      <c r="XCP117" s="4">
        <v>404.09</v>
      </c>
      <c r="XCQ117" s="1">
        <f t="shared" ref="XCQ117" si="4079">0.2*2</f>
        <v>0.4</v>
      </c>
      <c r="XCR117" s="4">
        <f t="shared" ref="XCR117:XCR120" si="4080">XCQ117*XCP117</f>
        <v>161.63999999999999</v>
      </c>
      <c r="XCU117" s="1" t="s">
        <v>550</v>
      </c>
      <c r="XCV117" s="4" t="str" cm="1">
        <f t="array" ref="XCV117:XCX117">IFERROR(VLOOKUP(XCU117,[1]MA!$A$6:$D$32,{2,3,4},0),IFERROR(VLOOKUP(XCU117,[1]MO!$A$6:$D$26,{2,3,4},0),IFERROR(VLOOKUP(XCU117,[1]MQ!$A$6:$D$26,{2,3,4},0),IFERROR(VLOOKUP(XCU117,[1]BA!$A$6:$H$184,{2,5,8},0),{"No encontrado","X","X"}))))</f>
        <v>CIMBRA COMUN</v>
      </c>
      <c r="XCW117" s="12" t="str">
        <v>m2</v>
      </c>
      <c r="XCX117" s="4">
        <v>404.09</v>
      </c>
      <c r="XCY117" s="1">
        <f t="shared" ref="XCY117" si="4081">0.2*2</f>
        <v>0.4</v>
      </c>
      <c r="XCZ117" s="4">
        <f t="shared" ref="XCZ117:XCZ120" si="4082">XCY117*XCX117</f>
        <v>161.63999999999999</v>
      </c>
      <c r="XDC117" s="1" t="s">
        <v>550</v>
      </c>
      <c r="XDD117" s="4" t="str" cm="1">
        <f t="array" ref="XDD117:XDF117">IFERROR(VLOOKUP(XDC117,[1]MA!$A$6:$D$32,{2,3,4},0),IFERROR(VLOOKUP(XDC117,[1]MO!$A$6:$D$26,{2,3,4},0),IFERROR(VLOOKUP(XDC117,[1]MQ!$A$6:$D$26,{2,3,4},0),IFERROR(VLOOKUP(XDC117,[1]BA!$A$6:$H$184,{2,5,8},0),{"No encontrado","X","X"}))))</f>
        <v>CIMBRA COMUN</v>
      </c>
      <c r="XDE117" s="12" t="str">
        <v>m2</v>
      </c>
      <c r="XDF117" s="4">
        <v>404.09</v>
      </c>
      <c r="XDG117" s="1">
        <f t="shared" ref="XDG117" si="4083">0.2*2</f>
        <v>0.4</v>
      </c>
      <c r="XDH117" s="4">
        <f t="shared" ref="XDH117:XDH120" si="4084">XDG117*XDF117</f>
        <v>161.63999999999999</v>
      </c>
      <c r="XDK117" s="1" t="s">
        <v>550</v>
      </c>
      <c r="XDL117" s="4" t="str" cm="1">
        <f t="array" ref="XDL117:XDN117">IFERROR(VLOOKUP(XDK117,[1]MA!$A$6:$D$32,{2,3,4},0),IFERROR(VLOOKUP(XDK117,[1]MO!$A$6:$D$26,{2,3,4},0),IFERROR(VLOOKUP(XDK117,[1]MQ!$A$6:$D$26,{2,3,4},0),IFERROR(VLOOKUP(XDK117,[1]BA!$A$6:$H$184,{2,5,8},0),{"No encontrado","X","X"}))))</f>
        <v>CIMBRA COMUN</v>
      </c>
      <c r="XDM117" s="12" t="str">
        <v>m2</v>
      </c>
      <c r="XDN117" s="4">
        <v>404.09</v>
      </c>
      <c r="XDO117" s="1">
        <f t="shared" ref="XDO117" si="4085">0.2*2</f>
        <v>0.4</v>
      </c>
      <c r="XDP117" s="4">
        <f t="shared" ref="XDP117:XDP120" si="4086">XDO117*XDN117</f>
        <v>161.63999999999999</v>
      </c>
      <c r="XDS117" s="1" t="s">
        <v>550</v>
      </c>
      <c r="XDT117" s="4" t="str" cm="1">
        <f t="array" ref="XDT117:XDV117">IFERROR(VLOOKUP(XDS117,[1]MA!$A$6:$D$32,{2,3,4},0),IFERROR(VLOOKUP(XDS117,[1]MO!$A$6:$D$26,{2,3,4},0),IFERROR(VLOOKUP(XDS117,[1]MQ!$A$6:$D$26,{2,3,4},0),IFERROR(VLOOKUP(XDS117,[1]BA!$A$6:$H$184,{2,5,8},0),{"No encontrado","X","X"}))))</f>
        <v>CIMBRA COMUN</v>
      </c>
      <c r="XDU117" s="12" t="str">
        <v>m2</v>
      </c>
      <c r="XDV117" s="4">
        <v>404.09</v>
      </c>
      <c r="XDW117" s="1">
        <f t="shared" ref="XDW117" si="4087">0.2*2</f>
        <v>0.4</v>
      </c>
      <c r="XDX117" s="4">
        <f t="shared" ref="XDX117:XDX120" si="4088">XDW117*XDV117</f>
        <v>161.63999999999999</v>
      </c>
      <c r="XEA117" s="1" t="s">
        <v>550</v>
      </c>
      <c r="XEB117" s="4" t="str" cm="1">
        <f t="array" ref="XEB117:XED117">IFERROR(VLOOKUP(XEA117,[1]MA!$A$6:$D$32,{2,3,4},0),IFERROR(VLOOKUP(XEA117,[1]MO!$A$6:$D$26,{2,3,4},0),IFERROR(VLOOKUP(XEA117,[1]MQ!$A$6:$D$26,{2,3,4},0),IFERROR(VLOOKUP(XEA117,[1]BA!$A$6:$H$184,{2,5,8},0),{"No encontrado","X","X"}))))</f>
        <v>CIMBRA COMUN</v>
      </c>
      <c r="XEC117" s="12" t="str">
        <v>m2</v>
      </c>
      <c r="XED117" s="4">
        <v>404.09</v>
      </c>
      <c r="XEE117" s="1">
        <f t="shared" ref="XEE117" si="4089">0.2*2</f>
        <v>0.4</v>
      </c>
      <c r="XEF117" s="4">
        <f t="shared" ref="XEF117:XEF120" si="4090">XEE117*XED117</f>
        <v>161.63999999999999</v>
      </c>
      <c r="XEI117" s="1" t="s">
        <v>550</v>
      </c>
      <c r="XEJ117" s="4" t="str" cm="1">
        <f t="array" ref="XEJ117:XEL117">IFERROR(VLOOKUP(XEI117,[1]MA!$A$6:$D$32,{2,3,4},0),IFERROR(VLOOKUP(XEI117,[1]MO!$A$6:$D$26,{2,3,4},0),IFERROR(VLOOKUP(XEI117,[1]MQ!$A$6:$D$26,{2,3,4},0),IFERROR(VLOOKUP(XEI117,[1]BA!$A$6:$H$184,{2,5,8},0),{"No encontrado","X","X"}))))</f>
        <v>CIMBRA COMUN</v>
      </c>
      <c r="XEK117" s="12" t="str">
        <v>m2</v>
      </c>
      <c r="XEL117" s="4">
        <v>404.09</v>
      </c>
      <c r="XEM117" s="1">
        <f t="shared" ref="XEM117" si="4091">0.2*2</f>
        <v>0.4</v>
      </c>
      <c r="XEN117" s="4">
        <f t="shared" ref="XEN117:XEN120" si="4092">XEM117*XEL117</f>
        <v>161.63999999999999</v>
      </c>
      <c r="XEQ117" s="1" t="s">
        <v>550</v>
      </c>
      <c r="XER117" s="4" t="str" cm="1">
        <f t="array" ref="XER117:XET117">IFERROR(VLOOKUP(XEQ117,[1]MA!$A$6:$D$32,{2,3,4},0),IFERROR(VLOOKUP(XEQ117,[1]MO!$A$6:$D$26,{2,3,4},0),IFERROR(VLOOKUP(XEQ117,[1]MQ!$A$6:$D$26,{2,3,4},0),IFERROR(VLOOKUP(XEQ117,[1]BA!$A$6:$H$184,{2,5,8},0),{"No encontrado","X","X"}))))</f>
        <v>CIMBRA COMUN</v>
      </c>
      <c r="XES117" s="12" t="str">
        <v>m2</v>
      </c>
      <c r="XET117" s="4">
        <v>404.09</v>
      </c>
      <c r="XEU117" s="1">
        <f t="shared" ref="XEU117" si="4093">0.2*2</f>
        <v>0.4</v>
      </c>
      <c r="XEV117" s="4">
        <f t="shared" ref="XEV117:XEV120" si="4094">XEU117*XET117</f>
        <v>161.63999999999999</v>
      </c>
      <c r="XEY117" s="1" t="s">
        <v>550</v>
      </c>
      <c r="XEZ117" s="4" t="str" cm="1">
        <f t="array" ref="XEZ117:XFB117">IFERROR(VLOOKUP(XEY117,[1]MA!$A$6:$D$32,{2,3,4},0),IFERROR(VLOOKUP(XEY117,[1]MO!$A$6:$D$26,{2,3,4},0),IFERROR(VLOOKUP(XEY117,[1]MQ!$A$6:$D$26,{2,3,4},0),IFERROR(VLOOKUP(XEY117,[1]BA!$A$6:$H$184,{2,5,8},0),{"No encontrado","X","X"}))))</f>
        <v>CIMBRA COMUN</v>
      </c>
      <c r="XFA117" s="12" t="str">
        <v>m2</v>
      </c>
      <c r="XFB117" s="4">
        <v>404.09</v>
      </c>
      <c r="XFC117" s="1">
        <f t="shared" ref="XFC117" si="4095">0.2*2</f>
        <v>0.4</v>
      </c>
      <c r="XFD117" s="4">
        <f t="shared" ref="XFD117:XFD120" si="4096">XFC117*XFB117</f>
        <v>161.63999999999999</v>
      </c>
    </row>
    <row r="118" spans="1:1024 1027:2048 2051:3072 3075:4096 4099:5120 5123:6144 6147:7168 7171:8192 8195:9216 9219:10240 10243:11264 11267:12288 12291:13312 13315:14336 14339:15360 15363:16384" x14ac:dyDescent="0.3">
      <c r="C118" s="1" t="s">
        <v>542</v>
      </c>
      <c r="D118" s="4" t="str" cm="1">
        <f t="array" ref="D118:F118">IFERROR(VLOOKUP(C118,[1]MA!$A$6:$D$32,{2,3,4},0),IFERROR(VLOOKUP(C118,[1]MO!$A$6:$D$26,{2,3,4},0),IFERROR(VLOOKUP(C118,[1]MQ!$A$6:$D$26,{2,3,4},0),IFERROR(VLOOKUP(C118,[1]BA!$A$6:$H$184,{2,5,8},0),{"No encontrado","X","X"}))))</f>
        <v>ALAMBRON 1/4</v>
      </c>
      <c r="E118" s="12" t="str">
        <v>Kg</v>
      </c>
      <c r="F118" s="4">
        <v>16</v>
      </c>
      <c r="G118" s="1">
        <f>(0.15+0.15+0.1+0.1+0.03+0.03)*((3.1+3.1+2.9+2.9)/0.2)*1.03*0.249</f>
        <v>8.6199999999999992</v>
      </c>
      <c r="H118" s="4">
        <f t="shared" ref="H118:H120" si="4097">G118*F118</f>
        <v>137.91999999999999</v>
      </c>
      <c r="L118" s="4"/>
      <c r="M118" s="12"/>
      <c r="N118" s="4"/>
      <c r="P118" s="4"/>
      <c r="S118" s="1" t="s">
        <v>542</v>
      </c>
      <c r="T118" s="4" t="str" cm="1">
        <f t="array" ref="T118:V118">IFERROR(VLOOKUP(S118,[1]MA!$A$6:$D$32,{2,3,4},0),IFERROR(VLOOKUP(S118,[1]MO!$A$6:$D$26,{2,3,4},0),IFERROR(VLOOKUP(S118,[1]MQ!$A$6:$D$26,{2,3,4},0),IFERROR(VLOOKUP(S118,[1]BA!$A$6:$H$184,{2,5,8},0),{"No encontrado","X","X"}))))</f>
        <v>ALAMBRON 1/4</v>
      </c>
      <c r="U118" s="12" t="str">
        <v>Kg</v>
      </c>
      <c r="V118" s="4">
        <v>16</v>
      </c>
      <c r="W118" s="1">
        <f t="shared" ref="W118" si="4098">(0.15*2+0.2*2)/0.2*0.248*1.03</f>
        <v>0.89</v>
      </c>
      <c r="X118" s="4">
        <f t="shared" si="6"/>
        <v>14.24</v>
      </c>
      <c r="AA118" s="1" t="s">
        <v>542</v>
      </c>
      <c r="AB118" s="4" t="str" cm="1">
        <f t="array" ref="AB118:AD118">IFERROR(VLOOKUP(AA118,[1]MA!$A$6:$D$32,{2,3,4},0),IFERROR(VLOOKUP(AA118,[1]MO!$A$6:$D$26,{2,3,4},0),IFERROR(VLOOKUP(AA118,[1]MQ!$A$6:$D$26,{2,3,4},0),IFERROR(VLOOKUP(AA118,[1]BA!$A$6:$H$184,{2,5,8},0),{"No encontrado","X","X"}))))</f>
        <v>ALAMBRON 1/4</v>
      </c>
      <c r="AC118" s="12" t="str">
        <v>Kg</v>
      </c>
      <c r="AD118" s="4">
        <v>16</v>
      </c>
      <c r="AE118" s="1">
        <f t="shared" ref="AE118" si="4099">(0.15*2+0.2*2)/0.2*0.248*1.03</f>
        <v>0.89</v>
      </c>
      <c r="AF118" s="4">
        <f t="shared" si="8"/>
        <v>14.24</v>
      </c>
      <c r="AI118" s="1" t="s">
        <v>542</v>
      </c>
      <c r="AJ118" s="4" t="str" cm="1">
        <f t="array" ref="AJ118:AL118">IFERROR(VLOOKUP(AI118,[1]MA!$A$6:$D$32,{2,3,4},0),IFERROR(VLOOKUP(AI118,[1]MO!$A$6:$D$26,{2,3,4},0),IFERROR(VLOOKUP(AI118,[1]MQ!$A$6:$D$26,{2,3,4},0),IFERROR(VLOOKUP(AI118,[1]BA!$A$6:$H$184,{2,5,8},0),{"No encontrado","X","X"}))))</f>
        <v>ALAMBRON 1/4</v>
      </c>
      <c r="AK118" s="12" t="str">
        <v>Kg</v>
      </c>
      <c r="AL118" s="4">
        <v>16</v>
      </c>
      <c r="AM118" s="1">
        <f t="shared" ref="AM118" si="4100">(0.15*2+0.2*2)/0.2*0.248*1.03</f>
        <v>0.89</v>
      </c>
      <c r="AN118" s="4">
        <f t="shared" si="10"/>
        <v>14.24</v>
      </c>
      <c r="AQ118" s="1" t="s">
        <v>542</v>
      </c>
      <c r="AR118" s="4" t="str" cm="1">
        <f t="array" ref="AR118:AT118">IFERROR(VLOOKUP(AQ118,[1]MA!$A$6:$D$32,{2,3,4},0),IFERROR(VLOOKUP(AQ118,[1]MO!$A$6:$D$26,{2,3,4},0),IFERROR(VLOOKUP(AQ118,[1]MQ!$A$6:$D$26,{2,3,4},0),IFERROR(VLOOKUP(AQ118,[1]BA!$A$6:$H$184,{2,5,8},0),{"No encontrado","X","X"}))))</f>
        <v>ALAMBRON 1/4</v>
      </c>
      <c r="AS118" s="12" t="str">
        <v>Kg</v>
      </c>
      <c r="AT118" s="4">
        <v>16</v>
      </c>
      <c r="AU118" s="1">
        <f t="shared" ref="AU118" si="4101">(0.15*2+0.2*2)/0.2*0.248*1.03</f>
        <v>0.89</v>
      </c>
      <c r="AV118" s="4">
        <f t="shared" si="12"/>
        <v>14.24</v>
      </c>
      <c r="AY118" s="1" t="s">
        <v>542</v>
      </c>
      <c r="AZ118" s="4" t="str" cm="1">
        <f t="array" ref="AZ118:BB118">IFERROR(VLOOKUP(AY118,[1]MA!$A$6:$D$32,{2,3,4},0),IFERROR(VLOOKUP(AY118,[1]MO!$A$6:$D$26,{2,3,4},0),IFERROR(VLOOKUP(AY118,[1]MQ!$A$6:$D$26,{2,3,4},0),IFERROR(VLOOKUP(AY118,[1]BA!$A$6:$H$184,{2,5,8},0),{"No encontrado","X","X"}))))</f>
        <v>ALAMBRON 1/4</v>
      </c>
      <c r="BA118" s="12" t="str">
        <v>Kg</v>
      </c>
      <c r="BB118" s="4">
        <v>16</v>
      </c>
      <c r="BC118" s="1">
        <f t="shared" ref="BC118" si="4102">(0.15*2+0.2*2)/0.2*0.248*1.03</f>
        <v>0.89</v>
      </c>
      <c r="BD118" s="4">
        <f t="shared" si="14"/>
        <v>14.24</v>
      </c>
      <c r="BG118" s="1" t="s">
        <v>542</v>
      </c>
      <c r="BH118" s="4" t="str" cm="1">
        <f t="array" ref="BH118:BJ118">IFERROR(VLOOKUP(BG118,[1]MA!$A$6:$D$32,{2,3,4},0),IFERROR(VLOOKUP(BG118,[1]MO!$A$6:$D$26,{2,3,4},0),IFERROR(VLOOKUP(BG118,[1]MQ!$A$6:$D$26,{2,3,4},0),IFERROR(VLOOKUP(BG118,[1]BA!$A$6:$H$184,{2,5,8},0),{"No encontrado","X","X"}))))</f>
        <v>ALAMBRON 1/4</v>
      </c>
      <c r="BI118" s="12" t="str">
        <v>Kg</v>
      </c>
      <c r="BJ118" s="4">
        <v>16</v>
      </c>
      <c r="BK118" s="1">
        <f t="shared" ref="BK118" si="4103">(0.15*2+0.2*2)/0.2*0.248*1.03</f>
        <v>0.89</v>
      </c>
      <c r="BL118" s="4">
        <f t="shared" si="16"/>
        <v>14.24</v>
      </c>
      <c r="BO118" s="1" t="s">
        <v>542</v>
      </c>
      <c r="BP118" s="4" t="str" cm="1">
        <f t="array" ref="BP118:BR118">IFERROR(VLOOKUP(BO118,[1]MA!$A$6:$D$32,{2,3,4},0),IFERROR(VLOOKUP(BO118,[1]MO!$A$6:$D$26,{2,3,4},0),IFERROR(VLOOKUP(BO118,[1]MQ!$A$6:$D$26,{2,3,4},0),IFERROR(VLOOKUP(BO118,[1]BA!$A$6:$H$184,{2,5,8},0),{"No encontrado","X","X"}))))</f>
        <v>ALAMBRON 1/4</v>
      </c>
      <c r="BQ118" s="12" t="str">
        <v>Kg</v>
      </c>
      <c r="BR118" s="4">
        <v>16</v>
      </c>
      <c r="BS118" s="1">
        <f t="shared" ref="BS118" si="4104">(0.15*2+0.2*2)/0.2*0.248*1.03</f>
        <v>0.89</v>
      </c>
      <c r="BT118" s="4">
        <f t="shared" si="18"/>
        <v>14.24</v>
      </c>
      <c r="BW118" s="1" t="s">
        <v>542</v>
      </c>
      <c r="BX118" s="4" t="str" cm="1">
        <f t="array" ref="BX118:BZ118">IFERROR(VLOOKUP(BW118,[1]MA!$A$6:$D$32,{2,3,4},0),IFERROR(VLOOKUP(BW118,[1]MO!$A$6:$D$26,{2,3,4},0),IFERROR(VLOOKUP(BW118,[1]MQ!$A$6:$D$26,{2,3,4},0),IFERROR(VLOOKUP(BW118,[1]BA!$A$6:$H$184,{2,5,8},0),{"No encontrado","X","X"}))))</f>
        <v>ALAMBRON 1/4</v>
      </c>
      <c r="BY118" s="12" t="str">
        <v>Kg</v>
      </c>
      <c r="BZ118" s="4">
        <v>16</v>
      </c>
      <c r="CA118" s="1">
        <f t="shared" ref="CA118" si="4105">(0.15*2+0.2*2)/0.2*0.248*1.03</f>
        <v>0.89</v>
      </c>
      <c r="CB118" s="4">
        <f t="shared" si="20"/>
        <v>14.24</v>
      </c>
      <c r="CE118" s="1" t="s">
        <v>542</v>
      </c>
      <c r="CF118" s="4" t="str" cm="1">
        <f t="array" ref="CF118:CH118">IFERROR(VLOOKUP(CE118,[1]MA!$A$6:$D$32,{2,3,4},0),IFERROR(VLOOKUP(CE118,[1]MO!$A$6:$D$26,{2,3,4},0),IFERROR(VLOOKUP(CE118,[1]MQ!$A$6:$D$26,{2,3,4},0),IFERROR(VLOOKUP(CE118,[1]BA!$A$6:$H$184,{2,5,8},0),{"No encontrado","X","X"}))))</f>
        <v>ALAMBRON 1/4</v>
      </c>
      <c r="CG118" s="12" t="str">
        <v>Kg</v>
      </c>
      <c r="CH118" s="4">
        <v>16</v>
      </c>
      <c r="CI118" s="1">
        <f t="shared" ref="CI118" si="4106">(0.15*2+0.2*2)/0.2*0.248*1.03</f>
        <v>0.89</v>
      </c>
      <c r="CJ118" s="4">
        <f t="shared" si="22"/>
        <v>14.24</v>
      </c>
      <c r="CM118" s="1" t="s">
        <v>542</v>
      </c>
      <c r="CN118" s="4" t="str" cm="1">
        <f t="array" ref="CN118:CP118">IFERROR(VLOOKUP(CM118,[1]MA!$A$6:$D$32,{2,3,4},0),IFERROR(VLOOKUP(CM118,[1]MO!$A$6:$D$26,{2,3,4},0),IFERROR(VLOOKUP(CM118,[1]MQ!$A$6:$D$26,{2,3,4},0),IFERROR(VLOOKUP(CM118,[1]BA!$A$6:$H$184,{2,5,8},0),{"No encontrado","X","X"}))))</f>
        <v>ALAMBRON 1/4</v>
      </c>
      <c r="CO118" s="12" t="str">
        <v>Kg</v>
      </c>
      <c r="CP118" s="4">
        <v>16</v>
      </c>
      <c r="CQ118" s="1">
        <f t="shared" ref="CQ118" si="4107">(0.15*2+0.2*2)/0.2*0.248*1.03</f>
        <v>0.89</v>
      </c>
      <c r="CR118" s="4">
        <f t="shared" si="24"/>
        <v>14.24</v>
      </c>
      <c r="CU118" s="1" t="s">
        <v>542</v>
      </c>
      <c r="CV118" s="4" t="str" cm="1">
        <f t="array" ref="CV118:CX118">IFERROR(VLOOKUP(CU118,[1]MA!$A$6:$D$32,{2,3,4},0),IFERROR(VLOOKUP(CU118,[1]MO!$A$6:$D$26,{2,3,4},0),IFERROR(VLOOKUP(CU118,[1]MQ!$A$6:$D$26,{2,3,4},0),IFERROR(VLOOKUP(CU118,[1]BA!$A$6:$H$184,{2,5,8},0),{"No encontrado","X","X"}))))</f>
        <v>ALAMBRON 1/4</v>
      </c>
      <c r="CW118" s="12" t="str">
        <v>Kg</v>
      </c>
      <c r="CX118" s="4">
        <v>16</v>
      </c>
      <c r="CY118" s="1">
        <f t="shared" ref="CY118" si="4108">(0.15*2+0.2*2)/0.2*0.248*1.03</f>
        <v>0.89</v>
      </c>
      <c r="CZ118" s="4">
        <f t="shared" si="26"/>
        <v>14.24</v>
      </c>
      <c r="DC118" s="1" t="s">
        <v>542</v>
      </c>
      <c r="DD118" s="4" t="str" cm="1">
        <f t="array" ref="DD118:DF118">IFERROR(VLOOKUP(DC118,[1]MA!$A$6:$D$32,{2,3,4},0),IFERROR(VLOOKUP(DC118,[1]MO!$A$6:$D$26,{2,3,4},0),IFERROR(VLOOKUP(DC118,[1]MQ!$A$6:$D$26,{2,3,4},0),IFERROR(VLOOKUP(DC118,[1]BA!$A$6:$H$184,{2,5,8},0),{"No encontrado","X","X"}))))</f>
        <v>ALAMBRON 1/4</v>
      </c>
      <c r="DE118" s="12" t="str">
        <v>Kg</v>
      </c>
      <c r="DF118" s="4">
        <v>16</v>
      </c>
      <c r="DG118" s="1">
        <f t="shared" ref="DG118" si="4109">(0.15*2+0.2*2)/0.2*0.248*1.03</f>
        <v>0.89</v>
      </c>
      <c r="DH118" s="4">
        <f t="shared" si="28"/>
        <v>14.24</v>
      </c>
      <c r="DK118" s="1" t="s">
        <v>542</v>
      </c>
      <c r="DL118" s="4" t="str" cm="1">
        <f t="array" ref="DL118:DN118">IFERROR(VLOOKUP(DK118,[1]MA!$A$6:$D$32,{2,3,4},0),IFERROR(VLOOKUP(DK118,[1]MO!$A$6:$D$26,{2,3,4},0),IFERROR(VLOOKUP(DK118,[1]MQ!$A$6:$D$26,{2,3,4},0),IFERROR(VLOOKUP(DK118,[1]BA!$A$6:$H$184,{2,5,8},0),{"No encontrado","X","X"}))))</f>
        <v>ALAMBRON 1/4</v>
      </c>
      <c r="DM118" s="12" t="str">
        <v>Kg</v>
      </c>
      <c r="DN118" s="4">
        <v>16</v>
      </c>
      <c r="DO118" s="1">
        <f t="shared" ref="DO118" si="4110">(0.15*2+0.2*2)/0.2*0.248*1.03</f>
        <v>0.89</v>
      </c>
      <c r="DP118" s="4">
        <f t="shared" si="30"/>
        <v>14.24</v>
      </c>
      <c r="DS118" s="1" t="s">
        <v>542</v>
      </c>
      <c r="DT118" s="4" t="str" cm="1">
        <f t="array" ref="DT118:DV118">IFERROR(VLOOKUP(DS118,[1]MA!$A$6:$D$32,{2,3,4},0),IFERROR(VLOOKUP(DS118,[1]MO!$A$6:$D$26,{2,3,4},0),IFERROR(VLOOKUP(DS118,[1]MQ!$A$6:$D$26,{2,3,4},0),IFERROR(VLOOKUP(DS118,[1]BA!$A$6:$H$184,{2,5,8},0),{"No encontrado","X","X"}))))</f>
        <v>ALAMBRON 1/4</v>
      </c>
      <c r="DU118" s="12" t="str">
        <v>Kg</v>
      </c>
      <c r="DV118" s="4">
        <v>16</v>
      </c>
      <c r="DW118" s="1">
        <f t="shared" ref="DW118" si="4111">(0.15*2+0.2*2)/0.2*0.248*1.03</f>
        <v>0.89</v>
      </c>
      <c r="DX118" s="4">
        <f t="shared" si="32"/>
        <v>14.24</v>
      </c>
      <c r="EA118" s="1" t="s">
        <v>542</v>
      </c>
      <c r="EB118" s="4" t="str" cm="1">
        <f t="array" ref="EB118:ED118">IFERROR(VLOOKUP(EA118,[1]MA!$A$6:$D$32,{2,3,4},0),IFERROR(VLOOKUP(EA118,[1]MO!$A$6:$D$26,{2,3,4},0),IFERROR(VLOOKUP(EA118,[1]MQ!$A$6:$D$26,{2,3,4},0),IFERROR(VLOOKUP(EA118,[1]BA!$A$6:$H$184,{2,5,8},0),{"No encontrado","X","X"}))))</f>
        <v>ALAMBRON 1/4</v>
      </c>
      <c r="EC118" s="12" t="str">
        <v>Kg</v>
      </c>
      <c r="ED118" s="4">
        <v>16</v>
      </c>
      <c r="EE118" s="1">
        <f t="shared" ref="EE118" si="4112">(0.15*2+0.2*2)/0.2*0.248*1.03</f>
        <v>0.89</v>
      </c>
      <c r="EF118" s="4">
        <f t="shared" si="34"/>
        <v>14.24</v>
      </c>
      <c r="EI118" s="1" t="s">
        <v>542</v>
      </c>
      <c r="EJ118" s="4" t="str" cm="1">
        <f t="array" ref="EJ118:EL118">IFERROR(VLOOKUP(EI118,[1]MA!$A$6:$D$32,{2,3,4},0),IFERROR(VLOOKUP(EI118,[1]MO!$A$6:$D$26,{2,3,4},0),IFERROR(VLOOKUP(EI118,[1]MQ!$A$6:$D$26,{2,3,4},0),IFERROR(VLOOKUP(EI118,[1]BA!$A$6:$H$184,{2,5,8},0),{"No encontrado","X","X"}))))</f>
        <v>ALAMBRON 1/4</v>
      </c>
      <c r="EK118" s="12" t="str">
        <v>Kg</v>
      </c>
      <c r="EL118" s="4">
        <v>16</v>
      </c>
      <c r="EM118" s="1">
        <f t="shared" ref="EM118" si="4113">(0.15*2+0.2*2)/0.2*0.248*1.03</f>
        <v>0.89</v>
      </c>
      <c r="EN118" s="4">
        <f t="shared" si="36"/>
        <v>14.24</v>
      </c>
      <c r="EQ118" s="1" t="s">
        <v>542</v>
      </c>
      <c r="ER118" s="4" t="str" cm="1">
        <f t="array" ref="ER118:ET118">IFERROR(VLOOKUP(EQ118,[1]MA!$A$6:$D$32,{2,3,4},0),IFERROR(VLOOKUP(EQ118,[1]MO!$A$6:$D$26,{2,3,4},0),IFERROR(VLOOKUP(EQ118,[1]MQ!$A$6:$D$26,{2,3,4},0),IFERROR(VLOOKUP(EQ118,[1]BA!$A$6:$H$184,{2,5,8},0),{"No encontrado","X","X"}))))</f>
        <v>ALAMBRON 1/4</v>
      </c>
      <c r="ES118" s="12" t="str">
        <v>Kg</v>
      </c>
      <c r="ET118" s="4">
        <v>16</v>
      </c>
      <c r="EU118" s="1">
        <f t="shared" ref="EU118" si="4114">(0.15*2+0.2*2)/0.2*0.248*1.03</f>
        <v>0.89</v>
      </c>
      <c r="EV118" s="4">
        <f t="shared" si="38"/>
        <v>14.24</v>
      </c>
      <c r="EY118" s="1" t="s">
        <v>542</v>
      </c>
      <c r="EZ118" s="4" t="str" cm="1">
        <f t="array" ref="EZ118:FB118">IFERROR(VLOOKUP(EY118,[1]MA!$A$6:$D$32,{2,3,4},0),IFERROR(VLOOKUP(EY118,[1]MO!$A$6:$D$26,{2,3,4},0),IFERROR(VLOOKUP(EY118,[1]MQ!$A$6:$D$26,{2,3,4},0),IFERROR(VLOOKUP(EY118,[1]BA!$A$6:$H$184,{2,5,8},0),{"No encontrado","X","X"}))))</f>
        <v>ALAMBRON 1/4</v>
      </c>
      <c r="FA118" s="12" t="str">
        <v>Kg</v>
      </c>
      <c r="FB118" s="4">
        <v>16</v>
      </c>
      <c r="FC118" s="1">
        <f t="shared" ref="FC118" si="4115">(0.15*2+0.2*2)/0.2*0.248*1.03</f>
        <v>0.89</v>
      </c>
      <c r="FD118" s="4">
        <f t="shared" si="40"/>
        <v>14.24</v>
      </c>
      <c r="FG118" s="1" t="s">
        <v>542</v>
      </c>
      <c r="FH118" s="4" t="str" cm="1">
        <f t="array" ref="FH118:FJ118">IFERROR(VLOOKUP(FG118,[1]MA!$A$6:$D$32,{2,3,4},0),IFERROR(VLOOKUP(FG118,[1]MO!$A$6:$D$26,{2,3,4},0),IFERROR(VLOOKUP(FG118,[1]MQ!$A$6:$D$26,{2,3,4},0),IFERROR(VLOOKUP(FG118,[1]BA!$A$6:$H$184,{2,5,8},0),{"No encontrado","X","X"}))))</f>
        <v>ALAMBRON 1/4</v>
      </c>
      <c r="FI118" s="12" t="str">
        <v>Kg</v>
      </c>
      <c r="FJ118" s="4">
        <v>16</v>
      </c>
      <c r="FK118" s="1">
        <f t="shared" ref="FK118" si="4116">(0.15*2+0.2*2)/0.2*0.248*1.03</f>
        <v>0.89</v>
      </c>
      <c r="FL118" s="4">
        <f t="shared" si="42"/>
        <v>14.24</v>
      </c>
      <c r="FO118" s="1" t="s">
        <v>542</v>
      </c>
      <c r="FP118" s="4" t="str" cm="1">
        <f t="array" ref="FP118:FR118">IFERROR(VLOOKUP(FO118,[1]MA!$A$6:$D$32,{2,3,4},0),IFERROR(VLOOKUP(FO118,[1]MO!$A$6:$D$26,{2,3,4},0),IFERROR(VLOOKUP(FO118,[1]MQ!$A$6:$D$26,{2,3,4},0),IFERROR(VLOOKUP(FO118,[1]BA!$A$6:$H$184,{2,5,8},0),{"No encontrado","X","X"}))))</f>
        <v>ALAMBRON 1/4</v>
      </c>
      <c r="FQ118" s="12" t="str">
        <v>Kg</v>
      </c>
      <c r="FR118" s="4">
        <v>16</v>
      </c>
      <c r="FS118" s="1">
        <f t="shared" ref="FS118" si="4117">(0.15*2+0.2*2)/0.2*0.248*1.03</f>
        <v>0.89</v>
      </c>
      <c r="FT118" s="4">
        <f t="shared" si="44"/>
        <v>14.24</v>
      </c>
      <c r="FW118" s="1" t="s">
        <v>542</v>
      </c>
      <c r="FX118" s="4" t="str" cm="1">
        <f t="array" ref="FX118:FZ118">IFERROR(VLOOKUP(FW118,[1]MA!$A$6:$D$32,{2,3,4},0),IFERROR(VLOOKUP(FW118,[1]MO!$A$6:$D$26,{2,3,4},0),IFERROR(VLOOKUP(FW118,[1]MQ!$A$6:$D$26,{2,3,4},0),IFERROR(VLOOKUP(FW118,[1]BA!$A$6:$H$184,{2,5,8},0),{"No encontrado","X","X"}))))</f>
        <v>ALAMBRON 1/4</v>
      </c>
      <c r="FY118" s="12" t="str">
        <v>Kg</v>
      </c>
      <c r="FZ118" s="4">
        <v>16</v>
      </c>
      <c r="GA118" s="1">
        <f t="shared" ref="GA118" si="4118">(0.15*2+0.2*2)/0.2*0.248*1.03</f>
        <v>0.89</v>
      </c>
      <c r="GB118" s="4">
        <f t="shared" si="46"/>
        <v>14.24</v>
      </c>
      <c r="GE118" s="1" t="s">
        <v>542</v>
      </c>
      <c r="GF118" s="4" t="str" cm="1">
        <f t="array" ref="GF118:GH118">IFERROR(VLOOKUP(GE118,[1]MA!$A$6:$D$32,{2,3,4},0),IFERROR(VLOOKUP(GE118,[1]MO!$A$6:$D$26,{2,3,4},0),IFERROR(VLOOKUP(GE118,[1]MQ!$A$6:$D$26,{2,3,4},0),IFERROR(VLOOKUP(GE118,[1]BA!$A$6:$H$184,{2,5,8},0),{"No encontrado","X","X"}))))</f>
        <v>ALAMBRON 1/4</v>
      </c>
      <c r="GG118" s="12" t="str">
        <v>Kg</v>
      </c>
      <c r="GH118" s="4">
        <v>16</v>
      </c>
      <c r="GI118" s="1">
        <f t="shared" ref="GI118" si="4119">(0.15*2+0.2*2)/0.2*0.248*1.03</f>
        <v>0.89</v>
      </c>
      <c r="GJ118" s="4">
        <f t="shared" si="48"/>
        <v>14.24</v>
      </c>
      <c r="GM118" s="1" t="s">
        <v>542</v>
      </c>
      <c r="GN118" s="4" t="str" cm="1">
        <f t="array" ref="GN118:GP118">IFERROR(VLOOKUP(GM118,[1]MA!$A$6:$D$32,{2,3,4},0),IFERROR(VLOOKUP(GM118,[1]MO!$A$6:$D$26,{2,3,4},0),IFERROR(VLOOKUP(GM118,[1]MQ!$A$6:$D$26,{2,3,4},0),IFERROR(VLOOKUP(GM118,[1]BA!$A$6:$H$184,{2,5,8},0),{"No encontrado","X","X"}))))</f>
        <v>ALAMBRON 1/4</v>
      </c>
      <c r="GO118" s="12" t="str">
        <v>Kg</v>
      </c>
      <c r="GP118" s="4">
        <v>16</v>
      </c>
      <c r="GQ118" s="1">
        <f t="shared" ref="GQ118" si="4120">(0.15*2+0.2*2)/0.2*0.248*1.03</f>
        <v>0.89</v>
      </c>
      <c r="GR118" s="4">
        <f t="shared" si="50"/>
        <v>14.24</v>
      </c>
      <c r="GU118" s="1" t="s">
        <v>542</v>
      </c>
      <c r="GV118" s="4" t="str" cm="1">
        <f t="array" ref="GV118:GX118">IFERROR(VLOOKUP(GU118,[1]MA!$A$6:$D$32,{2,3,4},0),IFERROR(VLOOKUP(GU118,[1]MO!$A$6:$D$26,{2,3,4},0),IFERROR(VLOOKUP(GU118,[1]MQ!$A$6:$D$26,{2,3,4},0),IFERROR(VLOOKUP(GU118,[1]BA!$A$6:$H$184,{2,5,8},0),{"No encontrado","X","X"}))))</f>
        <v>ALAMBRON 1/4</v>
      </c>
      <c r="GW118" s="12" t="str">
        <v>Kg</v>
      </c>
      <c r="GX118" s="4">
        <v>16</v>
      </c>
      <c r="GY118" s="1">
        <f t="shared" ref="GY118" si="4121">(0.15*2+0.2*2)/0.2*0.248*1.03</f>
        <v>0.89</v>
      </c>
      <c r="GZ118" s="4">
        <f t="shared" si="52"/>
        <v>14.24</v>
      </c>
      <c r="HC118" s="1" t="s">
        <v>542</v>
      </c>
      <c r="HD118" s="4" t="str" cm="1">
        <f t="array" ref="HD118:HF118">IFERROR(VLOOKUP(HC118,[1]MA!$A$6:$D$32,{2,3,4},0),IFERROR(VLOOKUP(HC118,[1]MO!$A$6:$D$26,{2,3,4},0),IFERROR(VLOOKUP(HC118,[1]MQ!$A$6:$D$26,{2,3,4},0),IFERROR(VLOOKUP(HC118,[1]BA!$A$6:$H$184,{2,5,8},0),{"No encontrado","X","X"}))))</f>
        <v>ALAMBRON 1/4</v>
      </c>
      <c r="HE118" s="12" t="str">
        <v>Kg</v>
      </c>
      <c r="HF118" s="4">
        <v>16</v>
      </c>
      <c r="HG118" s="1">
        <f t="shared" ref="HG118" si="4122">(0.15*2+0.2*2)/0.2*0.248*1.03</f>
        <v>0.89</v>
      </c>
      <c r="HH118" s="4">
        <f t="shared" si="54"/>
        <v>14.24</v>
      </c>
      <c r="HK118" s="1" t="s">
        <v>542</v>
      </c>
      <c r="HL118" s="4" t="str" cm="1">
        <f t="array" ref="HL118:HN118">IFERROR(VLOOKUP(HK118,[1]MA!$A$6:$D$32,{2,3,4},0),IFERROR(VLOOKUP(HK118,[1]MO!$A$6:$D$26,{2,3,4},0),IFERROR(VLOOKUP(HK118,[1]MQ!$A$6:$D$26,{2,3,4},0),IFERROR(VLOOKUP(HK118,[1]BA!$A$6:$H$184,{2,5,8},0),{"No encontrado","X","X"}))))</f>
        <v>ALAMBRON 1/4</v>
      </c>
      <c r="HM118" s="12" t="str">
        <v>Kg</v>
      </c>
      <c r="HN118" s="4">
        <v>16</v>
      </c>
      <c r="HO118" s="1">
        <f t="shared" ref="HO118" si="4123">(0.15*2+0.2*2)/0.2*0.248*1.03</f>
        <v>0.89</v>
      </c>
      <c r="HP118" s="4">
        <f t="shared" si="56"/>
        <v>14.24</v>
      </c>
      <c r="HS118" s="1" t="s">
        <v>542</v>
      </c>
      <c r="HT118" s="4" t="str" cm="1">
        <f t="array" ref="HT118:HV118">IFERROR(VLOOKUP(HS118,[1]MA!$A$6:$D$32,{2,3,4},0),IFERROR(VLOOKUP(HS118,[1]MO!$A$6:$D$26,{2,3,4},0),IFERROR(VLOOKUP(HS118,[1]MQ!$A$6:$D$26,{2,3,4},0),IFERROR(VLOOKUP(HS118,[1]BA!$A$6:$H$184,{2,5,8},0),{"No encontrado","X","X"}))))</f>
        <v>ALAMBRON 1/4</v>
      </c>
      <c r="HU118" s="12" t="str">
        <v>Kg</v>
      </c>
      <c r="HV118" s="4">
        <v>16</v>
      </c>
      <c r="HW118" s="1">
        <f t="shared" ref="HW118" si="4124">(0.15*2+0.2*2)/0.2*0.248*1.03</f>
        <v>0.89</v>
      </c>
      <c r="HX118" s="4">
        <f t="shared" si="58"/>
        <v>14.24</v>
      </c>
      <c r="IA118" s="1" t="s">
        <v>542</v>
      </c>
      <c r="IB118" s="4" t="str" cm="1">
        <f t="array" ref="IB118:ID118">IFERROR(VLOOKUP(IA118,[1]MA!$A$6:$D$32,{2,3,4},0),IFERROR(VLOOKUP(IA118,[1]MO!$A$6:$D$26,{2,3,4},0),IFERROR(VLOOKUP(IA118,[1]MQ!$A$6:$D$26,{2,3,4},0),IFERROR(VLOOKUP(IA118,[1]BA!$A$6:$H$184,{2,5,8},0),{"No encontrado","X","X"}))))</f>
        <v>ALAMBRON 1/4</v>
      </c>
      <c r="IC118" s="12" t="str">
        <v>Kg</v>
      </c>
      <c r="ID118" s="4">
        <v>16</v>
      </c>
      <c r="IE118" s="1">
        <f t="shared" ref="IE118" si="4125">(0.15*2+0.2*2)/0.2*0.248*1.03</f>
        <v>0.89</v>
      </c>
      <c r="IF118" s="4">
        <f t="shared" si="60"/>
        <v>14.24</v>
      </c>
      <c r="II118" s="1" t="s">
        <v>542</v>
      </c>
      <c r="IJ118" s="4" t="str" cm="1">
        <f t="array" ref="IJ118:IL118">IFERROR(VLOOKUP(II118,[1]MA!$A$6:$D$32,{2,3,4},0),IFERROR(VLOOKUP(II118,[1]MO!$A$6:$D$26,{2,3,4},0),IFERROR(VLOOKUP(II118,[1]MQ!$A$6:$D$26,{2,3,4},0),IFERROR(VLOOKUP(II118,[1]BA!$A$6:$H$184,{2,5,8},0),{"No encontrado","X","X"}))))</f>
        <v>ALAMBRON 1/4</v>
      </c>
      <c r="IK118" s="12" t="str">
        <v>Kg</v>
      </c>
      <c r="IL118" s="4">
        <v>16</v>
      </c>
      <c r="IM118" s="1">
        <f t="shared" ref="IM118" si="4126">(0.15*2+0.2*2)/0.2*0.248*1.03</f>
        <v>0.89</v>
      </c>
      <c r="IN118" s="4">
        <f t="shared" si="62"/>
        <v>14.24</v>
      </c>
      <c r="IQ118" s="1" t="s">
        <v>542</v>
      </c>
      <c r="IR118" s="4" t="str" cm="1">
        <f t="array" ref="IR118:IT118">IFERROR(VLOOKUP(IQ118,[1]MA!$A$6:$D$32,{2,3,4},0),IFERROR(VLOOKUP(IQ118,[1]MO!$A$6:$D$26,{2,3,4},0),IFERROR(VLOOKUP(IQ118,[1]MQ!$A$6:$D$26,{2,3,4},0),IFERROR(VLOOKUP(IQ118,[1]BA!$A$6:$H$184,{2,5,8},0),{"No encontrado","X","X"}))))</f>
        <v>ALAMBRON 1/4</v>
      </c>
      <c r="IS118" s="12" t="str">
        <v>Kg</v>
      </c>
      <c r="IT118" s="4">
        <v>16</v>
      </c>
      <c r="IU118" s="1">
        <f t="shared" ref="IU118" si="4127">(0.15*2+0.2*2)/0.2*0.248*1.03</f>
        <v>0.89</v>
      </c>
      <c r="IV118" s="4">
        <f t="shared" si="64"/>
        <v>14.24</v>
      </c>
      <c r="IY118" s="1" t="s">
        <v>542</v>
      </c>
      <c r="IZ118" s="4" t="str" cm="1">
        <f t="array" ref="IZ118:JB118">IFERROR(VLOOKUP(IY118,[1]MA!$A$6:$D$32,{2,3,4},0),IFERROR(VLOOKUP(IY118,[1]MO!$A$6:$D$26,{2,3,4},0),IFERROR(VLOOKUP(IY118,[1]MQ!$A$6:$D$26,{2,3,4},0),IFERROR(VLOOKUP(IY118,[1]BA!$A$6:$H$184,{2,5,8},0),{"No encontrado","X","X"}))))</f>
        <v>ALAMBRON 1/4</v>
      </c>
      <c r="JA118" s="12" t="str">
        <v>Kg</v>
      </c>
      <c r="JB118" s="4">
        <v>16</v>
      </c>
      <c r="JC118" s="1">
        <f t="shared" ref="JC118" si="4128">(0.15*2+0.2*2)/0.2*0.248*1.03</f>
        <v>0.89</v>
      </c>
      <c r="JD118" s="4">
        <f t="shared" si="66"/>
        <v>14.24</v>
      </c>
      <c r="JG118" s="1" t="s">
        <v>542</v>
      </c>
      <c r="JH118" s="4" t="str" cm="1">
        <f t="array" ref="JH118:JJ118">IFERROR(VLOOKUP(JG118,[1]MA!$A$6:$D$32,{2,3,4},0),IFERROR(VLOOKUP(JG118,[1]MO!$A$6:$D$26,{2,3,4},0),IFERROR(VLOOKUP(JG118,[1]MQ!$A$6:$D$26,{2,3,4},0),IFERROR(VLOOKUP(JG118,[1]BA!$A$6:$H$184,{2,5,8},0),{"No encontrado","X","X"}))))</f>
        <v>ALAMBRON 1/4</v>
      </c>
      <c r="JI118" s="12" t="str">
        <v>Kg</v>
      </c>
      <c r="JJ118" s="4">
        <v>16</v>
      </c>
      <c r="JK118" s="1">
        <f t="shared" ref="JK118" si="4129">(0.15*2+0.2*2)/0.2*0.248*1.03</f>
        <v>0.89</v>
      </c>
      <c r="JL118" s="4">
        <f t="shared" si="68"/>
        <v>14.24</v>
      </c>
      <c r="JO118" s="1" t="s">
        <v>542</v>
      </c>
      <c r="JP118" s="4" t="str" cm="1">
        <f t="array" ref="JP118:JR118">IFERROR(VLOOKUP(JO118,[1]MA!$A$6:$D$32,{2,3,4},0),IFERROR(VLOOKUP(JO118,[1]MO!$A$6:$D$26,{2,3,4},0),IFERROR(VLOOKUP(JO118,[1]MQ!$A$6:$D$26,{2,3,4},0),IFERROR(VLOOKUP(JO118,[1]BA!$A$6:$H$184,{2,5,8},0),{"No encontrado","X","X"}))))</f>
        <v>ALAMBRON 1/4</v>
      </c>
      <c r="JQ118" s="12" t="str">
        <v>Kg</v>
      </c>
      <c r="JR118" s="4">
        <v>16</v>
      </c>
      <c r="JS118" s="1">
        <f t="shared" ref="JS118" si="4130">(0.15*2+0.2*2)/0.2*0.248*1.03</f>
        <v>0.89</v>
      </c>
      <c r="JT118" s="4">
        <f t="shared" si="70"/>
        <v>14.24</v>
      </c>
      <c r="JW118" s="1" t="s">
        <v>542</v>
      </c>
      <c r="JX118" s="4" t="str" cm="1">
        <f t="array" ref="JX118:JZ118">IFERROR(VLOOKUP(JW118,[1]MA!$A$6:$D$32,{2,3,4},0),IFERROR(VLOOKUP(JW118,[1]MO!$A$6:$D$26,{2,3,4},0),IFERROR(VLOOKUP(JW118,[1]MQ!$A$6:$D$26,{2,3,4},0),IFERROR(VLOOKUP(JW118,[1]BA!$A$6:$H$184,{2,5,8},0),{"No encontrado","X","X"}))))</f>
        <v>ALAMBRON 1/4</v>
      </c>
      <c r="JY118" s="12" t="str">
        <v>Kg</v>
      </c>
      <c r="JZ118" s="4">
        <v>16</v>
      </c>
      <c r="KA118" s="1">
        <f t="shared" ref="KA118" si="4131">(0.15*2+0.2*2)/0.2*0.248*1.03</f>
        <v>0.89</v>
      </c>
      <c r="KB118" s="4">
        <f t="shared" si="72"/>
        <v>14.24</v>
      </c>
      <c r="KE118" s="1" t="s">
        <v>542</v>
      </c>
      <c r="KF118" s="4" t="str" cm="1">
        <f t="array" ref="KF118:KH118">IFERROR(VLOOKUP(KE118,[1]MA!$A$6:$D$32,{2,3,4},0),IFERROR(VLOOKUP(KE118,[1]MO!$A$6:$D$26,{2,3,4},0),IFERROR(VLOOKUP(KE118,[1]MQ!$A$6:$D$26,{2,3,4},0),IFERROR(VLOOKUP(KE118,[1]BA!$A$6:$H$184,{2,5,8},0),{"No encontrado","X","X"}))))</f>
        <v>ALAMBRON 1/4</v>
      </c>
      <c r="KG118" s="12" t="str">
        <v>Kg</v>
      </c>
      <c r="KH118" s="4">
        <v>16</v>
      </c>
      <c r="KI118" s="1">
        <f t="shared" ref="KI118" si="4132">(0.15*2+0.2*2)/0.2*0.248*1.03</f>
        <v>0.89</v>
      </c>
      <c r="KJ118" s="4">
        <f t="shared" si="74"/>
        <v>14.24</v>
      </c>
      <c r="KM118" s="1" t="s">
        <v>542</v>
      </c>
      <c r="KN118" s="4" t="str" cm="1">
        <f t="array" ref="KN118:KP118">IFERROR(VLOOKUP(KM118,[1]MA!$A$6:$D$32,{2,3,4},0),IFERROR(VLOOKUP(KM118,[1]MO!$A$6:$D$26,{2,3,4},0),IFERROR(VLOOKUP(KM118,[1]MQ!$A$6:$D$26,{2,3,4},0),IFERROR(VLOOKUP(KM118,[1]BA!$A$6:$H$184,{2,5,8},0),{"No encontrado","X","X"}))))</f>
        <v>ALAMBRON 1/4</v>
      </c>
      <c r="KO118" s="12" t="str">
        <v>Kg</v>
      </c>
      <c r="KP118" s="4">
        <v>16</v>
      </c>
      <c r="KQ118" s="1">
        <f t="shared" ref="KQ118" si="4133">(0.15*2+0.2*2)/0.2*0.248*1.03</f>
        <v>0.89</v>
      </c>
      <c r="KR118" s="4">
        <f t="shared" si="76"/>
        <v>14.24</v>
      </c>
      <c r="KU118" s="1" t="s">
        <v>542</v>
      </c>
      <c r="KV118" s="4" t="str" cm="1">
        <f t="array" ref="KV118:KX118">IFERROR(VLOOKUP(KU118,[1]MA!$A$6:$D$32,{2,3,4},0),IFERROR(VLOOKUP(KU118,[1]MO!$A$6:$D$26,{2,3,4},0),IFERROR(VLOOKUP(KU118,[1]MQ!$A$6:$D$26,{2,3,4},0),IFERROR(VLOOKUP(KU118,[1]BA!$A$6:$H$184,{2,5,8},0),{"No encontrado","X","X"}))))</f>
        <v>ALAMBRON 1/4</v>
      </c>
      <c r="KW118" s="12" t="str">
        <v>Kg</v>
      </c>
      <c r="KX118" s="4">
        <v>16</v>
      </c>
      <c r="KY118" s="1">
        <f t="shared" ref="KY118" si="4134">(0.15*2+0.2*2)/0.2*0.248*1.03</f>
        <v>0.89</v>
      </c>
      <c r="KZ118" s="4">
        <f t="shared" si="78"/>
        <v>14.24</v>
      </c>
      <c r="LC118" s="1" t="s">
        <v>542</v>
      </c>
      <c r="LD118" s="4" t="str" cm="1">
        <f t="array" ref="LD118:LF118">IFERROR(VLOOKUP(LC118,[1]MA!$A$6:$D$32,{2,3,4},0),IFERROR(VLOOKUP(LC118,[1]MO!$A$6:$D$26,{2,3,4},0),IFERROR(VLOOKUP(LC118,[1]MQ!$A$6:$D$26,{2,3,4},0),IFERROR(VLOOKUP(LC118,[1]BA!$A$6:$H$184,{2,5,8},0),{"No encontrado","X","X"}))))</f>
        <v>ALAMBRON 1/4</v>
      </c>
      <c r="LE118" s="12" t="str">
        <v>Kg</v>
      </c>
      <c r="LF118" s="4">
        <v>16</v>
      </c>
      <c r="LG118" s="1">
        <f t="shared" ref="LG118" si="4135">(0.15*2+0.2*2)/0.2*0.248*1.03</f>
        <v>0.89</v>
      </c>
      <c r="LH118" s="4">
        <f t="shared" si="80"/>
        <v>14.24</v>
      </c>
      <c r="LK118" s="1" t="s">
        <v>542</v>
      </c>
      <c r="LL118" s="4" t="str" cm="1">
        <f t="array" ref="LL118:LN118">IFERROR(VLOOKUP(LK118,[1]MA!$A$6:$D$32,{2,3,4},0),IFERROR(VLOOKUP(LK118,[1]MO!$A$6:$D$26,{2,3,4},0),IFERROR(VLOOKUP(LK118,[1]MQ!$A$6:$D$26,{2,3,4},0),IFERROR(VLOOKUP(LK118,[1]BA!$A$6:$H$184,{2,5,8},0),{"No encontrado","X","X"}))))</f>
        <v>ALAMBRON 1/4</v>
      </c>
      <c r="LM118" s="12" t="str">
        <v>Kg</v>
      </c>
      <c r="LN118" s="4">
        <v>16</v>
      </c>
      <c r="LO118" s="1">
        <f t="shared" ref="LO118" si="4136">(0.15*2+0.2*2)/0.2*0.248*1.03</f>
        <v>0.89</v>
      </c>
      <c r="LP118" s="4">
        <f t="shared" si="82"/>
        <v>14.24</v>
      </c>
      <c r="LS118" s="1" t="s">
        <v>542</v>
      </c>
      <c r="LT118" s="4" t="str" cm="1">
        <f t="array" ref="LT118:LV118">IFERROR(VLOOKUP(LS118,[1]MA!$A$6:$D$32,{2,3,4},0),IFERROR(VLOOKUP(LS118,[1]MO!$A$6:$D$26,{2,3,4},0),IFERROR(VLOOKUP(LS118,[1]MQ!$A$6:$D$26,{2,3,4},0),IFERROR(VLOOKUP(LS118,[1]BA!$A$6:$H$184,{2,5,8},0),{"No encontrado","X","X"}))))</f>
        <v>ALAMBRON 1/4</v>
      </c>
      <c r="LU118" s="12" t="str">
        <v>Kg</v>
      </c>
      <c r="LV118" s="4">
        <v>16</v>
      </c>
      <c r="LW118" s="1">
        <f t="shared" ref="LW118" si="4137">(0.15*2+0.2*2)/0.2*0.248*1.03</f>
        <v>0.89</v>
      </c>
      <c r="LX118" s="4">
        <f t="shared" si="84"/>
        <v>14.24</v>
      </c>
      <c r="MA118" s="1" t="s">
        <v>542</v>
      </c>
      <c r="MB118" s="4" t="str" cm="1">
        <f t="array" ref="MB118:MD118">IFERROR(VLOOKUP(MA118,[1]MA!$A$6:$D$32,{2,3,4},0),IFERROR(VLOOKUP(MA118,[1]MO!$A$6:$D$26,{2,3,4},0),IFERROR(VLOOKUP(MA118,[1]MQ!$A$6:$D$26,{2,3,4},0),IFERROR(VLOOKUP(MA118,[1]BA!$A$6:$H$184,{2,5,8},0),{"No encontrado","X","X"}))))</f>
        <v>ALAMBRON 1/4</v>
      </c>
      <c r="MC118" s="12" t="str">
        <v>Kg</v>
      </c>
      <c r="MD118" s="4">
        <v>16</v>
      </c>
      <c r="ME118" s="1">
        <f t="shared" ref="ME118" si="4138">(0.15*2+0.2*2)/0.2*0.248*1.03</f>
        <v>0.89</v>
      </c>
      <c r="MF118" s="4">
        <f t="shared" si="86"/>
        <v>14.24</v>
      </c>
      <c r="MI118" s="1" t="s">
        <v>542</v>
      </c>
      <c r="MJ118" s="4" t="str" cm="1">
        <f t="array" ref="MJ118:ML118">IFERROR(VLOOKUP(MI118,[1]MA!$A$6:$D$32,{2,3,4},0),IFERROR(VLOOKUP(MI118,[1]MO!$A$6:$D$26,{2,3,4},0),IFERROR(VLOOKUP(MI118,[1]MQ!$A$6:$D$26,{2,3,4},0),IFERROR(VLOOKUP(MI118,[1]BA!$A$6:$H$184,{2,5,8},0),{"No encontrado","X","X"}))))</f>
        <v>ALAMBRON 1/4</v>
      </c>
      <c r="MK118" s="12" t="str">
        <v>Kg</v>
      </c>
      <c r="ML118" s="4">
        <v>16</v>
      </c>
      <c r="MM118" s="1">
        <f t="shared" ref="MM118" si="4139">(0.15*2+0.2*2)/0.2*0.248*1.03</f>
        <v>0.89</v>
      </c>
      <c r="MN118" s="4">
        <f t="shared" si="88"/>
        <v>14.24</v>
      </c>
      <c r="MQ118" s="1" t="s">
        <v>542</v>
      </c>
      <c r="MR118" s="4" t="str" cm="1">
        <f t="array" ref="MR118:MT118">IFERROR(VLOOKUP(MQ118,[1]MA!$A$6:$D$32,{2,3,4},0),IFERROR(VLOOKUP(MQ118,[1]MO!$A$6:$D$26,{2,3,4},0),IFERROR(VLOOKUP(MQ118,[1]MQ!$A$6:$D$26,{2,3,4},0),IFERROR(VLOOKUP(MQ118,[1]BA!$A$6:$H$184,{2,5,8},0),{"No encontrado","X","X"}))))</f>
        <v>ALAMBRON 1/4</v>
      </c>
      <c r="MS118" s="12" t="str">
        <v>Kg</v>
      </c>
      <c r="MT118" s="4">
        <v>16</v>
      </c>
      <c r="MU118" s="1">
        <f t="shared" ref="MU118" si="4140">(0.15*2+0.2*2)/0.2*0.248*1.03</f>
        <v>0.89</v>
      </c>
      <c r="MV118" s="4">
        <f t="shared" si="90"/>
        <v>14.24</v>
      </c>
      <c r="MY118" s="1" t="s">
        <v>542</v>
      </c>
      <c r="MZ118" s="4" t="str" cm="1">
        <f t="array" ref="MZ118:NB118">IFERROR(VLOOKUP(MY118,[1]MA!$A$6:$D$32,{2,3,4},0),IFERROR(VLOOKUP(MY118,[1]MO!$A$6:$D$26,{2,3,4},0),IFERROR(VLOOKUP(MY118,[1]MQ!$A$6:$D$26,{2,3,4},0),IFERROR(VLOOKUP(MY118,[1]BA!$A$6:$H$184,{2,5,8},0),{"No encontrado","X","X"}))))</f>
        <v>ALAMBRON 1/4</v>
      </c>
      <c r="NA118" s="12" t="str">
        <v>Kg</v>
      </c>
      <c r="NB118" s="4">
        <v>16</v>
      </c>
      <c r="NC118" s="1">
        <f t="shared" ref="NC118" si="4141">(0.15*2+0.2*2)/0.2*0.248*1.03</f>
        <v>0.89</v>
      </c>
      <c r="ND118" s="4">
        <f t="shared" si="92"/>
        <v>14.24</v>
      </c>
      <c r="NG118" s="1" t="s">
        <v>542</v>
      </c>
      <c r="NH118" s="4" t="str" cm="1">
        <f t="array" ref="NH118:NJ118">IFERROR(VLOOKUP(NG118,[1]MA!$A$6:$D$32,{2,3,4},0),IFERROR(VLOOKUP(NG118,[1]MO!$A$6:$D$26,{2,3,4},0),IFERROR(VLOOKUP(NG118,[1]MQ!$A$6:$D$26,{2,3,4},0),IFERROR(VLOOKUP(NG118,[1]BA!$A$6:$H$184,{2,5,8},0),{"No encontrado","X","X"}))))</f>
        <v>ALAMBRON 1/4</v>
      </c>
      <c r="NI118" s="12" t="str">
        <v>Kg</v>
      </c>
      <c r="NJ118" s="4">
        <v>16</v>
      </c>
      <c r="NK118" s="1">
        <f t="shared" ref="NK118" si="4142">(0.15*2+0.2*2)/0.2*0.248*1.03</f>
        <v>0.89</v>
      </c>
      <c r="NL118" s="4">
        <f t="shared" si="94"/>
        <v>14.24</v>
      </c>
      <c r="NO118" s="1" t="s">
        <v>542</v>
      </c>
      <c r="NP118" s="4" t="str" cm="1">
        <f t="array" ref="NP118:NR118">IFERROR(VLOOKUP(NO118,[1]MA!$A$6:$D$32,{2,3,4},0),IFERROR(VLOOKUP(NO118,[1]MO!$A$6:$D$26,{2,3,4},0),IFERROR(VLOOKUP(NO118,[1]MQ!$A$6:$D$26,{2,3,4},0),IFERROR(VLOOKUP(NO118,[1]BA!$A$6:$H$184,{2,5,8},0),{"No encontrado","X","X"}))))</f>
        <v>ALAMBRON 1/4</v>
      </c>
      <c r="NQ118" s="12" t="str">
        <v>Kg</v>
      </c>
      <c r="NR118" s="4">
        <v>16</v>
      </c>
      <c r="NS118" s="1">
        <f t="shared" ref="NS118" si="4143">(0.15*2+0.2*2)/0.2*0.248*1.03</f>
        <v>0.89</v>
      </c>
      <c r="NT118" s="4">
        <f t="shared" si="96"/>
        <v>14.24</v>
      </c>
      <c r="NW118" s="1" t="s">
        <v>542</v>
      </c>
      <c r="NX118" s="4" t="str" cm="1">
        <f t="array" ref="NX118:NZ118">IFERROR(VLOOKUP(NW118,[1]MA!$A$6:$D$32,{2,3,4},0),IFERROR(VLOOKUP(NW118,[1]MO!$A$6:$D$26,{2,3,4},0),IFERROR(VLOOKUP(NW118,[1]MQ!$A$6:$D$26,{2,3,4},0),IFERROR(VLOOKUP(NW118,[1]BA!$A$6:$H$184,{2,5,8},0),{"No encontrado","X","X"}))))</f>
        <v>ALAMBRON 1/4</v>
      </c>
      <c r="NY118" s="12" t="str">
        <v>Kg</v>
      </c>
      <c r="NZ118" s="4">
        <v>16</v>
      </c>
      <c r="OA118" s="1">
        <f t="shared" ref="OA118" si="4144">(0.15*2+0.2*2)/0.2*0.248*1.03</f>
        <v>0.89</v>
      </c>
      <c r="OB118" s="4">
        <f t="shared" si="98"/>
        <v>14.24</v>
      </c>
      <c r="OE118" s="1" t="s">
        <v>542</v>
      </c>
      <c r="OF118" s="4" t="str" cm="1">
        <f t="array" ref="OF118:OH118">IFERROR(VLOOKUP(OE118,[1]MA!$A$6:$D$32,{2,3,4},0),IFERROR(VLOOKUP(OE118,[1]MO!$A$6:$D$26,{2,3,4},0),IFERROR(VLOOKUP(OE118,[1]MQ!$A$6:$D$26,{2,3,4},0),IFERROR(VLOOKUP(OE118,[1]BA!$A$6:$H$184,{2,5,8},0),{"No encontrado","X","X"}))))</f>
        <v>ALAMBRON 1/4</v>
      </c>
      <c r="OG118" s="12" t="str">
        <v>Kg</v>
      </c>
      <c r="OH118" s="4">
        <v>16</v>
      </c>
      <c r="OI118" s="1">
        <f t="shared" ref="OI118" si="4145">(0.15*2+0.2*2)/0.2*0.248*1.03</f>
        <v>0.89</v>
      </c>
      <c r="OJ118" s="4">
        <f t="shared" si="100"/>
        <v>14.24</v>
      </c>
      <c r="OM118" s="1" t="s">
        <v>542</v>
      </c>
      <c r="ON118" s="4" t="str" cm="1">
        <f t="array" ref="ON118:OP118">IFERROR(VLOOKUP(OM118,[1]MA!$A$6:$D$32,{2,3,4},0),IFERROR(VLOOKUP(OM118,[1]MO!$A$6:$D$26,{2,3,4},0),IFERROR(VLOOKUP(OM118,[1]MQ!$A$6:$D$26,{2,3,4},0),IFERROR(VLOOKUP(OM118,[1]BA!$A$6:$H$184,{2,5,8},0),{"No encontrado","X","X"}))))</f>
        <v>ALAMBRON 1/4</v>
      </c>
      <c r="OO118" s="12" t="str">
        <v>Kg</v>
      </c>
      <c r="OP118" s="4">
        <v>16</v>
      </c>
      <c r="OQ118" s="1">
        <f t="shared" ref="OQ118" si="4146">(0.15*2+0.2*2)/0.2*0.248*1.03</f>
        <v>0.89</v>
      </c>
      <c r="OR118" s="4">
        <f t="shared" si="102"/>
        <v>14.24</v>
      </c>
      <c r="OU118" s="1" t="s">
        <v>542</v>
      </c>
      <c r="OV118" s="4" t="str" cm="1">
        <f t="array" ref="OV118:OX118">IFERROR(VLOOKUP(OU118,[1]MA!$A$6:$D$32,{2,3,4},0),IFERROR(VLOOKUP(OU118,[1]MO!$A$6:$D$26,{2,3,4},0),IFERROR(VLOOKUP(OU118,[1]MQ!$A$6:$D$26,{2,3,4},0),IFERROR(VLOOKUP(OU118,[1]BA!$A$6:$H$184,{2,5,8},0),{"No encontrado","X","X"}))))</f>
        <v>ALAMBRON 1/4</v>
      </c>
      <c r="OW118" s="12" t="str">
        <v>Kg</v>
      </c>
      <c r="OX118" s="4">
        <v>16</v>
      </c>
      <c r="OY118" s="1">
        <f t="shared" ref="OY118" si="4147">(0.15*2+0.2*2)/0.2*0.248*1.03</f>
        <v>0.89</v>
      </c>
      <c r="OZ118" s="4">
        <f t="shared" si="104"/>
        <v>14.24</v>
      </c>
      <c r="PC118" s="1" t="s">
        <v>542</v>
      </c>
      <c r="PD118" s="4" t="str" cm="1">
        <f t="array" ref="PD118:PF118">IFERROR(VLOOKUP(PC118,[1]MA!$A$6:$D$32,{2,3,4},0),IFERROR(VLOOKUP(PC118,[1]MO!$A$6:$D$26,{2,3,4},0),IFERROR(VLOOKUP(PC118,[1]MQ!$A$6:$D$26,{2,3,4},0),IFERROR(VLOOKUP(PC118,[1]BA!$A$6:$H$184,{2,5,8},0),{"No encontrado","X","X"}))))</f>
        <v>ALAMBRON 1/4</v>
      </c>
      <c r="PE118" s="12" t="str">
        <v>Kg</v>
      </c>
      <c r="PF118" s="4">
        <v>16</v>
      </c>
      <c r="PG118" s="1">
        <f t="shared" ref="PG118" si="4148">(0.15*2+0.2*2)/0.2*0.248*1.03</f>
        <v>0.89</v>
      </c>
      <c r="PH118" s="4">
        <f t="shared" si="106"/>
        <v>14.24</v>
      </c>
      <c r="PK118" s="1" t="s">
        <v>542</v>
      </c>
      <c r="PL118" s="4" t="str" cm="1">
        <f t="array" ref="PL118:PN118">IFERROR(VLOOKUP(PK118,[1]MA!$A$6:$D$32,{2,3,4},0),IFERROR(VLOOKUP(PK118,[1]MO!$A$6:$D$26,{2,3,4},0),IFERROR(VLOOKUP(PK118,[1]MQ!$A$6:$D$26,{2,3,4},0),IFERROR(VLOOKUP(PK118,[1]BA!$A$6:$H$184,{2,5,8},0),{"No encontrado","X","X"}))))</f>
        <v>ALAMBRON 1/4</v>
      </c>
      <c r="PM118" s="12" t="str">
        <v>Kg</v>
      </c>
      <c r="PN118" s="4">
        <v>16</v>
      </c>
      <c r="PO118" s="1">
        <f t="shared" ref="PO118" si="4149">(0.15*2+0.2*2)/0.2*0.248*1.03</f>
        <v>0.89</v>
      </c>
      <c r="PP118" s="4">
        <f t="shared" si="108"/>
        <v>14.24</v>
      </c>
      <c r="PS118" s="1" t="s">
        <v>542</v>
      </c>
      <c r="PT118" s="4" t="str" cm="1">
        <f t="array" ref="PT118:PV118">IFERROR(VLOOKUP(PS118,[1]MA!$A$6:$D$32,{2,3,4},0),IFERROR(VLOOKUP(PS118,[1]MO!$A$6:$D$26,{2,3,4},0),IFERROR(VLOOKUP(PS118,[1]MQ!$A$6:$D$26,{2,3,4},0),IFERROR(VLOOKUP(PS118,[1]BA!$A$6:$H$184,{2,5,8},0),{"No encontrado","X","X"}))))</f>
        <v>ALAMBRON 1/4</v>
      </c>
      <c r="PU118" s="12" t="str">
        <v>Kg</v>
      </c>
      <c r="PV118" s="4">
        <v>16</v>
      </c>
      <c r="PW118" s="1">
        <f t="shared" ref="PW118" si="4150">(0.15*2+0.2*2)/0.2*0.248*1.03</f>
        <v>0.89</v>
      </c>
      <c r="PX118" s="4">
        <f t="shared" si="110"/>
        <v>14.24</v>
      </c>
      <c r="QA118" s="1" t="s">
        <v>542</v>
      </c>
      <c r="QB118" s="4" t="str" cm="1">
        <f t="array" ref="QB118:QD118">IFERROR(VLOOKUP(QA118,[1]MA!$A$6:$D$32,{2,3,4},0),IFERROR(VLOOKUP(QA118,[1]MO!$A$6:$D$26,{2,3,4},0),IFERROR(VLOOKUP(QA118,[1]MQ!$A$6:$D$26,{2,3,4},0),IFERROR(VLOOKUP(QA118,[1]BA!$A$6:$H$184,{2,5,8},0),{"No encontrado","X","X"}))))</f>
        <v>ALAMBRON 1/4</v>
      </c>
      <c r="QC118" s="12" t="str">
        <v>Kg</v>
      </c>
      <c r="QD118" s="4">
        <v>16</v>
      </c>
      <c r="QE118" s="1">
        <f t="shared" ref="QE118" si="4151">(0.15*2+0.2*2)/0.2*0.248*1.03</f>
        <v>0.89</v>
      </c>
      <c r="QF118" s="4">
        <f t="shared" si="112"/>
        <v>14.24</v>
      </c>
      <c r="QI118" s="1" t="s">
        <v>542</v>
      </c>
      <c r="QJ118" s="4" t="str" cm="1">
        <f t="array" ref="QJ118:QL118">IFERROR(VLOOKUP(QI118,[1]MA!$A$6:$D$32,{2,3,4},0),IFERROR(VLOOKUP(QI118,[1]MO!$A$6:$D$26,{2,3,4},0),IFERROR(VLOOKUP(QI118,[1]MQ!$A$6:$D$26,{2,3,4},0),IFERROR(VLOOKUP(QI118,[1]BA!$A$6:$H$184,{2,5,8},0),{"No encontrado","X","X"}))))</f>
        <v>ALAMBRON 1/4</v>
      </c>
      <c r="QK118" s="12" t="str">
        <v>Kg</v>
      </c>
      <c r="QL118" s="4">
        <v>16</v>
      </c>
      <c r="QM118" s="1">
        <f t="shared" ref="QM118" si="4152">(0.15*2+0.2*2)/0.2*0.248*1.03</f>
        <v>0.89</v>
      </c>
      <c r="QN118" s="4">
        <f t="shared" si="114"/>
        <v>14.24</v>
      </c>
      <c r="QQ118" s="1" t="s">
        <v>542</v>
      </c>
      <c r="QR118" s="4" t="str" cm="1">
        <f t="array" ref="QR118:QT118">IFERROR(VLOOKUP(QQ118,[1]MA!$A$6:$D$32,{2,3,4},0),IFERROR(VLOOKUP(QQ118,[1]MO!$A$6:$D$26,{2,3,4},0),IFERROR(VLOOKUP(QQ118,[1]MQ!$A$6:$D$26,{2,3,4},0),IFERROR(VLOOKUP(QQ118,[1]BA!$A$6:$H$184,{2,5,8},0),{"No encontrado","X","X"}))))</f>
        <v>ALAMBRON 1/4</v>
      </c>
      <c r="QS118" s="12" t="str">
        <v>Kg</v>
      </c>
      <c r="QT118" s="4">
        <v>16</v>
      </c>
      <c r="QU118" s="1">
        <f t="shared" ref="QU118" si="4153">(0.15*2+0.2*2)/0.2*0.248*1.03</f>
        <v>0.89</v>
      </c>
      <c r="QV118" s="4">
        <f t="shared" si="116"/>
        <v>14.24</v>
      </c>
      <c r="QY118" s="1" t="s">
        <v>542</v>
      </c>
      <c r="QZ118" s="4" t="str" cm="1">
        <f t="array" ref="QZ118:RB118">IFERROR(VLOOKUP(QY118,[1]MA!$A$6:$D$32,{2,3,4},0),IFERROR(VLOOKUP(QY118,[1]MO!$A$6:$D$26,{2,3,4},0),IFERROR(VLOOKUP(QY118,[1]MQ!$A$6:$D$26,{2,3,4},0),IFERROR(VLOOKUP(QY118,[1]BA!$A$6:$H$184,{2,5,8},0),{"No encontrado","X","X"}))))</f>
        <v>ALAMBRON 1/4</v>
      </c>
      <c r="RA118" s="12" t="str">
        <v>Kg</v>
      </c>
      <c r="RB118" s="4">
        <v>16</v>
      </c>
      <c r="RC118" s="1">
        <f t="shared" ref="RC118" si="4154">(0.15*2+0.2*2)/0.2*0.248*1.03</f>
        <v>0.89</v>
      </c>
      <c r="RD118" s="4">
        <f t="shared" si="118"/>
        <v>14.24</v>
      </c>
      <c r="RG118" s="1" t="s">
        <v>542</v>
      </c>
      <c r="RH118" s="4" t="str" cm="1">
        <f t="array" ref="RH118:RJ118">IFERROR(VLOOKUP(RG118,[1]MA!$A$6:$D$32,{2,3,4},0),IFERROR(VLOOKUP(RG118,[1]MO!$A$6:$D$26,{2,3,4},0),IFERROR(VLOOKUP(RG118,[1]MQ!$A$6:$D$26,{2,3,4},0),IFERROR(VLOOKUP(RG118,[1]BA!$A$6:$H$184,{2,5,8},0),{"No encontrado","X","X"}))))</f>
        <v>ALAMBRON 1/4</v>
      </c>
      <c r="RI118" s="12" t="str">
        <v>Kg</v>
      </c>
      <c r="RJ118" s="4">
        <v>16</v>
      </c>
      <c r="RK118" s="1">
        <f t="shared" ref="RK118" si="4155">(0.15*2+0.2*2)/0.2*0.248*1.03</f>
        <v>0.89</v>
      </c>
      <c r="RL118" s="4">
        <f t="shared" si="120"/>
        <v>14.24</v>
      </c>
      <c r="RO118" s="1" t="s">
        <v>542</v>
      </c>
      <c r="RP118" s="4" t="str" cm="1">
        <f t="array" ref="RP118:RR118">IFERROR(VLOOKUP(RO118,[1]MA!$A$6:$D$32,{2,3,4},0),IFERROR(VLOOKUP(RO118,[1]MO!$A$6:$D$26,{2,3,4},0),IFERROR(VLOOKUP(RO118,[1]MQ!$A$6:$D$26,{2,3,4},0),IFERROR(VLOOKUP(RO118,[1]BA!$A$6:$H$184,{2,5,8},0),{"No encontrado","X","X"}))))</f>
        <v>ALAMBRON 1/4</v>
      </c>
      <c r="RQ118" s="12" t="str">
        <v>Kg</v>
      </c>
      <c r="RR118" s="4">
        <v>16</v>
      </c>
      <c r="RS118" s="1">
        <f t="shared" ref="RS118" si="4156">(0.15*2+0.2*2)/0.2*0.248*1.03</f>
        <v>0.89</v>
      </c>
      <c r="RT118" s="4">
        <f t="shared" si="122"/>
        <v>14.24</v>
      </c>
      <c r="RW118" s="1" t="s">
        <v>542</v>
      </c>
      <c r="RX118" s="4" t="str" cm="1">
        <f t="array" ref="RX118:RZ118">IFERROR(VLOOKUP(RW118,[1]MA!$A$6:$D$32,{2,3,4},0),IFERROR(VLOOKUP(RW118,[1]MO!$A$6:$D$26,{2,3,4},0),IFERROR(VLOOKUP(RW118,[1]MQ!$A$6:$D$26,{2,3,4},0),IFERROR(VLOOKUP(RW118,[1]BA!$A$6:$H$184,{2,5,8},0),{"No encontrado","X","X"}))))</f>
        <v>ALAMBRON 1/4</v>
      </c>
      <c r="RY118" s="12" t="str">
        <v>Kg</v>
      </c>
      <c r="RZ118" s="4">
        <v>16</v>
      </c>
      <c r="SA118" s="1">
        <f t="shared" ref="SA118" si="4157">(0.15*2+0.2*2)/0.2*0.248*1.03</f>
        <v>0.89</v>
      </c>
      <c r="SB118" s="4">
        <f t="shared" si="124"/>
        <v>14.24</v>
      </c>
      <c r="SE118" s="1" t="s">
        <v>542</v>
      </c>
      <c r="SF118" s="4" t="str" cm="1">
        <f t="array" ref="SF118:SH118">IFERROR(VLOOKUP(SE118,[1]MA!$A$6:$D$32,{2,3,4},0),IFERROR(VLOOKUP(SE118,[1]MO!$A$6:$D$26,{2,3,4},0),IFERROR(VLOOKUP(SE118,[1]MQ!$A$6:$D$26,{2,3,4},0),IFERROR(VLOOKUP(SE118,[1]BA!$A$6:$H$184,{2,5,8},0),{"No encontrado","X","X"}))))</f>
        <v>ALAMBRON 1/4</v>
      </c>
      <c r="SG118" s="12" t="str">
        <v>Kg</v>
      </c>
      <c r="SH118" s="4">
        <v>16</v>
      </c>
      <c r="SI118" s="1">
        <f t="shared" ref="SI118" si="4158">(0.15*2+0.2*2)/0.2*0.248*1.03</f>
        <v>0.89</v>
      </c>
      <c r="SJ118" s="4">
        <f t="shared" si="126"/>
        <v>14.24</v>
      </c>
      <c r="SM118" s="1" t="s">
        <v>542</v>
      </c>
      <c r="SN118" s="4" t="str" cm="1">
        <f t="array" ref="SN118:SP118">IFERROR(VLOOKUP(SM118,[1]MA!$A$6:$D$32,{2,3,4},0),IFERROR(VLOOKUP(SM118,[1]MO!$A$6:$D$26,{2,3,4},0),IFERROR(VLOOKUP(SM118,[1]MQ!$A$6:$D$26,{2,3,4},0),IFERROR(VLOOKUP(SM118,[1]BA!$A$6:$H$184,{2,5,8},0),{"No encontrado","X","X"}))))</f>
        <v>ALAMBRON 1/4</v>
      </c>
      <c r="SO118" s="12" t="str">
        <v>Kg</v>
      </c>
      <c r="SP118" s="4">
        <v>16</v>
      </c>
      <c r="SQ118" s="1">
        <f t="shared" ref="SQ118" si="4159">(0.15*2+0.2*2)/0.2*0.248*1.03</f>
        <v>0.89</v>
      </c>
      <c r="SR118" s="4">
        <f t="shared" si="128"/>
        <v>14.24</v>
      </c>
      <c r="SU118" s="1" t="s">
        <v>542</v>
      </c>
      <c r="SV118" s="4" t="str" cm="1">
        <f t="array" ref="SV118:SX118">IFERROR(VLOOKUP(SU118,[1]MA!$A$6:$D$32,{2,3,4},0),IFERROR(VLOOKUP(SU118,[1]MO!$A$6:$D$26,{2,3,4},0),IFERROR(VLOOKUP(SU118,[1]MQ!$A$6:$D$26,{2,3,4},0),IFERROR(VLOOKUP(SU118,[1]BA!$A$6:$H$184,{2,5,8},0),{"No encontrado","X","X"}))))</f>
        <v>ALAMBRON 1/4</v>
      </c>
      <c r="SW118" s="12" t="str">
        <v>Kg</v>
      </c>
      <c r="SX118" s="4">
        <v>16</v>
      </c>
      <c r="SY118" s="1">
        <f t="shared" ref="SY118" si="4160">(0.15*2+0.2*2)/0.2*0.248*1.03</f>
        <v>0.89</v>
      </c>
      <c r="SZ118" s="4">
        <f t="shared" si="130"/>
        <v>14.24</v>
      </c>
      <c r="TC118" s="1" t="s">
        <v>542</v>
      </c>
      <c r="TD118" s="4" t="str" cm="1">
        <f t="array" ref="TD118:TF118">IFERROR(VLOOKUP(TC118,[1]MA!$A$6:$D$32,{2,3,4},0),IFERROR(VLOOKUP(TC118,[1]MO!$A$6:$D$26,{2,3,4},0),IFERROR(VLOOKUP(TC118,[1]MQ!$A$6:$D$26,{2,3,4},0),IFERROR(VLOOKUP(TC118,[1]BA!$A$6:$H$184,{2,5,8},0),{"No encontrado","X","X"}))))</f>
        <v>ALAMBRON 1/4</v>
      </c>
      <c r="TE118" s="12" t="str">
        <v>Kg</v>
      </c>
      <c r="TF118" s="4">
        <v>16</v>
      </c>
      <c r="TG118" s="1">
        <f t="shared" ref="TG118" si="4161">(0.15*2+0.2*2)/0.2*0.248*1.03</f>
        <v>0.89</v>
      </c>
      <c r="TH118" s="4">
        <f t="shared" si="132"/>
        <v>14.24</v>
      </c>
      <c r="TK118" s="1" t="s">
        <v>542</v>
      </c>
      <c r="TL118" s="4" t="str" cm="1">
        <f t="array" ref="TL118:TN118">IFERROR(VLOOKUP(TK118,[1]MA!$A$6:$D$32,{2,3,4},0),IFERROR(VLOOKUP(TK118,[1]MO!$A$6:$D$26,{2,3,4},0),IFERROR(VLOOKUP(TK118,[1]MQ!$A$6:$D$26,{2,3,4},0),IFERROR(VLOOKUP(TK118,[1]BA!$A$6:$H$184,{2,5,8},0),{"No encontrado","X","X"}))))</f>
        <v>ALAMBRON 1/4</v>
      </c>
      <c r="TM118" s="12" t="str">
        <v>Kg</v>
      </c>
      <c r="TN118" s="4">
        <v>16</v>
      </c>
      <c r="TO118" s="1">
        <f t="shared" ref="TO118" si="4162">(0.15*2+0.2*2)/0.2*0.248*1.03</f>
        <v>0.89</v>
      </c>
      <c r="TP118" s="4">
        <f t="shared" si="134"/>
        <v>14.24</v>
      </c>
      <c r="TS118" s="1" t="s">
        <v>542</v>
      </c>
      <c r="TT118" s="4" t="str" cm="1">
        <f t="array" ref="TT118:TV118">IFERROR(VLOOKUP(TS118,[1]MA!$A$6:$D$32,{2,3,4},0),IFERROR(VLOOKUP(TS118,[1]MO!$A$6:$D$26,{2,3,4},0),IFERROR(VLOOKUP(TS118,[1]MQ!$A$6:$D$26,{2,3,4},0),IFERROR(VLOOKUP(TS118,[1]BA!$A$6:$H$184,{2,5,8},0),{"No encontrado","X","X"}))))</f>
        <v>ALAMBRON 1/4</v>
      </c>
      <c r="TU118" s="12" t="str">
        <v>Kg</v>
      </c>
      <c r="TV118" s="4">
        <v>16</v>
      </c>
      <c r="TW118" s="1">
        <f t="shared" ref="TW118" si="4163">(0.15*2+0.2*2)/0.2*0.248*1.03</f>
        <v>0.89</v>
      </c>
      <c r="TX118" s="4">
        <f t="shared" si="136"/>
        <v>14.24</v>
      </c>
      <c r="UA118" s="1" t="s">
        <v>542</v>
      </c>
      <c r="UB118" s="4" t="str" cm="1">
        <f t="array" ref="UB118:UD118">IFERROR(VLOOKUP(UA118,[1]MA!$A$6:$D$32,{2,3,4},0),IFERROR(VLOOKUP(UA118,[1]MO!$A$6:$D$26,{2,3,4},0),IFERROR(VLOOKUP(UA118,[1]MQ!$A$6:$D$26,{2,3,4},0),IFERROR(VLOOKUP(UA118,[1]BA!$A$6:$H$184,{2,5,8},0),{"No encontrado","X","X"}))))</f>
        <v>ALAMBRON 1/4</v>
      </c>
      <c r="UC118" s="12" t="str">
        <v>Kg</v>
      </c>
      <c r="UD118" s="4">
        <v>16</v>
      </c>
      <c r="UE118" s="1">
        <f t="shared" ref="UE118" si="4164">(0.15*2+0.2*2)/0.2*0.248*1.03</f>
        <v>0.89</v>
      </c>
      <c r="UF118" s="4">
        <f t="shared" si="138"/>
        <v>14.24</v>
      </c>
      <c r="UI118" s="1" t="s">
        <v>542</v>
      </c>
      <c r="UJ118" s="4" t="str" cm="1">
        <f t="array" ref="UJ118:UL118">IFERROR(VLOOKUP(UI118,[1]MA!$A$6:$D$32,{2,3,4},0),IFERROR(VLOOKUP(UI118,[1]MO!$A$6:$D$26,{2,3,4},0),IFERROR(VLOOKUP(UI118,[1]MQ!$A$6:$D$26,{2,3,4},0),IFERROR(VLOOKUP(UI118,[1]BA!$A$6:$H$184,{2,5,8},0),{"No encontrado","X","X"}))))</f>
        <v>ALAMBRON 1/4</v>
      </c>
      <c r="UK118" s="12" t="str">
        <v>Kg</v>
      </c>
      <c r="UL118" s="4">
        <v>16</v>
      </c>
      <c r="UM118" s="1">
        <f t="shared" ref="UM118" si="4165">(0.15*2+0.2*2)/0.2*0.248*1.03</f>
        <v>0.89</v>
      </c>
      <c r="UN118" s="4">
        <f t="shared" si="140"/>
        <v>14.24</v>
      </c>
      <c r="UQ118" s="1" t="s">
        <v>542</v>
      </c>
      <c r="UR118" s="4" t="str" cm="1">
        <f t="array" ref="UR118:UT118">IFERROR(VLOOKUP(UQ118,[1]MA!$A$6:$D$32,{2,3,4},0),IFERROR(VLOOKUP(UQ118,[1]MO!$A$6:$D$26,{2,3,4},0),IFERROR(VLOOKUP(UQ118,[1]MQ!$A$6:$D$26,{2,3,4},0),IFERROR(VLOOKUP(UQ118,[1]BA!$A$6:$H$184,{2,5,8},0),{"No encontrado","X","X"}))))</f>
        <v>ALAMBRON 1/4</v>
      </c>
      <c r="US118" s="12" t="str">
        <v>Kg</v>
      </c>
      <c r="UT118" s="4">
        <v>16</v>
      </c>
      <c r="UU118" s="1">
        <f t="shared" ref="UU118" si="4166">(0.15*2+0.2*2)/0.2*0.248*1.03</f>
        <v>0.89</v>
      </c>
      <c r="UV118" s="4">
        <f t="shared" si="142"/>
        <v>14.24</v>
      </c>
      <c r="UY118" s="1" t="s">
        <v>542</v>
      </c>
      <c r="UZ118" s="4" t="str" cm="1">
        <f t="array" ref="UZ118:VB118">IFERROR(VLOOKUP(UY118,[1]MA!$A$6:$D$32,{2,3,4},0),IFERROR(VLOOKUP(UY118,[1]MO!$A$6:$D$26,{2,3,4},0),IFERROR(VLOOKUP(UY118,[1]MQ!$A$6:$D$26,{2,3,4},0),IFERROR(VLOOKUP(UY118,[1]BA!$A$6:$H$184,{2,5,8},0),{"No encontrado","X","X"}))))</f>
        <v>ALAMBRON 1/4</v>
      </c>
      <c r="VA118" s="12" t="str">
        <v>Kg</v>
      </c>
      <c r="VB118" s="4">
        <v>16</v>
      </c>
      <c r="VC118" s="1">
        <f t="shared" ref="VC118" si="4167">(0.15*2+0.2*2)/0.2*0.248*1.03</f>
        <v>0.89</v>
      </c>
      <c r="VD118" s="4">
        <f t="shared" si="144"/>
        <v>14.24</v>
      </c>
      <c r="VG118" s="1" t="s">
        <v>542</v>
      </c>
      <c r="VH118" s="4" t="str" cm="1">
        <f t="array" ref="VH118:VJ118">IFERROR(VLOOKUP(VG118,[1]MA!$A$6:$D$32,{2,3,4},0),IFERROR(VLOOKUP(VG118,[1]MO!$A$6:$D$26,{2,3,4},0),IFERROR(VLOOKUP(VG118,[1]MQ!$A$6:$D$26,{2,3,4},0),IFERROR(VLOOKUP(VG118,[1]BA!$A$6:$H$184,{2,5,8},0),{"No encontrado","X","X"}))))</f>
        <v>ALAMBRON 1/4</v>
      </c>
      <c r="VI118" s="12" t="str">
        <v>Kg</v>
      </c>
      <c r="VJ118" s="4">
        <v>16</v>
      </c>
      <c r="VK118" s="1">
        <f t="shared" ref="VK118" si="4168">(0.15*2+0.2*2)/0.2*0.248*1.03</f>
        <v>0.89</v>
      </c>
      <c r="VL118" s="4">
        <f t="shared" si="146"/>
        <v>14.24</v>
      </c>
      <c r="VO118" s="1" t="s">
        <v>542</v>
      </c>
      <c r="VP118" s="4" t="str" cm="1">
        <f t="array" ref="VP118:VR118">IFERROR(VLOOKUP(VO118,[1]MA!$A$6:$D$32,{2,3,4},0),IFERROR(VLOOKUP(VO118,[1]MO!$A$6:$D$26,{2,3,4},0),IFERROR(VLOOKUP(VO118,[1]MQ!$A$6:$D$26,{2,3,4},0),IFERROR(VLOOKUP(VO118,[1]BA!$A$6:$H$184,{2,5,8},0),{"No encontrado","X","X"}))))</f>
        <v>ALAMBRON 1/4</v>
      </c>
      <c r="VQ118" s="12" t="str">
        <v>Kg</v>
      </c>
      <c r="VR118" s="4">
        <v>16</v>
      </c>
      <c r="VS118" s="1">
        <f t="shared" ref="VS118" si="4169">(0.15*2+0.2*2)/0.2*0.248*1.03</f>
        <v>0.89</v>
      </c>
      <c r="VT118" s="4">
        <f t="shared" si="148"/>
        <v>14.24</v>
      </c>
      <c r="VW118" s="1" t="s">
        <v>542</v>
      </c>
      <c r="VX118" s="4" t="str" cm="1">
        <f t="array" ref="VX118:VZ118">IFERROR(VLOOKUP(VW118,[1]MA!$A$6:$D$32,{2,3,4},0),IFERROR(VLOOKUP(VW118,[1]MO!$A$6:$D$26,{2,3,4},0),IFERROR(VLOOKUP(VW118,[1]MQ!$A$6:$D$26,{2,3,4},0),IFERROR(VLOOKUP(VW118,[1]BA!$A$6:$H$184,{2,5,8},0),{"No encontrado","X","X"}))))</f>
        <v>ALAMBRON 1/4</v>
      </c>
      <c r="VY118" s="12" t="str">
        <v>Kg</v>
      </c>
      <c r="VZ118" s="4">
        <v>16</v>
      </c>
      <c r="WA118" s="1">
        <f t="shared" ref="WA118" si="4170">(0.15*2+0.2*2)/0.2*0.248*1.03</f>
        <v>0.89</v>
      </c>
      <c r="WB118" s="4">
        <f t="shared" si="150"/>
        <v>14.24</v>
      </c>
      <c r="WE118" s="1" t="s">
        <v>542</v>
      </c>
      <c r="WF118" s="4" t="str" cm="1">
        <f t="array" ref="WF118:WH118">IFERROR(VLOOKUP(WE118,[1]MA!$A$6:$D$32,{2,3,4},0),IFERROR(VLOOKUP(WE118,[1]MO!$A$6:$D$26,{2,3,4},0),IFERROR(VLOOKUP(WE118,[1]MQ!$A$6:$D$26,{2,3,4},0),IFERROR(VLOOKUP(WE118,[1]BA!$A$6:$H$184,{2,5,8},0),{"No encontrado","X","X"}))))</f>
        <v>ALAMBRON 1/4</v>
      </c>
      <c r="WG118" s="12" t="str">
        <v>Kg</v>
      </c>
      <c r="WH118" s="4">
        <v>16</v>
      </c>
      <c r="WI118" s="1">
        <f t="shared" ref="WI118" si="4171">(0.15*2+0.2*2)/0.2*0.248*1.03</f>
        <v>0.89</v>
      </c>
      <c r="WJ118" s="4">
        <f t="shared" si="152"/>
        <v>14.24</v>
      </c>
      <c r="WM118" s="1" t="s">
        <v>542</v>
      </c>
      <c r="WN118" s="4" t="str" cm="1">
        <f t="array" ref="WN118:WP118">IFERROR(VLOOKUP(WM118,[1]MA!$A$6:$D$32,{2,3,4},0),IFERROR(VLOOKUP(WM118,[1]MO!$A$6:$D$26,{2,3,4},0),IFERROR(VLOOKUP(WM118,[1]MQ!$A$6:$D$26,{2,3,4},0),IFERROR(VLOOKUP(WM118,[1]BA!$A$6:$H$184,{2,5,8},0),{"No encontrado","X","X"}))))</f>
        <v>ALAMBRON 1/4</v>
      </c>
      <c r="WO118" s="12" t="str">
        <v>Kg</v>
      </c>
      <c r="WP118" s="4">
        <v>16</v>
      </c>
      <c r="WQ118" s="1">
        <f t="shared" ref="WQ118" si="4172">(0.15*2+0.2*2)/0.2*0.248*1.03</f>
        <v>0.89</v>
      </c>
      <c r="WR118" s="4">
        <f t="shared" si="154"/>
        <v>14.24</v>
      </c>
      <c r="WU118" s="1" t="s">
        <v>542</v>
      </c>
      <c r="WV118" s="4" t="str" cm="1">
        <f t="array" ref="WV118:WX118">IFERROR(VLOOKUP(WU118,[1]MA!$A$6:$D$32,{2,3,4},0),IFERROR(VLOOKUP(WU118,[1]MO!$A$6:$D$26,{2,3,4},0),IFERROR(VLOOKUP(WU118,[1]MQ!$A$6:$D$26,{2,3,4},0),IFERROR(VLOOKUP(WU118,[1]BA!$A$6:$H$184,{2,5,8},0),{"No encontrado","X","X"}))))</f>
        <v>ALAMBRON 1/4</v>
      </c>
      <c r="WW118" s="12" t="str">
        <v>Kg</v>
      </c>
      <c r="WX118" s="4">
        <v>16</v>
      </c>
      <c r="WY118" s="1">
        <f t="shared" ref="WY118" si="4173">(0.15*2+0.2*2)/0.2*0.248*1.03</f>
        <v>0.89</v>
      </c>
      <c r="WZ118" s="4">
        <f t="shared" si="156"/>
        <v>14.24</v>
      </c>
      <c r="XC118" s="1" t="s">
        <v>542</v>
      </c>
      <c r="XD118" s="4" t="str" cm="1">
        <f t="array" ref="XD118:XF118">IFERROR(VLOOKUP(XC118,[1]MA!$A$6:$D$32,{2,3,4},0),IFERROR(VLOOKUP(XC118,[1]MO!$A$6:$D$26,{2,3,4},0),IFERROR(VLOOKUP(XC118,[1]MQ!$A$6:$D$26,{2,3,4},0),IFERROR(VLOOKUP(XC118,[1]BA!$A$6:$H$184,{2,5,8},0),{"No encontrado","X","X"}))))</f>
        <v>ALAMBRON 1/4</v>
      </c>
      <c r="XE118" s="12" t="str">
        <v>Kg</v>
      </c>
      <c r="XF118" s="4">
        <v>16</v>
      </c>
      <c r="XG118" s="1">
        <f t="shared" ref="XG118" si="4174">(0.15*2+0.2*2)/0.2*0.248*1.03</f>
        <v>0.89</v>
      </c>
      <c r="XH118" s="4">
        <f t="shared" si="158"/>
        <v>14.24</v>
      </c>
      <c r="XK118" s="1" t="s">
        <v>542</v>
      </c>
      <c r="XL118" s="4" t="str" cm="1">
        <f t="array" ref="XL118:XN118">IFERROR(VLOOKUP(XK118,[1]MA!$A$6:$D$32,{2,3,4},0),IFERROR(VLOOKUP(XK118,[1]MO!$A$6:$D$26,{2,3,4},0),IFERROR(VLOOKUP(XK118,[1]MQ!$A$6:$D$26,{2,3,4},0),IFERROR(VLOOKUP(XK118,[1]BA!$A$6:$H$184,{2,5,8},0),{"No encontrado","X","X"}))))</f>
        <v>ALAMBRON 1/4</v>
      </c>
      <c r="XM118" s="12" t="str">
        <v>Kg</v>
      </c>
      <c r="XN118" s="4">
        <v>16</v>
      </c>
      <c r="XO118" s="1">
        <f t="shared" ref="XO118" si="4175">(0.15*2+0.2*2)/0.2*0.248*1.03</f>
        <v>0.89</v>
      </c>
      <c r="XP118" s="4">
        <f t="shared" si="160"/>
        <v>14.24</v>
      </c>
      <c r="XS118" s="1" t="s">
        <v>542</v>
      </c>
      <c r="XT118" s="4" t="str" cm="1">
        <f t="array" ref="XT118:XV118">IFERROR(VLOOKUP(XS118,[1]MA!$A$6:$D$32,{2,3,4},0),IFERROR(VLOOKUP(XS118,[1]MO!$A$6:$D$26,{2,3,4},0),IFERROR(VLOOKUP(XS118,[1]MQ!$A$6:$D$26,{2,3,4},0),IFERROR(VLOOKUP(XS118,[1]BA!$A$6:$H$184,{2,5,8},0),{"No encontrado","X","X"}))))</f>
        <v>ALAMBRON 1/4</v>
      </c>
      <c r="XU118" s="12" t="str">
        <v>Kg</v>
      </c>
      <c r="XV118" s="4">
        <v>16</v>
      </c>
      <c r="XW118" s="1">
        <f t="shared" ref="XW118" si="4176">(0.15*2+0.2*2)/0.2*0.248*1.03</f>
        <v>0.89</v>
      </c>
      <c r="XX118" s="4">
        <f t="shared" si="162"/>
        <v>14.24</v>
      </c>
      <c r="YA118" s="1" t="s">
        <v>542</v>
      </c>
      <c r="YB118" s="4" t="str" cm="1">
        <f t="array" ref="YB118:YD118">IFERROR(VLOOKUP(YA118,[1]MA!$A$6:$D$32,{2,3,4},0),IFERROR(VLOOKUP(YA118,[1]MO!$A$6:$D$26,{2,3,4},0),IFERROR(VLOOKUP(YA118,[1]MQ!$A$6:$D$26,{2,3,4},0),IFERROR(VLOOKUP(YA118,[1]BA!$A$6:$H$184,{2,5,8},0),{"No encontrado","X","X"}))))</f>
        <v>ALAMBRON 1/4</v>
      </c>
      <c r="YC118" s="12" t="str">
        <v>Kg</v>
      </c>
      <c r="YD118" s="4">
        <v>16</v>
      </c>
      <c r="YE118" s="1">
        <f t="shared" ref="YE118" si="4177">(0.15*2+0.2*2)/0.2*0.248*1.03</f>
        <v>0.89</v>
      </c>
      <c r="YF118" s="4">
        <f t="shared" si="164"/>
        <v>14.24</v>
      </c>
      <c r="YI118" s="1" t="s">
        <v>542</v>
      </c>
      <c r="YJ118" s="4" t="str" cm="1">
        <f t="array" ref="YJ118:YL118">IFERROR(VLOOKUP(YI118,[1]MA!$A$6:$D$32,{2,3,4},0),IFERROR(VLOOKUP(YI118,[1]MO!$A$6:$D$26,{2,3,4},0),IFERROR(VLOOKUP(YI118,[1]MQ!$A$6:$D$26,{2,3,4},0),IFERROR(VLOOKUP(YI118,[1]BA!$A$6:$H$184,{2,5,8},0),{"No encontrado","X","X"}))))</f>
        <v>ALAMBRON 1/4</v>
      </c>
      <c r="YK118" s="12" t="str">
        <v>Kg</v>
      </c>
      <c r="YL118" s="4">
        <v>16</v>
      </c>
      <c r="YM118" s="1">
        <f t="shared" ref="YM118" si="4178">(0.15*2+0.2*2)/0.2*0.248*1.03</f>
        <v>0.89</v>
      </c>
      <c r="YN118" s="4">
        <f t="shared" si="166"/>
        <v>14.24</v>
      </c>
      <c r="YQ118" s="1" t="s">
        <v>542</v>
      </c>
      <c r="YR118" s="4" t="str" cm="1">
        <f t="array" ref="YR118:YT118">IFERROR(VLOOKUP(YQ118,[1]MA!$A$6:$D$32,{2,3,4},0),IFERROR(VLOOKUP(YQ118,[1]MO!$A$6:$D$26,{2,3,4},0),IFERROR(VLOOKUP(YQ118,[1]MQ!$A$6:$D$26,{2,3,4},0),IFERROR(VLOOKUP(YQ118,[1]BA!$A$6:$H$184,{2,5,8},0),{"No encontrado","X","X"}))))</f>
        <v>ALAMBRON 1/4</v>
      </c>
      <c r="YS118" s="12" t="str">
        <v>Kg</v>
      </c>
      <c r="YT118" s="4">
        <v>16</v>
      </c>
      <c r="YU118" s="1">
        <f t="shared" ref="YU118" si="4179">(0.15*2+0.2*2)/0.2*0.248*1.03</f>
        <v>0.89</v>
      </c>
      <c r="YV118" s="4">
        <f t="shared" si="168"/>
        <v>14.24</v>
      </c>
      <c r="YY118" s="1" t="s">
        <v>542</v>
      </c>
      <c r="YZ118" s="4" t="str" cm="1">
        <f t="array" ref="YZ118:ZB118">IFERROR(VLOOKUP(YY118,[1]MA!$A$6:$D$32,{2,3,4},0),IFERROR(VLOOKUP(YY118,[1]MO!$A$6:$D$26,{2,3,4},0),IFERROR(VLOOKUP(YY118,[1]MQ!$A$6:$D$26,{2,3,4},0),IFERROR(VLOOKUP(YY118,[1]BA!$A$6:$H$184,{2,5,8},0),{"No encontrado","X","X"}))))</f>
        <v>ALAMBRON 1/4</v>
      </c>
      <c r="ZA118" s="12" t="str">
        <v>Kg</v>
      </c>
      <c r="ZB118" s="4">
        <v>16</v>
      </c>
      <c r="ZC118" s="1">
        <f t="shared" ref="ZC118" si="4180">(0.15*2+0.2*2)/0.2*0.248*1.03</f>
        <v>0.89</v>
      </c>
      <c r="ZD118" s="4">
        <f t="shared" si="170"/>
        <v>14.24</v>
      </c>
      <c r="ZG118" s="1" t="s">
        <v>542</v>
      </c>
      <c r="ZH118" s="4" t="str" cm="1">
        <f t="array" ref="ZH118:ZJ118">IFERROR(VLOOKUP(ZG118,[1]MA!$A$6:$D$32,{2,3,4},0),IFERROR(VLOOKUP(ZG118,[1]MO!$A$6:$D$26,{2,3,4},0),IFERROR(VLOOKUP(ZG118,[1]MQ!$A$6:$D$26,{2,3,4},0),IFERROR(VLOOKUP(ZG118,[1]BA!$A$6:$H$184,{2,5,8},0),{"No encontrado","X","X"}))))</f>
        <v>ALAMBRON 1/4</v>
      </c>
      <c r="ZI118" s="12" t="str">
        <v>Kg</v>
      </c>
      <c r="ZJ118" s="4">
        <v>16</v>
      </c>
      <c r="ZK118" s="1">
        <f t="shared" ref="ZK118" si="4181">(0.15*2+0.2*2)/0.2*0.248*1.03</f>
        <v>0.89</v>
      </c>
      <c r="ZL118" s="4">
        <f t="shared" si="172"/>
        <v>14.24</v>
      </c>
      <c r="ZO118" s="1" t="s">
        <v>542</v>
      </c>
      <c r="ZP118" s="4" t="str" cm="1">
        <f t="array" ref="ZP118:ZR118">IFERROR(VLOOKUP(ZO118,[1]MA!$A$6:$D$32,{2,3,4},0),IFERROR(VLOOKUP(ZO118,[1]MO!$A$6:$D$26,{2,3,4},0),IFERROR(VLOOKUP(ZO118,[1]MQ!$A$6:$D$26,{2,3,4},0),IFERROR(VLOOKUP(ZO118,[1]BA!$A$6:$H$184,{2,5,8},0),{"No encontrado","X","X"}))))</f>
        <v>ALAMBRON 1/4</v>
      </c>
      <c r="ZQ118" s="12" t="str">
        <v>Kg</v>
      </c>
      <c r="ZR118" s="4">
        <v>16</v>
      </c>
      <c r="ZS118" s="1">
        <f t="shared" ref="ZS118" si="4182">(0.15*2+0.2*2)/0.2*0.248*1.03</f>
        <v>0.89</v>
      </c>
      <c r="ZT118" s="4">
        <f t="shared" si="174"/>
        <v>14.24</v>
      </c>
      <c r="ZW118" s="1" t="s">
        <v>542</v>
      </c>
      <c r="ZX118" s="4" t="str" cm="1">
        <f t="array" ref="ZX118:ZZ118">IFERROR(VLOOKUP(ZW118,[1]MA!$A$6:$D$32,{2,3,4},0),IFERROR(VLOOKUP(ZW118,[1]MO!$A$6:$D$26,{2,3,4},0),IFERROR(VLOOKUP(ZW118,[1]MQ!$A$6:$D$26,{2,3,4},0),IFERROR(VLOOKUP(ZW118,[1]BA!$A$6:$H$184,{2,5,8},0),{"No encontrado","X","X"}))))</f>
        <v>ALAMBRON 1/4</v>
      </c>
      <c r="ZY118" s="12" t="str">
        <v>Kg</v>
      </c>
      <c r="ZZ118" s="4">
        <v>16</v>
      </c>
      <c r="AAA118" s="1">
        <f t="shared" ref="AAA118" si="4183">(0.15*2+0.2*2)/0.2*0.248*1.03</f>
        <v>0.89</v>
      </c>
      <c r="AAB118" s="4">
        <f t="shared" si="176"/>
        <v>14.24</v>
      </c>
      <c r="AAE118" s="1" t="s">
        <v>542</v>
      </c>
      <c r="AAF118" s="4" t="str" cm="1">
        <f t="array" ref="AAF118:AAH118">IFERROR(VLOOKUP(AAE118,[1]MA!$A$6:$D$32,{2,3,4},0),IFERROR(VLOOKUP(AAE118,[1]MO!$A$6:$D$26,{2,3,4},0),IFERROR(VLOOKUP(AAE118,[1]MQ!$A$6:$D$26,{2,3,4},0),IFERROR(VLOOKUP(AAE118,[1]BA!$A$6:$H$184,{2,5,8},0),{"No encontrado","X","X"}))))</f>
        <v>ALAMBRON 1/4</v>
      </c>
      <c r="AAG118" s="12" t="str">
        <v>Kg</v>
      </c>
      <c r="AAH118" s="4">
        <v>16</v>
      </c>
      <c r="AAI118" s="1">
        <f t="shared" ref="AAI118" si="4184">(0.15*2+0.2*2)/0.2*0.248*1.03</f>
        <v>0.89</v>
      </c>
      <c r="AAJ118" s="4">
        <f t="shared" si="178"/>
        <v>14.24</v>
      </c>
      <c r="AAM118" s="1" t="s">
        <v>542</v>
      </c>
      <c r="AAN118" s="4" t="str" cm="1">
        <f t="array" ref="AAN118:AAP118">IFERROR(VLOOKUP(AAM118,[1]MA!$A$6:$D$32,{2,3,4},0),IFERROR(VLOOKUP(AAM118,[1]MO!$A$6:$D$26,{2,3,4},0),IFERROR(VLOOKUP(AAM118,[1]MQ!$A$6:$D$26,{2,3,4},0),IFERROR(VLOOKUP(AAM118,[1]BA!$A$6:$H$184,{2,5,8},0),{"No encontrado","X","X"}))))</f>
        <v>ALAMBRON 1/4</v>
      </c>
      <c r="AAO118" s="12" t="str">
        <v>Kg</v>
      </c>
      <c r="AAP118" s="4">
        <v>16</v>
      </c>
      <c r="AAQ118" s="1">
        <f t="shared" ref="AAQ118" si="4185">(0.15*2+0.2*2)/0.2*0.248*1.03</f>
        <v>0.89</v>
      </c>
      <c r="AAR118" s="4">
        <f t="shared" si="180"/>
        <v>14.24</v>
      </c>
      <c r="AAU118" s="1" t="s">
        <v>542</v>
      </c>
      <c r="AAV118" s="4" t="str" cm="1">
        <f t="array" ref="AAV118:AAX118">IFERROR(VLOOKUP(AAU118,[1]MA!$A$6:$D$32,{2,3,4},0),IFERROR(VLOOKUP(AAU118,[1]MO!$A$6:$D$26,{2,3,4},0),IFERROR(VLOOKUP(AAU118,[1]MQ!$A$6:$D$26,{2,3,4},0),IFERROR(VLOOKUP(AAU118,[1]BA!$A$6:$H$184,{2,5,8},0),{"No encontrado","X","X"}))))</f>
        <v>ALAMBRON 1/4</v>
      </c>
      <c r="AAW118" s="12" t="str">
        <v>Kg</v>
      </c>
      <c r="AAX118" s="4">
        <v>16</v>
      </c>
      <c r="AAY118" s="1">
        <f t="shared" ref="AAY118" si="4186">(0.15*2+0.2*2)/0.2*0.248*1.03</f>
        <v>0.89</v>
      </c>
      <c r="AAZ118" s="4">
        <f t="shared" si="182"/>
        <v>14.24</v>
      </c>
      <c r="ABC118" s="1" t="s">
        <v>542</v>
      </c>
      <c r="ABD118" s="4" t="str" cm="1">
        <f t="array" ref="ABD118:ABF118">IFERROR(VLOOKUP(ABC118,[1]MA!$A$6:$D$32,{2,3,4},0),IFERROR(VLOOKUP(ABC118,[1]MO!$A$6:$D$26,{2,3,4},0),IFERROR(VLOOKUP(ABC118,[1]MQ!$A$6:$D$26,{2,3,4},0),IFERROR(VLOOKUP(ABC118,[1]BA!$A$6:$H$184,{2,5,8},0),{"No encontrado","X","X"}))))</f>
        <v>ALAMBRON 1/4</v>
      </c>
      <c r="ABE118" s="12" t="str">
        <v>Kg</v>
      </c>
      <c r="ABF118" s="4">
        <v>16</v>
      </c>
      <c r="ABG118" s="1">
        <f t="shared" ref="ABG118" si="4187">(0.15*2+0.2*2)/0.2*0.248*1.03</f>
        <v>0.89</v>
      </c>
      <c r="ABH118" s="4">
        <f t="shared" si="184"/>
        <v>14.24</v>
      </c>
      <c r="ABK118" s="1" t="s">
        <v>542</v>
      </c>
      <c r="ABL118" s="4" t="str" cm="1">
        <f t="array" ref="ABL118:ABN118">IFERROR(VLOOKUP(ABK118,[1]MA!$A$6:$D$32,{2,3,4},0),IFERROR(VLOOKUP(ABK118,[1]MO!$A$6:$D$26,{2,3,4},0),IFERROR(VLOOKUP(ABK118,[1]MQ!$A$6:$D$26,{2,3,4},0),IFERROR(VLOOKUP(ABK118,[1]BA!$A$6:$H$184,{2,5,8},0),{"No encontrado","X","X"}))))</f>
        <v>ALAMBRON 1/4</v>
      </c>
      <c r="ABM118" s="12" t="str">
        <v>Kg</v>
      </c>
      <c r="ABN118" s="4">
        <v>16</v>
      </c>
      <c r="ABO118" s="1">
        <f t="shared" ref="ABO118" si="4188">(0.15*2+0.2*2)/0.2*0.248*1.03</f>
        <v>0.89</v>
      </c>
      <c r="ABP118" s="4">
        <f t="shared" si="186"/>
        <v>14.24</v>
      </c>
      <c r="ABS118" s="1" t="s">
        <v>542</v>
      </c>
      <c r="ABT118" s="4" t="str" cm="1">
        <f t="array" ref="ABT118:ABV118">IFERROR(VLOOKUP(ABS118,[1]MA!$A$6:$D$32,{2,3,4},0),IFERROR(VLOOKUP(ABS118,[1]MO!$A$6:$D$26,{2,3,4},0),IFERROR(VLOOKUP(ABS118,[1]MQ!$A$6:$D$26,{2,3,4},0),IFERROR(VLOOKUP(ABS118,[1]BA!$A$6:$H$184,{2,5,8},0),{"No encontrado","X","X"}))))</f>
        <v>ALAMBRON 1/4</v>
      </c>
      <c r="ABU118" s="12" t="str">
        <v>Kg</v>
      </c>
      <c r="ABV118" s="4">
        <v>16</v>
      </c>
      <c r="ABW118" s="1">
        <f t="shared" ref="ABW118" si="4189">(0.15*2+0.2*2)/0.2*0.248*1.03</f>
        <v>0.89</v>
      </c>
      <c r="ABX118" s="4">
        <f t="shared" si="188"/>
        <v>14.24</v>
      </c>
      <c r="ACA118" s="1" t="s">
        <v>542</v>
      </c>
      <c r="ACB118" s="4" t="str" cm="1">
        <f t="array" ref="ACB118:ACD118">IFERROR(VLOOKUP(ACA118,[1]MA!$A$6:$D$32,{2,3,4},0),IFERROR(VLOOKUP(ACA118,[1]MO!$A$6:$D$26,{2,3,4},0),IFERROR(VLOOKUP(ACA118,[1]MQ!$A$6:$D$26,{2,3,4},0),IFERROR(VLOOKUP(ACA118,[1]BA!$A$6:$H$184,{2,5,8},0),{"No encontrado","X","X"}))))</f>
        <v>ALAMBRON 1/4</v>
      </c>
      <c r="ACC118" s="12" t="str">
        <v>Kg</v>
      </c>
      <c r="ACD118" s="4">
        <v>16</v>
      </c>
      <c r="ACE118" s="1">
        <f t="shared" ref="ACE118" si="4190">(0.15*2+0.2*2)/0.2*0.248*1.03</f>
        <v>0.89</v>
      </c>
      <c r="ACF118" s="4">
        <f t="shared" si="190"/>
        <v>14.24</v>
      </c>
      <c r="ACI118" s="1" t="s">
        <v>542</v>
      </c>
      <c r="ACJ118" s="4" t="str" cm="1">
        <f t="array" ref="ACJ118:ACL118">IFERROR(VLOOKUP(ACI118,[1]MA!$A$6:$D$32,{2,3,4},0),IFERROR(VLOOKUP(ACI118,[1]MO!$A$6:$D$26,{2,3,4},0),IFERROR(VLOOKUP(ACI118,[1]MQ!$A$6:$D$26,{2,3,4},0),IFERROR(VLOOKUP(ACI118,[1]BA!$A$6:$H$184,{2,5,8},0),{"No encontrado","X","X"}))))</f>
        <v>ALAMBRON 1/4</v>
      </c>
      <c r="ACK118" s="12" t="str">
        <v>Kg</v>
      </c>
      <c r="ACL118" s="4">
        <v>16</v>
      </c>
      <c r="ACM118" s="1">
        <f t="shared" ref="ACM118" si="4191">(0.15*2+0.2*2)/0.2*0.248*1.03</f>
        <v>0.89</v>
      </c>
      <c r="ACN118" s="4">
        <f t="shared" si="192"/>
        <v>14.24</v>
      </c>
      <c r="ACQ118" s="1" t="s">
        <v>542</v>
      </c>
      <c r="ACR118" s="4" t="str" cm="1">
        <f t="array" ref="ACR118:ACT118">IFERROR(VLOOKUP(ACQ118,[1]MA!$A$6:$D$32,{2,3,4},0),IFERROR(VLOOKUP(ACQ118,[1]MO!$A$6:$D$26,{2,3,4},0),IFERROR(VLOOKUP(ACQ118,[1]MQ!$A$6:$D$26,{2,3,4},0),IFERROR(VLOOKUP(ACQ118,[1]BA!$A$6:$H$184,{2,5,8},0),{"No encontrado","X","X"}))))</f>
        <v>ALAMBRON 1/4</v>
      </c>
      <c r="ACS118" s="12" t="str">
        <v>Kg</v>
      </c>
      <c r="ACT118" s="4">
        <v>16</v>
      </c>
      <c r="ACU118" s="1">
        <f t="shared" ref="ACU118" si="4192">(0.15*2+0.2*2)/0.2*0.248*1.03</f>
        <v>0.89</v>
      </c>
      <c r="ACV118" s="4">
        <f t="shared" si="194"/>
        <v>14.24</v>
      </c>
      <c r="ACY118" s="1" t="s">
        <v>542</v>
      </c>
      <c r="ACZ118" s="4" t="str" cm="1">
        <f t="array" ref="ACZ118:ADB118">IFERROR(VLOOKUP(ACY118,[1]MA!$A$6:$D$32,{2,3,4},0),IFERROR(VLOOKUP(ACY118,[1]MO!$A$6:$D$26,{2,3,4},0),IFERROR(VLOOKUP(ACY118,[1]MQ!$A$6:$D$26,{2,3,4},0),IFERROR(VLOOKUP(ACY118,[1]BA!$A$6:$H$184,{2,5,8},0),{"No encontrado","X","X"}))))</f>
        <v>ALAMBRON 1/4</v>
      </c>
      <c r="ADA118" s="12" t="str">
        <v>Kg</v>
      </c>
      <c r="ADB118" s="4">
        <v>16</v>
      </c>
      <c r="ADC118" s="1">
        <f t="shared" ref="ADC118" si="4193">(0.15*2+0.2*2)/0.2*0.248*1.03</f>
        <v>0.89</v>
      </c>
      <c r="ADD118" s="4">
        <f t="shared" si="196"/>
        <v>14.24</v>
      </c>
      <c r="ADG118" s="1" t="s">
        <v>542</v>
      </c>
      <c r="ADH118" s="4" t="str" cm="1">
        <f t="array" ref="ADH118:ADJ118">IFERROR(VLOOKUP(ADG118,[1]MA!$A$6:$D$32,{2,3,4},0),IFERROR(VLOOKUP(ADG118,[1]MO!$A$6:$D$26,{2,3,4},0),IFERROR(VLOOKUP(ADG118,[1]MQ!$A$6:$D$26,{2,3,4},0),IFERROR(VLOOKUP(ADG118,[1]BA!$A$6:$H$184,{2,5,8},0),{"No encontrado","X","X"}))))</f>
        <v>ALAMBRON 1/4</v>
      </c>
      <c r="ADI118" s="12" t="str">
        <v>Kg</v>
      </c>
      <c r="ADJ118" s="4">
        <v>16</v>
      </c>
      <c r="ADK118" s="1">
        <f t="shared" ref="ADK118" si="4194">(0.15*2+0.2*2)/0.2*0.248*1.03</f>
        <v>0.89</v>
      </c>
      <c r="ADL118" s="4">
        <f t="shared" si="198"/>
        <v>14.24</v>
      </c>
      <c r="ADO118" s="1" t="s">
        <v>542</v>
      </c>
      <c r="ADP118" s="4" t="str" cm="1">
        <f t="array" ref="ADP118:ADR118">IFERROR(VLOOKUP(ADO118,[1]MA!$A$6:$D$32,{2,3,4},0),IFERROR(VLOOKUP(ADO118,[1]MO!$A$6:$D$26,{2,3,4},0),IFERROR(VLOOKUP(ADO118,[1]MQ!$A$6:$D$26,{2,3,4},0),IFERROR(VLOOKUP(ADO118,[1]BA!$A$6:$H$184,{2,5,8},0),{"No encontrado","X","X"}))))</f>
        <v>ALAMBRON 1/4</v>
      </c>
      <c r="ADQ118" s="12" t="str">
        <v>Kg</v>
      </c>
      <c r="ADR118" s="4">
        <v>16</v>
      </c>
      <c r="ADS118" s="1">
        <f t="shared" ref="ADS118" si="4195">(0.15*2+0.2*2)/0.2*0.248*1.03</f>
        <v>0.89</v>
      </c>
      <c r="ADT118" s="4">
        <f t="shared" si="200"/>
        <v>14.24</v>
      </c>
      <c r="ADW118" s="1" t="s">
        <v>542</v>
      </c>
      <c r="ADX118" s="4" t="str" cm="1">
        <f t="array" ref="ADX118:ADZ118">IFERROR(VLOOKUP(ADW118,[1]MA!$A$6:$D$32,{2,3,4},0),IFERROR(VLOOKUP(ADW118,[1]MO!$A$6:$D$26,{2,3,4},0),IFERROR(VLOOKUP(ADW118,[1]MQ!$A$6:$D$26,{2,3,4},0),IFERROR(VLOOKUP(ADW118,[1]BA!$A$6:$H$184,{2,5,8},0),{"No encontrado","X","X"}))))</f>
        <v>ALAMBRON 1/4</v>
      </c>
      <c r="ADY118" s="12" t="str">
        <v>Kg</v>
      </c>
      <c r="ADZ118" s="4">
        <v>16</v>
      </c>
      <c r="AEA118" s="1">
        <f t="shared" ref="AEA118" si="4196">(0.15*2+0.2*2)/0.2*0.248*1.03</f>
        <v>0.89</v>
      </c>
      <c r="AEB118" s="4">
        <f t="shared" si="202"/>
        <v>14.24</v>
      </c>
      <c r="AEE118" s="1" t="s">
        <v>542</v>
      </c>
      <c r="AEF118" s="4" t="str" cm="1">
        <f t="array" ref="AEF118:AEH118">IFERROR(VLOOKUP(AEE118,[1]MA!$A$6:$D$32,{2,3,4},0),IFERROR(VLOOKUP(AEE118,[1]MO!$A$6:$D$26,{2,3,4},0),IFERROR(VLOOKUP(AEE118,[1]MQ!$A$6:$D$26,{2,3,4},0),IFERROR(VLOOKUP(AEE118,[1]BA!$A$6:$H$184,{2,5,8},0),{"No encontrado","X","X"}))))</f>
        <v>ALAMBRON 1/4</v>
      </c>
      <c r="AEG118" s="12" t="str">
        <v>Kg</v>
      </c>
      <c r="AEH118" s="4">
        <v>16</v>
      </c>
      <c r="AEI118" s="1">
        <f t="shared" ref="AEI118" si="4197">(0.15*2+0.2*2)/0.2*0.248*1.03</f>
        <v>0.89</v>
      </c>
      <c r="AEJ118" s="4">
        <f t="shared" si="204"/>
        <v>14.24</v>
      </c>
      <c r="AEM118" s="1" t="s">
        <v>542</v>
      </c>
      <c r="AEN118" s="4" t="str" cm="1">
        <f t="array" ref="AEN118:AEP118">IFERROR(VLOOKUP(AEM118,[1]MA!$A$6:$D$32,{2,3,4},0),IFERROR(VLOOKUP(AEM118,[1]MO!$A$6:$D$26,{2,3,4},0),IFERROR(VLOOKUP(AEM118,[1]MQ!$A$6:$D$26,{2,3,4},0),IFERROR(VLOOKUP(AEM118,[1]BA!$A$6:$H$184,{2,5,8},0),{"No encontrado","X","X"}))))</f>
        <v>ALAMBRON 1/4</v>
      </c>
      <c r="AEO118" s="12" t="str">
        <v>Kg</v>
      </c>
      <c r="AEP118" s="4">
        <v>16</v>
      </c>
      <c r="AEQ118" s="1">
        <f t="shared" ref="AEQ118" si="4198">(0.15*2+0.2*2)/0.2*0.248*1.03</f>
        <v>0.89</v>
      </c>
      <c r="AER118" s="4">
        <f t="shared" si="206"/>
        <v>14.24</v>
      </c>
      <c r="AEU118" s="1" t="s">
        <v>542</v>
      </c>
      <c r="AEV118" s="4" t="str" cm="1">
        <f t="array" ref="AEV118:AEX118">IFERROR(VLOOKUP(AEU118,[1]MA!$A$6:$D$32,{2,3,4},0),IFERROR(VLOOKUP(AEU118,[1]MO!$A$6:$D$26,{2,3,4},0),IFERROR(VLOOKUP(AEU118,[1]MQ!$A$6:$D$26,{2,3,4},0),IFERROR(VLOOKUP(AEU118,[1]BA!$A$6:$H$184,{2,5,8},0),{"No encontrado","X","X"}))))</f>
        <v>ALAMBRON 1/4</v>
      </c>
      <c r="AEW118" s="12" t="str">
        <v>Kg</v>
      </c>
      <c r="AEX118" s="4">
        <v>16</v>
      </c>
      <c r="AEY118" s="1">
        <f t="shared" ref="AEY118" si="4199">(0.15*2+0.2*2)/0.2*0.248*1.03</f>
        <v>0.89</v>
      </c>
      <c r="AEZ118" s="4">
        <f t="shared" si="208"/>
        <v>14.24</v>
      </c>
      <c r="AFC118" s="1" t="s">
        <v>542</v>
      </c>
      <c r="AFD118" s="4" t="str" cm="1">
        <f t="array" ref="AFD118:AFF118">IFERROR(VLOOKUP(AFC118,[1]MA!$A$6:$D$32,{2,3,4},0),IFERROR(VLOOKUP(AFC118,[1]MO!$A$6:$D$26,{2,3,4},0),IFERROR(VLOOKUP(AFC118,[1]MQ!$A$6:$D$26,{2,3,4},0),IFERROR(VLOOKUP(AFC118,[1]BA!$A$6:$H$184,{2,5,8},0),{"No encontrado","X","X"}))))</f>
        <v>ALAMBRON 1/4</v>
      </c>
      <c r="AFE118" s="12" t="str">
        <v>Kg</v>
      </c>
      <c r="AFF118" s="4">
        <v>16</v>
      </c>
      <c r="AFG118" s="1">
        <f t="shared" ref="AFG118" si="4200">(0.15*2+0.2*2)/0.2*0.248*1.03</f>
        <v>0.89</v>
      </c>
      <c r="AFH118" s="4">
        <f t="shared" si="210"/>
        <v>14.24</v>
      </c>
      <c r="AFK118" s="1" t="s">
        <v>542</v>
      </c>
      <c r="AFL118" s="4" t="str" cm="1">
        <f t="array" ref="AFL118:AFN118">IFERROR(VLOOKUP(AFK118,[1]MA!$A$6:$D$32,{2,3,4},0),IFERROR(VLOOKUP(AFK118,[1]MO!$A$6:$D$26,{2,3,4},0),IFERROR(VLOOKUP(AFK118,[1]MQ!$A$6:$D$26,{2,3,4},0),IFERROR(VLOOKUP(AFK118,[1]BA!$A$6:$H$184,{2,5,8},0),{"No encontrado","X","X"}))))</f>
        <v>ALAMBRON 1/4</v>
      </c>
      <c r="AFM118" s="12" t="str">
        <v>Kg</v>
      </c>
      <c r="AFN118" s="4">
        <v>16</v>
      </c>
      <c r="AFO118" s="1">
        <f t="shared" ref="AFO118" si="4201">(0.15*2+0.2*2)/0.2*0.248*1.03</f>
        <v>0.89</v>
      </c>
      <c r="AFP118" s="4">
        <f t="shared" si="212"/>
        <v>14.24</v>
      </c>
      <c r="AFS118" s="1" t="s">
        <v>542</v>
      </c>
      <c r="AFT118" s="4" t="str" cm="1">
        <f t="array" ref="AFT118:AFV118">IFERROR(VLOOKUP(AFS118,[1]MA!$A$6:$D$32,{2,3,4},0),IFERROR(VLOOKUP(AFS118,[1]MO!$A$6:$D$26,{2,3,4},0),IFERROR(VLOOKUP(AFS118,[1]MQ!$A$6:$D$26,{2,3,4},0),IFERROR(VLOOKUP(AFS118,[1]BA!$A$6:$H$184,{2,5,8},0),{"No encontrado","X","X"}))))</f>
        <v>ALAMBRON 1/4</v>
      </c>
      <c r="AFU118" s="12" t="str">
        <v>Kg</v>
      </c>
      <c r="AFV118" s="4">
        <v>16</v>
      </c>
      <c r="AFW118" s="1">
        <f t="shared" ref="AFW118" si="4202">(0.15*2+0.2*2)/0.2*0.248*1.03</f>
        <v>0.89</v>
      </c>
      <c r="AFX118" s="4">
        <f t="shared" si="214"/>
        <v>14.24</v>
      </c>
      <c r="AGA118" s="1" t="s">
        <v>542</v>
      </c>
      <c r="AGB118" s="4" t="str" cm="1">
        <f t="array" ref="AGB118:AGD118">IFERROR(VLOOKUP(AGA118,[1]MA!$A$6:$D$32,{2,3,4},0),IFERROR(VLOOKUP(AGA118,[1]MO!$A$6:$D$26,{2,3,4},0),IFERROR(VLOOKUP(AGA118,[1]MQ!$A$6:$D$26,{2,3,4},0),IFERROR(VLOOKUP(AGA118,[1]BA!$A$6:$H$184,{2,5,8},0),{"No encontrado","X","X"}))))</f>
        <v>ALAMBRON 1/4</v>
      </c>
      <c r="AGC118" s="12" t="str">
        <v>Kg</v>
      </c>
      <c r="AGD118" s="4">
        <v>16</v>
      </c>
      <c r="AGE118" s="1">
        <f t="shared" ref="AGE118" si="4203">(0.15*2+0.2*2)/0.2*0.248*1.03</f>
        <v>0.89</v>
      </c>
      <c r="AGF118" s="4">
        <f t="shared" si="216"/>
        <v>14.24</v>
      </c>
      <c r="AGI118" s="1" t="s">
        <v>542</v>
      </c>
      <c r="AGJ118" s="4" t="str" cm="1">
        <f t="array" ref="AGJ118:AGL118">IFERROR(VLOOKUP(AGI118,[1]MA!$A$6:$D$32,{2,3,4},0),IFERROR(VLOOKUP(AGI118,[1]MO!$A$6:$D$26,{2,3,4},0),IFERROR(VLOOKUP(AGI118,[1]MQ!$A$6:$D$26,{2,3,4},0),IFERROR(VLOOKUP(AGI118,[1]BA!$A$6:$H$184,{2,5,8},0),{"No encontrado","X","X"}))))</f>
        <v>ALAMBRON 1/4</v>
      </c>
      <c r="AGK118" s="12" t="str">
        <v>Kg</v>
      </c>
      <c r="AGL118" s="4">
        <v>16</v>
      </c>
      <c r="AGM118" s="1">
        <f t="shared" ref="AGM118" si="4204">(0.15*2+0.2*2)/0.2*0.248*1.03</f>
        <v>0.89</v>
      </c>
      <c r="AGN118" s="4">
        <f t="shared" si="218"/>
        <v>14.24</v>
      </c>
      <c r="AGQ118" s="1" t="s">
        <v>542</v>
      </c>
      <c r="AGR118" s="4" t="str" cm="1">
        <f t="array" ref="AGR118:AGT118">IFERROR(VLOOKUP(AGQ118,[1]MA!$A$6:$D$32,{2,3,4},0),IFERROR(VLOOKUP(AGQ118,[1]MO!$A$6:$D$26,{2,3,4},0),IFERROR(VLOOKUP(AGQ118,[1]MQ!$A$6:$D$26,{2,3,4},0),IFERROR(VLOOKUP(AGQ118,[1]BA!$A$6:$H$184,{2,5,8},0),{"No encontrado","X","X"}))))</f>
        <v>ALAMBRON 1/4</v>
      </c>
      <c r="AGS118" s="12" t="str">
        <v>Kg</v>
      </c>
      <c r="AGT118" s="4">
        <v>16</v>
      </c>
      <c r="AGU118" s="1">
        <f t="shared" ref="AGU118" si="4205">(0.15*2+0.2*2)/0.2*0.248*1.03</f>
        <v>0.89</v>
      </c>
      <c r="AGV118" s="4">
        <f t="shared" si="220"/>
        <v>14.24</v>
      </c>
      <c r="AGY118" s="1" t="s">
        <v>542</v>
      </c>
      <c r="AGZ118" s="4" t="str" cm="1">
        <f t="array" ref="AGZ118:AHB118">IFERROR(VLOOKUP(AGY118,[1]MA!$A$6:$D$32,{2,3,4},0),IFERROR(VLOOKUP(AGY118,[1]MO!$A$6:$D$26,{2,3,4},0),IFERROR(VLOOKUP(AGY118,[1]MQ!$A$6:$D$26,{2,3,4},0),IFERROR(VLOOKUP(AGY118,[1]BA!$A$6:$H$184,{2,5,8},0),{"No encontrado","X","X"}))))</f>
        <v>ALAMBRON 1/4</v>
      </c>
      <c r="AHA118" s="12" t="str">
        <v>Kg</v>
      </c>
      <c r="AHB118" s="4">
        <v>16</v>
      </c>
      <c r="AHC118" s="1">
        <f t="shared" ref="AHC118" si="4206">(0.15*2+0.2*2)/0.2*0.248*1.03</f>
        <v>0.89</v>
      </c>
      <c r="AHD118" s="4">
        <f t="shared" si="222"/>
        <v>14.24</v>
      </c>
      <c r="AHG118" s="1" t="s">
        <v>542</v>
      </c>
      <c r="AHH118" s="4" t="str" cm="1">
        <f t="array" ref="AHH118:AHJ118">IFERROR(VLOOKUP(AHG118,[1]MA!$A$6:$D$32,{2,3,4},0),IFERROR(VLOOKUP(AHG118,[1]MO!$A$6:$D$26,{2,3,4},0),IFERROR(VLOOKUP(AHG118,[1]MQ!$A$6:$D$26,{2,3,4},0),IFERROR(VLOOKUP(AHG118,[1]BA!$A$6:$H$184,{2,5,8},0),{"No encontrado","X","X"}))))</f>
        <v>ALAMBRON 1/4</v>
      </c>
      <c r="AHI118" s="12" t="str">
        <v>Kg</v>
      </c>
      <c r="AHJ118" s="4">
        <v>16</v>
      </c>
      <c r="AHK118" s="1">
        <f t="shared" ref="AHK118" si="4207">(0.15*2+0.2*2)/0.2*0.248*1.03</f>
        <v>0.89</v>
      </c>
      <c r="AHL118" s="4">
        <f t="shared" si="224"/>
        <v>14.24</v>
      </c>
      <c r="AHO118" s="1" t="s">
        <v>542</v>
      </c>
      <c r="AHP118" s="4" t="str" cm="1">
        <f t="array" ref="AHP118:AHR118">IFERROR(VLOOKUP(AHO118,[1]MA!$A$6:$D$32,{2,3,4},0),IFERROR(VLOOKUP(AHO118,[1]MO!$A$6:$D$26,{2,3,4},0),IFERROR(VLOOKUP(AHO118,[1]MQ!$A$6:$D$26,{2,3,4},0),IFERROR(VLOOKUP(AHO118,[1]BA!$A$6:$H$184,{2,5,8},0),{"No encontrado","X","X"}))))</f>
        <v>ALAMBRON 1/4</v>
      </c>
      <c r="AHQ118" s="12" t="str">
        <v>Kg</v>
      </c>
      <c r="AHR118" s="4">
        <v>16</v>
      </c>
      <c r="AHS118" s="1">
        <f t="shared" ref="AHS118" si="4208">(0.15*2+0.2*2)/0.2*0.248*1.03</f>
        <v>0.89</v>
      </c>
      <c r="AHT118" s="4">
        <f t="shared" si="226"/>
        <v>14.24</v>
      </c>
      <c r="AHW118" s="1" t="s">
        <v>542</v>
      </c>
      <c r="AHX118" s="4" t="str" cm="1">
        <f t="array" ref="AHX118:AHZ118">IFERROR(VLOOKUP(AHW118,[1]MA!$A$6:$D$32,{2,3,4},0),IFERROR(VLOOKUP(AHW118,[1]MO!$A$6:$D$26,{2,3,4},0),IFERROR(VLOOKUP(AHW118,[1]MQ!$A$6:$D$26,{2,3,4},0),IFERROR(VLOOKUP(AHW118,[1]BA!$A$6:$H$184,{2,5,8},0),{"No encontrado","X","X"}))))</f>
        <v>ALAMBRON 1/4</v>
      </c>
      <c r="AHY118" s="12" t="str">
        <v>Kg</v>
      </c>
      <c r="AHZ118" s="4">
        <v>16</v>
      </c>
      <c r="AIA118" s="1">
        <f t="shared" ref="AIA118" si="4209">(0.15*2+0.2*2)/0.2*0.248*1.03</f>
        <v>0.89</v>
      </c>
      <c r="AIB118" s="4">
        <f t="shared" si="228"/>
        <v>14.24</v>
      </c>
      <c r="AIE118" s="1" t="s">
        <v>542</v>
      </c>
      <c r="AIF118" s="4" t="str" cm="1">
        <f t="array" ref="AIF118:AIH118">IFERROR(VLOOKUP(AIE118,[1]MA!$A$6:$D$32,{2,3,4},0),IFERROR(VLOOKUP(AIE118,[1]MO!$A$6:$D$26,{2,3,4},0),IFERROR(VLOOKUP(AIE118,[1]MQ!$A$6:$D$26,{2,3,4},0),IFERROR(VLOOKUP(AIE118,[1]BA!$A$6:$H$184,{2,5,8},0),{"No encontrado","X","X"}))))</f>
        <v>ALAMBRON 1/4</v>
      </c>
      <c r="AIG118" s="12" t="str">
        <v>Kg</v>
      </c>
      <c r="AIH118" s="4">
        <v>16</v>
      </c>
      <c r="AII118" s="1">
        <f t="shared" ref="AII118" si="4210">(0.15*2+0.2*2)/0.2*0.248*1.03</f>
        <v>0.89</v>
      </c>
      <c r="AIJ118" s="4">
        <f t="shared" si="230"/>
        <v>14.24</v>
      </c>
      <c r="AIM118" s="1" t="s">
        <v>542</v>
      </c>
      <c r="AIN118" s="4" t="str" cm="1">
        <f t="array" ref="AIN118:AIP118">IFERROR(VLOOKUP(AIM118,[1]MA!$A$6:$D$32,{2,3,4},0),IFERROR(VLOOKUP(AIM118,[1]MO!$A$6:$D$26,{2,3,4},0),IFERROR(VLOOKUP(AIM118,[1]MQ!$A$6:$D$26,{2,3,4},0),IFERROR(VLOOKUP(AIM118,[1]BA!$A$6:$H$184,{2,5,8},0),{"No encontrado","X","X"}))))</f>
        <v>ALAMBRON 1/4</v>
      </c>
      <c r="AIO118" s="12" t="str">
        <v>Kg</v>
      </c>
      <c r="AIP118" s="4">
        <v>16</v>
      </c>
      <c r="AIQ118" s="1">
        <f t="shared" ref="AIQ118" si="4211">(0.15*2+0.2*2)/0.2*0.248*1.03</f>
        <v>0.89</v>
      </c>
      <c r="AIR118" s="4">
        <f t="shared" si="232"/>
        <v>14.24</v>
      </c>
      <c r="AIU118" s="1" t="s">
        <v>542</v>
      </c>
      <c r="AIV118" s="4" t="str" cm="1">
        <f t="array" ref="AIV118:AIX118">IFERROR(VLOOKUP(AIU118,[1]MA!$A$6:$D$32,{2,3,4},0),IFERROR(VLOOKUP(AIU118,[1]MO!$A$6:$D$26,{2,3,4},0),IFERROR(VLOOKUP(AIU118,[1]MQ!$A$6:$D$26,{2,3,4},0),IFERROR(VLOOKUP(AIU118,[1]BA!$A$6:$H$184,{2,5,8},0),{"No encontrado","X","X"}))))</f>
        <v>ALAMBRON 1/4</v>
      </c>
      <c r="AIW118" s="12" t="str">
        <v>Kg</v>
      </c>
      <c r="AIX118" s="4">
        <v>16</v>
      </c>
      <c r="AIY118" s="1">
        <f t="shared" ref="AIY118" si="4212">(0.15*2+0.2*2)/0.2*0.248*1.03</f>
        <v>0.89</v>
      </c>
      <c r="AIZ118" s="4">
        <f t="shared" si="234"/>
        <v>14.24</v>
      </c>
      <c r="AJC118" s="1" t="s">
        <v>542</v>
      </c>
      <c r="AJD118" s="4" t="str" cm="1">
        <f t="array" ref="AJD118:AJF118">IFERROR(VLOOKUP(AJC118,[1]MA!$A$6:$D$32,{2,3,4},0),IFERROR(VLOOKUP(AJC118,[1]MO!$A$6:$D$26,{2,3,4},0),IFERROR(VLOOKUP(AJC118,[1]MQ!$A$6:$D$26,{2,3,4},0),IFERROR(VLOOKUP(AJC118,[1]BA!$A$6:$H$184,{2,5,8},0),{"No encontrado","X","X"}))))</f>
        <v>ALAMBRON 1/4</v>
      </c>
      <c r="AJE118" s="12" t="str">
        <v>Kg</v>
      </c>
      <c r="AJF118" s="4">
        <v>16</v>
      </c>
      <c r="AJG118" s="1">
        <f t="shared" ref="AJG118" si="4213">(0.15*2+0.2*2)/0.2*0.248*1.03</f>
        <v>0.89</v>
      </c>
      <c r="AJH118" s="4">
        <f t="shared" si="236"/>
        <v>14.24</v>
      </c>
      <c r="AJK118" s="1" t="s">
        <v>542</v>
      </c>
      <c r="AJL118" s="4" t="str" cm="1">
        <f t="array" ref="AJL118:AJN118">IFERROR(VLOOKUP(AJK118,[1]MA!$A$6:$D$32,{2,3,4},0),IFERROR(VLOOKUP(AJK118,[1]MO!$A$6:$D$26,{2,3,4},0),IFERROR(VLOOKUP(AJK118,[1]MQ!$A$6:$D$26,{2,3,4},0),IFERROR(VLOOKUP(AJK118,[1]BA!$A$6:$H$184,{2,5,8},0),{"No encontrado","X","X"}))))</f>
        <v>ALAMBRON 1/4</v>
      </c>
      <c r="AJM118" s="12" t="str">
        <v>Kg</v>
      </c>
      <c r="AJN118" s="4">
        <v>16</v>
      </c>
      <c r="AJO118" s="1">
        <f t="shared" ref="AJO118" si="4214">(0.15*2+0.2*2)/0.2*0.248*1.03</f>
        <v>0.89</v>
      </c>
      <c r="AJP118" s="4">
        <f t="shared" si="238"/>
        <v>14.24</v>
      </c>
      <c r="AJS118" s="1" t="s">
        <v>542</v>
      </c>
      <c r="AJT118" s="4" t="str" cm="1">
        <f t="array" ref="AJT118:AJV118">IFERROR(VLOOKUP(AJS118,[1]MA!$A$6:$D$32,{2,3,4},0),IFERROR(VLOOKUP(AJS118,[1]MO!$A$6:$D$26,{2,3,4},0),IFERROR(VLOOKUP(AJS118,[1]MQ!$A$6:$D$26,{2,3,4},0),IFERROR(VLOOKUP(AJS118,[1]BA!$A$6:$H$184,{2,5,8},0),{"No encontrado","X","X"}))))</f>
        <v>ALAMBRON 1/4</v>
      </c>
      <c r="AJU118" s="12" t="str">
        <v>Kg</v>
      </c>
      <c r="AJV118" s="4">
        <v>16</v>
      </c>
      <c r="AJW118" s="1">
        <f t="shared" ref="AJW118" si="4215">(0.15*2+0.2*2)/0.2*0.248*1.03</f>
        <v>0.89</v>
      </c>
      <c r="AJX118" s="4">
        <f t="shared" si="240"/>
        <v>14.24</v>
      </c>
      <c r="AKA118" s="1" t="s">
        <v>542</v>
      </c>
      <c r="AKB118" s="4" t="str" cm="1">
        <f t="array" ref="AKB118:AKD118">IFERROR(VLOOKUP(AKA118,[1]MA!$A$6:$D$32,{2,3,4},0),IFERROR(VLOOKUP(AKA118,[1]MO!$A$6:$D$26,{2,3,4},0),IFERROR(VLOOKUP(AKA118,[1]MQ!$A$6:$D$26,{2,3,4},0),IFERROR(VLOOKUP(AKA118,[1]BA!$A$6:$H$184,{2,5,8},0),{"No encontrado","X","X"}))))</f>
        <v>ALAMBRON 1/4</v>
      </c>
      <c r="AKC118" s="12" t="str">
        <v>Kg</v>
      </c>
      <c r="AKD118" s="4">
        <v>16</v>
      </c>
      <c r="AKE118" s="1">
        <f t="shared" ref="AKE118" si="4216">(0.15*2+0.2*2)/0.2*0.248*1.03</f>
        <v>0.89</v>
      </c>
      <c r="AKF118" s="4">
        <f t="shared" si="242"/>
        <v>14.24</v>
      </c>
      <c r="AKI118" s="1" t="s">
        <v>542</v>
      </c>
      <c r="AKJ118" s="4" t="str" cm="1">
        <f t="array" ref="AKJ118:AKL118">IFERROR(VLOOKUP(AKI118,[1]MA!$A$6:$D$32,{2,3,4},0),IFERROR(VLOOKUP(AKI118,[1]MO!$A$6:$D$26,{2,3,4},0),IFERROR(VLOOKUP(AKI118,[1]MQ!$A$6:$D$26,{2,3,4},0),IFERROR(VLOOKUP(AKI118,[1]BA!$A$6:$H$184,{2,5,8},0),{"No encontrado","X","X"}))))</f>
        <v>ALAMBRON 1/4</v>
      </c>
      <c r="AKK118" s="12" t="str">
        <v>Kg</v>
      </c>
      <c r="AKL118" s="4">
        <v>16</v>
      </c>
      <c r="AKM118" s="1">
        <f t="shared" ref="AKM118" si="4217">(0.15*2+0.2*2)/0.2*0.248*1.03</f>
        <v>0.89</v>
      </c>
      <c r="AKN118" s="4">
        <f t="shared" si="244"/>
        <v>14.24</v>
      </c>
      <c r="AKQ118" s="1" t="s">
        <v>542</v>
      </c>
      <c r="AKR118" s="4" t="str" cm="1">
        <f t="array" ref="AKR118:AKT118">IFERROR(VLOOKUP(AKQ118,[1]MA!$A$6:$D$32,{2,3,4},0),IFERROR(VLOOKUP(AKQ118,[1]MO!$A$6:$D$26,{2,3,4},0),IFERROR(VLOOKUP(AKQ118,[1]MQ!$A$6:$D$26,{2,3,4},0),IFERROR(VLOOKUP(AKQ118,[1]BA!$A$6:$H$184,{2,5,8},0),{"No encontrado","X","X"}))))</f>
        <v>ALAMBRON 1/4</v>
      </c>
      <c r="AKS118" s="12" t="str">
        <v>Kg</v>
      </c>
      <c r="AKT118" s="4">
        <v>16</v>
      </c>
      <c r="AKU118" s="1">
        <f t="shared" ref="AKU118" si="4218">(0.15*2+0.2*2)/0.2*0.248*1.03</f>
        <v>0.89</v>
      </c>
      <c r="AKV118" s="4">
        <f t="shared" si="246"/>
        <v>14.24</v>
      </c>
      <c r="AKY118" s="1" t="s">
        <v>542</v>
      </c>
      <c r="AKZ118" s="4" t="str" cm="1">
        <f t="array" ref="AKZ118:ALB118">IFERROR(VLOOKUP(AKY118,[1]MA!$A$6:$D$32,{2,3,4},0),IFERROR(VLOOKUP(AKY118,[1]MO!$A$6:$D$26,{2,3,4},0),IFERROR(VLOOKUP(AKY118,[1]MQ!$A$6:$D$26,{2,3,4},0),IFERROR(VLOOKUP(AKY118,[1]BA!$A$6:$H$184,{2,5,8},0),{"No encontrado","X","X"}))))</f>
        <v>ALAMBRON 1/4</v>
      </c>
      <c r="ALA118" s="12" t="str">
        <v>Kg</v>
      </c>
      <c r="ALB118" s="4">
        <v>16</v>
      </c>
      <c r="ALC118" s="1">
        <f t="shared" ref="ALC118" si="4219">(0.15*2+0.2*2)/0.2*0.248*1.03</f>
        <v>0.89</v>
      </c>
      <c r="ALD118" s="4">
        <f t="shared" si="248"/>
        <v>14.24</v>
      </c>
      <c r="ALG118" s="1" t="s">
        <v>542</v>
      </c>
      <c r="ALH118" s="4" t="str" cm="1">
        <f t="array" ref="ALH118:ALJ118">IFERROR(VLOOKUP(ALG118,[1]MA!$A$6:$D$32,{2,3,4},0),IFERROR(VLOOKUP(ALG118,[1]MO!$A$6:$D$26,{2,3,4},0),IFERROR(VLOOKUP(ALG118,[1]MQ!$A$6:$D$26,{2,3,4},0),IFERROR(VLOOKUP(ALG118,[1]BA!$A$6:$H$184,{2,5,8},0),{"No encontrado","X","X"}))))</f>
        <v>ALAMBRON 1/4</v>
      </c>
      <c r="ALI118" s="12" t="str">
        <v>Kg</v>
      </c>
      <c r="ALJ118" s="4">
        <v>16</v>
      </c>
      <c r="ALK118" s="1">
        <f t="shared" ref="ALK118" si="4220">(0.15*2+0.2*2)/0.2*0.248*1.03</f>
        <v>0.89</v>
      </c>
      <c r="ALL118" s="4">
        <f t="shared" si="250"/>
        <v>14.24</v>
      </c>
      <c r="ALO118" s="1" t="s">
        <v>542</v>
      </c>
      <c r="ALP118" s="4" t="str" cm="1">
        <f t="array" ref="ALP118:ALR118">IFERROR(VLOOKUP(ALO118,[1]MA!$A$6:$D$32,{2,3,4},0),IFERROR(VLOOKUP(ALO118,[1]MO!$A$6:$D$26,{2,3,4},0),IFERROR(VLOOKUP(ALO118,[1]MQ!$A$6:$D$26,{2,3,4},0),IFERROR(VLOOKUP(ALO118,[1]BA!$A$6:$H$184,{2,5,8},0),{"No encontrado","X","X"}))))</f>
        <v>ALAMBRON 1/4</v>
      </c>
      <c r="ALQ118" s="12" t="str">
        <v>Kg</v>
      </c>
      <c r="ALR118" s="4">
        <v>16</v>
      </c>
      <c r="ALS118" s="1">
        <f t="shared" ref="ALS118" si="4221">(0.15*2+0.2*2)/0.2*0.248*1.03</f>
        <v>0.89</v>
      </c>
      <c r="ALT118" s="4">
        <f t="shared" si="252"/>
        <v>14.24</v>
      </c>
      <c r="ALW118" s="1" t="s">
        <v>542</v>
      </c>
      <c r="ALX118" s="4" t="str" cm="1">
        <f t="array" ref="ALX118:ALZ118">IFERROR(VLOOKUP(ALW118,[1]MA!$A$6:$D$32,{2,3,4},0),IFERROR(VLOOKUP(ALW118,[1]MO!$A$6:$D$26,{2,3,4},0),IFERROR(VLOOKUP(ALW118,[1]MQ!$A$6:$D$26,{2,3,4},0),IFERROR(VLOOKUP(ALW118,[1]BA!$A$6:$H$184,{2,5,8},0),{"No encontrado","X","X"}))))</f>
        <v>ALAMBRON 1/4</v>
      </c>
      <c r="ALY118" s="12" t="str">
        <v>Kg</v>
      </c>
      <c r="ALZ118" s="4">
        <v>16</v>
      </c>
      <c r="AMA118" s="1">
        <f t="shared" ref="AMA118" si="4222">(0.15*2+0.2*2)/0.2*0.248*1.03</f>
        <v>0.89</v>
      </c>
      <c r="AMB118" s="4">
        <f t="shared" si="254"/>
        <v>14.24</v>
      </c>
      <c r="AME118" s="1" t="s">
        <v>542</v>
      </c>
      <c r="AMF118" s="4" t="str" cm="1">
        <f t="array" ref="AMF118:AMH118">IFERROR(VLOOKUP(AME118,[1]MA!$A$6:$D$32,{2,3,4},0),IFERROR(VLOOKUP(AME118,[1]MO!$A$6:$D$26,{2,3,4},0),IFERROR(VLOOKUP(AME118,[1]MQ!$A$6:$D$26,{2,3,4},0),IFERROR(VLOOKUP(AME118,[1]BA!$A$6:$H$184,{2,5,8},0),{"No encontrado","X","X"}))))</f>
        <v>ALAMBRON 1/4</v>
      </c>
      <c r="AMG118" s="12" t="str">
        <v>Kg</v>
      </c>
      <c r="AMH118" s="4">
        <v>16</v>
      </c>
      <c r="AMI118" s="1">
        <f t="shared" ref="AMI118" si="4223">(0.15*2+0.2*2)/0.2*0.248*1.03</f>
        <v>0.89</v>
      </c>
      <c r="AMJ118" s="4">
        <f t="shared" si="256"/>
        <v>14.24</v>
      </c>
      <c r="AMM118" s="1" t="s">
        <v>542</v>
      </c>
      <c r="AMN118" s="4" t="str" cm="1">
        <f t="array" ref="AMN118:AMP118">IFERROR(VLOOKUP(AMM118,[1]MA!$A$6:$D$32,{2,3,4},0),IFERROR(VLOOKUP(AMM118,[1]MO!$A$6:$D$26,{2,3,4},0),IFERROR(VLOOKUP(AMM118,[1]MQ!$A$6:$D$26,{2,3,4},0),IFERROR(VLOOKUP(AMM118,[1]BA!$A$6:$H$184,{2,5,8},0),{"No encontrado","X","X"}))))</f>
        <v>ALAMBRON 1/4</v>
      </c>
      <c r="AMO118" s="12" t="str">
        <v>Kg</v>
      </c>
      <c r="AMP118" s="4">
        <v>16</v>
      </c>
      <c r="AMQ118" s="1">
        <f t="shared" ref="AMQ118" si="4224">(0.15*2+0.2*2)/0.2*0.248*1.03</f>
        <v>0.89</v>
      </c>
      <c r="AMR118" s="4">
        <f t="shared" si="258"/>
        <v>14.24</v>
      </c>
      <c r="AMU118" s="1" t="s">
        <v>542</v>
      </c>
      <c r="AMV118" s="4" t="str" cm="1">
        <f t="array" ref="AMV118:AMX118">IFERROR(VLOOKUP(AMU118,[1]MA!$A$6:$D$32,{2,3,4},0),IFERROR(VLOOKUP(AMU118,[1]MO!$A$6:$D$26,{2,3,4},0),IFERROR(VLOOKUP(AMU118,[1]MQ!$A$6:$D$26,{2,3,4},0),IFERROR(VLOOKUP(AMU118,[1]BA!$A$6:$H$184,{2,5,8},0),{"No encontrado","X","X"}))))</f>
        <v>ALAMBRON 1/4</v>
      </c>
      <c r="AMW118" s="12" t="str">
        <v>Kg</v>
      </c>
      <c r="AMX118" s="4">
        <v>16</v>
      </c>
      <c r="AMY118" s="1">
        <f t="shared" ref="AMY118" si="4225">(0.15*2+0.2*2)/0.2*0.248*1.03</f>
        <v>0.89</v>
      </c>
      <c r="AMZ118" s="4">
        <f t="shared" si="260"/>
        <v>14.24</v>
      </c>
      <c r="ANC118" s="1" t="s">
        <v>542</v>
      </c>
      <c r="AND118" s="4" t="str" cm="1">
        <f t="array" ref="AND118:ANF118">IFERROR(VLOOKUP(ANC118,[1]MA!$A$6:$D$32,{2,3,4},0),IFERROR(VLOOKUP(ANC118,[1]MO!$A$6:$D$26,{2,3,4},0),IFERROR(VLOOKUP(ANC118,[1]MQ!$A$6:$D$26,{2,3,4},0),IFERROR(VLOOKUP(ANC118,[1]BA!$A$6:$H$184,{2,5,8},0),{"No encontrado","X","X"}))))</f>
        <v>ALAMBRON 1/4</v>
      </c>
      <c r="ANE118" s="12" t="str">
        <v>Kg</v>
      </c>
      <c r="ANF118" s="4">
        <v>16</v>
      </c>
      <c r="ANG118" s="1">
        <f t="shared" ref="ANG118" si="4226">(0.15*2+0.2*2)/0.2*0.248*1.03</f>
        <v>0.89</v>
      </c>
      <c r="ANH118" s="4">
        <f t="shared" si="262"/>
        <v>14.24</v>
      </c>
      <c r="ANK118" s="1" t="s">
        <v>542</v>
      </c>
      <c r="ANL118" s="4" t="str" cm="1">
        <f t="array" ref="ANL118:ANN118">IFERROR(VLOOKUP(ANK118,[1]MA!$A$6:$D$32,{2,3,4},0),IFERROR(VLOOKUP(ANK118,[1]MO!$A$6:$D$26,{2,3,4},0),IFERROR(VLOOKUP(ANK118,[1]MQ!$A$6:$D$26,{2,3,4},0),IFERROR(VLOOKUP(ANK118,[1]BA!$A$6:$H$184,{2,5,8},0),{"No encontrado","X","X"}))))</f>
        <v>ALAMBRON 1/4</v>
      </c>
      <c r="ANM118" s="12" t="str">
        <v>Kg</v>
      </c>
      <c r="ANN118" s="4">
        <v>16</v>
      </c>
      <c r="ANO118" s="1">
        <f t="shared" ref="ANO118" si="4227">(0.15*2+0.2*2)/0.2*0.248*1.03</f>
        <v>0.89</v>
      </c>
      <c r="ANP118" s="4">
        <f t="shared" si="264"/>
        <v>14.24</v>
      </c>
      <c r="ANS118" s="1" t="s">
        <v>542</v>
      </c>
      <c r="ANT118" s="4" t="str" cm="1">
        <f t="array" ref="ANT118:ANV118">IFERROR(VLOOKUP(ANS118,[1]MA!$A$6:$D$32,{2,3,4},0),IFERROR(VLOOKUP(ANS118,[1]MO!$A$6:$D$26,{2,3,4},0),IFERROR(VLOOKUP(ANS118,[1]MQ!$A$6:$D$26,{2,3,4},0),IFERROR(VLOOKUP(ANS118,[1]BA!$A$6:$H$184,{2,5,8},0),{"No encontrado","X","X"}))))</f>
        <v>ALAMBRON 1/4</v>
      </c>
      <c r="ANU118" s="12" t="str">
        <v>Kg</v>
      </c>
      <c r="ANV118" s="4">
        <v>16</v>
      </c>
      <c r="ANW118" s="1">
        <f t="shared" ref="ANW118" si="4228">(0.15*2+0.2*2)/0.2*0.248*1.03</f>
        <v>0.89</v>
      </c>
      <c r="ANX118" s="4">
        <f t="shared" si="266"/>
        <v>14.24</v>
      </c>
      <c r="AOA118" s="1" t="s">
        <v>542</v>
      </c>
      <c r="AOB118" s="4" t="str" cm="1">
        <f t="array" ref="AOB118:AOD118">IFERROR(VLOOKUP(AOA118,[1]MA!$A$6:$D$32,{2,3,4},0),IFERROR(VLOOKUP(AOA118,[1]MO!$A$6:$D$26,{2,3,4},0),IFERROR(VLOOKUP(AOA118,[1]MQ!$A$6:$D$26,{2,3,4},0),IFERROR(VLOOKUP(AOA118,[1]BA!$A$6:$H$184,{2,5,8},0),{"No encontrado","X","X"}))))</f>
        <v>ALAMBRON 1/4</v>
      </c>
      <c r="AOC118" s="12" t="str">
        <v>Kg</v>
      </c>
      <c r="AOD118" s="4">
        <v>16</v>
      </c>
      <c r="AOE118" s="1">
        <f t="shared" ref="AOE118" si="4229">(0.15*2+0.2*2)/0.2*0.248*1.03</f>
        <v>0.89</v>
      </c>
      <c r="AOF118" s="4">
        <f t="shared" si="268"/>
        <v>14.24</v>
      </c>
      <c r="AOI118" s="1" t="s">
        <v>542</v>
      </c>
      <c r="AOJ118" s="4" t="str" cm="1">
        <f t="array" ref="AOJ118:AOL118">IFERROR(VLOOKUP(AOI118,[1]MA!$A$6:$D$32,{2,3,4},0),IFERROR(VLOOKUP(AOI118,[1]MO!$A$6:$D$26,{2,3,4},0),IFERROR(VLOOKUP(AOI118,[1]MQ!$A$6:$D$26,{2,3,4},0),IFERROR(VLOOKUP(AOI118,[1]BA!$A$6:$H$184,{2,5,8},0),{"No encontrado","X","X"}))))</f>
        <v>ALAMBRON 1/4</v>
      </c>
      <c r="AOK118" s="12" t="str">
        <v>Kg</v>
      </c>
      <c r="AOL118" s="4">
        <v>16</v>
      </c>
      <c r="AOM118" s="1">
        <f t="shared" ref="AOM118" si="4230">(0.15*2+0.2*2)/0.2*0.248*1.03</f>
        <v>0.89</v>
      </c>
      <c r="AON118" s="4">
        <f t="shared" si="270"/>
        <v>14.24</v>
      </c>
      <c r="AOQ118" s="1" t="s">
        <v>542</v>
      </c>
      <c r="AOR118" s="4" t="str" cm="1">
        <f t="array" ref="AOR118:AOT118">IFERROR(VLOOKUP(AOQ118,[1]MA!$A$6:$D$32,{2,3,4},0),IFERROR(VLOOKUP(AOQ118,[1]MO!$A$6:$D$26,{2,3,4},0),IFERROR(VLOOKUP(AOQ118,[1]MQ!$A$6:$D$26,{2,3,4},0),IFERROR(VLOOKUP(AOQ118,[1]BA!$A$6:$H$184,{2,5,8},0),{"No encontrado","X","X"}))))</f>
        <v>ALAMBRON 1/4</v>
      </c>
      <c r="AOS118" s="12" t="str">
        <v>Kg</v>
      </c>
      <c r="AOT118" s="4">
        <v>16</v>
      </c>
      <c r="AOU118" s="1">
        <f t="shared" ref="AOU118" si="4231">(0.15*2+0.2*2)/0.2*0.248*1.03</f>
        <v>0.89</v>
      </c>
      <c r="AOV118" s="4">
        <f t="shared" si="272"/>
        <v>14.24</v>
      </c>
      <c r="AOY118" s="1" t="s">
        <v>542</v>
      </c>
      <c r="AOZ118" s="4" t="str" cm="1">
        <f t="array" ref="AOZ118:APB118">IFERROR(VLOOKUP(AOY118,[1]MA!$A$6:$D$32,{2,3,4},0),IFERROR(VLOOKUP(AOY118,[1]MO!$A$6:$D$26,{2,3,4},0),IFERROR(VLOOKUP(AOY118,[1]MQ!$A$6:$D$26,{2,3,4},0),IFERROR(VLOOKUP(AOY118,[1]BA!$A$6:$H$184,{2,5,8},0),{"No encontrado","X","X"}))))</f>
        <v>ALAMBRON 1/4</v>
      </c>
      <c r="APA118" s="12" t="str">
        <v>Kg</v>
      </c>
      <c r="APB118" s="4">
        <v>16</v>
      </c>
      <c r="APC118" s="1">
        <f t="shared" ref="APC118" si="4232">(0.15*2+0.2*2)/0.2*0.248*1.03</f>
        <v>0.89</v>
      </c>
      <c r="APD118" s="4">
        <f t="shared" si="274"/>
        <v>14.24</v>
      </c>
      <c r="APG118" s="1" t="s">
        <v>542</v>
      </c>
      <c r="APH118" s="4" t="str" cm="1">
        <f t="array" ref="APH118:APJ118">IFERROR(VLOOKUP(APG118,[1]MA!$A$6:$D$32,{2,3,4},0),IFERROR(VLOOKUP(APG118,[1]MO!$A$6:$D$26,{2,3,4},0),IFERROR(VLOOKUP(APG118,[1]MQ!$A$6:$D$26,{2,3,4},0),IFERROR(VLOOKUP(APG118,[1]BA!$A$6:$H$184,{2,5,8},0),{"No encontrado","X","X"}))))</f>
        <v>ALAMBRON 1/4</v>
      </c>
      <c r="API118" s="12" t="str">
        <v>Kg</v>
      </c>
      <c r="APJ118" s="4">
        <v>16</v>
      </c>
      <c r="APK118" s="1">
        <f t="shared" ref="APK118" si="4233">(0.15*2+0.2*2)/0.2*0.248*1.03</f>
        <v>0.89</v>
      </c>
      <c r="APL118" s="4">
        <f t="shared" si="276"/>
        <v>14.24</v>
      </c>
      <c r="APO118" s="1" t="s">
        <v>542</v>
      </c>
      <c r="APP118" s="4" t="str" cm="1">
        <f t="array" ref="APP118:APR118">IFERROR(VLOOKUP(APO118,[1]MA!$A$6:$D$32,{2,3,4},0),IFERROR(VLOOKUP(APO118,[1]MO!$A$6:$D$26,{2,3,4},0),IFERROR(VLOOKUP(APO118,[1]MQ!$A$6:$D$26,{2,3,4},0),IFERROR(VLOOKUP(APO118,[1]BA!$A$6:$H$184,{2,5,8},0),{"No encontrado","X","X"}))))</f>
        <v>ALAMBRON 1/4</v>
      </c>
      <c r="APQ118" s="12" t="str">
        <v>Kg</v>
      </c>
      <c r="APR118" s="4">
        <v>16</v>
      </c>
      <c r="APS118" s="1">
        <f t="shared" ref="APS118" si="4234">(0.15*2+0.2*2)/0.2*0.248*1.03</f>
        <v>0.89</v>
      </c>
      <c r="APT118" s="4">
        <f t="shared" si="278"/>
        <v>14.24</v>
      </c>
      <c r="APW118" s="1" t="s">
        <v>542</v>
      </c>
      <c r="APX118" s="4" t="str" cm="1">
        <f t="array" ref="APX118:APZ118">IFERROR(VLOOKUP(APW118,[1]MA!$A$6:$D$32,{2,3,4},0),IFERROR(VLOOKUP(APW118,[1]MO!$A$6:$D$26,{2,3,4},0),IFERROR(VLOOKUP(APW118,[1]MQ!$A$6:$D$26,{2,3,4},0),IFERROR(VLOOKUP(APW118,[1]BA!$A$6:$H$184,{2,5,8},0),{"No encontrado","X","X"}))))</f>
        <v>ALAMBRON 1/4</v>
      </c>
      <c r="APY118" s="12" t="str">
        <v>Kg</v>
      </c>
      <c r="APZ118" s="4">
        <v>16</v>
      </c>
      <c r="AQA118" s="1">
        <f t="shared" ref="AQA118" si="4235">(0.15*2+0.2*2)/0.2*0.248*1.03</f>
        <v>0.89</v>
      </c>
      <c r="AQB118" s="4">
        <f t="shared" si="280"/>
        <v>14.24</v>
      </c>
      <c r="AQE118" s="1" t="s">
        <v>542</v>
      </c>
      <c r="AQF118" s="4" t="str" cm="1">
        <f t="array" ref="AQF118:AQH118">IFERROR(VLOOKUP(AQE118,[1]MA!$A$6:$D$32,{2,3,4},0),IFERROR(VLOOKUP(AQE118,[1]MO!$A$6:$D$26,{2,3,4},0),IFERROR(VLOOKUP(AQE118,[1]MQ!$A$6:$D$26,{2,3,4},0),IFERROR(VLOOKUP(AQE118,[1]BA!$A$6:$H$184,{2,5,8},0),{"No encontrado","X","X"}))))</f>
        <v>ALAMBRON 1/4</v>
      </c>
      <c r="AQG118" s="12" t="str">
        <v>Kg</v>
      </c>
      <c r="AQH118" s="4">
        <v>16</v>
      </c>
      <c r="AQI118" s="1">
        <f t="shared" ref="AQI118" si="4236">(0.15*2+0.2*2)/0.2*0.248*1.03</f>
        <v>0.89</v>
      </c>
      <c r="AQJ118" s="4">
        <f t="shared" si="282"/>
        <v>14.24</v>
      </c>
      <c r="AQM118" s="1" t="s">
        <v>542</v>
      </c>
      <c r="AQN118" s="4" t="str" cm="1">
        <f t="array" ref="AQN118:AQP118">IFERROR(VLOOKUP(AQM118,[1]MA!$A$6:$D$32,{2,3,4},0),IFERROR(VLOOKUP(AQM118,[1]MO!$A$6:$D$26,{2,3,4},0),IFERROR(VLOOKUP(AQM118,[1]MQ!$A$6:$D$26,{2,3,4},0),IFERROR(VLOOKUP(AQM118,[1]BA!$A$6:$H$184,{2,5,8},0),{"No encontrado","X","X"}))))</f>
        <v>ALAMBRON 1/4</v>
      </c>
      <c r="AQO118" s="12" t="str">
        <v>Kg</v>
      </c>
      <c r="AQP118" s="4">
        <v>16</v>
      </c>
      <c r="AQQ118" s="1">
        <f t="shared" ref="AQQ118" si="4237">(0.15*2+0.2*2)/0.2*0.248*1.03</f>
        <v>0.89</v>
      </c>
      <c r="AQR118" s="4">
        <f t="shared" si="284"/>
        <v>14.24</v>
      </c>
      <c r="AQU118" s="1" t="s">
        <v>542</v>
      </c>
      <c r="AQV118" s="4" t="str" cm="1">
        <f t="array" ref="AQV118:AQX118">IFERROR(VLOOKUP(AQU118,[1]MA!$A$6:$D$32,{2,3,4},0),IFERROR(VLOOKUP(AQU118,[1]MO!$A$6:$D$26,{2,3,4},0),IFERROR(VLOOKUP(AQU118,[1]MQ!$A$6:$D$26,{2,3,4},0),IFERROR(VLOOKUP(AQU118,[1]BA!$A$6:$H$184,{2,5,8},0),{"No encontrado","X","X"}))))</f>
        <v>ALAMBRON 1/4</v>
      </c>
      <c r="AQW118" s="12" t="str">
        <v>Kg</v>
      </c>
      <c r="AQX118" s="4">
        <v>16</v>
      </c>
      <c r="AQY118" s="1">
        <f t="shared" ref="AQY118" si="4238">(0.15*2+0.2*2)/0.2*0.248*1.03</f>
        <v>0.89</v>
      </c>
      <c r="AQZ118" s="4">
        <f t="shared" si="286"/>
        <v>14.24</v>
      </c>
      <c r="ARC118" s="1" t="s">
        <v>542</v>
      </c>
      <c r="ARD118" s="4" t="str" cm="1">
        <f t="array" ref="ARD118:ARF118">IFERROR(VLOOKUP(ARC118,[1]MA!$A$6:$D$32,{2,3,4},0),IFERROR(VLOOKUP(ARC118,[1]MO!$A$6:$D$26,{2,3,4},0),IFERROR(VLOOKUP(ARC118,[1]MQ!$A$6:$D$26,{2,3,4},0),IFERROR(VLOOKUP(ARC118,[1]BA!$A$6:$H$184,{2,5,8},0),{"No encontrado","X","X"}))))</f>
        <v>ALAMBRON 1/4</v>
      </c>
      <c r="ARE118" s="12" t="str">
        <v>Kg</v>
      </c>
      <c r="ARF118" s="4">
        <v>16</v>
      </c>
      <c r="ARG118" s="1">
        <f t="shared" ref="ARG118" si="4239">(0.15*2+0.2*2)/0.2*0.248*1.03</f>
        <v>0.89</v>
      </c>
      <c r="ARH118" s="4">
        <f t="shared" si="288"/>
        <v>14.24</v>
      </c>
      <c r="ARK118" s="1" t="s">
        <v>542</v>
      </c>
      <c r="ARL118" s="4" t="str" cm="1">
        <f t="array" ref="ARL118:ARN118">IFERROR(VLOOKUP(ARK118,[1]MA!$A$6:$D$32,{2,3,4},0),IFERROR(VLOOKUP(ARK118,[1]MO!$A$6:$D$26,{2,3,4},0),IFERROR(VLOOKUP(ARK118,[1]MQ!$A$6:$D$26,{2,3,4},0),IFERROR(VLOOKUP(ARK118,[1]BA!$A$6:$H$184,{2,5,8},0),{"No encontrado","X","X"}))))</f>
        <v>ALAMBRON 1/4</v>
      </c>
      <c r="ARM118" s="12" t="str">
        <v>Kg</v>
      </c>
      <c r="ARN118" s="4">
        <v>16</v>
      </c>
      <c r="ARO118" s="1">
        <f t="shared" ref="ARO118" si="4240">(0.15*2+0.2*2)/0.2*0.248*1.03</f>
        <v>0.89</v>
      </c>
      <c r="ARP118" s="4">
        <f t="shared" si="290"/>
        <v>14.24</v>
      </c>
      <c r="ARS118" s="1" t="s">
        <v>542</v>
      </c>
      <c r="ART118" s="4" t="str" cm="1">
        <f t="array" ref="ART118:ARV118">IFERROR(VLOOKUP(ARS118,[1]MA!$A$6:$D$32,{2,3,4},0),IFERROR(VLOOKUP(ARS118,[1]MO!$A$6:$D$26,{2,3,4},0),IFERROR(VLOOKUP(ARS118,[1]MQ!$A$6:$D$26,{2,3,4},0),IFERROR(VLOOKUP(ARS118,[1]BA!$A$6:$H$184,{2,5,8},0),{"No encontrado","X","X"}))))</f>
        <v>ALAMBRON 1/4</v>
      </c>
      <c r="ARU118" s="12" t="str">
        <v>Kg</v>
      </c>
      <c r="ARV118" s="4">
        <v>16</v>
      </c>
      <c r="ARW118" s="1">
        <f t="shared" ref="ARW118" si="4241">(0.15*2+0.2*2)/0.2*0.248*1.03</f>
        <v>0.89</v>
      </c>
      <c r="ARX118" s="4">
        <f t="shared" si="292"/>
        <v>14.24</v>
      </c>
      <c r="ASA118" s="1" t="s">
        <v>542</v>
      </c>
      <c r="ASB118" s="4" t="str" cm="1">
        <f t="array" ref="ASB118:ASD118">IFERROR(VLOOKUP(ASA118,[1]MA!$A$6:$D$32,{2,3,4},0),IFERROR(VLOOKUP(ASA118,[1]MO!$A$6:$D$26,{2,3,4},0),IFERROR(VLOOKUP(ASA118,[1]MQ!$A$6:$D$26,{2,3,4},0),IFERROR(VLOOKUP(ASA118,[1]BA!$A$6:$H$184,{2,5,8},0),{"No encontrado","X","X"}))))</f>
        <v>ALAMBRON 1/4</v>
      </c>
      <c r="ASC118" s="12" t="str">
        <v>Kg</v>
      </c>
      <c r="ASD118" s="4">
        <v>16</v>
      </c>
      <c r="ASE118" s="1">
        <f t="shared" ref="ASE118" si="4242">(0.15*2+0.2*2)/0.2*0.248*1.03</f>
        <v>0.89</v>
      </c>
      <c r="ASF118" s="4">
        <f t="shared" si="294"/>
        <v>14.24</v>
      </c>
      <c r="ASI118" s="1" t="s">
        <v>542</v>
      </c>
      <c r="ASJ118" s="4" t="str" cm="1">
        <f t="array" ref="ASJ118:ASL118">IFERROR(VLOOKUP(ASI118,[1]MA!$A$6:$D$32,{2,3,4},0),IFERROR(VLOOKUP(ASI118,[1]MO!$A$6:$D$26,{2,3,4},0),IFERROR(VLOOKUP(ASI118,[1]MQ!$A$6:$D$26,{2,3,4},0),IFERROR(VLOOKUP(ASI118,[1]BA!$A$6:$H$184,{2,5,8},0),{"No encontrado","X","X"}))))</f>
        <v>ALAMBRON 1/4</v>
      </c>
      <c r="ASK118" s="12" t="str">
        <v>Kg</v>
      </c>
      <c r="ASL118" s="4">
        <v>16</v>
      </c>
      <c r="ASM118" s="1">
        <f t="shared" ref="ASM118" si="4243">(0.15*2+0.2*2)/0.2*0.248*1.03</f>
        <v>0.89</v>
      </c>
      <c r="ASN118" s="4">
        <f t="shared" si="296"/>
        <v>14.24</v>
      </c>
      <c r="ASQ118" s="1" t="s">
        <v>542</v>
      </c>
      <c r="ASR118" s="4" t="str" cm="1">
        <f t="array" ref="ASR118:AST118">IFERROR(VLOOKUP(ASQ118,[1]MA!$A$6:$D$32,{2,3,4},0),IFERROR(VLOOKUP(ASQ118,[1]MO!$A$6:$D$26,{2,3,4},0),IFERROR(VLOOKUP(ASQ118,[1]MQ!$A$6:$D$26,{2,3,4},0),IFERROR(VLOOKUP(ASQ118,[1]BA!$A$6:$H$184,{2,5,8},0),{"No encontrado","X","X"}))))</f>
        <v>ALAMBRON 1/4</v>
      </c>
      <c r="ASS118" s="12" t="str">
        <v>Kg</v>
      </c>
      <c r="AST118" s="4">
        <v>16</v>
      </c>
      <c r="ASU118" s="1">
        <f t="shared" ref="ASU118" si="4244">(0.15*2+0.2*2)/0.2*0.248*1.03</f>
        <v>0.89</v>
      </c>
      <c r="ASV118" s="4">
        <f t="shared" si="298"/>
        <v>14.24</v>
      </c>
      <c r="ASY118" s="1" t="s">
        <v>542</v>
      </c>
      <c r="ASZ118" s="4" t="str" cm="1">
        <f t="array" ref="ASZ118:ATB118">IFERROR(VLOOKUP(ASY118,[1]MA!$A$6:$D$32,{2,3,4},0),IFERROR(VLOOKUP(ASY118,[1]MO!$A$6:$D$26,{2,3,4},0),IFERROR(VLOOKUP(ASY118,[1]MQ!$A$6:$D$26,{2,3,4},0),IFERROR(VLOOKUP(ASY118,[1]BA!$A$6:$H$184,{2,5,8},0),{"No encontrado","X","X"}))))</f>
        <v>ALAMBRON 1/4</v>
      </c>
      <c r="ATA118" s="12" t="str">
        <v>Kg</v>
      </c>
      <c r="ATB118" s="4">
        <v>16</v>
      </c>
      <c r="ATC118" s="1">
        <f t="shared" ref="ATC118" si="4245">(0.15*2+0.2*2)/0.2*0.248*1.03</f>
        <v>0.89</v>
      </c>
      <c r="ATD118" s="4">
        <f t="shared" si="300"/>
        <v>14.24</v>
      </c>
      <c r="ATG118" s="1" t="s">
        <v>542</v>
      </c>
      <c r="ATH118" s="4" t="str" cm="1">
        <f t="array" ref="ATH118:ATJ118">IFERROR(VLOOKUP(ATG118,[1]MA!$A$6:$D$32,{2,3,4},0),IFERROR(VLOOKUP(ATG118,[1]MO!$A$6:$D$26,{2,3,4},0),IFERROR(VLOOKUP(ATG118,[1]MQ!$A$6:$D$26,{2,3,4},0),IFERROR(VLOOKUP(ATG118,[1]BA!$A$6:$H$184,{2,5,8},0),{"No encontrado","X","X"}))))</f>
        <v>ALAMBRON 1/4</v>
      </c>
      <c r="ATI118" s="12" t="str">
        <v>Kg</v>
      </c>
      <c r="ATJ118" s="4">
        <v>16</v>
      </c>
      <c r="ATK118" s="1">
        <f t="shared" ref="ATK118" si="4246">(0.15*2+0.2*2)/0.2*0.248*1.03</f>
        <v>0.89</v>
      </c>
      <c r="ATL118" s="4">
        <f t="shared" si="302"/>
        <v>14.24</v>
      </c>
      <c r="ATO118" s="1" t="s">
        <v>542</v>
      </c>
      <c r="ATP118" s="4" t="str" cm="1">
        <f t="array" ref="ATP118:ATR118">IFERROR(VLOOKUP(ATO118,[1]MA!$A$6:$D$32,{2,3,4},0),IFERROR(VLOOKUP(ATO118,[1]MO!$A$6:$D$26,{2,3,4},0),IFERROR(VLOOKUP(ATO118,[1]MQ!$A$6:$D$26,{2,3,4},0),IFERROR(VLOOKUP(ATO118,[1]BA!$A$6:$H$184,{2,5,8},0),{"No encontrado","X","X"}))))</f>
        <v>ALAMBRON 1/4</v>
      </c>
      <c r="ATQ118" s="12" t="str">
        <v>Kg</v>
      </c>
      <c r="ATR118" s="4">
        <v>16</v>
      </c>
      <c r="ATS118" s="1">
        <f t="shared" ref="ATS118" si="4247">(0.15*2+0.2*2)/0.2*0.248*1.03</f>
        <v>0.89</v>
      </c>
      <c r="ATT118" s="4">
        <f t="shared" si="304"/>
        <v>14.24</v>
      </c>
      <c r="ATW118" s="1" t="s">
        <v>542</v>
      </c>
      <c r="ATX118" s="4" t="str" cm="1">
        <f t="array" ref="ATX118:ATZ118">IFERROR(VLOOKUP(ATW118,[1]MA!$A$6:$D$32,{2,3,4},0),IFERROR(VLOOKUP(ATW118,[1]MO!$A$6:$D$26,{2,3,4},0),IFERROR(VLOOKUP(ATW118,[1]MQ!$A$6:$D$26,{2,3,4},0),IFERROR(VLOOKUP(ATW118,[1]BA!$A$6:$H$184,{2,5,8},0),{"No encontrado","X","X"}))))</f>
        <v>ALAMBRON 1/4</v>
      </c>
      <c r="ATY118" s="12" t="str">
        <v>Kg</v>
      </c>
      <c r="ATZ118" s="4">
        <v>16</v>
      </c>
      <c r="AUA118" s="1">
        <f t="shared" ref="AUA118" si="4248">(0.15*2+0.2*2)/0.2*0.248*1.03</f>
        <v>0.89</v>
      </c>
      <c r="AUB118" s="4">
        <f t="shared" si="306"/>
        <v>14.24</v>
      </c>
      <c r="AUE118" s="1" t="s">
        <v>542</v>
      </c>
      <c r="AUF118" s="4" t="str" cm="1">
        <f t="array" ref="AUF118:AUH118">IFERROR(VLOOKUP(AUE118,[1]MA!$A$6:$D$32,{2,3,4},0),IFERROR(VLOOKUP(AUE118,[1]MO!$A$6:$D$26,{2,3,4},0),IFERROR(VLOOKUP(AUE118,[1]MQ!$A$6:$D$26,{2,3,4},0),IFERROR(VLOOKUP(AUE118,[1]BA!$A$6:$H$184,{2,5,8},0),{"No encontrado","X","X"}))))</f>
        <v>ALAMBRON 1/4</v>
      </c>
      <c r="AUG118" s="12" t="str">
        <v>Kg</v>
      </c>
      <c r="AUH118" s="4">
        <v>16</v>
      </c>
      <c r="AUI118" s="1">
        <f t="shared" ref="AUI118" si="4249">(0.15*2+0.2*2)/0.2*0.248*1.03</f>
        <v>0.89</v>
      </c>
      <c r="AUJ118" s="4">
        <f t="shared" si="308"/>
        <v>14.24</v>
      </c>
      <c r="AUM118" s="1" t="s">
        <v>542</v>
      </c>
      <c r="AUN118" s="4" t="str" cm="1">
        <f t="array" ref="AUN118:AUP118">IFERROR(VLOOKUP(AUM118,[1]MA!$A$6:$D$32,{2,3,4},0),IFERROR(VLOOKUP(AUM118,[1]MO!$A$6:$D$26,{2,3,4},0),IFERROR(VLOOKUP(AUM118,[1]MQ!$A$6:$D$26,{2,3,4},0),IFERROR(VLOOKUP(AUM118,[1]BA!$A$6:$H$184,{2,5,8},0),{"No encontrado","X","X"}))))</f>
        <v>ALAMBRON 1/4</v>
      </c>
      <c r="AUO118" s="12" t="str">
        <v>Kg</v>
      </c>
      <c r="AUP118" s="4">
        <v>16</v>
      </c>
      <c r="AUQ118" s="1">
        <f t="shared" ref="AUQ118" si="4250">(0.15*2+0.2*2)/0.2*0.248*1.03</f>
        <v>0.89</v>
      </c>
      <c r="AUR118" s="4">
        <f t="shared" si="310"/>
        <v>14.24</v>
      </c>
      <c r="AUU118" s="1" t="s">
        <v>542</v>
      </c>
      <c r="AUV118" s="4" t="str" cm="1">
        <f t="array" ref="AUV118:AUX118">IFERROR(VLOOKUP(AUU118,[1]MA!$A$6:$D$32,{2,3,4},0),IFERROR(VLOOKUP(AUU118,[1]MO!$A$6:$D$26,{2,3,4},0),IFERROR(VLOOKUP(AUU118,[1]MQ!$A$6:$D$26,{2,3,4},0),IFERROR(VLOOKUP(AUU118,[1]BA!$A$6:$H$184,{2,5,8},0),{"No encontrado","X","X"}))))</f>
        <v>ALAMBRON 1/4</v>
      </c>
      <c r="AUW118" s="12" t="str">
        <v>Kg</v>
      </c>
      <c r="AUX118" s="4">
        <v>16</v>
      </c>
      <c r="AUY118" s="1">
        <f t="shared" ref="AUY118" si="4251">(0.15*2+0.2*2)/0.2*0.248*1.03</f>
        <v>0.89</v>
      </c>
      <c r="AUZ118" s="4">
        <f t="shared" si="312"/>
        <v>14.24</v>
      </c>
      <c r="AVC118" s="1" t="s">
        <v>542</v>
      </c>
      <c r="AVD118" s="4" t="str" cm="1">
        <f t="array" ref="AVD118:AVF118">IFERROR(VLOOKUP(AVC118,[1]MA!$A$6:$D$32,{2,3,4},0),IFERROR(VLOOKUP(AVC118,[1]MO!$A$6:$D$26,{2,3,4},0),IFERROR(VLOOKUP(AVC118,[1]MQ!$A$6:$D$26,{2,3,4},0),IFERROR(VLOOKUP(AVC118,[1]BA!$A$6:$H$184,{2,5,8},0),{"No encontrado","X","X"}))))</f>
        <v>ALAMBRON 1/4</v>
      </c>
      <c r="AVE118" s="12" t="str">
        <v>Kg</v>
      </c>
      <c r="AVF118" s="4">
        <v>16</v>
      </c>
      <c r="AVG118" s="1">
        <f t="shared" ref="AVG118" si="4252">(0.15*2+0.2*2)/0.2*0.248*1.03</f>
        <v>0.89</v>
      </c>
      <c r="AVH118" s="4">
        <f t="shared" si="314"/>
        <v>14.24</v>
      </c>
      <c r="AVK118" s="1" t="s">
        <v>542</v>
      </c>
      <c r="AVL118" s="4" t="str" cm="1">
        <f t="array" ref="AVL118:AVN118">IFERROR(VLOOKUP(AVK118,[1]MA!$A$6:$D$32,{2,3,4},0),IFERROR(VLOOKUP(AVK118,[1]MO!$A$6:$D$26,{2,3,4},0),IFERROR(VLOOKUP(AVK118,[1]MQ!$A$6:$D$26,{2,3,4},0),IFERROR(VLOOKUP(AVK118,[1]BA!$A$6:$H$184,{2,5,8},0),{"No encontrado","X","X"}))))</f>
        <v>ALAMBRON 1/4</v>
      </c>
      <c r="AVM118" s="12" t="str">
        <v>Kg</v>
      </c>
      <c r="AVN118" s="4">
        <v>16</v>
      </c>
      <c r="AVO118" s="1">
        <f t="shared" ref="AVO118" si="4253">(0.15*2+0.2*2)/0.2*0.248*1.03</f>
        <v>0.89</v>
      </c>
      <c r="AVP118" s="4">
        <f t="shared" si="316"/>
        <v>14.24</v>
      </c>
      <c r="AVS118" s="1" t="s">
        <v>542</v>
      </c>
      <c r="AVT118" s="4" t="str" cm="1">
        <f t="array" ref="AVT118:AVV118">IFERROR(VLOOKUP(AVS118,[1]MA!$A$6:$D$32,{2,3,4},0),IFERROR(VLOOKUP(AVS118,[1]MO!$A$6:$D$26,{2,3,4},0),IFERROR(VLOOKUP(AVS118,[1]MQ!$A$6:$D$26,{2,3,4},0),IFERROR(VLOOKUP(AVS118,[1]BA!$A$6:$H$184,{2,5,8},0),{"No encontrado","X","X"}))))</f>
        <v>ALAMBRON 1/4</v>
      </c>
      <c r="AVU118" s="12" t="str">
        <v>Kg</v>
      </c>
      <c r="AVV118" s="4">
        <v>16</v>
      </c>
      <c r="AVW118" s="1">
        <f t="shared" ref="AVW118" si="4254">(0.15*2+0.2*2)/0.2*0.248*1.03</f>
        <v>0.89</v>
      </c>
      <c r="AVX118" s="4">
        <f t="shared" si="318"/>
        <v>14.24</v>
      </c>
      <c r="AWA118" s="1" t="s">
        <v>542</v>
      </c>
      <c r="AWB118" s="4" t="str" cm="1">
        <f t="array" ref="AWB118:AWD118">IFERROR(VLOOKUP(AWA118,[1]MA!$A$6:$D$32,{2,3,4},0),IFERROR(VLOOKUP(AWA118,[1]MO!$A$6:$D$26,{2,3,4},0),IFERROR(VLOOKUP(AWA118,[1]MQ!$A$6:$D$26,{2,3,4},0),IFERROR(VLOOKUP(AWA118,[1]BA!$A$6:$H$184,{2,5,8},0),{"No encontrado","X","X"}))))</f>
        <v>ALAMBRON 1/4</v>
      </c>
      <c r="AWC118" s="12" t="str">
        <v>Kg</v>
      </c>
      <c r="AWD118" s="4">
        <v>16</v>
      </c>
      <c r="AWE118" s="1">
        <f t="shared" ref="AWE118" si="4255">(0.15*2+0.2*2)/0.2*0.248*1.03</f>
        <v>0.89</v>
      </c>
      <c r="AWF118" s="4">
        <f t="shared" si="320"/>
        <v>14.24</v>
      </c>
      <c r="AWI118" s="1" t="s">
        <v>542</v>
      </c>
      <c r="AWJ118" s="4" t="str" cm="1">
        <f t="array" ref="AWJ118:AWL118">IFERROR(VLOOKUP(AWI118,[1]MA!$A$6:$D$32,{2,3,4},0),IFERROR(VLOOKUP(AWI118,[1]MO!$A$6:$D$26,{2,3,4},0),IFERROR(VLOOKUP(AWI118,[1]MQ!$A$6:$D$26,{2,3,4},0),IFERROR(VLOOKUP(AWI118,[1]BA!$A$6:$H$184,{2,5,8},0),{"No encontrado","X","X"}))))</f>
        <v>ALAMBRON 1/4</v>
      </c>
      <c r="AWK118" s="12" t="str">
        <v>Kg</v>
      </c>
      <c r="AWL118" s="4">
        <v>16</v>
      </c>
      <c r="AWM118" s="1">
        <f t="shared" ref="AWM118" si="4256">(0.15*2+0.2*2)/0.2*0.248*1.03</f>
        <v>0.89</v>
      </c>
      <c r="AWN118" s="4">
        <f t="shared" si="322"/>
        <v>14.24</v>
      </c>
      <c r="AWQ118" s="1" t="s">
        <v>542</v>
      </c>
      <c r="AWR118" s="4" t="str" cm="1">
        <f t="array" ref="AWR118:AWT118">IFERROR(VLOOKUP(AWQ118,[1]MA!$A$6:$D$32,{2,3,4},0),IFERROR(VLOOKUP(AWQ118,[1]MO!$A$6:$D$26,{2,3,4},0),IFERROR(VLOOKUP(AWQ118,[1]MQ!$A$6:$D$26,{2,3,4},0),IFERROR(VLOOKUP(AWQ118,[1]BA!$A$6:$H$184,{2,5,8},0),{"No encontrado","X","X"}))))</f>
        <v>ALAMBRON 1/4</v>
      </c>
      <c r="AWS118" s="12" t="str">
        <v>Kg</v>
      </c>
      <c r="AWT118" s="4">
        <v>16</v>
      </c>
      <c r="AWU118" s="1">
        <f t="shared" ref="AWU118" si="4257">(0.15*2+0.2*2)/0.2*0.248*1.03</f>
        <v>0.89</v>
      </c>
      <c r="AWV118" s="4">
        <f t="shared" si="324"/>
        <v>14.24</v>
      </c>
      <c r="AWY118" s="1" t="s">
        <v>542</v>
      </c>
      <c r="AWZ118" s="4" t="str" cm="1">
        <f t="array" ref="AWZ118:AXB118">IFERROR(VLOOKUP(AWY118,[1]MA!$A$6:$D$32,{2,3,4},0),IFERROR(VLOOKUP(AWY118,[1]MO!$A$6:$D$26,{2,3,4},0),IFERROR(VLOOKUP(AWY118,[1]MQ!$A$6:$D$26,{2,3,4},0),IFERROR(VLOOKUP(AWY118,[1]BA!$A$6:$H$184,{2,5,8},0),{"No encontrado","X","X"}))))</f>
        <v>ALAMBRON 1/4</v>
      </c>
      <c r="AXA118" s="12" t="str">
        <v>Kg</v>
      </c>
      <c r="AXB118" s="4">
        <v>16</v>
      </c>
      <c r="AXC118" s="1">
        <f t="shared" ref="AXC118" si="4258">(0.15*2+0.2*2)/0.2*0.248*1.03</f>
        <v>0.89</v>
      </c>
      <c r="AXD118" s="4">
        <f t="shared" si="326"/>
        <v>14.24</v>
      </c>
      <c r="AXG118" s="1" t="s">
        <v>542</v>
      </c>
      <c r="AXH118" s="4" t="str" cm="1">
        <f t="array" ref="AXH118:AXJ118">IFERROR(VLOOKUP(AXG118,[1]MA!$A$6:$D$32,{2,3,4},0),IFERROR(VLOOKUP(AXG118,[1]MO!$A$6:$D$26,{2,3,4},0),IFERROR(VLOOKUP(AXG118,[1]MQ!$A$6:$D$26,{2,3,4},0),IFERROR(VLOOKUP(AXG118,[1]BA!$A$6:$H$184,{2,5,8},0),{"No encontrado","X","X"}))))</f>
        <v>ALAMBRON 1/4</v>
      </c>
      <c r="AXI118" s="12" t="str">
        <v>Kg</v>
      </c>
      <c r="AXJ118" s="4">
        <v>16</v>
      </c>
      <c r="AXK118" s="1">
        <f t="shared" ref="AXK118" si="4259">(0.15*2+0.2*2)/0.2*0.248*1.03</f>
        <v>0.89</v>
      </c>
      <c r="AXL118" s="4">
        <f t="shared" si="328"/>
        <v>14.24</v>
      </c>
      <c r="AXO118" s="1" t="s">
        <v>542</v>
      </c>
      <c r="AXP118" s="4" t="str" cm="1">
        <f t="array" ref="AXP118:AXR118">IFERROR(VLOOKUP(AXO118,[1]MA!$A$6:$D$32,{2,3,4},0),IFERROR(VLOOKUP(AXO118,[1]MO!$A$6:$D$26,{2,3,4},0),IFERROR(VLOOKUP(AXO118,[1]MQ!$A$6:$D$26,{2,3,4},0),IFERROR(VLOOKUP(AXO118,[1]BA!$A$6:$H$184,{2,5,8},0),{"No encontrado","X","X"}))))</f>
        <v>ALAMBRON 1/4</v>
      </c>
      <c r="AXQ118" s="12" t="str">
        <v>Kg</v>
      </c>
      <c r="AXR118" s="4">
        <v>16</v>
      </c>
      <c r="AXS118" s="1">
        <f t="shared" ref="AXS118" si="4260">(0.15*2+0.2*2)/0.2*0.248*1.03</f>
        <v>0.89</v>
      </c>
      <c r="AXT118" s="4">
        <f t="shared" si="330"/>
        <v>14.24</v>
      </c>
      <c r="AXW118" s="1" t="s">
        <v>542</v>
      </c>
      <c r="AXX118" s="4" t="str" cm="1">
        <f t="array" ref="AXX118:AXZ118">IFERROR(VLOOKUP(AXW118,[1]MA!$A$6:$D$32,{2,3,4},0),IFERROR(VLOOKUP(AXW118,[1]MO!$A$6:$D$26,{2,3,4},0),IFERROR(VLOOKUP(AXW118,[1]MQ!$A$6:$D$26,{2,3,4},0),IFERROR(VLOOKUP(AXW118,[1]BA!$A$6:$H$184,{2,5,8},0),{"No encontrado","X","X"}))))</f>
        <v>ALAMBRON 1/4</v>
      </c>
      <c r="AXY118" s="12" t="str">
        <v>Kg</v>
      </c>
      <c r="AXZ118" s="4">
        <v>16</v>
      </c>
      <c r="AYA118" s="1">
        <f t="shared" ref="AYA118" si="4261">(0.15*2+0.2*2)/0.2*0.248*1.03</f>
        <v>0.89</v>
      </c>
      <c r="AYB118" s="4">
        <f t="shared" si="332"/>
        <v>14.24</v>
      </c>
      <c r="AYE118" s="1" t="s">
        <v>542</v>
      </c>
      <c r="AYF118" s="4" t="str" cm="1">
        <f t="array" ref="AYF118:AYH118">IFERROR(VLOOKUP(AYE118,[1]MA!$A$6:$D$32,{2,3,4},0),IFERROR(VLOOKUP(AYE118,[1]MO!$A$6:$D$26,{2,3,4},0),IFERROR(VLOOKUP(AYE118,[1]MQ!$A$6:$D$26,{2,3,4},0),IFERROR(VLOOKUP(AYE118,[1]BA!$A$6:$H$184,{2,5,8},0),{"No encontrado","X","X"}))))</f>
        <v>ALAMBRON 1/4</v>
      </c>
      <c r="AYG118" s="12" t="str">
        <v>Kg</v>
      </c>
      <c r="AYH118" s="4">
        <v>16</v>
      </c>
      <c r="AYI118" s="1">
        <f t="shared" ref="AYI118" si="4262">(0.15*2+0.2*2)/0.2*0.248*1.03</f>
        <v>0.89</v>
      </c>
      <c r="AYJ118" s="4">
        <f t="shared" si="334"/>
        <v>14.24</v>
      </c>
      <c r="AYM118" s="1" t="s">
        <v>542</v>
      </c>
      <c r="AYN118" s="4" t="str" cm="1">
        <f t="array" ref="AYN118:AYP118">IFERROR(VLOOKUP(AYM118,[1]MA!$A$6:$D$32,{2,3,4},0),IFERROR(VLOOKUP(AYM118,[1]MO!$A$6:$D$26,{2,3,4},0),IFERROR(VLOOKUP(AYM118,[1]MQ!$A$6:$D$26,{2,3,4},0),IFERROR(VLOOKUP(AYM118,[1]BA!$A$6:$H$184,{2,5,8},0),{"No encontrado","X","X"}))))</f>
        <v>ALAMBRON 1/4</v>
      </c>
      <c r="AYO118" s="12" t="str">
        <v>Kg</v>
      </c>
      <c r="AYP118" s="4">
        <v>16</v>
      </c>
      <c r="AYQ118" s="1">
        <f t="shared" ref="AYQ118" si="4263">(0.15*2+0.2*2)/0.2*0.248*1.03</f>
        <v>0.89</v>
      </c>
      <c r="AYR118" s="4">
        <f t="shared" si="336"/>
        <v>14.24</v>
      </c>
      <c r="AYU118" s="1" t="s">
        <v>542</v>
      </c>
      <c r="AYV118" s="4" t="str" cm="1">
        <f t="array" ref="AYV118:AYX118">IFERROR(VLOOKUP(AYU118,[1]MA!$A$6:$D$32,{2,3,4},0),IFERROR(VLOOKUP(AYU118,[1]MO!$A$6:$D$26,{2,3,4},0),IFERROR(VLOOKUP(AYU118,[1]MQ!$A$6:$D$26,{2,3,4},0),IFERROR(VLOOKUP(AYU118,[1]BA!$A$6:$H$184,{2,5,8},0),{"No encontrado","X","X"}))))</f>
        <v>ALAMBRON 1/4</v>
      </c>
      <c r="AYW118" s="12" t="str">
        <v>Kg</v>
      </c>
      <c r="AYX118" s="4">
        <v>16</v>
      </c>
      <c r="AYY118" s="1">
        <f t="shared" ref="AYY118" si="4264">(0.15*2+0.2*2)/0.2*0.248*1.03</f>
        <v>0.89</v>
      </c>
      <c r="AYZ118" s="4">
        <f t="shared" si="338"/>
        <v>14.24</v>
      </c>
      <c r="AZC118" s="1" t="s">
        <v>542</v>
      </c>
      <c r="AZD118" s="4" t="str" cm="1">
        <f t="array" ref="AZD118:AZF118">IFERROR(VLOOKUP(AZC118,[1]MA!$A$6:$D$32,{2,3,4},0),IFERROR(VLOOKUP(AZC118,[1]MO!$A$6:$D$26,{2,3,4},0),IFERROR(VLOOKUP(AZC118,[1]MQ!$A$6:$D$26,{2,3,4},0),IFERROR(VLOOKUP(AZC118,[1]BA!$A$6:$H$184,{2,5,8},0),{"No encontrado","X","X"}))))</f>
        <v>ALAMBRON 1/4</v>
      </c>
      <c r="AZE118" s="12" t="str">
        <v>Kg</v>
      </c>
      <c r="AZF118" s="4">
        <v>16</v>
      </c>
      <c r="AZG118" s="1">
        <f t="shared" ref="AZG118" si="4265">(0.15*2+0.2*2)/0.2*0.248*1.03</f>
        <v>0.89</v>
      </c>
      <c r="AZH118" s="4">
        <f t="shared" si="340"/>
        <v>14.24</v>
      </c>
      <c r="AZK118" s="1" t="s">
        <v>542</v>
      </c>
      <c r="AZL118" s="4" t="str" cm="1">
        <f t="array" ref="AZL118:AZN118">IFERROR(VLOOKUP(AZK118,[1]MA!$A$6:$D$32,{2,3,4},0),IFERROR(VLOOKUP(AZK118,[1]MO!$A$6:$D$26,{2,3,4},0),IFERROR(VLOOKUP(AZK118,[1]MQ!$A$6:$D$26,{2,3,4},0),IFERROR(VLOOKUP(AZK118,[1]BA!$A$6:$H$184,{2,5,8},0),{"No encontrado","X","X"}))))</f>
        <v>ALAMBRON 1/4</v>
      </c>
      <c r="AZM118" s="12" t="str">
        <v>Kg</v>
      </c>
      <c r="AZN118" s="4">
        <v>16</v>
      </c>
      <c r="AZO118" s="1">
        <f t="shared" ref="AZO118" si="4266">(0.15*2+0.2*2)/0.2*0.248*1.03</f>
        <v>0.89</v>
      </c>
      <c r="AZP118" s="4">
        <f t="shared" si="342"/>
        <v>14.24</v>
      </c>
      <c r="AZS118" s="1" t="s">
        <v>542</v>
      </c>
      <c r="AZT118" s="4" t="str" cm="1">
        <f t="array" ref="AZT118:AZV118">IFERROR(VLOOKUP(AZS118,[1]MA!$A$6:$D$32,{2,3,4},0),IFERROR(VLOOKUP(AZS118,[1]MO!$A$6:$D$26,{2,3,4},0),IFERROR(VLOOKUP(AZS118,[1]MQ!$A$6:$D$26,{2,3,4},0),IFERROR(VLOOKUP(AZS118,[1]BA!$A$6:$H$184,{2,5,8},0),{"No encontrado","X","X"}))))</f>
        <v>ALAMBRON 1/4</v>
      </c>
      <c r="AZU118" s="12" t="str">
        <v>Kg</v>
      </c>
      <c r="AZV118" s="4">
        <v>16</v>
      </c>
      <c r="AZW118" s="1">
        <f t="shared" ref="AZW118" si="4267">(0.15*2+0.2*2)/0.2*0.248*1.03</f>
        <v>0.89</v>
      </c>
      <c r="AZX118" s="4">
        <f t="shared" si="344"/>
        <v>14.24</v>
      </c>
      <c r="BAA118" s="1" t="s">
        <v>542</v>
      </c>
      <c r="BAB118" s="4" t="str" cm="1">
        <f t="array" ref="BAB118:BAD118">IFERROR(VLOOKUP(BAA118,[1]MA!$A$6:$D$32,{2,3,4},0),IFERROR(VLOOKUP(BAA118,[1]MO!$A$6:$D$26,{2,3,4},0),IFERROR(VLOOKUP(BAA118,[1]MQ!$A$6:$D$26,{2,3,4},0),IFERROR(VLOOKUP(BAA118,[1]BA!$A$6:$H$184,{2,5,8},0),{"No encontrado","X","X"}))))</f>
        <v>ALAMBRON 1/4</v>
      </c>
      <c r="BAC118" s="12" t="str">
        <v>Kg</v>
      </c>
      <c r="BAD118" s="4">
        <v>16</v>
      </c>
      <c r="BAE118" s="1">
        <f t="shared" ref="BAE118" si="4268">(0.15*2+0.2*2)/0.2*0.248*1.03</f>
        <v>0.89</v>
      </c>
      <c r="BAF118" s="4">
        <f t="shared" si="346"/>
        <v>14.24</v>
      </c>
      <c r="BAI118" s="1" t="s">
        <v>542</v>
      </c>
      <c r="BAJ118" s="4" t="str" cm="1">
        <f t="array" ref="BAJ118:BAL118">IFERROR(VLOOKUP(BAI118,[1]MA!$A$6:$D$32,{2,3,4},0),IFERROR(VLOOKUP(BAI118,[1]MO!$A$6:$D$26,{2,3,4},0),IFERROR(VLOOKUP(BAI118,[1]MQ!$A$6:$D$26,{2,3,4},0),IFERROR(VLOOKUP(BAI118,[1]BA!$A$6:$H$184,{2,5,8},0),{"No encontrado","X","X"}))))</f>
        <v>ALAMBRON 1/4</v>
      </c>
      <c r="BAK118" s="12" t="str">
        <v>Kg</v>
      </c>
      <c r="BAL118" s="4">
        <v>16</v>
      </c>
      <c r="BAM118" s="1">
        <f t="shared" ref="BAM118" si="4269">(0.15*2+0.2*2)/0.2*0.248*1.03</f>
        <v>0.89</v>
      </c>
      <c r="BAN118" s="4">
        <f t="shared" si="348"/>
        <v>14.24</v>
      </c>
      <c r="BAQ118" s="1" t="s">
        <v>542</v>
      </c>
      <c r="BAR118" s="4" t="str" cm="1">
        <f t="array" ref="BAR118:BAT118">IFERROR(VLOOKUP(BAQ118,[1]MA!$A$6:$D$32,{2,3,4},0),IFERROR(VLOOKUP(BAQ118,[1]MO!$A$6:$D$26,{2,3,4},0),IFERROR(VLOOKUP(BAQ118,[1]MQ!$A$6:$D$26,{2,3,4},0),IFERROR(VLOOKUP(BAQ118,[1]BA!$A$6:$H$184,{2,5,8},0),{"No encontrado","X","X"}))))</f>
        <v>ALAMBRON 1/4</v>
      </c>
      <c r="BAS118" s="12" t="str">
        <v>Kg</v>
      </c>
      <c r="BAT118" s="4">
        <v>16</v>
      </c>
      <c r="BAU118" s="1">
        <f t="shared" ref="BAU118" si="4270">(0.15*2+0.2*2)/0.2*0.248*1.03</f>
        <v>0.89</v>
      </c>
      <c r="BAV118" s="4">
        <f t="shared" si="350"/>
        <v>14.24</v>
      </c>
      <c r="BAY118" s="1" t="s">
        <v>542</v>
      </c>
      <c r="BAZ118" s="4" t="str" cm="1">
        <f t="array" ref="BAZ118:BBB118">IFERROR(VLOOKUP(BAY118,[1]MA!$A$6:$D$32,{2,3,4},0),IFERROR(VLOOKUP(BAY118,[1]MO!$A$6:$D$26,{2,3,4},0),IFERROR(VLOOKUP(BAY118,[1]MQ!$A$6:$D$26,{2,3,4},0),IFERROR(VLOOKUP(BAY118,[1]BA!$A$6:$H$184,{2,5,8},0),{"No encontrado","X","X"}))))</f>
        <v>ALAMBRON 1/4</v>
      </c>
      <c r="BBA118" s="12" t="str">
        <v>Kg</v>
      </c>
      <c r="BBB118" s="4">
        <v>16</v>
      </c>
      <c r="BBC118" s="1">
        <f t="shared" ref="BBC118" si="4271">(0.15*2+0.2*2)/0.2*0.248*1.03</f>
        <v>0.89</v>
      </c>
      <c r="BBD118" s="4">
        <f t="shared" si="352"/>
        <v>14.24</v>
      </c>
      <c r="BBG118" s="1" t="s">
        <v>542</v>
      </c>
      <c r="BBH118" s="4" t="str" cm="1">
        <f t="array" ref="BBH118:BBJ118">IFERROR(VLOOKUP(BBG118,[1]MA!$A$6:$D$32,{2,3,4},0),IFERROR(VLOOKUP(BBG118,[1]MO!$A$6:$D$26,{2,3,4},0),IFERROR(VLOOKUP(BBG118,[1]MQ!$A$6:$D$26,{2,3,4},0),IFERROR(VLOOKUP(BBG118,[1]BA!$A$6:$H$184,{2,5,8},0),{"No encontrado","X","X"}))))</f>
        <v>ALAMBRON 1/4</v>
      </c>
      <c r="BBI118" s="12" t="str">
        <v>Kg</v>
      </c>
      <c r="BBJ118" s="4">
        <v>16</v>
      </c>
      <c r="BBK118" s="1">
        <f t="shared" ref="BBK118" si="4272">(0.15*2+0.2*2)/0.2*0.248*1.03</f>
        <v>0.89</v>
      </c>
      <c r="BBL118" s="4">
        <f t="shared" si="354"/>
        <v>14.24</v>
      </c>
      <c r="BBO118" s="1" t="s">
        <v>542</v>
      </c>
      <c r="BBP118" s="4" t="str" cm="1">
        <f t="array" ref="BBP118:BBR118">IFERROR(VLOOKUP(BBO118,[1]MA!$A$6:$D$32,{2,3,4},0),IFERROR(VLOOKUP(BBO118,[1]MO!$A$6:$D$26,{2,3,4},0),IFERROR(VLOOKUP(BBO118,[1]MQ!$A$6:$D$26,{2,3,4},0),IFERROR(VLOOKUP(BBO118,[1]BA!$A$6:$H$184,{2,5,8},0),{"No encontrado","X","X"}))))</f>
        <v>ALAMBRON 1/4</v>
      </c>
      <c r="BBQ118" s="12" t="str">
        <v>Kg</v>
      </c>
      <c r="BBR118" s="4">
        <v>16</v>
      </c>
      <c r="BBS118" s="1">
        <f t="shared" ref="BBS118" si="4273">(0.15*2+0.2*2)/0.2*0.248*1.03</f>
        <v>0.89</v>
      </c>
      <c r="BBT118" s="4">
        <f t="shared" si="356"/>
        <v>14.24</v>
      </c>
      <c r="BBW118" s="1" t="s">
        <v>542</v>
      </c>
      <c r="BBX118" s="4" t="str" cm="1">
        <f t="array" ref="BBX118:BBZ118">IFERROR(VLOOKUP(BBW118,[1]MA!$A$6:$D$32,{2,3,4},0),IFERROR(VLOOKUP(BBW118,[1]MO!$A$6:$D$26,{2,3,4},0),IFERROR(VLOOKUP(BBW118,[1]MQ!$A$6:$D$26,{2,3,4},0),IFERROR(VLOOKUP(BBW118,[1]BA!$A$6:$H$184,{2,5,8},0),{"No encontrado","X","X"}))))</f>
        <v>ALAMBRON 1/4</v>
      </c>
      <c r="BBY118" s="12" t="str">
        <v>Kg</v>
      </c>
      <c r="BBZ118" s="4">
        <v>16</v>
      </c>
      <c r="BCA118" s="1">
        <f t="shared" ref="BCA118" si="4274">(0.15*2+0.2*2)/0.2*0.248*1.03</f>
        <v>0.89</v>
      </c>
      <c r="BCB118" s="4">
        <f t="shared" si="358"/>
        <v>14.24</v>
      </c>
      <c r="BCE118" s="1" t="s">
        <v>542</v>
      </c>
      <c r="BCF118" s="4" t="str" cm="1">
        <f t="array" ref="BCF118:BCH118">IFERROR(VLOOKUP(BCE118,[1]MA!$A$6:$D$32,{2,3,4},0),IFERROR(VLOOKUP(BCE118,[1]MO!$A$6:$D$26,{2,3,4},0),IFERROR(VLOOKUP(BCE118,[1]MQ!$A$6:$D$26,{2,3,4},0),IFERROR(VLOOKUP(BCE118,[1]BA!$A$6:$H$184,{2,5,8},0),{"No encontrado","X","X"}))))</f>
        <v>ALAMBRON 1/4</v>
      </c>
      <c r="BCG118" s="12" t="str">
        <v>Kg</v>
      </c>
      <c r="BCH118" s="4">
        <v>16</v>
      </c>
      <c r="BCI118" s="1">
        <f t="shared" ref="BCI118" si="4275">(0.15*2+0.2*2)/0.2*0.248*1.03</f>
        <v>0.89</v>
      </c>
      <c r="BCJ118" s="4">
        <f t="shared" si="360"/>
        <v>14.24</v>
      </c>
      <c r="BCM118" s="1" t="s">
        <v>542</v>
      </c>
      <c r="BCN118" s="4" t="str" cm="1">
        <f t="array" ref="BCN118:BCP118">IFERROR(VLOOKUP(BCM118,[1]MA!$A$6:$D$32,{2,3,4},0),IFERROR(VLOOKUP(BCM118,[1]MO!$A$6:$D$26,{2,3,4},0),IFERROR(VLOOKUP(BCM118,[1]MQ!$A$6:$D$26,{2,3,4},0),IFERROR(VLOOKUP(BCM118,[1]BA!$A$6:$H$184,{2,5,8},0),{"No encontrado","X","X"}))))</f>
        <v>ALAMBRON 1/4</v>
      </c>
      <c r="BCO118" s="12" t="str">
        <v>Kg</v>
      </c>
      <c r="BCP118" s="4">
        <v>16</v>
      </c>
      <c r="BCQ118" s="1">
        <f t="shared" ref="BCQ118" si="4276">(0.15*2+0.2*2)/0.2*0.248*1.03</f>
        <v>0.89</v>
      </c>
      <c r="BCR118" s="4">
        <f t="shared" si="362"/>
        <v>14.24</v>
      </c>
      <c r="BCU118" s="1" t="s">
        <v>542</v>
      </c>
      <c r="BCV118" s="4" t="str" cm="1">
        <f t="array" ref="BCV118:BCX118">IFERROR(VLOOKUP(BCU118,[1]MA!$A$6:$D$32,{2,3,4},0),IFERROR(VLOOKUP(BCU118,[1]MO!$A$6:$D$26,{2,3,4},0),IFERROR(VLOOKUP(BCU118,[1]MQ!$A$6:$D$26,{2,3,4},0),IFERROR(VLOOKUP(BCU118,[1]BA!$A$6:$H$184,{2,5,8},0),{"No encontrado","X","X"}))))</f>
        <v>ALAMBRON 1/4</v>
      </c>
      <c r="BCW118" s="12" t="str">
        <v>Kg</v>
      </c>
      <c r="BCX118" s="4">
        <v>16</v>
      </c>
      <c r="BCY118" s="1">
        <f t="shared" ref="BCY118" si="4277">(0.15*2+0.2*2)/0.2*0.248*1.03</f>
        <v>0.89</v>
      </c>
      <c r="BCZ118" s="4">
        <f t="shared" si="364"/>
        <v>14.24</v>
      </c>
      <c r="BDC118" s="1" t="s">
        <v>542</v>
      </c>
      <c r="BDD118" s="4" t="str" cm="1">
        <f t="array" ref="BDD118:BDF118">IFERROR(VLOOKUP(BDC118,[1]MA!$A$6:$D$32,{2,3,4},0),IFERROR(VLOOKUP(BDC118,[1]MO!$A$6:$D$26,{2,3,4},0),IFERROR(VLOOKUP(BDC118,[1]MQ!$A$6:$D$26,{2,3,4},0),IFERROR(VLOOKUP(BDC118,[1]BA!$A$6:$H$184,{2,5,8},0),{"No encontrado","X","X"}))))</f>
        <v>ALAMBRON 1/4</v>
      </c>
      <c r="BDE118" s="12" t="str">
        <v>Kg</v>
      </c>
      <c r="BDF118" s="4">
        <v>16</v>
      </c>
      <c r="BDG118" s="1">
        <f t="shared" ref="BDG118" si="4278">(0.15*2+0.2*2)/0.2*0.248*1.03</f>
        <v>0.89</v>
      </c>
      <c r="BDH118" s="4">
        <f t="shared" si="366"/>
        <v>14.24</v>
      </c>
      <c r="BDK118" s="1" t="s">
        <v>542</v>
      </c>
      <c r="BDL118" s="4" t="str" cm="1">
        <f t="array" ref="BDL118:BDN118">IFERROR(VLOOKUP(BDK118,[1]MA!$A$6:$D$32,{2,3,4},0),IFERROR(VLOOKUP(BDK118,[1]MO!$A$6:$D$26,{2,3,4},0),IFERROR(VLOOKUP(BDK118,[1]MQ!$A$6:$D$26,{2,3,4},0),IFERROR(VLOOKUP(BDK118,[1]BA!$A$6:$H$184,{2,5,8},0),{"No encontrado","X","X"}))))</f>
        <v>ALAMBRON 1/4</v>
      </c>
      <c r="BDM118" s="12" t="str">
        <v>Kg</v>
      </c>
      <c r="BDN118" s="4">
        <v>16</v>
      </c>
      <c r="BDO118" s="1">
        <f t="shared" ref="BDO118" si="4279">(0.15*2+0.2*2)/0.2*0.248*1.03</f>
        <v>0.89</v>
      </c>
      <c r="BDP118" s="4">
        <f t="shared" si="368"/>
        <v>14.24</v>
      </c>
      <c r="BDS118" s="1" t="s">
        <v>542</v>
      </c>
      <c r="BDT118" s="4" t="str" cm="1">
        <f t="array" ref="BDT118:BDV118">IFERROR(VLOOKUP(BDS118,[1]MA!$A$6:$D$32,{2,3,4},0),IFERROR(VLOOKUP(BDS118,[1]MO!$A$6:$D$26,{2,3,4},0),IFERROR(VLOOKUP(BDS118,[1]MQ!$A$6:$D$26,{2,3,4},0),IFERROR(VLOOKUP(BDS118,[1]BA!$A$6:$H$184,{2,5,8},0),{"No encontrado","X","X"}))))</f>
        <v>ALAMBRON 1/4</v>
      </c>
      <c r="BDU118" s="12" t="str">
        <v>Kg</v>
      </c>
      <c r="BDV118" s="4">
        <v>16</v>
      </c>
      <c r="BDW118" s="1">
        <f t="shared" ref="BDW118" si="4280">(0.15*2+0.2*2)/0.2*0.248*1.03</f>
        <v>0.89</v>
      </c>
      <c r="BDX118" s="4">
        <f t="shared" si="370"/>
        <v>14.24</v>
      </c>
      <c r="BEA118" s="1" t="s">
        <v>542</v>
      </c>
      <c r="BEB118" s="4" t="str" cm="1">
        <f t="array" ref="BEB118:BED118">IFERROR(VLOOKUP(BEA118,[1]MA!$A$6:$D$32,{2,3,4},0),IFERROR(VLOOKUP(BEA118,[1]MO!$A$6:$D$26,{2,3,4},0),IFERROR(VLOOKUP(BEA118,[1]MQ!$A$6:$D$26,{2,3,4},0),IFERROR(VLOOKUP(BEA118,[1]BA!$A$6:$H$184,{2,5,8},0),{"No encontrado","X","X"}))))</f>
        <v>ALAMBRON 1/4</v>
      </c>
      <c r="BEC118" s="12" t="str">
        <v>Kg</v>
      </c>
      <c r="BED118" s="4">
        <v>16</v>
      </c>
      <c r="BEE118" s="1">
        <f t="shared" ref="BEE118" si="4281">(0.15*2+0.2*2)/0.2*0.248*1.03</f>
        <v>0.89</v>
      </c>
      <c r="BEF118" s="4">
        <f t="shared" si="372"/>
        <v>14.24</v>
      </c>
      <c r="BEI118" s="1" t="s">
        <v>542</v>
      </c>
      <c r="BEJ118" s="4" t="str" cm="1">
        <f t="array" ref="BEJ118:BEL118">IFERROR(VLOOKUP(BEI118,[1]MA!$A$6:$D$32,{2,3,4},0),IFERROR(VLOOKUP(BEI118,[1]MO!$A$6:$D$26,{2,3,4},0),IFERROR(VLOOKUP(BEI118,[1]MQ!$A$6:$D$26,{2,3,4},0),IFERROR(VLOOKUP(BEI118,[1]BA!$A$6:$H$184,{2,5,8},0),{"No encontrado","X","X"}))))</f>
        <v>ALAMBRON 1/4</v>
      </c>
      <c r="BEK118" s="12" t="str">
        <v>Kg</v>
      </c>
      <c r="BEL118" s="4">
        <v>16</v>
      </c>
      <c r="BEM118" s="1">
        <f t="shared" ref="BEM118" si="4282">(0.15*2+0.2*2)/0.2*0.248*1.03</f>
        <v>0.89</v>
      </c>
      <c r="BEN118" s="4">
        <f t="shared" si="374"/>
        <v>14.24</v>
      </c>
      <c r="BEQ118" s="1" t="s">
        <v>542</v>
      </c>
      <c r="BER118" s="4" t="str" cm="1">
        <f t="array" ref="BER118:BET118">IFERROR(VLOOKUP(BEQ118,[1]MA!$A$6:$D$32,{2,3,4},0),IFERROR(VLOOKUP(BEQ118,[1]MO!$A$6:$D$26,{2,3,4},0),IFERROR(VLOOKUP(BEQ118,[1]MQ!$A$6:$D$26,{2,3,4},0),IFERROR(VLOOKUP(BEQ118,[1]BA!$A$6:$H$184,{2,5,8},0),{"No encontrado","X","X"}))))</f>
        <v>ALAMBRON 1/4</v>
      </c>
      <c r="BES118" s="12" t="str">
        <v>Kg</v>
      </c>
      <c r="BET118" s="4">
        <v>16</v>
      </c>
      <c r="BEU118" s="1">
        <f t="shared" ref="BEU118" si="4283">(0.15*2+0.2*2)/0.2*0.248*1.03</f>
        <v>0.89</v>
      </c>
      <c r="BEV118" s="4">
        <f t="shared" si="376"/>
        <v>14.24</v>
      </c>
      <c r="BEY118" s="1" t="s">
        <v>542</v>
      </c>
      <c r="BEZ118" s="4" t="str" cm="1">
        <f t="array" ref="BEZ118:BFB118">IFERROR(VLOOKUP(BEY118,[1]MA!$A$6:$D$32,{2,3,4},0),IFERROR(VLOOKUP(BEY118,[1]MO!$A$6:$D$26,{2,3,4},0),IFERROR(VLOOKUP(BEY118,[1]MQ!$A$6:$D$26,{2,3,4},0),IFERROR(VLOOKUP(BEY118,[1]BA!$A$6:$H$184,{2,5,8},0),{"No encontrado","X","X"}))))</f>
        <v>ALAMBRON 1/4</v>
      </c>
      <c r="BFA118" s="12" t="str">
        <v>Kg</v>
      </c>
      <c r="BFB118" s="4">
        <v>16</v>
      </c>
      <c r="BFC118" s="1">
        <f t="shared" ref="BFC118" si="4284">(0.15*2+0.2*2)/0.2*0.248*1.03</f>
        <v>0.89</v>
      </c>
      <c r="BFD118" s="4">
        <f t="shared" si="378"/>
        <v>14.24</v>
      </c>
      <c r="BFG118" s="1" t="s">
        <v>542</v>
      </c>
      <c r="BFH118" s="4" t="str" cm="1">
        <f t="array" ref="BFH118:BFJ118">IFERROR(VLOOKUP(BFG118,[1]MA!$A$6:$D$32,{2,3,4},0),IFERROR(VLOOKUP(BFG118,[1]MO!$A$6:$D$26,{2,3,4},0),IFERROR(VLOOKUP(BFG118,[1]MQ!$A$6:$D$26,{2,3,4},0),IFERROR(VLOOKUP(BFG118,[1]BA!$A$6:$H$184,{2,5,8},0),{"No encontrado","X","X"}))))</f>
        <v>ALAMBRON 1/4</v>
      </c>
      <c r="BFI118" s="12" t="str">
        <v>Kg</v>
      </c>
      <c r="BFJ118" s="4">
        <v>16</v>
      </c>
      <c r="BFK118" s="1">
        <f t="shared" ref="BFK118" si="4285">(0.15*2+0.2*2)/0.2*0.248*1.03</f>
        <v>0.89</v>
      </c>
      <c r="BFL118" s="4">
        <f t="shared" si="380"/>
        <v>14.24</v>
      </c>
      <c r="BFO118" s="1" t="s">
        <v>542</v>
      </c>
      <c r="BFP118" s="4" t="str" cm="1">
        <f t="array" ref="BFP118:BFR118">IFERROR(VLOOKUP(BFO118,[1]MA!$A$6:$D$32,{2,3,4},0),IFERROR(VLOOKUP(BFO118,[1]MO!$A$6:$D$26,{2,3,4},0),IFERROR(VLOOKUP(BFO118,[1]MQ!$A$6:$D$26,{2,3,4},0),IFERROR(VLOOKUP(BFO118,[1]BA!$A$6:$H$184,{2,5,8},0),{"No encontrado","X","X"}))))</f>
        <v>ALAMBRON 1/4</v>
      </c>
      <c r="BFQ118" s="12" t="str">
        <v>Kg</v>
      </c>
      <c r="BFR118" s="4">
        <v>16</v>
      </c>
      <c r="BFS118" s="1">
        <f t="shared" ref="BFS118" si="4286">(0.15*2+0.2*2)/0.2*0.248*1.03</f>
        <v>0.89</v>
      </c>
      <c r="BFT118" s="4">
        <f t="shared" si="382"/>
        <v>14.24</v>
      </c>
      <c r="BFW118" s="1" t="s">
        <v>542</v>
      </c>
      <c r="BFX118" s="4" t="str" cm="1">
        <f t="array" ref="BFX118:BFZ118">IFERROR(VLOOKUP(BFW118,[1]MA!$A$6:$D$32,{2,3,4},0),IFERROR(VLOOKUP(BFW118,[1]MO!$A$6:$D$26,{2,3,4},0),IFERROR(VLOOKUP(BFW118,[1]MQ!$A$6:$D$26,{2,3,4},0),IFERROR(VLOOKUP(BFW118,[1]BA!$A$6:$H$184,{2,5,8},0),{"No encontrado","X","X"}))))</f>
        <v>ALAMBRON 1/4</v>
      </c>
      <c r="BFY118" s="12" t="str">
        <v>Kg</v>
      </c>
      <c r="BFZ118" s="4">
        <v>16</v>
      </c>
      <c r="BGA118" s="1">
        <f t="shared" ref="BGA118" si="4287">(0.15*2+0.2*2)/0.2*0.248*1.03</f>
        <v>0.89</v>
      </c>
      <c r="BGB118" s="4">
        <f t="shared" si="384"/>
        <v>14.24</v>
      </c>
      <c r="BGE118" s="1" t="s">
        <v>542</v>
      </c>
      <c r="BGF118" s="4" t="str" cm="1">
        <f t="array" ref="BGF118:BGH118">IFERROR(VLOOKUP(BGE118,[1]MA!$A$6:$D$32,{2,3,4},0),IFERROR(VLOOKUP(BGE118,[1]MO!$A$6:$D$26,{2,3,4},0),IFERROR(VLOOKUP(BGE118,[1]MQ!$A$6:$D$26,{2,3,4},0),IFERROR(VLOOKUP(BGE118,[1]BA!$A$6:$H$184,{2,5,8},0),{"No encontrado","X","X"}))))</f>
        <v>ALAMBRON 1/4</v>
      </c>
      <c r="BGG118" s="12" t="str">
        <v>Kg</v>
      </c>
      <c r="BGH118" s="4">
        <v>16</v>
      </c>
      <c r="BGI118" s="1">
        <f t="shared" ref="BGI118" si="4288">(0.15*2+0.2*2)/0.2*0.248*1.03</f>
        <v>0.89</v>
      </c>
      <c r="BGJ118" s="4">
        <f t="shared" si="386"/>
        <v>14.24</v>
      </c>
      <c r="BGM118" s="1" t="s">
        <v>542</v>
      </c>
      <c r="BGN118" s="4" t="str" cm="1">
        <f t="array" ref="BGN118:BGP118">IFERROR(VLOOKUP(BGM118,[1]MA!$A$6:$D$32,{2,3,4},0),IFERROR(VLOOKUP(BGM118,[1]MO!$A$6:$D$26,{2,3,4},0),IFERROR(VLOOKUP(BGM118,[1]MQ!$A$6:$D$26,{2,3,4},0),IFERROR(VLOOKUP(BGM118,[1]BA!$A$6:$H$184,{2,5,8},0),{"No encontrado","X","X"}))))</f>
        <v>ALAMBRON 1/4</v>
      </c>
      <c r="BGO118" s="12" t="str">
        <v>Kg</v>
      </c>
      <c r="BGP118" s="4">
        <v>16</v>
      </c>
      <c r="BGQ118" s="1">
        <f t="shared" ref="BGQ118" si="4289">(0.15*2+0.2*2)/0.2*0.248*1.03</f>
        <v>0.89</v>
      </c>
      <c r="BGR118" s="4">
        <f t="shared" si="388"/>
        <v>14.24</v>
      </c>
      <c r="BGU118" s="1" t="s">
        <v>542</v>
      </c>
      <c r="BGV118" s="4" t="str" cm="1">
        <f t="array" ref="BGV118:BGX118">IFERROR(VLOOKUP(BGU118,[1]MA!$A$6:$D$32,{2,3,4},0),IFERROR(VLOOKUP(BGU118,[1]MO!$A$6:$D$26,{2,3,4},0),IFERROR(VLOOKUP(BGU118,[1]MQ!$A$6:$D$26,{2,3,4},0),IFERROR(VLOOKUP(BGU118,[1]BA!$A$6:$H$184,{2,5,8},0),{"No encontrado","X","X"}))))</f>
        <v>ALAMBRON 1/4</v>
      </c>
      <c r="BGW118" s="12" t="str">
        <v>Kg</v>
      </c>
      <c r="BGX118" s="4">
        <v>16</v>
      </c>
      <c r="BGY118" s="1">
        <f t="shared" ref="BGY118" si="4290">(0.15*2+0.2*2)/0.2*0.248*1.03</f>
        <v>0.89</v>
      </c>
      <c r="BGZ118" s="4">
        <f t="shared" si="390"/>
        <v>14.24</v>
      </c>
      <c r="BHC118" s="1" t="s">
        <v>542</v>
      </c>
      <c r="BHD118" s="4" t="str" cm="1">
        <f t="array" ref="BHD118:BHF118">IFERROR(VLOOKUP(BHC118,[1]MA!$A$6:$D$32,{2,3,4},0),IFERROR(VLOOKUP(BHC118,[1]MO!$A$6:$D$26,{2,3,4},0),IFERROR(VLOOKUP(BHC118,[1]MQ!$A$6:$D$26,{2,3,4},0),IFERROR(VLOOKUP(BHC118,[1]BA!$A$6:$H$184,{2,5,8},0),{"No encontrado","X","X"}))))</f>
        <v>ALAMBRON 1/4</v>
      </c>
      <c r="BHE118" s="12" t="str">
        <v>Kg</v>
      </c>
      <c r="BHF118" s="4">
        <v>16</v>
      </c>
      <c r="BHG118" s="1">
        <f t="shared" ref="BHG118" si="4291">(0.15*2+0.2*2)/0.2*0.248*1.03</f>
        <v>0.89</v>
      </c>
      <c r="BHH118" s="4">
        <f t="shared" si="392"/>
        <v>14.24</v>
      </c>
      <c r="BHK118" s="1" t="s">
        <v>542</v>
      </c>
      <c r="BHL118" s="4" t="str" cm="1">
        <f t="array" ref="BHL118:BHN118">IFERROR(VLOOKUP(BHK118,[1]MA!$A$6:$D$32,{2,3,4},0),IFERROR(VLOOKUP(BHK118,[1]MO!$A$6:$D$26,{2,3,4},0),IFERROR(VLOOKUP(BHK118,[1]MQ!$A$6:$D$26,{2,3,4},0),IFERROR(VLOOKUP(BHK118,[1]BA!$A$6:$H$184,{2,5,8},0),{"No encontrado","X","X"}))))</f>
        <v>ALAMBRON 1/4</v>
      </c>
      <c r="BHM118" s="12" t="str">
        <v>Kg</v>
      </c>
      <c r="BHN118" s="4">
        <v>16</v>
      </c>
      <c r="BHO118" s="1">
        <f t="shared" ref="BHO118" si="4292">(0.15*2+0.2*2)/0.2*0.248*1.03</f>
        <v>0.89</v>
      </c>
      <c r="BHP118" s="4">
        <f t="shared" si="394"/>
        <v>14.24</v>
      </c>
      <c r="BHS118" s="1" t="s">
        <v>542</v>
      </c>
      <c r="BHT118" s="4" t="str" cm="1">
        <f t="array" ref="BHT118:BHV118">IFERROR(VLOOKUP(BHS118,[1]MA!$A$6:$D$32,{2,3,4},0),IFERROR(VLOOKUP(BHS118,[1]MO!$A$6:$D$26,{2,3,4},0),IFERROR(VLOOKUP(BHS118,[1]MQ!$A$6:$D$26,{2,3,4},0),IFERROR(VLOOKUP(BHS118,[1]BA!$A$6:$H$184,{2,5,8},0),{"No encontrado","X","X"}))))</f>
        <v>ALAMBRON 1/4</v>
      </c>
      <c r="BHU118" s="12" t="str">
        <v>Kg</v>
      </c>
      <c r="BHV118" s="4">
        <v>16</v>
      </c>
      <c r="BHW118" s="1">
        <f t="shared" ref="BHW118" si="4293">(0.15*2+0.2*2)/0.2*0.248*1.03</f>
        <v>0.89</v>
      </c>
      <c r="BHX118" s="4">
        <f t="shared" si="396"/>
        <v>14.24</v>
      </c>
      <c r="BIA118" s="1" t="s">
        <v>542</v>
      </c>
      <c r="BIB118" s="4" t="str" cm="1">
        <f t="array" ref="BIB118:BID118">IFERROR(VLOOKUP(BIA118,[1]MA!$A$6:$D$32,{2,3,4},0),IFERROR(VLOOKUP(BIA118,[1]MO!$A$6:$D$26,{2,3,4},0),IFERROR(VLOOKUP(BIA118,[1]MQ!$A$6:$D$26,{2,3,4},0),IFERROR(VLOOKUP(BIA118,[1]BA!$A$6:$H$184,{2,5,8},0),{"No encontrado","X","X"}))))</f>
        <v>ALAMBRON 1/4</v>
      </c>
      <c r="BIC118" s="12" t="str">
        <v>Kg</v>
      </c>
      <c r="BID118" s="4">
        <v>16</v>
      </c>
      <c r="BIE118" s="1">
        <f t="shared" ref="BIE118" si="4294">(0.15*2+0.2*2)/0.2*0.248*1.03</f>
        <v>0.89</v>
      </c>
      <c r="BIF118" s="4">
        <f t="shared" si="398"/>
        <v>14.24</v>
      </c>
      <c r="BII118" s="1" t="s">
        <v>542</v>
      </c>
      <c r="BIJ118" s="4" t="str" cm="1">
        <f t="array" ref="BIJ118:BIL118">IFERROR(VLOOKUP(BII118,[1]MA!$A$6:$D$32,{2,3,4},0),IFERROR(VLOOKUP(BII118,[1]MO!$A$6:$D$26,{2,3,4},0),IFERROR(VLOOKUP(BII118,[1]MQ!$A$6:$D$26,{2,3,4},0),IFERROR(VLOOKUP(BII118,[1]BA!$A$6:$H$184,{2,5,8},0),{"No encontrado","X","X"}))))</f>
        <v>ALAMBRON 1/4</v>
      </c>
      <c r="BIK118" s="12" t="str">
        <v>Kg</v>
      </c>
      <c r="BIL118" s="4">
        <v>16</v>
      </c>
      <c r="BIM118" s="1">
        <f t="shared" ref="BIM118" si="4295">(0.15*2+0.2*2)/0.2*0.248*1.03</f>
        <v>0.89</v>
      </c>
      <c r="BIN118" s="4">
        <f t="shared" si="400"/>
        <v>14.24</v>
      </c>
      <c r="BIQ118" s="1" t="s">
        <v>542</v>
      </c>
      <c r="BIR118" s="4" t="str" cm="1">
        <f t="array" ref="BIR118:BIT118">IFERROR(VLOOKUP(BIQ118,[1]MA!$A$6:$D$32,{2,3,4},0),IFERROR(VLOOKUP(BIQ118,[1]MO!$A$6:$D$26,{2,3,4},0),IFERROR(VLOOKUP(BIQ118,[1]MQ!$A$6:$D$26,{2,3,4},0),IFERROR(VLOOKUP(BIQ118,[1]BA!$A$6:$H$184,{2,5,8},0),{"No encontrado","X","X"}))))</f>
        <v>ALAMBRON 1/4</v>
      </c>
      <c r="BIS118" s="12" t="str">
        <v>Kg</v>
      </c>
      <c r="BIT118" s="4">
        <v>16</v>
      </c>
      <c r="BIU118" s="1">
        <f t="shared" ref="BIU118" si="4296">(0.15*2+0.2*2)/0.2*0.248*1.03</f>
        <v>0.89</v>
      </c>
      <c r="BIV118" s="4">
        <f t="shared" si="402"/>
        <v>14.24</v>
      </c>
      <c r="BIY118" s="1" t="s">
        <v>542</v>
      </c>
      <c r="BIZ118" s="4" t="str" cm="1">
        <f t="array" ref="BIZ118:BJB118">IFERROR(VLOOKUP(BIY118,[1]MA!$A$6:$D$32,{2,3,4},0),IFERROR(VLOOKUP(BIY118,[1]MO!$A$6:$D$26,{2,3,4},0),IFERROR(VLOOKUP(BIY118,[1]MQ!$A$6:$D$26,{2,3,4},0),IFERROR(VLOOKUP(BIY118,[1]BA!$A$6:$H$184,{2,5,8},0),{"No encontrado","X","X"}))))</f>
        <v>ALAMBRON 1/4</v>
      </c>
      <c r="BJA118" s="12" t="str">
        <v>Kg</v>
      </c>
      <c r="BJB118" s="4">
        <v>16</v>
      </c>
      <c r="BJC118" s="1">
        <f t="shared" ref="BJC118" si="4297">(0.15*2+0.2*2)/0.2*0.248*1.03</f>
        <v>0.89</v>
      </c>
      <c r="BJD118" s="4">
        <f t="shared" si="404"/>
        <v>14.24</v>
      </c>
      <c r="BJG118" s="1" t="s">
        <v>542</v>
      </c>
      <c r="BJH118" s="4" t="str" cm="1">
        <f t="array" ref="BJH118:BJJ118">IFERROR(VLOOKUP(BJG118,[1]MA!$A$6:$D$32,{2,3,4},0),IFERROR(VLOOKUP(BJG118,[1]MO!$A$6:$D$26,{2,3,4},0),IFERROR(VLOOKUP(BJG118,[1]MQ!$A$6:$D$26,{2,3,4},0),IFERROR(VLOOKUP(BJG118,[1]BA!$A$6:$H$184,{2,5,8},0),{"No encontrado","X","X"}))))</f>
        <v>ALAMBRON 1/4</v>
      </c>
      <c r="BJI118" s="12" t="str">
        <v>Kg</v>
      </c>
      <c r="BJJ118" s="4">
        <v>16</v>
      </c>
      <c r="BJK118" s="1">
        <f t="shared" ref="BJK118" si="4298">(0.15*2+0.2*2)/0.2*0.248*1.03</f>
        <v>0.89</v>
      </c>
      <c r="BJL118" s="4">
        <f t="shared" si="406"/>
        <v>14.24</v>
      </c>
      <c r="BJO118" s="1" t="s">
        <v>542</v>
      </c>
      <c r="BJP118" s="4" t="str" cm="1">
        <f t="array" ref="BJP118:BJR118">IFERROR(VLOOKUP(BJO118,[1]MA!$A$6:$D$32,{2,3,4},0),IFERROR(VLOOKUP(BJO118,[1]MO!$A$6:$D$26,{2,3,4},0),IFERROR(VLOOKUP(BJO118,[1]MQ!$A$6:$D$26,{2,3,4},0),IFERROR(VLOOKUP(BJO118,[1]BA!$A$6:$H$184,{2,5,8},0),{"No encontrado","X","X"}))))</f>
        <v>ALAMBRON 1/4</v>
      </c>
      <c r="BJQ118" s="12" t="str">
        <v>Kg</v>
      </c>
      <c r="BJR118" s="4">
        <v>16</v>
      </c>
      <c r="BJS118" s="1">
        <f t="shared" ref="BJS118" si="4299">(0.15*2+0.2*2)/0.2*0.248*1.03</f>
        <v>0.89</v>
      </c>
      <c r="BJT118" s="4">
        <f t="shared" si="408"/>
        <v>14.24</v>
      </c>
      <c r="BJW118" s="1" t="s">
        <v>542</v>
      </c>
      <c r="BJX118" s="4" t="str" cm="1">
        <f t="array" ref="BJX118:BJZ118">IFERROR(VLOOKUP(BJW118,[1]MA!$A$6:$D$32,{2,3,4},0),IFERROR(VLOOKUP(BJW118,[1]MO!$A$6:$D$26,{2,3,4},0),IFERROR(VLOOKUP(BJW118,[1]MQ!$A$6:$D$26,{2,3,4},0),IFERROR(VLOOKUP(BJW118,[1]BA!$A$6:$H$184,{2,5,8},0),{"No encontrado","X","X"}))))</f>
        <v>ALAMBRON 1/4</v>
      </c>
      <c r="BJY118" s="12" t="str">
        <v>Kg</v>
      </c>
      <c r="BJZ118" s="4">
        <v>16</v>
      </c>
      <c r="BKA118" s="1">
        <f t="shared" ref="BKA118" si="4300">(0.15*2+0.2*2)/0.2*0.248*1.03</f>
        <v>0.89</v>
      </c>
      <c r="BKB118" s="4">
        <f t="shared" si="410"/>
        <v>14.24</v>
      </c>
      <c r="BKE118" s="1" t="s">
        <v>542</v>
      </c>
      <c r="BKF118" s="4" t="str" cm="1">
        <f t="array" ref="BKF118:BKH118">IFERROR(VLOOKUP(BKE118,[1]MA!$A$6:$D$32,{2,3,4},0),IFERROR(VLOOKUP(BKE118,[1]MO!$A$6:$D$26,{2,3,4},0),IFERROR(VLOOKUP(BKE118,[1]MQ!$A$6:$D$26,{2,3,4},0),IFERROR(VLOOKUP(BKE118,[1]BA!$A$6:$H$184,{2,5,8},0),{"No encontrado","X","X"}))))</f>
        <v>ALAMBRON 1/4</v>
      </c>
      <c r="BKG118" s="12" t="str">
        <v>Kg</v>
      </c>
      <c r="BKH118" s="4">
        <v>16</v>
      </c>
      <c r="BKI118" s="1">
        <f t="shared" ref="BKI118" si="4301">(0.15*2+0.2*2)/0.2*0.248*1.03</f>
        <v>0.89</v>
      </c>
      <c r="BKJ118" s="4">
        <f t="shared" si="412"/>
        <v>14.24</v>
      </c>
      <c r="BKM118" s="1" t="s">
        <v>542</v>
      </c>
      <c r="BKN118" s="4" t="str" cm="1">
        <f t="array" ref="BKN118:BKP118">IFERROR(VLOOKUP(BKM118,[1]MA!$A$6:$D$32,{2,3,4},0),IFERROR(VLOOKUP(BKM118,[1]MO!$A$6:$D$26,{2,3,4},0),IFERROR(VLOOKUP(BKM118,[1]MQ!$A$6:$D$26,{2,3,4},0),IFERROR(VLOOKUP(BKM118,[1]BA!$A$6:$H$184,{2,5,8},0),{"No encontrado","X","X"}))))</f>
        <v>ALAMBRON 1/4</v>
      </c>
      <c r="BKO118" s="12" t="str">
        <v>Kg</v>
      </c>
      <c r="BKP118" s="4">
        <v>16</v>
      </c>
      <c r="BKQ118" s="1">
        <f t="shared" ref="BKQ118" si="4302">(0.15*2+0.2*2)/0.2*0.248*1.03</f>
        <v>0.89</v>
      </c>
      <c r="BKR118" s="4">
        <f t="shared" si="414"/>
        <v>14.24</v>
      </c>
      <c r="BKU118" s="1" t="s">
        <v>542</v>
      </c>
      <c r="BKV118" s="4" t="str" cm="1">
        <f t="array" ref="BKV118:BKX118">IFERROR(VLOOKUP(BKU118,[1]MA!$A$6:$D$32,{2,3,4},0),IFERROR(VLOOKUP(BKU118,[1]MO!$A$6:$D$26,{2,3,4},0),IFERROR(VLOOKUP(BKU118,[1]MQ!$A$6:$D$26,{2,3,4},0),IFERROR(VLOOKUP(BKU118,[1]BA!$A$6:$H$184,{2,5,8},0),{"No encontrado","X","X"}))))</f>
        <v>ALAMBRON 1/4</v>
      </c>
      <c r="BKW118" s="12" t="str">
        <v>Kg</v>
      </c>
      <c r="BKX118" s="4">
        <v>16</v>
      </c>
      <c r="BKY118" s="1">
        <f t="shared" ref="BKY118" si="4303">(0.15*2+0.2*2)/0.2*0.248*1.03</f>
        <v>0.89</v>
      </c>
      <c r="BKZ118" s="4">
        <f t="shared" si="416"/>
        <v>14.24</v>
      </c>
      <c r="BLC118" s="1" t="s">
        <v>542</v>
      </c>
      <c r="BLD118" s="4" t="str" cm="1">
        <f t="array" ref="BLD118:BLF118">IFERROR(VLOOKUP(BLC118,[1]MA!$A$6:$D$32,{2,3,4},0),IFERROR(VLOOKUP(BLC118,[1]MO!$A$6:$D$26,{2,3,4},0),IFERROR(VLOOKUP(BLC118,[1]MQ!$A$6:$D$26,{2,3,4},0),IFERROR(VLOOKUP(BLC118,[1]BA!$A$6:$H$184,{2,5,8},0),{"No encontrado","X","X"}))))</f>
        <v>ALAMBRON 1/4</v>
      </c>
      <c r="BLE118" s="12" t="str">
        <v>Kg</v>
      </c>
      <c r="BLF118" s="4">
        <v>16</v>
      </c>
      <c r="BLG118" s="1">
        <f t="shared" ref="BLG118" si="4304">(0.15*2+0.2*2)/0.2*0.248*1.03</f>
        <v>0.89</v>
      </c>
      <c r="BLH118" s="4">
        <f t="shared" si="418"/>
        <v>14.24</v>
      </c>
      <c r="BLK118" s="1" t="s">
        <v>542</v>
      </c>
      <c r="BLL118" s="4" t="str" cm="1">
        <f t="array" ref="BLL118:BLN118">IFERROR(VLOOKUP(BLK118,[1]MA!$A$6:$D$32,{2,3,4},0),IFERROR(VLOOKUP(BLK118,[1]MO!$A$6:$D$26,{2,3,4},0),IFERROR(VLOOKUP(BLK118,[1]MQ!$A$6:$D$26,{2,3,4},0),IFERROR(VLOOKUP(BLK118,[1]BA!$A$6:$H$184,{2,5,8},0),{"No encontrado","X","X"}))))</f>
        <v>ALAMBRON 1/4</v>
      </c>
      <c r="BLM118" s="12" t="str">
        <v>Kg</v>
      </c>
      <c r="BLN118" s="4">
        <v>16</v>
      </c>
      <c r="BLO118" s="1">
        <f t="shared" ref="BLO118" si="4305">(0.15*2+0.2*2)/0.2*0.248*1.03</f>
        <v>0.89</v>
      </c>
      <c r="BLP118" s="4">
        <f t="shared" si="420"/>
        <v>14.24</v>
      </c>
      <c r="BLS118" s="1" t="s">
        <v>542</v>
      </c>
      <c r="BLT118" s="4" t="str" cm="1">
        <f t="array" ref="BLT118:BLV118">IFERROR(VLOOKUP(BLS118,[1]MA!$A$6:$D$32,{2,3,4},0),IFERROR(VLOOKUP(BLS118,[1]MO!$A$6:$D$26,{2,3,4},0),IFERROR(VLOOKUP(BLS118,[1]MQ!$A$6:$D$26,{2,3,4},0),IFERROR(VLOOKUP(BLS118,[1]BA!$A$6:$H$184,{2,5,8},0),{"No encontrado","X","X"}))))</f>
        <v>ALAMBRON 1/4</v>
      </c>
      <c r="BLU118" s="12" t="str">
        <v>Kg</v>
      </c>
      <c r="BLV118" s="4">
        <v>16</v>
      </c>
      <c r="BLW118" s="1">
        <f t="shared" ref="BLW118" si="4306">(0.15*2+0.2*2)/0.2*0.248*1.03</f>
        <v>0.89</v>
      </c>
      <c r="BLX118" s="4">
        <f t="shared" si="422"/>
        <v>14.24</v>
      </c>
      <c r="BMA118" s="1" t="s">
        <v>542</v>
      </c>
      <c r="BMB118" s="4" t="str" cm="1">
        <f t="array" ref="BMB118:BMD118">IFERROR(VLOOKUP(BMA118,[1]MA!$A$6:$D$32,{2,3,4},0),IFERROR(VLOOKUP(BMA118,[1]MO!$A$6:$D$26,{2,3,4},0),IFERROR(VLOOKUP(BMA118,[1]MQ!$A$6:$D$26,{2,3,4},0),IFERROR(VLOOKUP(BMA118,[1]BA!$A$6:$H$184,{2,5,8},0),{"No encontrado","X","X"}))))</f>
        <v>ALAMBRON 1/4</v>
      </c>
      <c r="BMC118" s="12" t="str">
        <v>Kg</v>
      </c>
      <c r="BMD118" s="4">
        <v>16</v>
      </c>
      <c r="BME118" s="1">
        <f t="shared" ref="BME118" si="4307">(0.15*2+0.2*2)/0.2*0.248*1.03</f>
        <v>0.89</v>
      </c>
      <c r="BMF118" s="4">
        <f t="shared" si="424"/>
        <v>14.24</v>
      </c>
      <c r="BMI118" s="1" t="s">
        <v>542</v>
      </c>
      <c r="BMJ118" s="4" t="str" cm="1">
        <f t="array" ref="BMJ118:BML118">IFERROR(VLOOKUP(BMI118,[1]MA!$A$6:$D$32,{2,3,4},0),IFERROR(VLOOKUP(BMI118,[1]MO!$A$6:$D$26,{2,3,4},0),IFERROR(VLOOKUP(BMI118,[1]MQ!$A$6:$D$26,{2,3,4},0),IFERROR(VLOOKUP(BMI118,[1]BA!$A$6:$H$184,{2,5,8},0),{"No encontrado","X","X"}))))</f>
        <v>ALAMBRON 1/4</v>
      </c>
      <c r="BMK118" s="12" t="str">
        <v>Kg</v>
      </c>
      <c r="BML118" s="4">
        <v>16</v>
      </c>
      <c r="BMM118" s="1">
        <f t="shared" ref="BMM118" si="4308">(0.15*2+0.2*2)/0.2*0.248*1.03</f>
        <v>0.89</v>
      </c>
      <c r="BMN118" s="4">
        <f t="shared" si="426"/>
        <v>14.24</v>
      </c>
      <c r="BMQ118" s="1" t="s">
        <v>542</v>
      </c>
      <c r="BMR118" s="4" t="str" cm="1">
        <f t="array" ref="BMR118:BMT118">IFERROR(VLOOKUP(BMQ118,[1]MA!$A$6:$D$32,{2,3,4},0),IFERROR(VLOOKUP(BMQ118,[1]MO!$A$6:$D$26,{2,3,4},0),IFERROR(VLOOKUP(BMQ118,[1]MQ!$A$6:$D$26,{2,3,4},0),IFERROR(VLOOKUP(BMQ118,[1]BA!$A$6:$H$184,{2,5,8},0),{"No encontrado","X","X"}))))</f>
        <v>ALAMBRON 1/4</v>
      </c>
      <c r="BMS118" s="12" t="str">
        <v>Kg</v>
      </c>
      <c r="BMT118" s="4">
        <v>16</v>
      </c>
      <c r="BMU118" s="1">
        <f t="shared" ref="BMU118" si="4309">(0.15*2+0.2*2)/0.2*0.248*1.03</f>
        <v>0.89</v>
      </c>
      <c r="BMV118" s="4">
        <f t="shared" si="428"/>
        <v>14.24</v>
      </c>
      <c r="BMY118" s="1" t="s">
        <v>542</v>
      </c>
      <c r="BMZ118" s="4" t="str" cm="1">
        <f t="array" ref="BMZ118:BNB118">IFERROR(VLOOKUP(BMY118,[1]MA!$A$6:$D$32,{2,3,4},0),IFERROR(VLOOKUP(BMY118,[1]MO!$A$6:$D$26,{2,3,4},0),IFERROR(VLOOKUP(BMY118,[1]MQ!$A$6:$D$26,{2,3,4},0),IFERROR(VLOOKUP(BMY118,[1]BA!$A$6:$H$184,{2,5,8},0),{"No encontrado","X","X"}))))</f>
        <v>ALAMBRON 1/4</v>
      </c>
      <c r="BNA118" s="12" t="str">
        <v>Kg</v>
      </c>
      <c r="BNB118" s="4">
        <v>16</v>
      </c>
      <c r="BNC118" s="1">
        <f t="shared" ref="BNC118" si="4310">(0.15*2+0.2*2)/0.2*0.248*1.03</f>
        <v>0.89</v>
      </c>
      <c r="BND118" s="4">
        <f t="shared" si="430"/>
        <v>14.24</v>
      </c>
      <c r="BNG118" s="1" t="s">
        <v>542</v>
      </c>
      <c r="BNH118" s="4" t="str" cm="1">
        <f t="array" ref="BNH118:BNJ118">IFERROR(VLOOKUP(BNG118,[1]MA!$A$6:$D$32,{2,3,4},0),IFERROR(VLOOKUP(BNG118,[1]MO!$A$6:$D$26,{2,3,4},0),IFERROR(VLOOKUP(BNG118,[1]MQ!$A$6:$D$26,{2,3,4},0),IFERROR(VLOOKUP(BNG118,[1]BA!$A$6:$H$184,{2,5,8},0),{"No encontrado","X","X"}))))</f>
        <v>ALAMBRON 1/4</v>
      </c>
      <c r="BNI118" s="12" t="str">
        <v>Kg</v>
      </c>
      <c r="BNJ118" s="4">
        <v>16</v>
      </c>
      <c r="BNK118" s="1">
        <f t="shared" ref="BNK118" si="4311">(0.15*2+0.2*2)/0.2*0.248*1.03</f>
        <v>0.89</v>
      </c>
      <c r="BNL118" s="4">
        <f t="shared" si="432"/>
        <v>14.24</v>
      </c>
      <c r="BNO118" s="1" t="s">
        <v>542</v>
      </c>
      <c r="BNP118" s="4" t="str" cm="1">
        <f t="array" ref="BNP118:BNR118">IFERROR(VLOOKUP(BNO118,[1]MA!$A$6:$D$32,{2,3,4},0),IFERROR(VLOOKUP(BNO118,[1]MO!$A$6:$D$26,{2,3,4},0),IFERROR(VLOOKUP(BNO118,[1]MQ!$A$6:$D$26,{2,3,4},0),IFERROR(VLOOKUP(BNO118,[1]BA!$A$6:$H$184,{2,5,8},0),{"No encontrado","X","X"}))))</f>
        <v>ALAMBRON 1/4</v>
      </c>
      <c r="BNQ118" s="12" t="str">
        <v>Kg</v>
      </c>
      <c r="BNR118" s="4">
        <v>16</v>
      </c>
      <c r="BNS118" s="1">
        <f t="shared" ref="BNS118" si="4312">(0.15*2+0.2*2)/0.2*0.248*1.03</f>
        <v>0.89</v>
      </c>
      <c r="BNT118" s="4">
        <f t="shared" si="434"/>
        <v>14.24</v>
      </c>
      <c r="BNW118" s="1" t="s">
        <v>542</v>
      </c>
      <c r="BNX118" s="4" t="str" cm="1">
        <f t="array" ref="BNX118:BNZ118">IFERROR(VLOOKUP(BNW118,[1]MA!$A$6:$D$32,{2,3,4},0),IFERROR(VLOOKUP(BNW118,[1]MO!$A$6:$D$26,{2,3,4},0),IFERROR(VLOOKUP(BNW118,[1]MQ!$A$6:$D$26,{2,3,4},0),IFERROR(VLOOKUP(BNW118,[1]BA!$A$6:$H$184,{2,5,8},0),{"No encontrado","X","X"}))))</f>
        <v>ALAMBRON 1/4</v>
      </c>
      <c r="BNY118" s="12" t="str">
        <v>Kg</v>
      </c>
      <c r="BNZ118" s="4">
        <v>16</v>
      </c>
      <c r="BOA118" s="1">
        <f t="shared" ref="BOA118" si="4313">(0.15*2+0.2*2)/0.2*0.248*1.03</f>
        <v>0.89</v>
      </c>
      <c r="BOB118" s="4">
        <f t="shared" si="436"/>
        <v>14.24</v>
      </c>
      <c r="BOE118" s="1" t="s">
        <v>542</v>
      </c>
      <c r="BOF118" s="4" t="str" cm="1">
        <f t="array" ref="BOF118:BOH118">IFERROR(VLOOKUP(BOE118,[1]MA!$A$6:$D$32,{2,3,4},0),IFERROR(VLOOKUP(BOE118,[1]MO!$A$6:$D$26,{2,3,4},0),IFERROR(VLOOKUP(BOE118,[1]MQ!$A$6:$D$26,{2,3,4},0),IFERROR(VLOOKUP(BOE118,[1]BA!$A$6:$H$184,{2,5,8},0),{"No encontrado","X","X"}))))</f>
        <v>ALAMBRON 1/4</v>
      </c>
      <c r="BOG118" s="12" t="str">
        <v>Kg</v>
      </c>
      <c r="BOH118" s="4">
        <v>16</v>
      </c>
      <c r="BOI118" s="1">
        <f t="shared" ref="BOI118" si="4314">(0.15*2+0.2*2)/0.2*0.248*1.03</f>
        <v>0.89</v>
      </c>
      <c r="BOJ118" s="4">
        <f t="shared" si="438"/>
        <v>14.24</v>
      </c>
      <c r="BOM118" s="1" t="s">
        <v>542</v>
      </c>
      <c r="BON118" s="4" t="str" cm="1">
        <f t="array" ref="BON118:BOP118">IFERROR(VLOOKUP(BOM118,[1]MA!$A$6:$D$32,{2,3,4},0),IFERROR(VLOOKUP(BOM118,[1]MO!$A$6:$D$26,{2,3,4},0),IFERROR(VLOOKUP(BOM118,[1]MQ!$A$6:$D$26,{2,3,4},0),IFERROR(VLOOKUP(BOM118,[1]BA!$A$6:$H$184,{2,5,8},0),{"No encontrado","X","X"}))))</f>
        <v>ALAMBRON 1/4</v>
      </c>
      <c r="BOO118" s="12" t="str">
        <v>Kg</v>
      </c>
      <c r="BOP118" s="4">
        <v>16</v>
      </c>
      <c r="BOQ118" s="1">
        <f t="shared" ref="BOQ118" si="4315">(0.15*2+0.2*2)/0.2*0.248*1.03</f>
        <v>0.89</v>
      </c>
      <c r="BOR118" s="4">
        <f t="shared" si="440"/>
        <v>14.24</v>
      </c>
      <c r="BOU118" s="1" t="s">
        <v>542</v>
      </c>
      <c r="BOV118" s="4" t="str" cm="1">
        <f t="array" ref="BOV118:BOX118">IFERROR(VLOOKUP(BOU118,[1]MA!$A$6:$D$32,{2,3,4},0),IFERROR(VLOOKUP(BOU118,[1]MO!$A$6:$D$26,{2,3,4},0),IFERROR(VLOOKUP(BOU118,[1]MQ!$A$6:$D$26,{2,3,4},0),IFERROR(VLOOKUP(BOU118,[1]BA!$A$6:$H$184,{2,5,8},0),{"No encontrado","X","X"}))))</f>
        <v>ALAMBRON 1/4</v>
      </c>
      <c r="BOW118" s="12" t="str">
        <v>Kg</v>
      </c>
      <c r="BOX118" s="4">
        <v>16</v>
      </c>
      <c r="BOY118" s="1">
        <f t="shared" ref="BOY118" si="4316">(0.15*2+0.2*2)/0.2*0.248*1.03</f>
        <v>0.89</v>
      </c>
      <c r="BOZ118" s="4">
        <f t="shared" si="442"/>
        <v>14.24</v>
      </c>
      <c r="BPC118" s="1" t="s">
        <v>542</v>
      </c>
      <c r="BPD118" s="4" t="str" cm="1">
        <f t="array" ref="BPD118:BPF118">IFERROR(VLOOKUP(BPC118,[1]MA!$A$6:$D$32,{2,3,4},0),IFERROR(VLOOKUP(BPC118,[1]MO!$A$6:$D$26,{2,3,4},0),IFERROR(VLOOKUP(BPC118,[1]MQ!$A$6:$D$26,{2,3,4},0),IFERROR(VLOOKUP(BPC118,[1]BA!$A$6:$H$184,{2,5,8},0),{"No encontrado","X","X"}))))</f>
        <v>ALAMBRON 1/4</v>
      </c>
      <c r="BPE118" s="12" t="str">
        <v>Kg</v>
      </c>
      <c r="BPF118" s="4">
        <v>16</v>
      </c>
      <c r="BPG118" s="1">
        <f t="shared" ref="BPG118" si="4317">(0.15*2+0.2*2)/0.2*0.248*1.03</f>
        <v>0.89</v>
      </c>
      <c r="BPH118" s="4">
        <f t="shared" si="444"/>
        <v>14.24</v>
      </c>
      <c r="BPK118" s="1" t="s">
        <v>542</v>
      </c>
      <c r="BPL118" s="4" t="str" cm="1">
        <f t="array" ref="BPL118:BPN118">IFERROR(VLOOKUP(BPK118,[1]MA!$A$6:$D$32,{2,3,4},0),IFERROR(VLOOKUP(BPK118,[1]MO!$A$6:$D$26,{2,3,4},0),IFERROR(VLOOKUP(BPK118,[1]MQ!$A$6:$D$26,{2,3,4},0),IFERROR(VLOOKUP(BPK118,[1]BA!$A$6:$H$184,{2,5,8},0),{"No encontrado","X","X"}))))</f>
        <v>ALAMBRON 1/4</v>
      </c>
      <c r="BPM118" s="12" t="str">
        <v>Kg</v>
      </c>
      <c r="BPN118" s="4">
        <v>16</v>
      </c>
      <c r="BPO118" s="1">
        <f t="shared" ref="BPO118" si="4318">(0.15*2+0.2*2)/0.2*0.248*1.03</f>
        <v>0.89</v>
      </c>
      <c r="BPP118" s="4">
        <f t="shared" si="446"/>
        <v>14.24</v>
      </c>
      <c r="BPS118" s="1" t="s">
        <v>542</v>
      </c>
      <c r="BPT118" s="4" t="str" cm="1">
        <f t="array" ref="BPT118:BPV118">IFERROR(VLOOKUP(BPS118,[1]MA!$A$6:$D$32,{2,3,4},0),IFERROR(VLOOKUP(BPS118,[1]MO!$A$6:$D$26,{2,3,4},0),IFERROR(VLOOKUP(BPS118,[1]MQ!$A$6:$D$26,{2,3,4},0),IFERROR(VLOOKUP(BPS118,[1]BA!$A$6:$H$184,{2,5,8},0),{"No encontrado","X","X"}))))</f>
        <v>ALAMBRON 1/4</v>
      </c>
      <c r="BPU118" s="12" t="str">
        <v>Kg</v>
      </c>
      <c r="BPV118" s="4">
        <v>16</v>
      </c>
      <c r="BPW118" s="1">
        <f t="shared" ref="BPW118" si="4319">(0.15*2+0.2*2)/0.2*0.248*1.03</f>
        <v>0.89</v>
      </c>
      <c r="BPX118" s="4">
        <f t="shared" si="448"/>
        <v>14.24</v>
      </c>
      <c r="BQA118" s="1" t="s">
        <v>542</v>
      </c>
      <c r="BQB118" s="4" t="str" cm="1">
        <f t="array" ref="BQB118:BQD118">IFERROR(VLOOKUP(BQA118,[1]MA!$A$6:$D$32,{2,3,4},0),IFERROR(VLOOKUP(BQA118,[1]MO!$A$6:$D$26,{2,3,4},0),IFERROR(VLOOKUP(BQA118,[1]MQ!$A$6:$D$26,{2,3,4},0),IFERROR(VLOOKUP(BQA118,[1]BA!$A$6:$H$184,{2,5,8},0),{"No encontrado","X","X"}))))</f>
        <v>ALAMBRON 1/4</v>
      </c>
      <c r="BQC118" s="12" t="str">
        <v>Kg</v>
      </c>
      <c r="BQD118" s="4">
        <v>16</v>
      </c>
      <c r="BQE118" s="1">
        <f t="shared" ref="BQE118" si="4320">(0.15*2+0.2*2)/0.2*0.248*1.03</f>
        <v>0.89</v>
      </c>
      <c r="BQF118" s="4">
        <f t="shared" si="450"/>
        <v>14.24</v>
      </c>
      <c r="BQI118" s="1" t="s">
        <v>542</v>
      </c>
      <c r="BQJ118" s="4" t="str" cm="1">
        <f t="array" ref="BQJ118:BQL118">IFERROR(VLOOKUP(BQI118,[1]MA!$A$6:$D$32,{2,3,4},0),IFERROR(VLOOKUP(BQI118,[1]MO!$A$6:$D$26,{2,3,4},0),IFERROR(VLOOKUP(BQI118,[1]MQ!$A$6:$D$26,{2,3,4},0),IFERROR(VLOOKUP(BQI118,[1]BA!$A$6:$H$184,{2,5,8},0),{"No encontrado","X","X"}))))</f>
        <v>ALAMBRON 1/4</v>
      </c>
      <c r="BQK118" s="12" t="str">
        <v>Kg</v>
      </c>
      <c r="BQL118" s="4">
        <v>16</v>
      </c>
      <c r="BQM118" s="1">
        <f t="shared" ref="BQM118" si="4321">(0.15*2+0.2*2)/0.2*0.248*1.03</f>
        <v>0.89</v>
      </c>
      <c r="BQN118" s="4">
        <f t="shared" si="452"/>
        <v>14.24</v>
      </c>
      <c r="BQQ118" s="1" t="s">
        <v>542</v>
      </c>
      <c r="BQR118" s="4" t="str" cm="1">
        <f t="array" ref="BQR118:BQT118">IFERROR(VLOOKUP(BQQ118,[1]MA!$A$6:$D$32,{2,3,4},0),IFERROR(VLOOKUP(BQQ118,[1]MO!$A$6:$D$26,{2,3,4},0),IFERROR(VLOOKUP(BQQ118,[1]MQ!$A$6:$D$26,{2,3,4},0),IFERROR(VLOOKUP(BQQ118,[1]BA!$A$6:$H$184,{2,5,8},0),{"No encontrado","X","X"}))))</f>
        <v>ALAMBRON 1/4</v>
      </c>
      <c r="BQS118" s="12" t="str">
        <v>Kg</v>
      </c>
      <c r="BQT118" s="4">
        <v>16</v>
      </c>
      <c r="BQU118" s="1">
        <f t="shared" ref="BQU118" si="4322">(0.15*2+0.2*2)/0.2*0.248*1.03</f>
        <v>0.89</v>
      </c>
      <c r="BQV118" s="4">
        <f t="shared" si="454"/>
        <v>14.24</v>
      </c>
      <c r="BQY118" s="1" t="s">
        <v>542</v>
      </c>
      <c r="BQZ118" s="4" t="str" cm="1">
        <f t="array" ref="BQZ118:BRB118">IFERROR(VLOOKUP(BQY118,[1]MA!$A$6:$D$32,{2,3,4},0),IFERROR(VLOOKUP(BQY118,[1]MO!$A$6:$D$26,{2,3,4},0),IFERROR(VLOOKUP(BQY118,[1]MQ!$A$6:$D$26,{2,3,4},0),IFERROR(VLOOKUP(BQY118,[1]BA!$A$6:$H$184,{2,5,8},0),{"No encontrado","X","X"}))))</f>
        <v>ALAMBRON 1/4</v>
      </c>
      <c r="BRA118" s="12" t="str">
        <v>Kg</v>
      </c>
      <c r="BRB118" s="4">
        <v>16</v>
      </c>
      <c r="BRC118" s="1">
        <f t="shared" ref="BRC118" si="4323">(0.15*2+0.2*2)/0.2*0.248*1.03</f>
        <v>0.89</v>
      </c>
      <c r="BRD118" s="4">
        <f t="shared" si="456"/>
        <v>14.24</v>
      </c>
      <c r="BRG118" s="1" t="s">
        <v>542</v>
      </c>
      <c r="BRH118" s="4" t="str" cm="1">
        <f t="array" ref="BRH118:BRJ118">IFERROR(VLOOKUP(BRG118,[1]MA!$A$6:$D$32,{2,3,4},0),IFERROR(VLOOKUP(BRG118,[1]MO!$A$6:$D$26,{2,3,4},0),IFERROR(VLOOKUP(BRG118,[1]MQ!$A$6:$D$26,{2,3,4},0),IFERROR(VLOOKUP(BRG118,[1]BA!$A$6:$H$184,{2,5,8},0),{"No encontrado","X","X"}))))</f>
        <v>ALAMBRON 1/4</v>
      </c>
      <c r="BRI118" s="12" t="str">
        <v>Kg</v>
      </c>
      <c r="BRJ118" s="4">
        <v>16</v>
      </c>
      <c r="BRK118" s="1">
        <f t="shared" ref="BRK118" si="4324">(0.15*2+0.2*2)/0.2*0.248*1.03</f>
        <v>0.89</v>
      </c>
      <c r="BRL118" s="4">
        <f t="shared" si="458"/>
        <v>14.24</v>
      </c>
      <c r="BRO118" s="1" t="s">
        <v>542</v>
      </c>
      <c r="BRP118" s="4" t="str" cm="1">
        <f t="array" ref="BRP118:BRR118">IFERROR(VLOOKUP(BRO118,[1]MA!$A$6:$D$32,{2,3,4},0),IFERROR(VLOOKUP(BRO118,[1]MO!$A$6:$D$26,{2,3,4},0),IFERROR(VLOOKUP(BRO118,[1]MQ!$A$6:$D$26,{2,3,4},0),IFERROR(VLOOKUP(BRO118,[1]BA!$A$6:$H$184,{2,5,8},0),{"No encontrado","X","X"}))))</f>
        <v>ALAMBRON 1/4</v>
      </c>
      <c r="BRQ118" s="12" t="str">
        <v>Kg</v>
      </c>
      <c r="BRR118" s="4">
        <v>16</v>
      </c>
      <c r="BRS118" s="1">
        <f t="shared" ref="BRS118" si="4325">(0.15*2+0.2*2)/0.2*0.248*1.03</f>
        <v>0.89</v>
      </c>
      <c r="BRT118" s="4">
        <f t="shared" si="460"/>
        <v>14.24</v>
      </c>
      <c r="BRW118" s="1" t="s">
        <v>542</v>
      </c>
      <c r="BRX118" s="4" t="str" cm="1">
        <f t="array" ref="BRX118:BRZ118">IFERROR(VLOOKUP(BRW118,[1]MA!$A$6:$D$32,{2,3,4},0),IFERROR(VLOOKUP(BRW118,[1]MO!$A$6:$D$26,{2,3,4},0),IFERROR(VLOOKUP(BRW118,[1]MQ!$A$6:$D$26,{2,3,4},0),IFERROR(VLOOKUP(BRW118,[1]BA!$A$6:$H$184,{2,5,8},0),{"No encontrado","X","X"}))))</f>
        <v>ALAMBRON 1/4</v>
      </c>
      <c r="BRY118" s="12" t="str">
        <v>Kg</v>
      </c>
      <c r="BRZ118" s="4">
        <v>16</v>
      </c>
      <c r="BSA118" s="1">
        <f t="shared" ref="BSA118" si="4326">(0.15*2+0.2*2)/0.2*0.248*1.03</f>
        <v>0.89</v>
      </c>
      <c r="BSB118" s="4">
        <f t="shared" si="462"/>
        <v>14.24</v>
      </c>
      <c r="BSE118" s="1" t="s">
        <v>542</v>
      </c>
      <c r="BSF118" s="4" t="str" cm="1">
        <f t="array" ref="BSF118:BSH118">IFERROR(VLOOKUP(BSE118,[1]MA!$A$6:$D$32,{2,3,4},0),IFERROR(VLOOKUP(BSE118,[1]MO!$A$6:$D$26,{2,3,4},0),IFERROR(VLOOKUP(BSE118,[1]MQ!$A$6:$D$26,{2,3,4},0),IFERROR(VLOOKUP(BSE118,[1]BA!$A$6:$H$184,{2,5,8},0),{"No encontrado","X","X"}))))</f>
        <v>ALAMBRON 1/4</v>
      </c>
      <c r="BSG118" s="12" t="str">
        <v>Kg</v>
      </c>
      <c r="BSH118" s="4">
        <v>16</v>
      </c>
      <c r="BSI118" s="1">
        <f t="shared" ref="BSI118" si="4327">(0.15*2+0.2*2)/0.2*0.248*1.03</f>
        <v>0.89</v>
      </c>
      <c r="BSJ118" s="4">
        <f t="shared" si="464"/>
        <v>14.24</v>
      </c>
      <c r="BSM118" s="1" t="s">
        <v>542</v>
      </c>
      <c r="BSN118" s="4" t="str" cm="1">
        <f t="array" ref="BSN118:BSP118">IFERROR(VLOOKUP(BSM118,[1]MA!$A$6:$D$32,{2,3,4},0),IFERROR(VLOOKUP(BSM118,[1]MO!$A$6:$D$26,{2,3,4},0),IFERROR(VLOOKUP(BSM118,[1]MQ!$A$6:$D$26,{2,3,4},0),IFERROR(VLOOKUP(BSM118,[1]BA!$A$6:$H$184,{2,5,8},0),{"No encontrado","X","X"}))))</f>
        <v>ALAMBRON 1/4</v>
      </c>
      <c r="BSO118" s="12" t="str">
        <v>Kg</v>
      </c>
      <c r="BSP118" s="4">
        <v>16</v>
      </c>
      <c r="BSQ118" s="1">
        <f t="shared" ref="BSQ118" si="4328">(0.15*2+0.2*2)/0.2*0.248*1.03</f>
        <v>0.89</v>
      </c>
      <c r="BSR118" s="4">
        <f t="shared" si="466"/>
        <v>14.24</v>
      </c>
      <c r="BSU118" s="1" t="s">
        <v>542</v>
      </c>
      <c r="BSV118" s="4" t="str" cm="1">
        <f t="array" ref="BSV118:BSX118">IFERROR(VLOOKUP(BSU118,[1]MA!$A$6:$D$32,{2,3,4},0),IFERROR(VLOOKUP(BSU118,[1]MO!$A$6:$D$26,{2,3,4},0),IFERROR(VLOOKUP(BSU118,[1]MQ!$A$6:$D$26,{2,3,4},0),IFERROR(VLOOKUP(BSU118,[1]BA!$A$6:$H$184,{2,5,8},0),{"No encontrado","X","X"}))))</f>
        <v>ALAMBRON 1/4</v>
      </c>
      <c r="BSW118" s="12" t="str">
        <v>Kg</v>
      </c>
      <c r="BSX118" s="4">
        <v>16</v>
      </c>
      <c r="BSY118" s="1">
        <f t="shared" ref="BSY118" si="4329">(0.15*2+0.2*2)/0.2*0.248*1.03</f>
        <v>0.89</v>
      </c>
      <c r="BSZ118" s="4">
        <f t="shared" si="468"/>
        <v>14.24</v>
      </c>
      <c r="BTC118" s="1" t="s">
        <v>542</v>
      </c>
      <c r="BTD118" s="4" t="str" cm="1">
        <f t="array" ref="BTD118:BTF118">IFERROR(VLOOKUP(BTC118,[1]MA!$A$6:$D$32,{2,3,4},0),IFERROR(VLOOKUP(BTC118,[1]MO!$A$6:$D$26,{2,3,4},0),IFERROR(VLOOKUP(BTC118,[1]MQ!$A$6:$D$26,{2,3,4},0),IFERROR(VLOOKUP(BTC118,[1]BA!$A$6:$H$184,{2,5,8},0),{"No encontrado","X","X"}))))</f>
        <v>ALAMBRON 1/4</v>
      </c>
      <c r="BTE118" s="12" t="str">
        <v>Kg</v>
      </c>
      <c r="BTF118" s="4">
        <v>16</v>
      </c>
      <c r="BTG118" s="1">
        <f t="shared" ref="BTG118" si="4330">(0.15*2+0.2*2)/0.2*0.248*1.03</f>
        <v>0.89</v>
      </c>
      <c r="BTH118" s="4">
        <f t="shared" si="470"/>
        <v>14.24</v>
      </c>
      <c r="BTK118" s="1" t="s">
        <v>542</v>
      </c>
      <c r="BTL118" s="4" t="str" cm="1">
        <f t="array" ref="BTL118:BTN118">IFERROR(VLOOKUP(BTK118,[1]MA!$A$6:$D$32,{2,3,4},0),IFERROR(VLOOKUP(BTK118,[1]MO!$A$6:$D$26,{2,3,4},0),IFERROR(VLOOKUP(BTK118,[1]MQ!$A$6:$D$26,{2,3,4},0),IFERROR(VLOOKUP(BTK118,[1]BA!$A$6:$H$184,{2,5,8},0),{"No encontrado","X","X"}))))</f>
        <v>ALAMBRON 1/4</v>
      </c>
      <c r="BTM118" s="12" t="str">
        <v>Kg</v>
      </c>
      <c r="BTN118" s="4">
        <v>16</v>
      </c>
      <c r="BTO118" s="1">
        <f t="shared" ref="BTO118" si="4331">(0.15*2+0.2*2)/0.2*0.248*1.03</f>
        <v>0.89</v>
      </c>
      <c r="BTP118" s="4">
        <f t="shared" si="472"/>
        <v>14.24</v>
      </c>
      <c r="BTS118" s="1" t="s">
        <v>542</v>
      </c>
      <c r="BTT118" s="4" t="str" cm="1">
        <f t="array" ref="BTT118:BTV118">IFERROR(VLOOKUP(BTS118,[1]MA!$A$6:$D$32,{2,3,4},0),IFERROR(VLOOKUP(BTS118,[1]MO!$A$6:$D$26,{2,3,4},0),IFERROR(VLOOKUP(BTS118,[1]MQ!$A$6:$D$26,{2,3,4},0),IFERROR(VLOOKUP(BTS118,[1]BA!$A$6:$H$184,{2,5,8},0),{"No encontrado","X","X"}))))</f>
        <v>ALAMBRON 1/4</v>
      </c>
      <c r="BTU118" s="12" t="str">
        <v>Kg</v>
      </c>
      <c r="BTV118" s="4">
        <v>16</v>
      </c>
      <c r="BTW118" s="1">
        <f t="shared" ref="BTW118" si="4332">(0.15*2+0.2*2)/0.2*0.248*1.03</f>
        <v>0.89</v>
      </c>
      <c r="BTX118" s="4">
        <f t="shared" si="474"/>
        <v>14.24</v>
      </c>
      <c r="BUA118" s="1" t="s">
        <v>542</v>
      </c>
      <c r="BUB118" s="4" t="str" cm="1">
        <f t="array" ref="BUB118:BUD118">IFERROR(VLOOKUP(BUA118,[1]MA!$A$6:$D$32,{2,3,4},0),IFERROR(VLOOKUP(BUA118,[1]MO!$A$6:$D$26,{2,3,4},0),IFERROR(VLOOKUP(BUA118,[1]MQ!$A$6:$D$26,{2,3,4},0),IFERROR(VLOOKUP(BUA118,[1]BA!$A$6:$H$184,{2,5,8},0),{"No encontrado","X","X"}))))</f>
        <v>ALAMBRON 1/4</v>
      </c>
      <c r="BUC118" s="12" t="str">
        <v>Kg</v>
      </c>
      <c r="BUD118" s="4">
        <v>16</v>
      </c>
      <c r="BUE118" s="1">
        <f t="shared" ref="BUE118" si="4333">(0.15*2+0.2*2)/0.2*0.248*1.03</f>
        <v>0.89</v>
      </c>
      <c r="BUF118" s="4">
        <f t="shared" si="476"/>
        <v>14.24</v>
      </c>
      <c r="BUI118" s="1" t="s">
        <v>542</v>
      </c>
      <c r="BUJ118" s="4" t="str" cm="1">
        <f t="array" ref="BUJ118:BUL118">IFERROR(VLOOKUP(BUI118,[1]MA!$A$6:$D$32,{2,3,4},0),IFERROR(VLOOKUP(BUI118,[1]MO!$A$6:$D$26,{2,3,4},0),IFERROR(VLOOKUP(BUI118,[1]MQ!$A$6:$D$26,{2,3,4},0),IFERROR(VLOOKUP(BUI118,[1]BA!$A$6:$H$184,{2,5,8},0),{"No encontrado","X","X"}))))</f>
        <v>ALAMBRON 1/4</v>
      </c>
      <c r="BUK118" s="12" t="str">
        <v>Kg</v>
      </c>
      <c r="BUL118" s="4">
        <v>16</v>
      </c>
      <c r="BUM118" s="1">
        <f t="shared" ref="BUM118" si="4334">(0.15*2+0.2*2)/0.2*0.248*1.03</f>
        <v>0.89</v>
      </c>
      <c r="BUN118" s="4">
        <f t="shared" si="478"/>
        <v>14.24</v>
      </c>
      <c r="BUQ118" s="1" t="s">
        <v>542</v>
      </c>
      <c r="BUR118" s="4" t="str" cm="1">
        <f t="array" ref="BUR118:BUT118">IFERROR(VLOOKUP(BUQ118,[1]MA!$A$6:$D$32,{2,3,4},0),IFERROR(VLOOKUP(BUQ118,[1]MO!$A$6:$D$26,{2,3,4},0),IFERROR(VLOOKUP(BUQ118,[1]MQ!$A$6:$D$26,{2,3,4},0),IFERROR(VLOOKUP(BUQ118,[1]BA!$A$6:$H$184,{2,5,8},0),{"No encontrado","X","X"}))))</f>
        <v>ALAMBRON 1/4</v>
      </c>
      <c r="BUS118" s="12" t="str">
        <v>Kg</v>
      </c>
      <c r="BUT118" s="4">
        <v>16</v>
      </c>
      <c r="BUU118" s="1">
        <f t="shared" ref="BUU118" si="4335">(0.15*2+0.2*2)/0.2*0.248*1.03</f>
        <v>0.89</v>
      </c>
      <c r="BUV118" s="4">
        <f t="shared" si="480"/>
        <v>14.24</v>
      </c>
      <c r="BUY118" s="1" t="s">
        <v>542</v>
      </c>
      <c r="BUZ118" s="4" t="str" cm="1">
        <f t="array" ref="BUZ118:BVB118">IFERROR(VLOOKUP(BUY118,[1]MA!$A$6:$D$32,{2,3,4},0),IFERROR(VLOOKUP(BUY118,[1]MO!$A$6:$D$26,{2,3,4},0),IFERROR(VLOOKUP(BUY118,[1]MQ!$A$6:$D$26,{2,3,4},0),IFERROR(VLOOKUP(BUY118,[1]BA!$A$6:$H$184,{2,5,8},0),{"No encontrado","X","X"}))))</f>
        <v>ALAMBRON 1/4</v>
      </c>
      <c r="BVA118" s="12" t="str">
        <v>Kg</v>
      </c>
      <c r="BVB118" s="4">
        <v>16</v>
      </c>
      <c r="BVC118" s="1">
        <f t="shared" ref="BVC118" si="4336">(0.15*2+0.2*2)/0.2*0.248*1.03</f>
        <v>0.89</v>
      </c>
      <c r="BVD118" s="4">
        <f t="shared" si="482"/>
        <v>14.24</v>
      </c>
      <c r="BVG118" s="1" t="s">
        <v>542</v>
      </c>
      <c r="BVH118" s="4" t="str" cm="1">
        <f t="array" ref="BVH118:BVJ118">IFERROR(VLOOKUP(BVG118,[1]MA!$A$6:$D$32,{2,3,4},0),IFERROR(VLOOKUP(BVG118,[1]MO!$A$6:$D$26,{2,3,4},0),IFERROR(VLOOKUP(BVG118,[1]MQ!$A$6:$D$26,{2,3,4},0),IFERROR(VLOOKUP(BVG118,[1]BA!$A$6:$H$184,{2,5,8},0),{"No encontrado","X","X"}))))</f>
        <v>ALAMBRON 1/4</v>
      </c>
      <c r="BVI118" s="12" t="str">
        <v>Kg</v>
      </c>
      <c r="BVJ118" s="4">
        <v>16</v>
      </c>
      <c r="BVK118" s="1">
        <f t="shared" ref="BVK118" si="4337">(0.15*2+0.2*2)/0.2*0.248*1.03</f>
        <v>0.89</v>
      </c>
      <c r="BVL118" s="4">
        <f t="shared" si="484"/>
        <v>14.24</v>
      </c>
      <c r="BVO118" s="1" t="s">
        <v>542</v>
      </c>
      <c r="BVP118" s="4" t="str" cm="1">
        <f t="array" ref="BVP118:BVR118">IFERROR(VLOOKUP(BVO118,[1]MA!$A$6:$D$32,{2,3,4},0),IFERROR(VLOOKUP(BVO118,[1]MO!$A$6:$D$26,{2,3,4},0),IFERROR(VLOOKUP(BVO118,[1]MQ!$A$6:$D$26,{2,3,4},0),IFERROR(VLOOKUP(BVO118,[1]BA!$A$6:$H$184,{2,5,8},0),{"No encontrado","X","X"}))))</f>
        <v>ALAMBRON 1/4</v>
      </c>
      <c r="BVQ118" s="12" t="str">
        <v>Kg</v>
      </c>
      <c r="BVR118" s="4">
        <v>16</v>
      </c>
      <c r="BVS118" s="1">
        <f t="shared" ref="BVS118" si="4338">(0.15*2+0.2*2)/0.2*0.248*1.03</f>
        <v>0.89</v>
      </c>
      <c r="BVT118" s="4">
        <f t="shared" si="486"/>
        <v>14.24</v>
      </c>
      <c r="BVW118" s="1" t="s">
        <v>542</v>
      </c>
      <c r="BVX118" s="4" t="str" cm="1">
        <f t="array" ref="BVX118:BVZ118">IFERROR(VLOOKUP(BVW118,[1]MA!$A$6:$D$32,{2,3,4},0),IFERROR(VLOOKUP(BVW118,[1]MO!$A$6:$D$26,{2,3,4},0),IFERROR(VLOOKUP(BVW118,[1]MQ!$A$6:$D$26,{2,3,4},0),IFERROR(VLOOKUP(BVW118,[1]BA!$A$6:$H$184,{2,5,8},0),{"No encontrado","X","X"}))))</f>
        <v>ALAMBRON 1/4</v>
      </c>
      <c r="BVY118" s="12" t="str">
        <v>Kg</v>
      </c>
      <c r="BVZ118" s="4">
        <v>16</v>
      </c>
      <c r="BWA118" s="1">
        <f t="shared" ref="BWA118" si="4339">(0.15*2+0.2*2)/0.2*0.248*1.03</f>
        <v>0.89</v>
      </c>
      <c r="BWB118" s="4">
        <f t="shared" si="488"/>
        <v>14.24</v>
      </c>
      <c r="BWE118" s="1" t="s">
        <v>542</v>
      </c>
      <c r="BWF118" s="4" t="str" cm="1">
        <f t="array" ref="BWF118:BWH118">IFERROR(VLOOKUP(BWE118,[1]MA!$A$6:$D$32,{2,3,4},0),IFERROR(VLOOKUP(BWE118,[1]MO!$A$6:$D$26,{2,3,4},0),IFERROR(VLOOKUP(BWE118,[1]MQ!$A$6:$D$26,{2,3,4},0),IFERROR(VLOOKUP(BWE118,[1]BA!$A$6:$H$184,{2,5,8},0),{"No encontrado","X","X"}))))</f>
        <v>ALAMBRON 1/4</v>
      </c>
      <c r="BWG118" s="12" t="str">
        <v>Kg</v>
      </c>
      <c r="BWH118" s="4">
        <v>16</v>
      </c>
      <c r="BWI118" s="1">
        <f t="shared" ref="BWI118" si="4340">(0.15*2+0.2*2)/0.2*0.248*1.03</f>
        <v>0.89</v>
      </c>
      <c r="BWJ118" s="4">
        <f t="shared" si="490"/>
        <v>14.24</v>
      </c>
      <c r="BWM118" s="1" t="s">
        <v>542</v>
      </c>
      <c r="BWN118" s="4" t="str" cm="1">
        <f t="array" ref="BWN118:BWP118">IFERROR(VLOOKUP(BWM118,[1]MA!$A$6:$D$32,{2,3,4},0),IFERROR(VLOOKUP(BWM118,[1]MO!$A$6:$D$26,{2,3,4},0),IFERROR(VLOOKUP(BWM118,[1]MQ!$A$6:$D$26,{2,3,4},0),IFERROR(VLOOKUP(BWM118,[1]BA!$A$6:$H$184,{2,5,8},0),{"No encontrado","X","X"}))))</f>
        <v>ALAMBRON 1/4</v>
      </c>
      <c r="BWO118" s="12" t="str">
        <v>Kg</v>
      </c>
      <c r="BWP118" s="4">
        <v>16</v>
      </c>
      <c r="BWQ118" s="1">
        <f t="shared" ref="BWQ118" si="4341">(0.15*2+0.2*2)/0.2*0.248*1.03</f>
        <v>0.89</v>
      </c>
      <c r="BWR118" s="4">
        <f t="shared" si="492"/>
        <v>14.24</v>
      </c>
      <c r="BWU118" s="1" t="s">
        <v>542</v>
      </c>
      <c r="BWV118" s="4" t="str" cm="1">
        <f t="array" ref="BWV118:BWX118">IFERROR(VLOOKUP(BWU118,[1]MA!$A$6:$D$32,{2,3,4},0),IFERROR(VLOOKUP(BWU118,[1]MO!$A$6:$D$26,{2,3,4},0),IFERROR(VLOOKUP(BWU118,[1]MQ!$A$6:$D$26,{2,3,4},0),IFERROR(VLOOKUP(BWU118,[1]BA!$A$6:$H$184,{2,5,8},0),{"No encontrado","X","X"}))))</f>
        <v>ALAMBRON 1/4</v>
      </c>
      <c r="BWW118" s="12" t="str">
        <v>Kg</v>
      </c>
      <c r="BWX118" s="4">
        <v>16</v>
      </c>
      <c r="BWY118" s="1">
        <f t="shared" ref="BWY118" si="4342">(0.15*2+0.2*2)/0.2*0.248*1.03</f>
        <v>0.89</v>
      </c>
      <c r="BWZ118" s="4">
        <f t="shared" si="494"/>
        <v>14.24</v>
      </c>
      <c r="BXC118" s="1" t="s">
        <v>542</v>
      </c>
      <c r="BXD118" s="4" t="str" cm="1">
        <f t="array" ref="BXD118:BXF118">IFERROR(VLOOKUP(BXC118,[1]MA!$A$6:$D$32,{2,3,4},0),IFERROR(VLOOKUP(BXC118,[1]MO!$A$6:$D$26,{2,3,4},0),IFERROR(VLOOKUP(BXC118,[1]MQ!$A$6:$D$26,{2,3,4},0),IFERROR(VLOOKUP(BXC118,[1]BA!$A$6:$H$184,{2,5,8},0),{"No encontrado","X","X"}))))</f>
        <v>ALAMBRON 1/4</v>
      </c>
      <c r="BXE118" s="12" t="str">
        <v>Kg</v>
      </c>
      <c r="BXF118" s="4">
        <v>16</v>
      </c>
      <c r="BXG118" s="1">
        <f t="shared" ref="BXG118" si="4343">(0.15*2+0.2*2)/0.2*0.248*1.03</f>
        <v>0.89</v>
      </c>
      <c r="BXH118" s="4">
        <f t="shared" si="496"/>
        <v>14.24</v>
      </c>
      <c r="BXK118" s="1" t="s">
        <v>542</v>
      </c>
      <c r="BXL118" s="4" t="str" cm="1">
        <f t="array" ref="BXL118:BXN118">IFERROR(VLOOKUP(BXK118,[1]MA!$A$6:$D$32,{2,3,4},0),IFERROR(VLOOKUP(BXK118,[1]MO!$A$6:$D$26,{2,3,4},0),IFERROR(VLOOKUP(BXK118,[1]MQ!$A$6:$D$26,{2,3,4},0),IFERROR(VLOOKUP(BXK118,[1]BA!$A$6:$H$184,{2,5,8},0),{"No encontrado","X","X"}))))</f>
        <v>ALAMBRON 1/4</v>
      </c>
      <c r="BXM118" s="12" t="str">
        <v>Kg</v>
      </c>
      <c r="BXN118" s="4">
        <v>16</v>
      </c>
      <c r="BXO118" s="1">
        <f t="shared" ref="BXO118" si="4344">(0.15*2+0.2*2)/0.2*0.248*1.03</f>
        <v>0.89</v>
      </c>
      <c r="BXP118" s="4">
        <f t="shared" si="498"/>
        <v>14.24</v>
      </c>
      <c r="BXS118" s="1" t="s">
        <v>542</v>
      </c>
      <c r="BXT118" s="4" t="str" cm="1">
        <f t="array" ref="BXT118:BXV118">IFERROR(VLOOKUP(BXS118,[1]MA!$A$6:$D$32,{2,3,4},0),IFERROR(VLOOKUP(BXS118,[1]MO!$A$6:$D$26,{2,3,4},0),IFERROR(VLOOKUP(BXS118,[1]MQ!$A$6:$D$26,{2,3,4},0),IFERROR(VLOOKUP(BXS118,[1]BA!$A$6:$H$184,{2,5,8},0),{"No encontrado","X","X"}))))</f>
        <v>ALAMBRON 1/4</v>
      </c>
      <c r="BXU118" s="12" t="str">
        <v>Kg</v>
      </c>
      <c r="BXV118" s="4">
        <v>16</v>
      </c>
      <c r="BXW118" s="1">
        <f t="shared" ref="BXW118" si="4345">(0.15*2+0.2*2)/0.2*0.248*1.03</f>
        <v>0.89</v>
      </c>
      <c r="BXX118" s="4">
        <f t="shared" si="500"/>
        <v>14.24</v>
      </c>
      <c r="BYA118" s="1" t="s">
        <v>542</v>
      </c>
      <c r="BYB118" s="4" t="str" cm="1">
        <f t="array" ref="BYB118:BYD118">IFERROR(VLOOKUP(BYA118,[1]MA!$A$6:$D$32,{2,3,4},0),IFERROR(VLOOKUP(BYA118,[1]MO!$A$6:$D$26,{2,3,4},0),IFERROR(VLOOKUP(BYA118,[1]MQ!$A$6:$D$26,{2,3,4},0),IFERROR(VLOOKUP(BYA118,[1]BA!$A$6:$H$184,{2,5,8},0),{"No encontrado","X","X"}))))</f>
        <v>ALAMBRON 1/4</v>
      </c>
      <c r="BYC118" s="12" t="str">
        <v>Kg</v>
      </c>
      <c r="BYD118" s="4">
        <v>16</v>
      </c>
      <c r="BYE118" s="1">
        <f t="shared" ref="BYE118" si="4346">(0.15*2+0.2*2)/0.2*0.248*1.03</f>
        <v>0.89</v>
      </c>
      <c r="BYF118" s="4">
        <f t="shared" si="502"/>
        <v>14.24</v>
      </c>
      <c r="BYI118" s="1" t="s">
        <v>542</v>
      </c>
      <c r="BYJ118" s="4" t="str" cm="1">
        <f t="array" ref="BYJ118:BYL118">IFERROR(VLOOKUP(BYI118,[1]MA!$A$6:$D$32,{2,3,4},0),IFERROR(VLOOKUP(BYI118,[1]MO!$A$6:$D$26,{2,3,4},0),IFERROR(VLOOKUP(BYI118,[1]MQ!$A$6:$D$26,{2,3,4},0),IFERROR(VLOOKUP(BYI118,[1]BA!$A$6:$H$184,{2,5,8},0),{"No encontrado","X","X"}))))</f>
        <v>ALAMBRON 1/4</v>
      </c>
      <c r="BYK118" s="12" t="str">
        <v>Kg</v>
      </c>
      <c r="BYL118" s="4">
        <v>16</v>
      </c>
      <c r="BYM118" s="1">
        <f t="shared" ref="BYM118" si="4347">(0.15*2+0.2*2)/0.2*0.248*1.03</f>
        <v>0.89</v>
      </c>
      <c r="BYN118" s="4">
        <f t="shared" si="504"/>
        <v>14.24</v>
      </c>
      <c r="BYQ118" s="1" t="s">
        <v>542</v>
      </c>
      <c r="BYR118" s="4" t="str" cm="1">
        <f t="array" ref="BYR118:BYT118">IFERROR(VLOOKUP(BYQ118,[1]MA!$A$6:$D$32,{2,3,4},0),IFERROR(VLOOKUP(BYQ118,[1]MO!$A$6:$D$26,{2,3,4},0),IFERROR(VLOOKUP(BYQ118,[1]MQ!$A$6:$D$26,{2,3,4},0),IFERROR(VLOOKUP(BYQ118,[1]BA!$A$6:$H$184,{2,5,8},0),{"No encontrado","X","X"}))))</f>
        <v>ALAMBRON 1/4</v>
      </c>
      <c r="BYS118" s="12" t="str">
        <v>Kg</v>
      </c>
      <c r="BYT118" s="4">
        <v>16</v>
      </c>
      <c r="BYU118" s="1">
        <f t="shared" ref="BYU118" si="4348">(0.15*2+0.2*2)/0.2*0.248*1.03</f>
        <v>0.89</v>
      </c>
      <c r="BYV118" s="4">
        <f t="shared" si="506"/>
        <v>14.24</v>
      </c>
      <c r="BYY118" s="1" t="s">
        <v>542</v>
      </c>
      <c r="BYZ118" s="4" t="str" cm="1">
        <f t="array" ref="BYZ118:BZB118">IFERROR(VLOOKUP(BYY118,[1]MA!$A$6:$D$32,{2,3,4},0),IFERROR(VLOOKUP(BYY118,[1]MO!$A$6:$D$26,{2,3,4},0),IFERROR(VLOOKUP(BYY118,[1]MQ!$A$6:$D$26,{2,3,4},0),IFERROR(VLOOKUP(BYY118,[1]BA!$A$6:$H$184,{2,5,8},0),{"No encontrado","X","X"}))))</f>
        <v>ALAMBRON 1/4</v>
      </c>
      <c r="BZA118" s="12" t="str">
        <v>Kg</v>
      </c>
      <c r="BZB118" s="4">
        <v>16</v>
      </c>
      <c r="BZC118" s="1">
        <f t="shared" ref="BZC118" si="4349">(0.15*2+0.2*2)/0.2*0.248*1.03</f>
        <v>0.89</v>
      </c>
      <c r="BZD118" s="4">
        <f t="shared" si="508"/>
        <v>14.24</v>
      </c>
      <c r="BZG118" s="1" t="s">
        <v>542</v>
      </c>
      <c r="BZH118" s="4" t="str" cm="1">
        <f t="array" ref="BZH118:BZJ118">IFERROR(VLOOKUP(BZG118,[1]MA!$A$6:$D$32,{2,3,4},0),IFERROR(VLOOKUP(BZG118,[1]MO!$A$6:$D$26,{2,3,4},0),IFERROR(VLOOKUP(BZG118,[1]MQ!$A$6:$D$26,{2,3,4},0),IFERROR(VLOOKUP(BZG118,[1]BA!$A$6:$H$184,{2,5,8},0),{"No encontrado","X","X"}))))</f>
        <v>ALAMBRON 1/4</v>
      </c>
      <c r="BZI118" s="12" t="str">
        <v>Kg</v>
      </c>
      <c r="BZJ118" s="4">
        <v>16</v>
      </c>
      <c r="BZK118" s="1">
        <f t="shared" ref="BZK118" si="4350">(0.15*2+0.2*2)/0.2*0.248*1.03</f>
        <v>0.89</v>
      </c>
      <c r="BZL118" s="4">
        <f t="shared" si="510"/>
        <v>14.24</v>
      </c>
      <c r="BZO118" s="1" t="s">
        <v>542</v>
      </c>
      <c r="BZP118" s="4" t="str" cm="1">
        <f t="array" ref="BZP118:BZR118">IFERROR(VLOOKUP(BZO118,[1]MA!$A$6:$D$32,{2,3,4},0),IFERROR(VLOOKUP(BZO118,[1]MO!$A$6:$D$26,{2,3,4},0),IFERROR(VLOOKUP(BZO118,[1]MQ!$A$6:$D$26,{2,3,4},0),IFERROR(VLOOKUP(BZO118,[1]BA!$A$6:$H$184,{2,5,8},0),{"No encontrado","X","X"}))))</f>
        <v>ALAMBRON 1/4</v>
      </c>
      <c r="BZQ118" s="12" t="str">
        <v>Kg</v>
      </c>
      <c r="BZR118" s="4">
        <v>16</v>
      </c>
      <c r="BZS118" s="1">
        <f t="shared" ref="BZS118" si="4351">(0.15*2+0.2*2)/0.2*0.248*1.03</f>
        <v>0.89</v>
      </c>
      <c r="BZT118" s="4">
        <f t="shared" si="512"/>
        <v>14.24</v>
      </c>
      <c r="BZW118" s="1" t="s">
        <v>542</v>
      </c>
      <c r="BZX118" s="4" t="str" cm="1">
        <f t="array" ref="BZX118:BZZ118">IFERROR(VLOOKUP(BZW118,[1]MA!$A$6:$D$32,{2,3,4},0),IFERROR(VLOOKUP(BZW118,[1]MO!$A$6:$D$26,{2,3,4},0),IFERROR(VLOOKUP(BZW118,[1]MQ!$A$6:$D$26,{2,3,4},0),IFERROR(VLOOKUP(BZW118,[1]BA!$A$6:$H$184,{2,5,8},0),{"No encontrado","X","X"}))))</f>
        <v>ALAMBRON 1/4</v>
      </c>
      <c r="BZY118" s="12" t="str">
        <v>Kg</v>
      </c>
      <c r="BZZ118" s="4">
        <v>16</v>
      </c>
      <c r="CAA118" s="1">
        <f t="shared" ref="CAA118" si="4352">(0.15*2+0.2*2)/0.2*0.248*1.03</f>
        <v>0.89</v>
      </c>
      <c r="CAB118" s="4">
        <f t="shared" si="514"/>
        <v>14.24</v>
      </c>
      <c r="CAE118" s="1" t="s">
        <v>542</v>
      </c>
      <c r="CAF118" s="4" t="str" cm="1">
        <f t="array" ref="CAF118:CAH118">IFERROR(VLOOKUP(CAE118,[1]MA!$A$6:$D$32,{2,3,4},0),IFERROR(VLOOKUP(CAE118,[1]MO!$A$6:$D$26,{2,3,4},0),IFERROR(VLOOKUP(CAE118,[1]MQ!$A$6:$D$26,{2,3,4},0),IFERROR(VLOOKUP(CAE118,[1]BA!$A$6:$H$184,{2,5,8},0),{"No encontrado","X","X"}))))</f>
        <v>ALAMBRON 1/4</v>
      </c>
      <c r="CAG118" s="12" t="str">
        <v>Kg</v>
      </c>
      <c r="CAH118" s="4">
        <v>16</v>
      </c>
      <c r="CAI118" s="1">
        <f t="shared" ref="CAI118" si="4353">(0.15*2+0.2*2)/0.2*0.248*1.03</f>
        <v>0.89</v>
      </c>
      <c r="CAJ118" s="4">
        <f t="shared" si="516"/>
        <v>14.24</v>
      </c>
      <c r="CAM118" s="1" t="s">
        <v>542</v>
      </c>
      <c r="CAN118" s="4" t="str" cm="1">
        <f t="array" ref="CAN118:CAP118">IFERROR(VLOOKUP(CAM118,[1]MA!$A$6:$D$32,{2,3,4},0),IFERROR(VLOOKUP(CAM118,[1]MO!$A$6:$D$26,{2,3,4},0),IFERROR(VLOOKUP(CAM118,[1]MQ!$A$6:$D$26,{2,3,4},0),IFERROR(VLOOKUP(CAM118,[1]BA!$A$6:$H$184,{2,5,8},0),{"No encontrado","X","X"}))))</f>
        <v>ALAMBRON 1/4</v>
      </c>
      <c r="CAO118" s="12" t="str">
        <v>Kg</v>
      </c>
      <c r="CAP118" s="4">
        <v>16</v>
      </c>
      <c r="CAQ118" s="1">
        <f t="shared" ref="CAQ118" si="4354">(0.15*2+0.2*2)/0.2*0.248*1.03</f>
        <v>0.89</v>
      </c>
      <c r="CAR118" s="4">
        <f t="shared" si="518"/>
        <v>14.24</v>
      </c>
      <c r="CAU118" s="1" t="s">
        <v>542</v>
      </c>
      <c r="CAV118" s="4" t="str" cm="1">
        <f t="array" ref="CAV118:CAX118">IFERROR(VLOOKUP(CAU118,[1]MA!$A$6:$D$32,{2,3,4},0),IFERROR(VLOOKUP(CAU118,[1]MO!$A$6:$D$26,{2,3,4},0),IFERROR(VLOOKUP(CAU118,[1]MQ!$A$6:$D$26,{2,3,4},0),IFERROR(VLOOKUP(CAU118,[1]BA!$A$6:$H$184,{2,5,8},0),{"No encontrado","X","X"}))))</f>
        <v>ALAMBRON 1/4</v>
      </c>
      <c r="CAW118" s="12" t="str">
        <v>Kg</v>
      </c>
      <c r="CAX118" s="4">
        <v>16</v>
      </c>
      <c r="CAY118" s="1">
        <f t="shared" ref="CAY118" si="4355">(0.15*2+0.2*2)/0.2*0.248*1.03</f>
        <v>0.89</v>
      </c>
      <c r="CAZ118" s="4">
        <f t="shared" si="520"/>
        <v>14.24</v>
      </c>
      <c r="CBC118" s="1" t="s">
        <v>542</v>
      </c>
      <c r="CBD118" s="4" t="str" cm="1">
        <f t="array" ref="CBD118:CBF118">IFERROR(VLOOKUP(CBC118,[1]MA!$A$6:$D$32,{2,3,4},0),IFERROR(VLOOKUP(CBC118,[1]MO!$A$6:$D$26,{2,3,4},0),IFERROR(VLOOKUP(CBC118,[1]MQ!$A$6:$D$26,{2,3,4},0),IFERROR(VLOOKUP(CBC118,[1]BA!$A$6:$H$184,{2,5,8},0),{"No encontrado","X","X"}))))</f>
        <v>ALAMBRON 1/4</v>
      </c>
      <c r="CBE118" s="12" t="str">
        <v>Kg</v>
      </c>
      <c r="CBF118" s="4">
        <v>16</v>
      </c>
      <c r="CBG118" s="1">
        <f t="shared" ref="CBG118" si="4356">(0.15*2+0.2*2)/0.2*0.248*1.03</f>
        <v>0.89</v>
      </c>
      <c r="CBH118" s="4">
        <f t="shared" si="522"/>
        <v>14.24</v>
      </c>
      <c r="CBK118" s="1" t="s">
        <v>542</v>
      </c>
      <c r="CBL118" s="4" t="str" cm="1">
        <f t="array" ref="CBL118:CBN118">IFERROR(VLOOKUP(CBK118,[1]MA!$A$6:$D$32,{2,3,4},0),IFERROR(VLOOKUP(CBK118,[1]MO!$A$6:$D$26,{2,3,4},0),IFERROR(VLOOKUP(CBK118,[1]MQ!$A$6:$D$26,{2,3,4},0),IFERROR(VLOOKUP(CBK118,[1]BA!$A$6:$H$184,{2,5,8},0),{"No encontrado","X","X"}))))</f>
        <v>ALAMBRON 1/4</v>
      </c>
      <c r="CBM118" s="12" t="str">
        <v>Kg</v>
      </c>
      <c r="CBN118" s="4">
        <v>16</v>
      </c>
      <c r="CBO118" s="1">
        <f t="shared" ref="CBO118" si="4357">(0.15*2+0.2*2)/0.2*0.248*1.03</f>
        <v>0.89</v>
      </c>
      <c r="CBP118" s="4">
        <f t="shared" si="524"/>
        <v>14.24</v>
      </c>
      <c r="CBS118" s="1" t="s">
        <v>542</v>
      </c>
      <c r="CBT118" s="4" t="str" cm="1">
        <f t="array" ref="CBT118:CBV118">IFERROR(VLOOKUP(CBS118,[1]MA!$A$6:$D$32,{2,3,4},0),IFERROR(VLOOKUP(CBS118,[1]MO!$A$6:$D$26,{2,3,4},0),IFERROR(VLOOKUP(CBS118,[1]MQ!$A$6:$D$26,{2,3,4},0),IFERROR(VLOOKUP(CBS118,[1]BA!$A$6:$H$184,{2,5,8},0),{"No encontrado","X","X"}))))</f>
        <v>ALAMBRON 1/4</v>
      </c>
      <c r="CBU118" s="12" t="str">
        <v>Kg</v>
      </c>
      <c r="CBV118" s="4">
        <v>16</v>
      </c>
      <c r="CBW118" s="1">
        <f t="shared" ref="CBW118" si="4358">(0.15*2+0.2*2)/0.2*0.248*1.03</f>
        <v>0.89</v>
      </c>
      <c r="CBX118" s="4">
        <f t="shared" si="526"/>
        <v>14.24</v>
      </c>
      <c r="CCA118" s="1" t="s">
        <v>542</v>
      </c>
      <c r="CCB118" s="4" t="str" cm="1">
        <f t="array" ref="CCB118:CCD118">IFERROR(VLOOKUP(CCA118,[1]MA!$A$6:$D$32,{2,3,4},0),IFERROR(VLOOKUP(CCA118,[1]MO!$A$6:$D$26,{2,3,4},0),IFERROR(VLOOKUP(CCA118,[1]MQ!$A$6:$D$26,{2,3,4},0),IFERROR(VLOOKUP(CCA118,[1]BA!$A$6:$H$184,{2,5,8},0),{"No encontrado","X","X"}))))</f>
        <v>ALAMBRON 1/4</v>
      </c>
      <c r="CCC118" s="12" t="str">
        <v>Kg</v>
      </c>
      <c r="CCD118" s="4">
        <v>16</v>
      </c>
      <c r="CCE118" s="1">
        <f t="shared" ref="CCE118" si="4359">(0.15*2+0.2*2)/0.2*0.248*1.03</f>
        <v>0.89</v>
      </c>
      <c r="CCF118" s="4">
        <f t="shared" si="528"/>
        <v>14.24</v>
      </c>
      <c r="CCI118" s="1" t="s">
        <v>542</v>
      </c>
      <c r="CCJ118" s="4" t="str" cm="1">
        <f t="array" ref="CCJ118:CCL118">IFERROR(VLOOKUP(CCI118,[1]MA!$A$6:$D$32,{2,3,4},0),IFERROR(VLOOKUP(CCI118,[1]MO!$A$6:$D$26,{2,3,4},0),IFERROR(VLOOKUP(CCI118,[1]MQ!$A$6:$D$26,{2,3,4},0),IFERROR(VLOOKUP(CCI118,[1]BA!$A$6:$H$184,{2,5,8},0),{"No encontrado","X","X"}))))</f>
        <v>ALAMBRON 1/4</v>
      </c>
      <c r="CCK118" s="12" t="str">
        <v>Kg</v>
      </c>
      <c r="CCL118" s="4">
        <v>16</v>
      </c>
      <c r="CCM118" s="1">
        <f t="shared" ref="CCM118" si="4360">(0.15*2+0.2*2)/0.2*0.248*1.03</f>
        <v>0.89</v>
      </c>
      <c r="CCN118" s="4">
        <f t="shared" si="530"/>
        <v>14.24</v>
      </c>
      <c r="CCQ118" s="1" t="s">
        <v>542</v>
      </c>
      <c r="CCR118" s="4" t="str" cm="1">
        <f t="array" ref="CCR118:CCT118">IFERROR(VLOOKUP(CCQ118,[1]MA!$A$6:$D$32,{2,3,4},0),IFERROR(VLOOKUP(CCQ118,[1]MO!$A$6:$D$26,{2,3,4},0),IFERROR(VLOOKUP(CCQ118,[1]MQ!$A$6:$D$26,{2,3,4},0),IFERROR(VLOOKUP(CCQ118,[1]BA!$A$6:$H$184,{2,5,8},0),{"No encontrado","X","X"}))))</f>
        <v>ALAMBRON 1/4</v>
      </c>
      <c r="CCS118" s="12" t="str">
        <v>Kg</v>
      </c>
      <c r="CCT118" s="4">
        <v>16</v>
      </c>
      <c r="CCU118" s="1">
        <f t="shared" ref="CCU118" si="4361">(0.15*2+0.2*2)/0.2*0.248*1.03</f>
        <v>0.89</v>
      </c>
      <c r="CCV118" s="4">
        <f t="shared" si="532"/>
        <v>14.24</v>
      </c>
      <c r="CCY118" s="1" t="s">
        <v>542</v>
      </c>
      <c r="CCZ118" s="4" t="str" cm="1">
        <f t="array" ref="CCZ118:CDB118">IFERROR(VLOOKUP(CCY118,[1]MA!$A$6:$D$32,{2,3,4},0),IFERROR(VLOOKUP(CCY118,[1]MO!$A$6:$D$26,{2,3,4},0),IFERROR(VLOOKUP(CCY118,[1]MQ!$A$6:$D$26,{2,3,4},0),IFERROR(VLOOKUP(CCY118,[1]BA!$A$6:$H$184,{2,5,8},0),{"No encontrado","X","X"}))))</f>
        <v>ALAMBRON 1/4</v>
      </c>
      <c r="CDA118" s="12" t="str">
        <v>Kg</v>
      </c>
      <c r="CDB118" s="4">
        <v>16</v>
      </c>
      <c r="CDC118" s="1">
        <f t="shared" ref="CDC118" si="4362">(0.15*2+0.2*2)/0.2*0.248*1.03</f>
        <v>0.89</v>
      </c>
      <c r="CDD118" s="4">
        <f t="shared" si="534"/>
        <v>14.24</v>
      </c>
      <c r="CDG118" s="1" t="s">
        <v>542</v>
      </c>
      <c r="CDH118" s="4" t="str" cm="1">
        <f t="array" ref="CDH118:CDJ118">IFERROR(VLOOKUP(CDG118,[1]MA!$A$6:$D$32,{2,3,4},0),IFERROR(VLOOKUP(CDG118,[1]MO!$A$6:$D$26,{2,3,4},0),IFERROR(VLOOKUP(CDG118,[1]MQ!$A$6:$D$26,{2,3,4},0),IFERROR(VLOOKUP(CDG118,[1]BA!$A$6:$H$184,{2,5,8},0),{"No encontrado","X","X"}))))</f>
        <v>ALAMBRON 1/4</v>
      </c>
      <c r="CDI118" s="12" t="str">
        <v>Kg</v>
      </c>
      <c r="CDJ118" s="4">
        <v>16</v>
      </c>
      <c r="CDK118" s="1">
        <f t="shared" ref="CDK118" si="4363">(0.15*2+0.2*2)/0.2*0.248*1.03</f>
        <v>0.89</v>
      </c>
      <c r="CDL118" s="4">
        <f t="shared" si="536"/>
        <v>14.24</v>
      </c>
      <c r="CDO118" s="1" t="s">
        <v>542</v>
      </c>
      <c r="CDP118" s="4" t="str" cm="1">
        <f t="array" ref="CDP118:CDR118">IFERROR(VLOOKUP(CDO118,[1]MA!$A$6:$D$32,{2,3,4},0),IFERROR(VLOOKUP(CDO118,[1]MO!$A$6:$D$26,{2,3,4},0),IFERROR(VLOOKUP(CDO118,[1]MQ!$A$6:$D$26,{2,3,4},0),IFERROR(VLOOKUP(CDO118,[1]BA!$A$6:$H$184,{2,5,8},0),{"No encontrado","X","X"}))))</f>
        <v>ALAMBRON 1/4</v>
      </c>
      <c r="CDQ118" s="12" t="str">
        <v>Kg</v>
      </c>
      <c r="CDR118" s="4">
        <v>16</v>
      </c>
      <c r="CDS118" s="1">
        <f t="shared" ref="CDS118" si="4364">(0.15*2+0.2*2)/0.2*0.248*1.03</f>
        <v>0.89</v>
      </c>
      <c r="CDT118" s="4">
        <f t="shared" si="538"/>
        <v>14.24</v>
      </c>
      <c r="CDW118" s="1" t="s">
        <v>542</v>
      </c>
      <c r="CDX118" s="4" t="str" cm="1">
        <f t="array" ref="CDX118:CDZ118">IFERROR(VLOOKUP(CDW118,[1]MA!$A$6:$D$32,{2,3,4},0),IFERROR(VLOOKUP(CDW118,[1]MO!$A$6:$D$26,{2,3,4},0),IFERROR(VLOOKUP(CDW118,[1]MQ!$A$6:$D$26,{2,3,4},0),IFERROR(VLOOKUP(CDW118,[1]BA!$A$6:$H$184,{2,5,8},0),{"No encontrado","X","X"}))))</f>
        <v>ALAMBRON 1/4</v>
      </c>
      <c r="CDY118" s="12" t="str">
        <v>Kg</v>
      </c>
      <c r="CDZ118" s="4">
        <v>16</v>
      </c>
      <c r="CEA118" s="1">
        <f t="shared" ref="CEA118" si="4365">(0.15*2+0.2*2)/0.2*0.248*1.03</f>
        <v>0.89</v>
      </c>
      <c r="CEB118" s="4">
        <f t="shared" si="540"/>
        <v>14.24</v>
      </c>
      <c r="CEE118" s="1" t="s">
        <v>542</v>
      </c>
      <c r="CEF118" s="4" t="str" cm="1">
        <f t="array" ref="CEF118:CEH118">IFERROR(VLOOKUP(CEE118,[1]MA!$A$6:$D$32,{2,3,4},0),IFERROR(VLOOKUP(CEE118,[1]MO!$A$6:$D$26,{2,3,4},0),IFERROR(VLOOKUP(CEE118,[1]MQ!$A$6:$D$26,{2,3,4},0),IFERROR(VLOOKUP(CEE118,[1]BA!$A$6:$H$184,{2,5,8},0),{"No encontrado","X","X"}))))</f>
        <v>ALAMBRON 1/4</v>
      </c>
      <c r="CEG118" s="12" t="str">
        <v>Kg</v>
      </c>
      <c r="CEH118" s="4">
        <v>16</v>
      </c>
      <c r="CEI118" s="1">
        <f t="shared" ref="CEI118" si="4366">(0.15*2+0.2*2)/0.2*0.248*1.03</f>
        <v>0.89</v>
      </c>
      <c r="CEJ118" s="4">
        <f t="shared" si="542"/>
        <v>14.24</v>
      </c>
      <c r="CEM118" s="1" t="s">
        <v>542</v>
      </c>
      <c r="CEN118" s="4" t="str" cm="1">
        <f t="array" ref="CEN118:CEP118">IFERROR(VLOOKUP(CEM118,[1]MA!$A$6:$D$32,{2,3,4},0),IFERROR(VLOOKUP(CEM118,[1]MO!$A$6:$D$26,{2,3,4},0),IFERROR(VLOOKUP(CEM118,[1]MQ!$A$6:$D$26,{2,3,4},0),IFERROR(VLOOKUP(CEM118,[1]BA!$A$6:$H$184,{2,5,8},0),{"No encontrado","X","X"}))))</f>
        <v>ALAMBRON 1/4</v>
      </c>
      <c r="CEO118" s="12" t="str">
        <v>Kg</v>
      </c>
      <c r="CEP118" s="4">
        <v>16</v>
      </c>
      <c r="CEQ118" s="1">
        <f t="shared" ref="CEQ118" si="4367">(0.15*2+0.2*2)/0.2*0.248*1.03</f>
        <v>0.89</v>
      </c>
      <c r="CER118" s="4">
        <f t="shared" si="544"/>
        <v>14.24</v>
      </c>
      <c r="CEU118" s="1" t="s">
        <v>542</v>
      </c>
      <c r="CEV118" s="4" t="str" cm="1">
        <f t="array" ref="CEV118:CEX118">IFERROR(VLOOKUP(CEU118,[1]MA!$A$6:$D$32,{2,3,4},0),IFERROR(VLOOKUP(CEU118,[1]MO!$A$6:$D$26,{2,3,4},0),IFERROR(VLOOKUP(CEU118,[1]MQ!$A$6:$D$26,{2,3,4},0),IFERROR(VLOOKUP(CEU118,[1]BA!$A$6:$H$184,{2,5,8},0),{"No encontrado","X","X"}))))</f>
        <v>ALAMBRON 1/4</v>
      </c>
      <c r="CEW118" s="12" t="str">
        <v>Kg</v>
      </c>
      <c r="CEX118" s="4">
        <v>16</v>
      </c>
      <c r="CEY118" s="1">
        <f t="shared" ref="CEY118" si="4368">(0.15*2+0.2*2)/0.2*0.248*1.03</f>
        <v>0.89</v>
      </c>
      <c r="CEZ118" s="4">
        <f t="shared" si="546"/>
        <v>14.24</v>
      </c>
      <c r="CFC118" s="1" t="s">
        <v>542</v>
      </c>
      <c r="CFD118" s="4" t="str" cm="1">
        <f t="array" ref="CFD118:CFF118">IFERROR(VLOOKUP(CFC118,[1]MA!$A$6:$D$32,{2,3,4},0),IFERROR(VLOOKUP(CFC118,[1]MO!$A$6:$D$26,{2,3,4},0),IFERROR(VLOOKUP(CFC118,[1]MQ!$A$6:$D$26,{2,3,4},0),IFERROR(VLOOKUP(CFC118,[1]BA!$A$6:$H$184,{2,5,8},0),{"No encontrado","X","X"}))))</f>
        <v>ALAMBRON 1/4</v>
      </c>
      <c r="CFE118" s="12" t="str">
        <v>Kg</v>
      </c>
      <c r="CFF118" s="4">
        <v>16</v>
      </c>
      <c r="CFG118" s="1">
        <f t="shared" ref="CFG118" si="4369">(0.15*2+0.2*2)/0.2*0.248*1.03</f>
        <v>0.89</v>
      </c>
      <c r="CFH118" s="4">
        <f t="shared" si="548"/>
        <v>14.24</v>
      </c>
      <c r="CFK118" s="1" t="s">
        <v>542</v>
      </c>
      <c r="CFL118" s="4" t="str" cm="1">
        <f t="array" ref="CFL118:CFN118">IFERROR(VLOOKUP(CFK118,[1]MA!$A$6:$D$32,{2,3,4},0),IFERROR(VLOOKUP(CFK118,[1]MO!$A$6:$D$26,{2,3,4},0),IFERROR(VLOOKUP(CFK118,[1]MQ!$A$6:$D$26,{2,3,4},0),IFERROR(VLOOKUP(CFK118,[1]BA!$A$6:$H$184,{2,5,8},0),{"No encontrado","X","X"}))))</f>
        <v>ALAMBRON 1/4</v>
      </c>
      <c r="CFM118" s="12" t="str">
        <v>Kg</v>
      </c>
      <c r="CFN118" s="4">
        <v>16</v>
      </c>
      <c r="CFO118" s="1">
        <f t="shared" ref="CFO118" si="4370">(0.15*2+0.2*2)/0.2*0.248*1.03</f>
        <v>0.89</v>
      </c>
      <c r="CFP118" s="4">
        <f t="shared" si="550"/>
        <v>14.24</v>
      </c>
      <c r="CFS118" s="1" t="s">
        <v>542</v>
      </c>
      <c r="CFT118" s="4" t="str" cm="1">
        <f t="array" ref="CFT118:CFV118">IFERROR(VLOOKUP(CFS118,[1]MA!$A$6:$D$32,{2,3,4},0),IFERROR(VLOOKUP(CFS118,[1]MO!$A$6:$D$26,{2,3,4},0),IFERROR(VLOOKUP(CFS118,[1]MQ!$A$6:$D$26,{2,3,4},0),IFERROR(VLOOKUP(CFS118,[1]BA!$A$6:$H$184,{2,5,8},0),{"No encontrado","X","X"}))))</f>
        <v>ALAMBRON 1/4</v>
      </c>
      <c r="CFU118" s="12" t="str">
        <v>Kg</v>
      </c>
      <c r="CFV118" s="4">
        <v>16</v>
      </c>
      <c r="CFW118" s="1">
        <f t="shared" ref="CFW118" si="4371">(0.15*2+0.2*2)/0.2*0.248*1.03</f>
        <v>0.89</v>
      </c>
      <c r="CFX118" s="4">
        <f t="shared" si="552"/>
        <v>14.24</v>
      </c>
      <c r="CGA118" s="1" t="s">
        <v>542</v>
      </c>
      <c r="CGB118" s="4" t="str" cm="1">
        <f t="array" ref="CGB118:CGD118">IFERROR(VLOOKUP(CGA118,[1]MA!$A$6:$D$32,{2,3,4},0),IFERROR(VLOOKUP(CGA118,[1]MO!$A$6:$D$26,{2,3,4},0),IFERROR(VLOOKUP(CGA118,[1]MQ!$A$6:$D$26,{2,3,4},0),IFERROR(VLOOKUP(CGA118,[1]BA!$A$6:$H$184,{2,5,8},0),{"No encontrado","X","X"}))))</f>
        <v>ALAMBRON 1/4</v>
      </c>
      <c r="CGC118" s="12" t="str">
        <v>Kg</v>
      </c>
      <c r="CGD118" s="4">
        <v>16</v>
      </c>
      <c r="CGE118" s="1">
        <f t="shared" ref="CGE118" si="4372">(0.15*2+0.2*2)/0.2*0.248*1.03</f>
        <v>0.89</v>
      </c>
      <c r="CGF118" s="4">
        <f t="shared" si="554"/>
        <v>14.24</v>
      </c>
      <c r="CGI118" s="1" t="s">
        <v>542</v>
      </c>
      <c r="CGJ118" s="4" t="str" cm="1">
        <f t="array" ref="CGJ118:CGL118">IFERROR(VLOOKUP(CGI118,[1]MA!$A$6:$D$32,{2,3,4},0),IFERROR(VLOOKUP(CGI118,[1]MO!$A$6:$D$26,{2,3,4},0),IFERROR(VLOOKUP(CGI118,[1]MQ!$A$6:$D$26,{2,3,4},0),IFERROR(VLOOKUP(CGI118,[1]BA!$A$6:$H$184,{2,5,8},0),{"No encontrado","X","X"}))))</f>
        <v>ALAMBRON 1/4</v>
      </c>
      <c r="CGK118" s="12" t="str">
        <v>Kg</v>
      </c>
      <c r="CGL118" s="4">
        <v>16</v>
      </c>
      <c r="CGM118" s="1">
        <f t="shared" ref="CGM118" si="4373">(0.15*2+0.2*2)/0.2*0.248*1.03</f>
        <v>0.89</v>
      </c>
      <c r="CGN118" s="4">
        <f t="shared" si="556"/>
        <v>14.24</v>
      </c>
      <c r="CGQ118" s="1" t="s">
        <v>542</v>
      </c>
      <c r="CGR118" s="4" t="str" cm="1">
        <f t="array" ref="CGR118:CGT118">IFERROR(VLOOKUP(CGQ118,[1]MA!$A$6:$D$32,{2,3,4},0),IFERROR(VLOOKUP(CGQ118,[1]MO!$A$6:$D$26,{2,3,4},0),IFERROR(VLOOKUP(CGQ118,[1]MQ!$A$6:$D$26,{2,3,4},0),IFERROR(VLOOKUP(CGQ118,[1]BA!$A$6:$H$184,{2,5,8},0),{"No encontrado","X","X"}))))</f>
        <v>ALAMBRON 1/4</v>
      </c>
      <c r="CGS118" s="12" t="str">
        <v>Kg</v>
      </c>
      <c r="CGT118" s="4">
        <v>16</v>
      </c>
      <c r="CGU118" s="1">
        <f t="shared" ref="CGU118" si="4374">(0.15*2+0.2*2)/0.2*0.248*1.03</f>
        <v>0.89</v>
      </c>
      <c r="CGV118" s="4">
        <f t="shared" si="558"/>
        <v>14.24</v>
      </c>
      <c r="CGY118" s="1" t="s">
        <v>542</v>
      </c>
      <c r="CGZ118" s="4" t="str" cm="1">
        <f t="array" ref="CGZ118:CHB118">IFERROR(VLOOKUP(CGY118,[1]MA!$A$6:$D$32,{2,3,4},0),IFERROR(VLOOKUP(CGY118,[1]MO!$A$6:$D$26,{2,3,4},0),IFERROR(VLOOKUP(CGY118,[1]MQ!$A$6:$D$26,{2,3,4},0),IFERROR(VLOOKUP(CGY118,[1]BA!$A$6:$H$184,{2,5,8},0),{"No encontrado","X","X"}))))</f>
        <v>ALAMBRON 1/4</v>
      </c>
      <c r="CHA118" s="12" t="str">
        <v>Kg</v>
      </c>
      <c r="CHB118" s="4">
        <v>16</v>
      </c>
      <c r="CHC118" s="1">
        <f t="shared" ref="CHC118" si="4375">(0.15*2+0.2*2)/0.2*0.248*1.03</f>
        <v>0.89</v>
      </c>
      <c r="CHD118" s="4">
        <f t="shared" si="560"/>
        <v>14.24</v>
      </c>
      <c r="CHG118" s="1" t="s">
        <v>542</v>
      </c>
      <c r="CHH118" s="4" t="str" cm="1">
        <f t="array" ref="CHH118:CHJ118">IFERROR(VLOOKUP(CHG118,[1]MA!$A$6:$D$32,{2,3,4},0),IFERROR(VLOOKUP(CHG118,[1]MO!$A$6:$D$26,{2,3,4},0),IFERROR(VLOOKUP(CHG118,[1]MQ!$A$6:$D$26,{2,3,4},0),IFERROR(VLOOKUP(CHG118,[1]BA!$A$6:$H$184,{2,5,8},0),{"No encontrado","X","X"}))))</f>
        <v>ALAMBRON 1/4</v>
      </c>
      <c r="CHI118" s="12" t="str">
        <v>Kg</v>
      </c>
      <c r="CHJ118" s="4">
        <v>16</v>
      </c>
      <c r="CHK118" s="1">
        <f t="shared" ref="CHK118" si="4376">(0.15*2+0.2*2)/0.2*0.248*1.03</f>
        <v>0.89</v>
      </c>
      <c r="CHL118" s="4">
        <f t="shared" si="562"/>
        <v>14.24</v>
      </c>
      <c r="CHO118" s="1" t="s">
        <v>542</v>
      </c>
      <c r="CHP118" s="4" t="str" cm="1">
        <f t="array" ref="CHP118:CHR118">IFERROR(VLOOKUP(CHO118,[1]MA!$A$6:$D$32,{2,3,4},0),IFERROR(VLOOKUP(CHO118,[1]MO!$A$6:$D$26,{2,3,4},0),IFERROR(VLOOKUP(CHO118,[1]MQ!$A$6:$D$26,{2,3,4},0),IFERROR(VLOOKUP(CHO118,[1]BA!$A$6:$H$184,{2,5,8},0),{"No encontrado","X","X"}))))</f>
        <v>ALAMBRON 1/4</v>
      </c>
      <c r="CHQ118" s="12" t="str">
        <v>Kg</v>
      </c>
      <c r="CHR118" s="4">
        <v>16</v>
      </c>
      <c r="CHS118" s="1">
        <f t="shared" ref="CHS118" si="4377">(0.15*2+0.2*2)/0.2*0.248*1.03</f>
        <v>0.89</v>
      </c>
      <c r="CHT118" s="4">
        <f t="shared" si="564"/>
        <v>14.24</v>
      </c>
      <c r="CHW118" s="1" t="s">
        <v>542</v>
      </c>
      <c r="CHX118" s="4" t="str" cm="1">
        <f t="array" ref="CHX118:CHZ118">IFERROR(VLOOKUP(CHW118,[1]MA!$A$6:$D$32,{2,3,4},0),IFERROR(VLOOKUP(CHW118,[1]MO!$A$6:$D$26,{2,3,4},0),IFERROR(VLOOKUP(CHW118,[1]MQ!$A$6:$D$26,{2,3,4},0),IFERROR(VLOOKUP(CHW118,[1]BA!$A$6:$H$184,{2,5,8},0),{"No encontrado","X","X"}))))</f>
        <v>ALAMBRON 1/4</v>
      </c>
      <c r="CHY118" s="12" t="str">
        <v>Kg</v>
      </c>
      <c r="CHZ118" s="4">
        <v>16</v>
      </c>
      <c r="CIA118" s="1">
        <f t="shared" ref="CIA118" si="4378">(0.15*2+0.2*2)/0.2*0.248*1.03</f>
        <v>0.89</v>
      </c>
      <c r="CIB118" s="4">
        <f t="shared" si="566"/>
        <v>14.24</v>
      </c>
      <c r="CIE118" s="1" t="s">
        <v>542</v>
      </c>
      <c r="CIF118" s="4" t="str" cm="1">
        <f t="array" ref="CIF118:CIH118">IFERROR(VLOOKUP(CIE118,[1]MA!$A$6:$D$32,{2,3,4},0),IFERROR(VLOOKUP(CIE118,[1]MO!$A$6:$D$26,{2,3,4},0),IFERROR(VLOOKUP(CIE118,[1]MQ!$A$6:$D$26,{2,3,4},0),IFERROR(VLOOKUP(CIE118,[1]BA!$A$6:$H$184,{2,5,8},0),{"No encontrado","X","X"}))))</f>
        <v>ALAMBRON 1/4</v>
      </c>
      <c r="CIG118" s="12" t="str">
        <v>Kg</v>
      </c>
      <c r="CIH118" s="4">
        <v>16</v>
      </c>
      <c r="CII118" s="1">
        <f t="shared" ref="CII118" si="4379">(0.15*2+0.2*2)/0.2*0.248*1.03</f>
        <v>0.89</v>
      </c>
      <c r="CIJ118" s="4">
        <f t="shared" si="568"/>
        <v>14.24</v>
      </c>
      <c r="CIM118" s="1" t="s">
        <v>542</v>
      </c>
      <c r="CIN118" s="4" t="str" cm="1">
        <f t="array" ref="CIN118:CIP118">IFERROR(VLOOKUP(CIM118,[1]MA!$A$6:$D$32,{2,3,4},0),IFERROR(VLOOKUP(CIM118,[1]MO!$A$6:$D$26,{2,3,4},0),IFERROR(VLOOKUP(CIM118,[1]MQ!$A$6:$D$26,{2,3,4},0),IFERROR(VLOOKUP(CIM118,[1]BA!$A$6:$H$184,{2,5,8},0),{"No encontrado","X","X"}))))</f>
        <v>ALAMBRON 1/4</v>
      </c>
      <c r="CIO118" s="12" t="str">
        <v>Kg</v>
      </c>
      <c r="CIP118" s="4">
        <v>16</v>
      </c>
      <c r="CIQ118" s="1">
        <f t="shared" ref="CIQ118" si="4380">(0.15*2+0.2*2)/0.2*0.248*1.03</f>
        <v>0.89</v>
      </c>
      <c r="CIR118" s="4">
        <f t="shared" si="570"/>
        <v>14.24</v>
      </c>
      <c r="CIU118" s="1" t="s">
        <v>542</v>
      </c>
      <c r="CIV118" s="4" t="str" cm="1">
        <f t="array" ref="CIV118:CIX118">IFERROR(VLOOKUP(CIU118,[1]MA!$A$6:$D$32,{2,3,4},0),IFERROR(VLOOKUP(CIU118,[1]MO!$A$6:$D$26,{2,3,4},0),IFERROR(VLOOKUP(CIU118,[1]MQ!$A$6:$D$26,{2,3,4},0),IFERROR(VLOOKUP(CIU118,[1]BA!$A$6:$H$184,{2,5,8},0),{"No encontrado","X","X"}))))</f>
        <v>ALAMBRON 1/4</v>
      </c>
      <c r="CIW118" s="12" t="str">
        <v>Kg</v>
      </c>
      <c r="CIX118" s="4">
        <v>16</v>
      </c>
      <c r="CIY118" s="1">
        <f t="shared" ref="CIY118" si="4381">(0.15*2+0.2*2)/0.2*0.248*1.03</f>
        <v>0.89</v>
      </c>
      <c r="CIZ118" s="4">
        <f t="shared" si="572"/>
        <v>14.24</v>
      </c>
      <c r="CJC118" s="1" t="s">
        <v>542</v>
      </c>
      <c r="CJD118" s="4" t="str" cm="1">
        <f t="array" ref="CJD118:CJF118">IFERROR(VLOOKUP(CJC118,[1]MA!$A$6:$D$32,{2,3,4},0),IFERROR(VLOOKUP(CJC118,[1]MO!$A$6:$D$26,{2,3,4},0),IFERROR(VLOOKUP(CJC118,[1]MQ!$A$6:$D$26,{2,3,4},0),IFERROR(VLOOKUP(CJC118,[1]BA!$A$6:$H$184,{2,5,8},0),{"No encontrado","X","X"}))))</f>
        <v>ALAMBRON 1/4</v>
      </c>
      <c r="CJE118" s="12" t="str">
        <v>Kg</v>
      </c>
      <c r="CJF118" s="4">
        <v>16</v>
      </c>
      <c r="CJG118" s="1">
        <f t="shared" ref="CJG118" si="4382">(0.15*2+0.2*2)/0.2*0.248*1.03</f>
        <v>0.89</v>
      </c>
      <c r="CJH118" s="4">
        <f t="shared" si="574"/>
        <v>14.24</v>
      </c>
      <c r="CJK118" s="1" t="s">
        <v>542</v>
      </c>
      <c r="CJL118" s="4" t="str" cm="1">
        <f t="array" ref="CJL118:CJN118">IFERROR(VLOOKUP(CJK118,[1]MA!$A$6:$D$32,{2,3,4},0),IFERROR(VLOOKUP(CJK118,[1]MO!$A$6:$D$26,{2,3,4},0),IFERROR(VLOOKUP(CJK118,[1]MQ!$A$6:$D$26,{2,3,4},0),IFERROR(VLOOKUP(CJK118,[1]BA!$A$6:$H$184,{2,5,8},0),{"No encontrado","X","X"}))))</f>
        <v>ALAMBRON 1/4</v>
      </c>
      <c r="CJM118" s="12" t="str">
        <v>Kg</v>
      </c>
      <c r="CJN118" s="4">
        <v>16</v>
      </c>
      <c r="CJO118" s="1">
        <f t="shared" ref="CJO118" si="4383">(0.15*2+0.2*2)/0.2*0.248*1.03</f>
        <v>0.89</v>
      </c>
      <c r="CJP118" s="4">
        <f t="shared" si="576"/>
        <v>14.24</v>
      </c>
      <c r="CJS118" s="1" t="s">
        <v>542</v>
      </c>
      <c r="CJT118" s="4" t="str" cm="1">
        <f t="array" ref="CJT118:CJV118">IFERROR(VLOOKUP(CJS118,[1]MA!$A$6:$D$32,{2,3,4},0),IFERROR(VLOOKUP(CJS118,[1]MO!$A$6:$D$26,{2,3,4},0),IFERROR(VLOOKUP(CJS118,[1]MQ!$A$6:$D$26,{2,3,4},0),IFERROR(VLOOKUP(CJS118,[1]BA!$A$6:$H$184,{2,5,8},0),{"No encontrado","X","X"}))))</f>
        <v>ALAMBRON 1/4</v>
      </c>
      <c r="CJU118" s="12" t="str">
        <v>Kg</v>
      </c>
      <c r="CJV118" s="4">
        <v>16</v>
      </c>
      <c r="CJW118" s="1">
        <f t="shared" ref="CJW118" si="4384">(0.15*2+0.2*2)/0.2*0.248*1.03</f>
        <v>0.89</v>
      </c>
      <c r="CJX118" s="4">
        <f t="shared" si="578"/>
        <v>14.24</v>
      </c>
      <c r="CKA118" s="1" t="s">
        <v>542</v>
      </c>
      <c r="CKB118" s="4" t="str" cm="1">
        <f t="array" ref="CKB118:CKD118">IFERROR(VLOOKUP(CKA118,[1]MA!$A$6:$D$32,{2,3,4},0),IFERROR(VLOOKUP(CKA118,[1]MO!$A$6:$D$26,{2,3,4},0),IFERROR(VLOOKUP(CKA118,[1]MQ!$A$6:$D$26,{2,3,4},0),IFERROR(VLOOKUP(CKA118,[1]BA!$A$6:$H$184,{2,5,8},0),{"No encontrado","X","X"}))))</f>
        <v>ALAMBRON 1/4</v>
      </c>
      <c r="CKC118" s="12" t="str">
        <v>Kg</v>
      </c>
      <c r="CKD118" s="4">
        <v>16</v>
      </c>
      <c r="CKE118" s="1">
        <f t="shared" ref="CKE118" si="4385">(0.15*2+0.2*2)/0.2*0.248*1.03</f>
        <v>0.89</v>
      </c>
      <c r="CKF118" s="4">
        <f t="shared" si="580"/>
        <v>14.24</v>
      </c>
      <c r="CKI118" s="1" t="s">
        <v>542</v>
      </c>
      <c r="CKJ118" s="4" t="str" cm="1">
        <f t="array" ref="CKJ118:CKL118">IFERROR(VLOOKUP(CKI118,[1]MA!$A$6:$D$32,{2,3,4},0),IFERROR(VLOOKUP(CKI118,[1]MO!$A$6:$D$26,{2,3,4},0),IFERROR(VLOOKUP(CKI118,[1]MQ!$A$6:$D$26,{2,3,4},0),IFERROR(VLOOKUP(CKI118,[1]BA!$A$6:$H$184,{2,5,8},0),{"No encontrado","X","X"}))))</f>
        <v>ALAMBRON 1/4</v>
      </c>
      <c r="CKK118" s="12" t="str">
        <v>Kg</v>
      </c>
      <c r="CKL118" s="4">
        <v>16</v>
      </c>
      <c r="CKM118" s="1">
        <f t="shared" ref="CKM118" si="4386">(0.15*2+0.2*2)/0.2*0.248*1.03</f>
        <v>0.89</v>
      </c>
      <c r="CKN118" s="4">
        <f t="shared" si="582"/>
        <v>14.24</v>
      </c>
      <c r="CKQ118" s="1" t="s">
        <v>542</v>
      </c>
      <c r="CKR118" s="4" t="str" cm="1">
        <f t="array" ref="CKR118:CKT118">IFERROR(VLOOKUP(CKQ118,[1]MA!$A$6:$D$32,{2,3,4},0),IFERROR(VLOOKUP(CKQ118,[1]MO!$A$6:$D$26,{2,3,4},0),IFERROR(VLOOKUP(CKQ118,[1]MQ!$A$6:$D$26,{2,3,4},0),IFERROR(VLOOKUP(CKQ118,[1]BA!$A$6:$H$184,{2,5,8},0),{"No encontrado","X","X"}))))</f>
        <v>ALAMBRON 1/4</v>
      </c>
      <c r="CKS118" s="12" t="str">
        <v>Kg</v>
      </c>
      <c r="CKT118" s="4">
        <v>16</v>
      </c>
      <c r="CKU118" s="1">
        <f t="shared" ref="CKU118" si="4387">(0.15*2+0.2*2)/0.2*0.248*1.03</f>
        <v>0.89</v>
      </c>
      <c r="CKV118" s="4">
        <f t="shared" si="584"/>
        <v>14.24</v>
      </c>
      <c r="CKY118" s="1" t="s">
        <v>542</v>
      </c>
      <c r="CKZ118" s="4" t="str" cm="1">
        <f t="array" ref="CKZ118:CLB118">IFERROR(VLOOKUP(CKY118,[1]MA!$A$6:$D$32,{2,3,4},0),IFERROR(VLOOKUP(CKY118,[1]MO!$A$6:$D$26,{2,3,4},0),IFERROR(VLOOKUP(CKY118,[1]MQ!$A$6:$D$26,{2,3,4},0),IFERROR(VLOOKUP(CKY118,[1]BA!$A$6:$H$184,{2,5,8},0),{"No encontrado","X","X"}))))</f>
        <v>ALAMBRON 1/4</v>
      </c>
      <c r="CLA118" s="12" t="str">
        <v>Kg</v>
      </c>
      <c r="CLB118" s="4">
        <v>16</v>
      </c>
      <c r="CLC118" s="1">
        <f t="shared" ref="CLC118" si="4388">(0.15*2+0.2*2)/0.2*0.248*1.03</f>
        <v>0.89</v>
      </c>
      <c r="CLD118" s="4">
        <f t="shared" si="586"/>
        <v>14.24</v>
      </c>
      <c r="CLG118" s="1" t="s">
        <v>542</v>
      </c>
      <c r="CLH118" s="4" t="str" cm="1">
        <f t="array" ref="CLH118:CLJ118">IFERROR(VLOOKUP(CLG118,[1]MA!$A$6:$D$32,{2,3,4},0),IFERROR(VLOOKUP(CLG118,[1]MO!$A$6:$D$26,{2,3,4},0),IFERROR(VLOOKUP(CLG118,[1]MQ!$A$6:$D$26,{2,3,4},0),IFERROR(VLOOKUP(CLG118,[1]BA!$A$6:$H$184,{2,5,8},0),{"No encontrado","X","X"}))))</f>
        <v>ALAMBRON 1/4</v>
      </c>
      <c r="CLI118" s="12" t="str">
        <v>Kg</v>
      </c>
      <c r="CLJ118" s="4">
        <v>16</v>
      </c>
      <c r="CLK118" s="1">
        <f t="shared" ref="CLK118" si="4389">(0.15*2+0.2*2)/0.2*0.248*1.03</f>
        <v>0.89</v>
      </c>
      <c r="CLL118" s="4">
        <f t="shared" si="588"/>
        <v>14.24</v>
      </c>
      <c r="CLO118" s="1" t="s">
        <v>542</v>
      </c>
      <c r="CLP118" s="4" t="str" cm="1">
        <f t="array" ref="CLP118:CLR118">IFERROR(VLOOKUP(CLO118,[1]MA!$A$6:$D$32,{2,3,4},0),IFERROR(VLOOKUP(CLO118,[1]MO!$A$6:$D$26,{2,3,4},0),IFERROR(VLOOKUP(CLO118,[1]MQ!$A$6:$D$26,{2,3,4},0),IFERROR(VLOOKUP(CLO118,[1]BA!$A$6:$H$184,{2,5,8},0),{"No encontrado","X","X"}))))</f>
        <v>ALAMBRON 1/4</v>
      </c>
      <c r="CLQ118" s="12" t="str">
        <v>Kg</v>
      </c>
      <c r="CLR118" s="4">
        <v>16</v>
      </c>
      <c r="CLS118" s="1">
        <f t="shared" ref="CLS118" si="4390">(0.15*2+0.2*2)/0.2*0.248*1.03</f>
        <v>0.89</v>
      </c>
      <c r="CLT118" s="4">
        <f t="shared" si="590"/>
        <v>14.24</v>
      </c>
      <c r="CLW118" s="1" t="s">
        <v>542</v>
      </c>
      <c r="CLX118" s="4" t="str" cm="1">
        <f t="array" ref="CLX118:CLZ118">IFERROR(VLOOKUP(CLW118,[1]MA!$A$6:$D$32,{2,3,4},0),IFERROR(VLOOKUP(CLW118,[1]MO!$A$6:$D$26,{2,3,4},0),IFERROR(VLOOKUP(CLW118,[1]MQ!$A$6:$D$26,{2,3,4},0),IFERROR(VLOOKUP(CLW118,[1]BA!$A$6:$H$184,{2,5,8},0),{"No encontrado","X","X"}))))</f>
        <v>ALAMBRON 1/4</v>
      </c>
      <c r="CLY118" s="12" t="str">
        <v>Kg</v>
      </c>
      <c r="CLZ118" s="4">
        <v>16</v>
      </c>
      <c r="CMA118" s="1">
        <f t="shared" ref="CMA118" si="4391">(0.15*2+0.2*2)/0.2*0.248*1.03</f>
        <v>0.89</v>
      </c>
      <c r="CMB118" s="4">
        <f t="shared" si="592"/>
        <v>14.24</v>
      </c>
      <c r="CME118" s="1" t="s">
        <v>542</v>
      </c>
      <c r="CMF118" s="4" t="str" cm="1">
        <f t="array" ref="CMF118:CMH118">IFERROR(VLOOKUP(CME118,[1]MA!$A$6:$D$32,{2,3,4},0),IFERROR(VLOOKUP(CME118,[1]MO!$A$6:$D$26,{2,3,4},0),IFERROR(VLOOKUP(CME118,[1]MQ!$A$6:$D$26,{2,3,4},0),IFERROR(VLOOKUP(CME118,[1]BA!$A$6:$H$184,{2,5,8},0),{"No encontrado","X","X"}))))</f>
        <v>ALAMBRON 1/4</v>
      </c>
      <c r="CMG118" s="12" t="str">
        <v>Kg</v>
      </c>
      <c r="CMH118" s="4">
        <v>16</v>
      </c>
      <c r="CMI118" s="1">
        <f t="shared" ref="CMI118" si="4392">(0.15*2+0.2*2)/0.2*0.248*1.03</f>
        <v>0.89</v>
      </c>
      <c r="CMJ118" s="4">
        <f t="shared" si="594"/>
        <v>14.24</v>
      </c>
      <c r="CMM118" s="1" t="s">
        <v>542</v>
      </c>
      <c r="CMN118" s="4" t="str" cm="1">
        <f t="array" ref="CMN118:CMP118">IFERROR(VLOOKUP(CMM118,[1]MA!$A$6:$D$32,{2,3,4},0),IFERROR(VLOOKUP(CMM118,[1]MO!$A$6:$D$26,{2,3,4},0),IFERROR(VLOOKUP(CMM118,[1]MQ!$A$6:$D$26,{2,3,4},0),IFERROR(VLOOKUP(CMM118,[1]BA!$A$6:$H$184,{2,5,8},0),{"No encontrado","X","X"}))))</f>
        <v>ALAMBRON 1/4</v>
      </c>
      <c r="CMO118" s="12" t="str">
        <v>Kg</v>
      </c>
      <c r="CMP118" s="4">
        <v>16</v>
      </c>
      <c r="CMQ118" s="1">
        <f t="shared" ref="CMQ118" si="4393">(0.15*2+0.2*2)/0.2*0.248*1.03</f>
        <v>0.89</v>
      </c>
      <c r="CMR118" s="4">
        <f t="shared" si="596"/>
        <v>14.24</v>
      </c>
      <c r="CMU118" s="1" t="s">
        <v>542</v>
      </c>
      <c r="CMV118" s="4" t="str" cm="1">
        <f t="array" ref="CMV118:CMX118">IFERROR(VLOOKUP(CMU118,[1]MA!$A$6:$D$32,{2,3,4},0),IFERROR(VLOOKUP(CMU118,[1]MO!$A$6:$D$26,{2,3,4},0),IFERROR(VLOOKUP(CMU118,[1]MQ!$A$6:$D$26,{2,3,4},0),IFERROR(VLOOKUP(CMU118,[1]BA!$A$6:$H$184,{2,5,8},0),{"No encontrado","X","X"}))))</f>
        <v>ALAMBRON 1/4</v>
      </c>
      <c r="CMW118" s="12" t="str">
        <v>Kg</v>
      </c>
      <c r="CMX118" s="4">
        <v>16</v>
      </c>
      <c r="CMY118" s="1">
        <f t="shared" ref="CMY118" si="4394">(0.15*2+0.2*2)/0.2*0.248*1.03</f>
        <v>0.89</v>
      </c>
      <c r="CMZ118" s="4">
        <f t="shared" si="598"/>
        <v>14.24</v>
      </c>
      <c r="CNC118" s="1" t="s">
        <v>542</v>
      </c>
      <c r="CND118" s="4" t="str" cm="1">
        <f t="array" ref="CND118:CNF118">IFERROR(VLOOKUP(CNC118,[1]MA!$A$6:$D$32,{2,3,4},0),IFERROR(VLOOKUP(CNC118,[1]MO!$A$6:$D$26,{2,3,4},0),IFERROR(VLOOKUP(CNC118,[1]MQ!$A$6:$D$26,{2,3,4},0),IFERROR(VLOOKUP(CNC118,[1]BA!$A$6:$H$184,{2,5,8},0),{"No encontrado","X","X"}))))</f>
        <v>ALAMBRON 1/4</v>
      </c>
      <c r="CNE118" s="12" t="str">
        <v>Kg</v>
      </c>
      <c r="CNF118" s="4">
        <v>16</v>
      </c>
      <c r="CNG118" s="1">
        <f t="shared" ref="CNG118" si="4395">(0.15*2+0.2*2)/0.2*0.248*1.03</f>
        <v>0.89</v>
      </c>
      <c r="CNH118" s="4">
        <f t="shared" si="600"/>
        <v>14.24</v>
      </c>
      <c r="CNK118" s="1" t="s">
        <v>542</v>
      </c>
      <c r="CNL118" s="4" t="str" cm="1">
        <f t="array" ref="CNL118:CNN118">IFERROR(VLOOKUP(CNK118,[1]MA!$A$6:$D$32,{2,3,4},0),IFERROR(VLOOKUP(CNK118,[1]MO!$A$6:$D$26,{2,3,4},0),IFERROR(VLOOKUP(CNK118,[1]MQ!$A$6:$D$26,{2,3,4},0),IFERROR(VLOOKUP(CNK118,[1]BA!$A$6:$H$184,{2,5,8},0),{"No encontrado","X","X"}))))</f>
        <v>ALAMBRON 1/4</v>
      </c>
      <c r="CNM118" s="12" t="str">
        <v>Kg</v>
      </c>
      <c r="CNN118" s="4">
        <v>16</v>
      </c>
      <c r="CNO118" s="1">
        <f t="shared" ref="CNO118" si="4396">(0.15*2+0.2*2)/0.2*0.248*1.03</f>
        <v>0.89</v>
      </c>
      <c r="CNP118" s="4">
        <f t="shared" si="602"/>
        <v>14.24</v>
      </c>
      <c r="CNS118" s="1" t="s">
        <v>542</v>
      </c>
      <c r="CNT118" s="4" t="str" cm="1">
        <f t="array" ref="CNT118:CNV118">IFERROR(VLOOKUP(CNS118,[1]MA!$A$6:$D$32,{2,3,4},0),IFERROR(VLOOKUP(CNS118,[1]MO!$A$6:$D$26,{2,3,4},0),IFERROR(VLOOKUP(CNS118,[1]MQ!$A$6:$D$26,{2,3,4},0),IFERROR(VLOOKUP(CNS118,[1]BA!$A$6:$H$184,{2,5,8},0),{"No encontrado","X","X"}))))</f>
        <v>ALAMBRON 1/4</v>
      </c>
      <c r="CNU118" s="12" t="str">
        <v>Kg</v>
      </c>
      <c r="CNV118" s="4">
        <v>16</v>
      </c>
      <c r="CNW118" s="1">
        <f t="shared" ref="CNW118" si="4397">(0.15*2+0.2*2)/0.2*0.248*1.03</f>
        <v>0.89</v>
      </c>
      <c r="CNX118" s="4">
        <f t="shared" si="604"/>
        <v>14.24</v>
      </c>
      <c r="COA118" s="1" t="s">
        <v>542</v>
      </c>
      <c r="COB118" s="4" t="str" cm="1">
        <f t="array" ref="COB118:COD118">IFERROR(VLOOKUP(COA118,[1]MA!$A$6:$D$32,{2,3,4},0),IFERROR(VLOOKUP(COA118,[1]MO!$A$6:$D$26,{2,3,4},0),IFERROR(VLOOKUP(COA118,[1]MQ!$A$6:$D$26,{2,3,4},0),IFERROR(VLOOKUP(COA118,[1]BA!$A$6:$H$184,{2,5,8},0),{"No encontrado","X","X"}))))</f>
        <v>ALAMBRON 1/4</v>
      </c>
      <c r="COC118" s="12" t="str">
        <v>Kg</v>
      </c>
      <c r="COD118" s="4">
        <v>16</v>
      </c>
      <c r="COE118" s="1">
        <f t="shared" ref="COE118" si="4398">(0.15*2+0.2*2)/0.2*0.248*1.03</f>
        <v>0.89</v>
      </c>
      <c r="COF118" s="4">
        <f t="shared" si="606"/>
        <v>14.24</v>
      </c>
      <c r="COI118" s="1" t="s">
        <v>542</v>
      </c>
      <c r="COJ118" s="4" t="str" cm="1">
        <f t="array" ref="COJ118:COL118">IFERROR(VLOOKUP(COI118,[1]MA!$A$6:$D$32,{2,3,4},0),IFERROR(VLOOKUP(COI118,[1]MO!$A$6:$D$26,{2,3,4},0),IFERROR(VLOOKUP(COI118,[1]MQ!$A$6:$D$26,{2,3,4},0),IFERROR(VLOOKUP(COI118,[1]BA!$A$6:$H$184,{2,5,8},0),{"No encontrado","X","X"}))))</f>
        <v>ALAMBRON 1/4</v>
      </c>
      <c r="COK118" s="12" t="str">
        <v>Kg</v>
      </c>
      <c r="COL118" s="4">
        <v>16</v>
      </c>
      <c r="COM118" s="1">
        <f t="shared" ref="COM118" si="4399">(0.15*2+0.2*2)/0.2*0.248*1.03</f>
        <v>0.89</v>
      </c>
      <c r="CON118" s="4">
        <f t="shared" si="608"/>
        <v>14.24</v>
      </c>
      <c r="COQ118" s="1" t="s">
        <v>542</v>
      </c>
      <c r="COR118" s="4" t="str" cm="1">
        <f t="array" ref="COR118:COT118">IFERROR(VLOOKUP(COQ118,[1]MA!$A$6:$D$32,{2,3,4},0),IFERROR(VLOOKUP(COQ118,[1]MO!$A$6:$D$26,{2,3,4},0),IFERROR(VLOOKUP(COQ118,[1]MQ!$A$6:$D$26,{2,3,4},0),IFERROR(VLOOKUP(COQ118,[1]BA!$A$6:$H$184,{2,5,8},0),{"No encontrado","X","X"}))))</f>
        <v>ALAMBRON 1/4</v>
      </c>
      <c r="COS118" s="12" t="str">
        <v>Kg</v>
      </c>
      <c r="COT118" s="4">
        <v>16</v>
      </c>
      <c r="COU118" s="1">
        <f t="shared" ref="COU118" si="4400">(0.15*2+0.2*2)/0.2*0.248*1.03</f>
        <v>0.89</v>
      </c>
      <c r="COV118" s="4">
        <f t="shared" si="610"/>
        <v>14.24</v>
      </c>
      <c r="COY118" s="1" t="s">
        <v>542</v>
      </c>
      <c r="COZ118" s="4" t="str" cm="1">
        <f t="array" ref="COZ118:CPB118">IFERROR(VLOOKUP(COY118,[1]MA!$A$6:$D$32,{2,3,4},0),IFERROR(VLOOKUP(COY118,[1]MO!$A$6:$D$26,{2,3,4},0),IFERROR(VLOOKUP(COY118,[1]MQ!$A$6:$D$26,{2,3,4},0),IFERROR(VLOOKUP(COY118,[1]BA!$A$6:$H$184,{2,5,8},0),{"No encontrado","X","X"}))))</f>
        <v>ALAMBRON 1/4</v>
      </c>
      <c r="CPA118" s="12" t="str">
        <v>Kg</v>
      </c>
      <c r="CPB118" s="4">
        <v>16</v>
      </c>
      <c r="CPC118" s="1">
        <f t="shared" ref="CPC118" si="4401">(0.15*2+0.2*2)/0.2*0.248*1.03</f>
        <v>0.89</v>
      </c>
      <c r="CPD118" s="4">
        <f t="shared" si="612"/>
        <v>14.24</v>
      </c>
      <c r="CPG118" s="1" t="s">
        <v>542</v>
      </c>
      <c r="CPH118" s="4" t="str" cm="1">
        <f t="array" ref="CPH118:CPJ118">IFERROR(VLOOKUP(CPG118,[1]MA!$A$6:$D$32,{2,3,4},0),IFERROR(VLOOKUP(CPG118,[1]MO!$A$6:$D$26,{2,3,4},0),IFERROR(VLOOKUP(CPG118,[1]MQ!$A$6:$D$26,{2,3,4},0),IFERROR(VLOOKUP(CPG118,[1]BA!$A$6:$H$184,{2,5,8},0),{"No encontrado","X","X"}))))</f>
        <v>ALAMBRON 1/4</v>
      </c>
      <c r="CPI118" s="12" t="str">
        <v>Kg</v>
      </c>
      <c r="CPJ118" s="4">
        <v>16</v>
      </c>
      <c r="CPK118" s="1">
        <f t="shared" ref="CPK118" si="4402">(0.15*2+0.2*2)/0.2*0.248*1.03</f>
        <v>0.89</v>
      </c>
      <c r="CPL118" s="4">
        <f t="shared" si="614"/>
        <v>14.24</v>
      </c>
      <c r="CPO118" s="1" t="s">
        <v>542</v>
      </c>
      <c r="CPP118" s="4" t="str" cm="1">
        <f t="array" ref="CPP118:CPR118">IFERROR(VLOOKUP(CPO118,[1]MA!$A$6:$D$32,{2,3,4},0),IFERROR(VLOOKUP(CPO118,[1]MO!$A$6:$D$26,{2,3,4},0),IFERROR(VLOOKUP(CPO118,[1]MQ!$A$6:$D$26,{2,3,4},0),IFERROR(VLOOKUP(CPO118,[1]BA!$A$6:$H$184,{2,5,8},0),{"No encontrado","X","X"}))))</f>
        <v>ALAMBRON 1/4</v>
      </c>
      <c r="CPQ118" s="12" t="str">
        <v>Kg</v>
      </c>
      <c r="CPR118" s="4">
        <v>16</v>
      </c>
      <c r="CPS118" s="1">
        <f t="shared" ref="CPS118" si="4403">(0.15*2+0.2*2)/0.2*0.248*1.03</f>
        <v>0.89</v>
      </c>
      <c r="CPT118" s="4">
        <f t="shared" si="616"/>
        <v>14.24</v>
      </c>
      <c r="CPW118" s="1" t="s">
        <v>542</v>
      </c>
      <c r="CPX118" s="4" t="str" cm="1">
        <f t="array" ref="CPX118:CPZ118">IFERROR(VLOOKUP(CPW118,[1]MA!$A$6:$D$32,{2,3,4},0),IFERROR(VLOOKUP(CPW118,[1]MO!$A$6:$D$26,{2,3,4},0),IFERROR(VLOOKUP(CPW118,[1]MQ!$A$6:$D$26,{2,3,4},0),IFERROR(VLOOKUP(CPW118,[1]BA!$A$6:$H$184,{2,5,8},0),{"No encontrado","X","X"}))))</f>
        <v>ALAMBRON 1/4</v>
      </c>
      <c r="CPY118" s="12" t="str">
        <v>Kg</v>
      </c>
      <c r="CPZ118" s="4">
        <v>16</v>
      </c>
      <c r="CQA118" s="1">
        <f t="shared" ref="CQA118" si="4404">(0.15*2+0.2*2)/0.2*0.248*1.03</f>
        <v>0.89</v>
      </c>
      <c r="CQB118" s="4">
        <f t="shared" si="618"/>
        <v>14.24</v>
      </c>
      <c r="CQE118" s="1" t="s">
        <v>542</v>
      </c>
      <c r="CQF118" s="4" t="str" cm="1">
        <f t="array" ref="CQF118:CQH118">IFERROR(VLOOKUP(CQE118,[1]MA!$A$6:$D$32,{2,3,4},0),IFERROR(VLOOKUP(CQE118,[1]MO!$A$6:$D$26,{2,3,4},0),IFERROR(VLOOKUP(CQE118,[1]MQ!$A$6:$D$26,{2,3,4},0),IFERROR(VLOOKUP(CQE118,[1]BA!$A$6:$H$184,{2,5,8},0),{"No encontrado","X","X"}))))</f>
        <v>ALAMBRON 1/4</v>
      </c>
      <c r="CQG118" s="12" t="str">
        <v>Kg</v>
      </c>
      <c r="CQH118" s="4">
        <v>16</v>
      </c>
      <c r="CQI118" s="1">
        <f t="shared" ref="CQI118" si="4405">(0.15*2+0.2*2)/0.2*0.248*1.03</f>
        <v>0.89</v>
      </c>
      <c r="CQJ118" s="4">
        <f t="shared" si="620"/>
        <v>14.24</v>
      </c>
      <c r="CQM118" s="1" t="s">
        <v>542</v>
      </c>
      <c r="CQN118" s="4" t="str" cm="1">
        <f t="array" ref="CQN118:CQP118">IFERROR(VLOOKUP(CQM118,[1]MA!$A$6:$D$32,{2,3,4},0),IFERROR(VLOOKUP(CQM118,[1]MO!$A$6:$D$26,{2,3,4},0),IFERROR(VLOOKUP(CQM118,[1]MQ!$A$6:$D$26,{2,3,4},0),IFERROR(VLOOKUP(CQM118,[1]BA!$A$6:$H$184,{2,5,8},0),{"No encontrado","X","X"}))))</f>
        <v>ALAMBRON 1/4</v>
      </c>
      <c r="CQO118" s="12" t="str">
        <v>Kg</v>
      </c>
      <c r="CQP118" s="4">
        <v>16</v>
      </c>
      <c r="CQQ118" s="1">
        <f t="shared" ref="CQQ118" si="4406">(0.15*2+0.2*2)/0.2*0.248*1.03</f>
        <v>0.89</v>
      </c>
      <c r="CQR118" s="4">
        <f t="shared" si="622"/>
        <v>14.24</v>
      </c>
      <c r="CQU118" s="1" t="s">
        <v>542</v>
      </c>
      <c r="CQV118" s="4" t="str" cm="1">
        <f t="array" ref="CQV118:CQX118">IFERROR(VLOOKUP(CQU118,[1]MA!$A$6:$D$32,{2,3,4},0),IFERROR(VLOOKUP(CQU118,[1]MO!$A$6:$D$26,{2,3,4},0),IFERROR(VLOOKUP(CQU118,[1]MQ!$A$6:$D$26,{2,3,4},0),IFERROR(VLOOKUP(CQU118,[1]BA!$A$6:$H$184,{2,5,8},0),{"No encontrado","X","X"}))))</f>
        <v>ALAMBRON 1/4</v>
      </c>
      <c r="CQW118" s="12" t="str">
        <v>Kg</v>
      </c>
      <c r="CQX118" s="4">
        <v>16</v>
      </c>
      <c r="CQY118" s="1">
        <f t="shared" ref="CQY118" si="4407">(0.15*2+0.2*2)/0.2*0.248*1.03</f>
        <v>0.89</v>
      </c>
      <c r="CQZ118" s="4">
        <f t="shared" si="624"/>
        <v>14.24</v>
      </c>
      <c r="CRC118" s="1" t="s">
        <v>542</v>
      </c>
      <c r="CRD118" s="4" t="str" cm="1">
        <f t="array" ref="CRD118:CRF118">IFERROR(VLOOKUP(CRC118,[1]MA!$A$6:$D$32,{2,3,4},0),IFERROR(VLOOKUP(CRC118,[1]MO!$A$6:$D$26,{2,3,4},0),IFERROR(VLOOKUP(CRC118,[1]MQ!$A$6:$D$26,{2,3,4},0),IFERROR(VLOOKUP(CRC118,[1]BA!$A$6:$H$184,{2,5,8},0),{"No encontrado","X","X"}))))</f>
        <v>ALAMBRON 1/4</v>
      </c>
      <c r="CRE118" s="12" t="str">
        <v>Kg</v>
      </c>
      <c r="CRF118" s="4">
        <v>16</v>
      </c>
      <c r="CRG118" s="1">
        <f t="shared" ref="CRG118" si="4408">(0.15*2+0.2*2)/0.2*0.248*1.03</f>
        <v>0.89</v>
      </c>
      <c r="CRH118" s="4">
        <f t="shared" si="626"/>
        <v>14.24</v>
      </c>
      <c r="CRK118" s="1" t="s">
        <v>542</v>
      </c>
      <c r="CRL118" s="4" t="str" cm="1">
        <f t="array" ref="CRL118:CRN118">IFERROR(VLOOKUP(CRK118,[1]MA!$A$6:$D$32,{2,3,4},0),IFERROR(VLOOKUP(CRK118,[1]MO!$A$6:$D$26,{2,3,4},0),IFERROR(VLOOKUP(CRK118,[1]MQ!$A$6:$D$26,{2,3,4},0),IFERROR(VLOOKUP(CRK118,[1]BA!$A$6:$H$184,{2,5,8},0),{"No encontrado","X","X"}))))</f>
        <v>ALAMBRON 1/4</v>
      </c>
      <c r="CRM118" s="12" t="str">
        <v>Kg</v>
      </c>
      <c r="CRN118" s="4">
        <v>16</v>
      </c>
      <c r="CRO118" s="1">
        <f t="shared" ref="CRO118" si="4409">(0.15*2+0.2*2)/0.2*0.248*1.03</f>
        <v>0.89</v>
      </c>
      <c r="CRP118" s="4">
        <f t="shared" si="628"/>
        <v>14.24</v>
      </c>
      <c r="CRS118" s="1" t="s">
        <v>542</v>
      </c>
      <c r="CRT118" s="4" t="str" cm="1">
        <f t="array" ref="CRT118:CRV118">IFERROR(VLOOKUP(CRS118,[1]MA!$A$6:$D$32,{2,3,4},0),IFERROR(VLOOKUP(CRS118,[1]MO!$A$6:$D$26,{2,3,4},0),IFERROR(VLOOKUP(CRS118,[1]MQ!$A$6:$D$26,{2,3,4},0),IFERROR(VLOOKUP(CRS118,[1]BA!$A$6:$H$184,{2,5,8},0),{"No encontrado","X","X"}))))</f>
        <v>ALAMBRON 1/4</v>
      </c>
      <c r="CRU118" s="12" t="str">
        <v>Kg</v>
      </c>
      <c r="CRV118" s="4">
        <v>16</v>
      </c>
      <c r="CRW118" s="1">
        <f t="shared" ref="CRW118" si="4410">(0.15*2+0.2*2)/0.2*0.248*1.03</f>
        <v>0.89</v>
      </c>
      <c r="CRX118" s="4">
        <f t="shared" si="630"/>
        <v>14.24</v>
      </c>
      <c r="CSA118" s="1" t="s">
        <v>542</v>
      </c>
      <c r="CSB118" s="4" t="str" cm="1">
        <f t="array" ref="CSB118:CSD118">IFERROR(VLOOKUP(CSA118,[1]MA!$A$6:$D$32,{2,3,4},0),IFERROR(VLOOKUP(CSA118,[1]MO!$A$6:$D$26,{2,3,4},0),IFERROR(VLOOKUP(CSA118,[1]MQ!$A$6:$D$26,{2,3,4},0),IFERROR(VLOOKUP(CSA118,[1]BA!$A$6:$H$184,{2,5,8},0),{"No encontrado","X","X"}))))</f>
        <v>ALAMBRON 1/4</v>
      </c>
      <c r="CSC118" s="12" t="str">
        <v>Kg</v>
      </c>
      <c r="CSD118" s="4">
        <v>16</v>
      </c>
      <c r="CSE118" s="1">
        <f t="shared" ref="CSE118" si="4411">(0.15*2+0.2*2)/0.2*0.248*1.03</f>
        <v>0.89</v>
      </c>
      <c r="CSF118" s="4">
        <f t="shared" si="632"/>
        <v>14.24</v>
      </c>
      <c r="CSI118" s="1" t="s">
        <v>542</v>
      </c>
      <c r="CSJ118" s="4" t="str" cm="1">
        <f t="array" ref="CSJ118:CSL118">IFERROR(VLOOKUP(CSI118,[1]MA!$A$6:$D$32,{2,3,4},0),IFERROR(VLOOKUP(CSI118,[1]MO!$A$6:$D$26,{2,3,4},0),IFERROR(VLOOKUP(CSI118,[1]MQ!$A$6:$D$26,{2,3,4},0),IFERROR(VLOOKUP(CSI118,[1]BA!$A$6:$H$184,{2,5,8},0),{"No encontrado","X","X"}))))</f>
        <v>ALAMBRON 1/4</v>
      </c>
      <c r="CSK118" s="12" t="str">
        <v>Kg</v>
      </c>
      <c r="CSL118" s="4">
        <v>16</v>
      </c>
      <c r="CSM118" s="1">
        <f t="shared" ref="CSM118" si="4412">(0.15*2+0.2*2)/0.2*0.248*1.03</f>
        <v>0.89</v>
      </c>
      <c r="CSN118" s="4">
        <f t="shared" si="634"/>
        <v>14.24</v>
      </c>
      <c r="CSQ118" s="1" t="s">
        <v>542</v>
      </c>
      <c r="CSR118" s="4" t="str" cm="1">
        <f t="array" ref="CSR118:CST118">IFERROR(VLOOKUP(CSQ118,[1]MA!$A$6:$D$32,{2,3,4},0),IFERROR(VLOOKUP(CSQ118,[1]MO!$A$6:$D$26,{2,3,4},0),IFERROR(VLOOKUP(CSQ118,[1]MQ!$A$6:$D$26,{2,3,4},0),IFERROR(VLOOKUP(CSQ118,[1]BA!$A$6:$H$184,{2,5,8},0),{"No encontrado","X","X"}))))</f>
        <v>ALAMBRON 1/4</v>
      </c>
      <c r="CSS118" s="12" t="str">
        <v>Kg</v>
      </c>
      <c r="CST118" s="4">
        <v>16</v>
      </c>
      <c r="CSU118" s="1">
        <f t="shared" ref="CSU118" si="4413">(0.15*2+0.2*2)/0.2*0.248*1.03</f>
        <v>0.89</v>
      </c>
      <c r="CSV118" s="4">
        <f t="shared" si="636"/>
        <v>14.24</v>
      </c>
      <c r="CSY118" s="1" t="s">
        <v>542</v>
      </c>
      <c r="CSZ118" s="4" t="str" cm="1">
        <f t="array" ref="CSZ118:CTB118">IFERROR(VLOOKUP(CSY118,[1]MA!$A$6:$D$32,{2,3,4},0),IFERROR(VLOOKUP(CSY118,[1]MO!$A$6:$D$26,{2,3,4},0),IFERROR(VLOOKUP(CSY118,[1]MQ!$A$6:$D$26,{2,3,4},0),IFERROR(VLOOKUP(CSY118,[1]BA!$A$6:$H$184,{2,5,8},0),{"No encontrado","X","X"}))))</f>
        <v>ALAMBRON 1/4</v>
      </c>
      <c r="CTA118" s="12" t="str">
        <v>Kg</v>
      </c>
      <c r="CTB118" s="4">
        <v>16</v>
      </c>
      <c r="CTC118" s="1">
        <f t="shared" ref="CTC118" si="4414">(0.15*2+0.2*2)/0.2*0.248*1.03</f>
        <v>0.89</v>
      </c>
      <c r="CTD118" s="4">
        <f t="shared" si="638"/>
        <v>14.24</v>
      </c>
      <c r="CTG118" s="1" t="s">
        <v>542</v>
      </c>
      <c r="CTH118" s="4" t="str" cm="1">
        <f t="array" ref="CTH118:CTJ118">IFERROR(VLOOKUP(CTG118,[1]MA!$A$6:$D$32,{2,3,4},0),IFERROR(VLOOKUP(CTG118,[1]MO!$A$6:$D$26,{2,3,4},0),IFERROR(VLOOKUP(CTG118,[1]MQ!$A$6:$D$26,{2,3,4},0),IFERROR(VLOOKUP(CTG118,[1]BA!$A$6:$H$184,{2,5,8},0),{"No encontrado","X","X"}))))</f>
        <v>ALAMBRON 1/4</v>
      </c>
      <c r="CTI118" s="12" t="str">
        <v>Kg</v>
      </c>
      <c r="CTJ118" s="4">
        <v>16</v>
      </c>
      <c r="CTK118" s="1">
        <f t="shared" ref="CTK118" si="4415">(0.15*2+0.2*2)/0.2*0.248*1.03</f>
        <v>0.89</v>
      </c>
      <c r="CTL118" s="4">
        <f t="shared" si="640"/>
        <v>14.24</v>
      </c>
      <c r="CTO118" s="1" t="s">
        <v>542</v>
      </c>
      <c r="CTP118" s="4" t="str" cm="1">
        <f t="array" ref="CTP118:CTR118">IFERROR(VLOOKUP(CTO118,[1]MA!$A$6:$D$32,{2,3,4},0),IFERROR(VLOOKUP(CTO118,[1]MO!$A$6:$D$26,{2,3,4},0),IFERROR(VLOOKUP(CTO118,[1]MQ!$A$6:$D$26,{2,3,4},0),IFERROR(VLOOKUP(CTO118,[1]BA!$A$6:$H$184,{2,5,8},0),{"No encontrado","X","X"}))))</f>
        <v>ALAMBRON 1/4</v>
      </c>
      <c r="CTQ118" s="12" t="str">
        <v>Kg</v>
      </c>
      <c r="CTR118" s="4">
        <v>16</v>
      </c>
      <c r="CTS118" s="1">
        <f t="shared" ref="CTS118" si="4416">(0.15*2+0.2*2)/0.2*0.248*1.03</f>
        <v>0.89</v>
      </c>
      <c r="CTT118" s="4">
        <f t="shared" si="642"/>
        <v>14.24</v>
      </c>
      <c r="CTW118" s="1" t="s">
        <v>542</v>
      </c>
      <c r="CTX118" s="4" t="str" cm="1">
        <f t="array" ref="CTX118:CTZ118">IFERROR(VLOOKUP(CTW118,[1]MA!$A$6:$D$32,{2,3,4},0),IFERROR(VLOOKUP(CTW118,[1]MO!$A$6:$D$26,{2,3,4},0),IFERROR(VLOOKUP(CTW118,[1]MQ!$A$6:$D$26,{2,3,4},0),IFERROR(VLOOKUP(CTW118,[1]BA!$A$6:$H$184,{2,5,8},0),{"No encontrado","X","X"}))))</f>
        <v>ALAMBRON 1/4</v>
      </c>
      <c r="CTY118" s="12" t="str">
        <v>Kg</v>
      </c>
      <c r="CTZ118" s="4">
        <v>16</v>
      </c>
      <c r="CUA118" s="1">
        <f t="shared" ref="CUA118" si="4417">(0.15*2+0.2*2)/0.2*0.248*1.03</f>
        <v>0.89</v>
      </c>
      <c r="CUB118" s="4">
        <f t="shared" si="644"/>
        <v>14.24</v>
      </c>
      <c r="CUE118" s="1" t="s">
        <v>542</v>
      </c>
      <c r="CUF118" s="4" t="str" cm="1">
        <f t="array" ref="CUF118:CUH118">IFERROR(VLOOKUP(CUE118,[1]MA!$A$6:$D$32,{2,3,4},0),IFERROR(VLOOKUP(CUE118,[1]MO!$A$6:$D$26,{2,3,4},0),IFERROR(VLOOKUP(CUE118,[1]MQ!$A$6:$D$26,{2,3,4},0),IFERROR(VLOOKUP(CUE118,[1]BA!$A$6:$H$184,{2,5,8},0),{"No encontrado","X","X"}))))</f>
        <v>ALAMBRON 1/4</v>
      </c>
      <c r="CUG118" s="12" t="str">
        <v>Kg</v>
      </c>
      <c r="CUH118" s="4">
        <v>16</v>
      </c>
      <c r="CUI118" s="1">
        <f t="shared" ref="CUI118" si="4418">(0.15*2+0.2*2)/0.2*0.248*1.03</f>
        <v>0.89</v>
      </c>
      <c r="CUJ118" s="4">
        <f t="shared" si="646"/>
        <v>14.24</v>
      </c>
      <c r="CUM118" s="1" t="s">
        <v>542</v>
      </c>
      <c r="CUN118" s="4" t="str" cm="1">
        <f t="array" ref="CUN118:CUP118">IFERROR(VLOOKUP(CUM118,[1]MA!$A$6:$D$32,{2,3,4},0),IFERROR(VLOOKUP(CUM118,[1]MO!$A$6:$D$26,{2,3,4},0),IFERROR(VLOOKUP(CUM118,[1]MQ!$A$6:$D$26,{2,3,4},0),IFERROR(VLOOKUP(CUM118,[1]BA!$A$6:$H$184,{2,5,8},0),{"No encontrado","X","X"}))))</f>
        <v>ALAMBRON 1/4</v>
      </c>
      <c r="CUO118" s="12" t="str">
        <v>Kg</v>
      </c>
      <c r="CUP118" s="4">
        <v>16</v>
      </c>
      <c r="CUQ118" s="1">
        <f t="shared" ref="CUQ118" si="4419">(0.15*2+0.2*2)/0.2*0.248*1.03</f>
        <v>0.89</v>
      </c>
      <c r="CUR118" s="4">
        <f t="shared" si="648"/>
        <v>14.24</v>
      </c>
      <c r="CUU118" s="1" t="s">
        <v>542</v>
      </c>
      <c r="CUV118" s="4" t="str" cm="1">
        <f t="array" ref="CUV118:CUX118">IFERROR(VLOOKUP(CUU118,[1]MA!$A$6:$D$32,{2,3,4},0),IFERROR(VLOOKUP(CUU118,[1]MO!$A$6:$D$26,{2,3,4},0),IFERROR(VLOOKUP(CUU118,[1]MQ!$A$6:$D$26,{2,3,4},0),IFERROR(VLOOKUP(CUU118,[1]BA!$A$6:$H$184,{2,5,8},0),{"No encontrado","X","X"}))))</f>
        <v>ALAMBRON 1/4</v>
      </c>
      <c r="CUW118" s="12" t="str">
        <v>Kg</v>
      </c>
      <c r="CUX118" s="4">
        <v>16</v>
      </c>
      <c r="CUY118" s="1">
        <f t="shared" ref="CUY118" si="4420">(0.15*2+0.2*2)/0.2*0.248*1.03</f>
        <v>0.89</v>
      </c>
      <c r="CUZ118" s="4">
        <f t="shared" si="650"/>
        <v>14.24</v>
      </c>
      <c r="CVC118" s="1" t="s">
        <v>542</v>
      </c>
      <c r="CVD118" s="4" t="str" cm="1">
        <f t="array" ref="CVD118:CVF118">IFERROR(VLOOKUP(CVC118,[1]MA!$A$6:$D$32,{2,3,4},0),IFERROR(VLOOKUP(CVC118,[1]MO!$A$6:$D$26,{2,3,4},0),IFERROR(VLOOKUP(CVC118,[1]MQ!$A$6:$D$26,{2,3,4},0),IFERROR(VLOOKUP(CVC118,[1]BA!$A$6:$H$184,{2,5,8},0),{"No encontrado","X","X"}))))</f>
        <v>ALAMBRON 1/4</v>
      </c>
      <c r="CVE118" s="12" t="str">
        <v>Kg</v>
      </c>
      <c r="CVF118" s="4">
        <v>16</v>
      </c>
      <c r="CVG118" s="1">
        <f t="shared" ref="CVG118" si="4421">(0.15*2+0.2*2)/0.2*0.248*1.03</f>
        <v>0.89</v>
      </c>
      <c r="CVH118" s="4">
        <f t="shared" si="652"/>
        <v>14.24</v>
      </c>
      <c r="CVK118" s="1" t="s">
        <v>542</v>
      </c>
      <c r="CVL118" s="4" t="str" cm="1">
        <f t="array" ref="CVL118:CVN118">IFERROR(VLOOKUP(CVK118,[1]MA!$A$6:$D$32,{2,3,4},0),IFERROR(VLOOKUP(CVK118,[1]MO!$A$6:$D$26,{2,3,4},0),IFERROR(VLOOKUP(CVK118,[1]MQ!$A$6:$D$26,{2,3,4},0),IFERROR(VLOOKUP(CVK118,[1]BA!$A$6:$H$184,{2,5,8},0),{"No encontrado","X","X"}))))</f>
        <v>ALAMBRON 1/4</v>
      </c>
      <c r="CVM118" s="12" t="str">
        <v>Kg</v>
      </c>
      <c r="CVN118" s="4">
        <v>16</v>
      </c>
      <c r="CVO118" s="1">
        <f t="shared" ref="CVO118" si="4422">(0.15*2+0.2*2)/0.2*0.248*1.03</f>
        <v>0.89</v>
      </c>
      <c r="CVP118" s="4">
        <f t="shared" si="654"/>
        <v>14.24</v>
      </c>
      <c r="CVS118" s="1" t="s">
        <v>542</v>
      </c>
      <c r="CVT118" s="4" t="str" cm="1">
        <f t="array" ref="CVT118:CVV118">IFERROR(VLOOKUP(CVS118,[1]MA!$A$6:$D$32,{2,3,4},0),IFERROR(VLOOKUP(CVS118,[1]MO!$A$6:$D$26,{2,3,4},0),IFERROR(VLOOKUP(CVS118,[1]MQ!$A$6:$D$26,{2,3,4},0),IFERROR(VLOOKUP(CVS118,[1]BA!$A$6:$H$184,{2,5,8},0),{"No encontrado","X","X"}))))</f>
        <v>ALAMBRON 1/4</v>
      </c>
      <c r="CVU118" s="12" t="str">
        <v>Kg</v>
      </c>
      <c r="CVV118" s="4">
        <v>16</v>
      </c>
      <c r="CVW118" s="1">
        <f t="shared" ref="CVW118" si="4423">(0.15*2+0.2*2)/0.2*0.248*1.03</f>
        <v>0.89</v>
      </c>
      <c r="CVX118" s="4">
        <f t="shared" si="656"/>
        <v>14.24</v>
      </c>
      <c r="CWA118" s="1" t="s">
        <v>542</v>
      </c>
      <c r="CWB118" s="4" t="str" cm="1">
        <f t="array" ref="CWB118:CWD118">IFERROR(VLOOKUP(CWA118,[1]MA!$A$6:$D$32,{2,3,4},0),IFERROR(VLOOKUP(CWA118,[1]MO!$A$6:$D$26,{2,3,4},0),IFERROR(VLOOKUP(CWA118,[1]MQ!$A$6:$D$26,{2,3,4},0),IFERROR(VLOOKUP(CWA118,[1]BA!$A$6:$H$184,{2,5,8},0),{"No encontrado","X","X"}))))</f>
        <v>ALAMBRON 1/4</v>
      </c>
      <c r="CWC118" s="12" t="str">
        <v>Kg</v>
      </c>
      <c r="CWD118" s="4">
        <v>16</v>
      </c>
      <c r="CWE118" s="1">
        <f t="shared" ref="CWE118" si="4424">(0.15*2+0.2*2)/0.2*0.248*1.03</f>
        <v>0.89</v>
      </c>
      <c r="CWF118" s="4">
        <f t="shared" si="658"/>
        <v>14.24</v>
      </c>
      <c r="CWI118" s="1" t="s">
        <v>542</v>
      </c>
      <c r="CWJ118" s="4" t="str" cm="1">
        <f t="array" ref="CWJ118:CWL118">IFERROR(VLOOKUP(CWI118,[1]MA!$A$6:$D$32,{2,3,4},0),IFERROR(VLOOKUP(CWI118,[1]MO!$A$6:$D$26,{2,3,4},0),IFERROR(VLOOKUP(CWI118,[1]MQ!$A$6:$D$26,{2,3,4},0),IFERROR(VLOOKUP(CWI118,[1]BA!$A$6:$H$184,{2,5,8},0),{"No encontrado","X","X"}))))</f>
        <v>ALAMBRON 1/4</v>
      </c>
      <c r="CWK118" s="12" t="str">
        <v>Kg</v>
      </c>
      <c r="CWL118" s="4">
        <v>16</v>
      </c>
      <c r="CWM118" s="1">
        <f t="shared" ref="CWM118" si="4425">(0.15*2+0.2*2)/0.2*0.248*1.03</f>
        <v>0.89</v>
      </c>
      <c r="CWN118" s="4">
        <f t="shared" si="660"/>
        <v>14.24</v>
      </c>
      <c r="CWQ118" s="1" t="s">
        <v>542</v>
      </c>
      <c r="CWR118" s="4" t="str" cm="1">
        <f t="array" ref="CWR118:CWT118">IFERROR(VLOOKUP(CWQ118,[1]MA!$A$6:$D$32,{2,3,4},0),IFERROR(VLOOKUP(CWQ118,[1]MO!$A$6:$D$26,{2,3,4},0),IFERROR(VLOOKUP(CWQ118,[1]MQ!$A$6:$D$26,{2,3,4},0),IFERROR(VLOOKUP(CWQ118,[1]BA!$A$6:$H$184,{2,5,8},0),{"No encontrado","X","X"}))))</f>
        <v>ALAMBRON 1/4</v>
      </c>
      <c r="CWS118" s="12" t="str">
        <v>Kg</v>
      </c>
      <c r="CWT118" s="4">
        <v>16</v>
      </c>
      <c r="CWU118" s="1">
        <f t="shared" ref="CWU118" si="4426">(0.15*2+0.2*2)/0.2*0.248*1.03</f>
        <v>0.89</v>
      </c>
      <c r="CWV118" s="4">
        <f t="shared" si="662"/>
        <v>14.24</v>
      </c>
      <c r="CWY118" s="1" t="s">
        <v>542</v>
      </c>
      <c r="CWZ118" s="4" t="str" cm="1">
        <f t="array" ref="CWZ118:CXB118">IFERROR(VLOOKUP(CWY118,[1]MA!$A$6:$D$32,{2,3,4},0),IFERROR(VLOOKUP(CWY118,[1]MO!$A$6:$D$26,{2,3,4},0),IFERROR(VLOOKUP(CWY118,[1]MQ!$A$6:$D$26,{2,3,4},0),IFERROR(VLOOKUP(CWY118,[1]BA!$A$6:$H$184,{2,5,8},0),{"No encontrado","X","X"}))))</f>
        <v>ALAMBRON 1/4</v>
      </c>
      <c r="CXA118" s="12" t="str">
        <v>Kg</v>
      </c>
      <c r="CXB118" s="4">
        <v>16</v>
      </c>
      <c r="CXC118" s="1">
        <f t="shared" ref="CXC118" si="4427">(0.15*2+0.2*2)/0.2*0.248*1.03</f>
        <v>0.89</v>
      </c>
      <c r="CXD118" s="4">
        <f t="shared" si="664"/>
        <v>14.24</v>
      </c>
      <c r="CXG118" s="1" t="s">
        <v>542</v>
      </c>
      <c r="CXH118" s="4" t="str" cm="1">
        <f t="array" ref="CXH118:CXJ118">IFERROR(VLOOKUP(CXG118,[1]MA!$A$6:$D$32,{2,3,4},0),IFERROR(VLOOKUP(CXG118,[1]MO!$A$6:$D$26,{2,3,4},0),IFERROR(VLOOKUP(CXG118,[1]MQ!$A$6:$D$26,{2,3,4},0),IFERROR(VLOOKUP(CXG118,[1]BA!$A$6:$H$184,{2,5,8},0),{"No encontrado","X","X"}))))</f>
        <v>ALAMBRON 1/4</v>
      </c>
      <c r="CXI118" s="12" t="str">
        <v>Kg</v>
      </c>
      <c r="CXJ118" s="4">
        <v>16</v>
      </c>
      <c r="CXK118" s="1">
        <f t="shared" ref="CXK118" si="4428">(0.15*2+0.2*2)/0.2*0.248*1.03</f>
        <v>0.89</v>
      </c>
      <c r="CXL118" s="4">
        <f t="shared" si="666"/>
        <v>14.24</v>
      </c>
      <c r="CXO118" s="1" t="s">
        <v>542</v>
      </c>
      <c r="CXP118" s="4" t="str" cm="1">
        <f t="array" ref="CXP118:CXR118">IFERROR(VLOOKUP(CXO118,[1]MA!$A$6:$D$32,{2,3,4},0),IFERROR(VLOOKUP(CXO118,[1]MO!$A$6:$D$26,{2,3,4},0),IFERROR(VLOOKUP(CXO118,[1]MQ!$A$6:$D$26,{2,3,4},0),IFERROR(VLOOKUP(CXO118,[1]BA!$A$6:$H$184,{2,5,8},0),{"No encontrado","X","X"}))))</f>
        <v>ALAMBRON 1/4</v>
      </c>
      <c r="CXQ118" s="12" t="str">
        <v>Kg</v>
      </c>
      <c r="CXR118" s="4">
        <v>16</v>
      </c>
      <c r="CXS118" s="1">
        <f t="shared" ref="CXS118" si="4429">(0.15*2+0.2*2)/0.2*0.248*1.03</f>
        <v>0.89</v>
      </c>
      <c r="CXT118" s="4">
        <f t="shared" si="668"/>
        <v>14.24</v>
      </c>
      <c r="CXW118" s="1" t="s">
        <v>542</v>
      </c>
      <c r="CXX118" s="4" t="str" cm="1">
        <f t="array" ref="CXX118:CXZ118">IFERROR(VLOOKUP(CXW118,[1]MA!$A$6:$D$32,{2,3,4},0),IFERROR(VLOOKUP(CXW118,[1]MO!$A$6:$D$26,{2,3,4},0),IFERROR(VLOOKUP(CXW118,[1]MQ!$A$6:$D$26,{2,3,4},0),IFERROR(VLOOKUP(CXW118,[1]BA!$A$6:$H$184,{2,5,8},0),{"No encontrado","X","X"}))))</f>
        <v>ALAMBRON 1/4</v>
      </c>
      <c r="CXY118" s="12" t="str">
        <v>Kg</v>
      </c>
      <c r="CXZ118" s="4">
        <v>16</v>
      </c>
      <c r="CYA118" s="1">
        <f t="shared" ref="CYA118" si="4430">(0.15*2+0.2*2)/0.2*0.248*1.03</f>
        <v>0.89</v>
      </c>
      <c r="CYB118" s="4">
        <f t="shared" si="670"/>
        <v>14.24</v>
      </c>
      <c r="CYE118" s="1" t="s">
        <v>542</v>
      </c>
      <c r="CYF118" s="4" t="str" cm="1">
        <f t="array" ref="CYF118:CYH118">IFERROR(VLOOKUP(CYE118,[1]MA!$A$6:$D$32,{2,3,4},0),IFERROR(VLOOKUP(CYE118,[1]MO!$A$6:$D$26,{2,3,4},0),IFERROR(VLOOKUP(CYE118,[1]MQ!$A$6:$D$26,{2,3,4},0),IFERROR(VLOOKUP(CYE118,[1]BA!$A$6:$H$184,{2,5,8},0),{"No encontrado","X","X"}))))</f>
        <v>ALAMBRON 1/4</v>
      </c>
      <c r="CYG118" s="12" t="str">
        <v>Kg</v>
      </c>
      <c r="CYH118" s="4">
        <v>16</v>
      </c>
      <c r="CYI118" s="1">
        <f t="shared" ref="CYI118" si="4431">(0.15*2+0.2*2)/0.2*0.248*1.03</f>
        <v>0.89</v>
      </c>
      <c r="CYJ118" s="4">
        <f t="shared" si="672"/>
        <v>14.24</v>
      </c>
      <c r="CYM118" s="1" t="s">
        <v>542</v>
      </c>
      <c r="CYN118" s="4" t="str" cm="1">
        <f t="array" ref="CYN118:CYP118">IFERROR(VLOOKUP(CYM118,[1]MA!$A$6:$D$32,{2,3,4},0),IFERROR(VLOOKUP(CYM118,[1]MO!$A$6:$D$26,{2,3,4},0),IFERROR(VLOOKUP(CYM118,[1]MQ!$A$6:$D$26,{2,3,4},0),IFERROR(VLOOKUP(CYM118,[1]BA!$A$6:$H$184,{2,5,8},0),{"No encontrado","X","X"}))))</f>
        <v>ALAMBRON 1/4</v>
      </c>
      <c r="CYO118" s="12" t="str">
        <v>Kg</v>
      </c>
      <c r="CYP118" s="4">
        <v>16</v>
      </c>
      <c r="CYQ118" s="1">
        <f t="shared" ref="CYQ118" si="4432">(0.15*2+0.2*2)/0.2*0.248*1.03</f>
        <v>0.89</v>
      </c>
      <c r="CYR118" s="4">
        <f t="shared" si="674"/>
        <v>14.24</v>
      </c>
      <c r="CYU118" s="1" t="s">
        <v>542</v>
      </c>
      <c r="CYV118" s="4" t="str" cm="1">
        <f t="array" ref="CYV118:CYX118">IFERROR(VLOOKUP(CYU118,[1]MA!$A$6:$D$32,{2,3,4},0),IFERROR(VLOOKUP(CYU118,[1]MO!$A$6:$D$26,{2,3,4},0),IFERROR(VLOOKUP(CYU118,[1]MQ!$A$6:$D$26,{2,3,4},0),IFERROR(VLOOKUP(CYU118,[1]BA!$A$6:$H$184,{2,5,8},0),{"No encontrado","X","X"}))))</f>
        <v>ALAMBRON 1/4</v>
      </c>
      <c r="CYW118" s="12" t="str">
        <v>Kg</v>
      </c>
      <c r="CYX118" s="4">
        <v>16</v>
      </c>
      <c r="CYY118" s="1">
        <f t="shared" ref="CYY118" si="4433">(0.15*2+0.2*2)/0.2*0.248*1.03</f>
        <v>0.89</v>
      </c>
      <c r="CYZ118" s="4">
        <f t="shared" si="676"/>
        <v>14.24</v>
      </c>
      <c r="CZC118" s="1" t="s">
        <v>542</v>
      </c>
      <c r="CZD118" s="4" t="str" cm="1">
        <f t="array" ref="CZD118:CZF118">IFERROR(VLOOKUP(CZC118,[1]MA!$A$6:$D$32,{2,3,4},0),IFERROR(VLOOKUP(CZC118,[1]MO!$A$6:$D$26,{2,3,4},0),IFERROR(VLOOKUP(CZC118,[1]MQ!$A$6:$D$26,{2,3,4},0),IFERROR(VLOOKUP(CZC118,[1]BA!$A$6:$H$184,{2,5,8},0),{"No encontrado","X","X"}))))</f>
        <v>ALAMBRON 1/4</v>
      </c>
      <c r="CZE118" s="12" t="str">
        <v>Kg</v>
      </c>
      <c r="CZF118" s="4">
        <v>16</v>
      </c>
      <c r="CZG118" s="1">
        <f t="shared" ref="CZG118" si="4434">(0.15*2+0.2*2)/0.2*0.248*1.03</f>
        <v>0.89</v>
      </c>
      <c r="CZH118" s="4">
        <f t="shared" si="678"/>
        <v>14.24</v>
      </c>
      <c r="CZK118" s="1" t="s">
        <v>542</v>
      </c>
      <c r="CZL118" s="4" t="str" cm="1">
        <f t="array" ref="CZL118:CZN118">IFERROR(VLOOKUP(CZK118,[1]MA!$A$6:$D$32,{2,3,4},0),IFERROR(VLOOKUP(CZK118,[1]MO!$A$6:$D$26,{2,3,4},0),IFERROR(VLOOKUP(CZK118,[1]MQ!$A$6:$D$26,{2,3,4},0),IFERROR(VLOOKUP(CZK118,[1]BA!$A$6:$H$184,{2,5,8},0),{"No encontrado","X","X"}))))</f>
        <v>ALAMBRON 1/4</v>
      </c>
      <c r="CZM118" s="12" t="str">
        <v>Kg</v>
      </c>
      <c r="CZN118" s="4">
        <v>16</v>
      </c>
      <c r="CZO118" s="1">
        <f t="shared" ref="CZO118" si="4435">(0.15*2+0.2*2)/0.2*0.248*1.03</f>
        <v>0.89</v>
      </c>
      <c r="CZP118" s="4">
        <f t="shared" si="680"/>
        <v>14.24</v>
      </c>
      <c r="CZS118" s="1" t="s">
        <v>542</v>
      </c>
      <c r="CZT118" s="4" t="str" cm="1">
        <f t="array" ref="CZT118:CZV118">IFERROR(VLOOKUP(CZS118,[1]MA!$A$6:$D$32,{2,3,4},0),IFERROR(VLOOKUP(CZS118,[1]MO!$A$6:$D$26,{2,3,4},0),IFERROR(VLOOKUP(CZS118,[1]MQ!$A$6:$D$26,{2,3,4},0),IFERROR(VLOOKUP(CZS118,[1]BA!$A$6:$H$184,{2,5,8},0),{"No encontrado","X","X"}))))</f>
        <v>ALAMBRON 1/4</v>
      </c>
      <c r="CZU118" s="12" t="str">
        <v>Kg</v>
      </c>
      <c r="CZV118" s="4">
        <v>16</v>
      </c>
      <c r="CZW118" s="1">
        <f t="shared" ref="CZW118" si="4436">(0.15*2+0.2*2)/0.2*0.248*1.03</f>
        <v>0.89</v>
      </c>
      <c r="CZX118" s="4">
        <f t="shared" si="682"/>
        <v>14.24</v>
      </c>
      <c r="DAA118" s="1" t="s">
        <v>542</v>
      </c>
      <c r="DAB118" s="4" t="str" cm="1">
        <f t="array" ref="DAB118:DAD118">IFERROR(VLOOKUP(DAA118,[1]MA!$A$6:$D$32,{2,3,4},0),IFERROR(VLOOKUP(DAA118,[1]MO!$A$6:$D$26,{2,3,4},0),IFERROR(VLOOKUP(DAA118,[1]MQ!$A$6:$D$26,{2,3,4},0),IFERROR(VLOOKUP(DAA118,[1]BA!$A$6:$H$184,{2,5,8},0),{"No encontrado","X","X"}))))</f>
        <v>ALAMBRON 1/4</v>
      </c>
      <c r="DAC118" s="12" t="str">
        <v>Kg</v>
      </c>
      <c r="DAD118" s="4">
        <v>16</v>
      </c>
      <c r="DAE118" s="1">
        <f t="shared" ref="DAE118" si="4437">(0.15*2+0.2*2)/0.2*0.248*1.03</f>
        <v>0.89</v>
      </c>
      <c r="DAF118" s="4">
        <f t="shared" si="684"/>
        <v>14.24</v>
      </c>
      <c r="DAI118" s="1" t="s">
        <v>542</v>
      </c>
      <c r="DAJ118" s="4" t="str" cm="1">
        <f t="array" ref="DAJ118:DAL118">IFERROR(VLOOKUP(DAI118,[1]MA!$A$6:$D$32,{2,3,4},0),IFERROR(VLOOKUP(DAI118,[1]MO!$A$6:$D$26,{2,3,4},0),IFERROR(VLOOKUP(DAI118,[1]MQ!$A$6:$D$26,{2,3,4},0),IFERROR(VLOOKUP(DAI118,[1]BA!$A$6:$H$184,{2,5,8},0),{"No encontrado","X","X"}))))</f>
        <v>ALAMBRON 1/4</v>
      </c>
      <c r="DAK118" s="12" t="str">
        <v>Kg</v>
      </c>
      <c r="DAL118" s="4">
        <v>16</v>
      </c>
      <c r="DAM118" s="1">
        <f t="shared" ref="DAM118" si="4438">(0.15*2+0.2*2)/0.2*0.248*1.03</f>
        <v>0.89</v>
      </c>
      <c r="DAN118" s="4">
        <f t="shared" si="686"/>
        <v>14.24</v>
      </c>
      <c r="DAQ118" s="1" t="s">
        <v>542</v>
      </c>
      <c r="DAR118" s="4" t="str" cm="1">
        <f t="array" ref="DAR118:DAT118">IFERROR(VLOOKUP(DAQ118,[1]MA!$A$6:$D$32,{2,3,4},0),IFERROR(VLOOKUP(DAQ118,[1]MO!$A$6:$D$26,{2,3,4},0),IFERROR(VLOOKUP(DAQ118,[1]MQ!$A$6:$D$26,{2,3,4},0),IFERROR(VLOOKUP(DAQ118,[1]BA!$A$6:$H$184,{2,5,8},0),{"No encontrado","X","X"}))))</f>
        <v>ALAMBRON 1/4</v>
      </c>
      <c r="DAS118" s="12" t="str">
        <v>Kg</v>
      </c>
      <c r="DAT118" s="4">
        <v>16</v>
      </c>
      <c r="DAU118" s="1">
        <f t="shared" ref="DAU118" si="4439">(0.15*2+0.2*2)/0.2*0.248*1.03</f>
        <v>0.89</v>
      </c>
      <c r="DAV118" s="4">
        <f t="shared" si="688"/>
        <v>14.24</v>
      </c>
      <c r="DAY118" s="1" t="s">
        <v>542</v>
      </c>
      <c r="DAZ118" s="4" t="str" cm="1">
        <f t="array" ref="DAZ118:DBB118">IFERROR(VLOOKUP(DAY118,[1]MA!$A$6:$D$32,{2,3,4},0),IFERROR(VLOOKUP(DAY118,[1]MO!$A$6:$D$26,{2,3,4},0),IFERROR(VLOOKUP(DAY118,[1]MQ!$A$6:$D$26,{2,3,4},0),IFERROR(VLOOKUP(DAY118,[1]BA!$A$6:$H$184,{2,5,8},0),{"No encontrado","X","X"}))))</f>
        <v>ALAMBRON 1/4</v>
      </c>
      <c r="DBA118" s="12" t="str">
        <v>Kg</v>
      </c>
      <c r="DBB118" s="4">
        <v>16</v>
      </c>
      <c r="DBC118" s="1">
        <f t="shared" ref="DBC118" si="4440">(0.15*2+0.2*2)/0.2*0.248*1.03</f>
        <v>0.89</v>
      </c>
      <c r="DBD118" s="4">
        <f t="shared" si="690"/>
        <v>14.24</v>
      </c>
      <c r="DBG118" s="1" t="s">
        <v>542</v>
      </c>
      <c r="DBH118" s="4" t="str" cm="1">
        <f t="array" ref="DBH118:DBJ118">IFERROR(VLOOKUP(DBG118,[1]MA!$A$6:$D$32,{2,3,4},0),IFERROR(VLOOKUP(DBG118,[1]MO!$A$6:$D$26,{2,3,4},0),IFERROR(VLOOKUP(DBG118,[1]MQ!$A$6:$D$26,{2,3,4},0),IFERROR(VLOOKUP(DBG118,[1]BA!$A$6:$H$184,{2,5,8},0),{"No encontrado","X","X"}))))</f>
        <v>ALAMBRON 1/4</v>
      </c>
      <c r="DBI118" s="12" t="str">
        <v>Kg</v>
      </c>
      <c r="DBJ118" s="4">
        <v>16</v>
      </c>
      <c r="DBK118" s="1">
        <f t="shared" ref="DBK118" si="4441">(0.15*2+0.2*2)/0.2*0.248*1.03</f>
        <v>0.89</v>
      </c>
      <c r="DBL118" s="4">
        <f t="shared" si="692"/>
        <v>14.24</v>
      </c>
      <c r="DBO118" s="1" t="s">
        <v>542</v>
      </c>
      <c r="DBP118" s="4" t="str" cm="1">
        <f t="array" ref="DBP118:DBR118">IFERROR(VLOOKUP(DBO118,[1]MA!$A$6:$D$32,{2,3,4},0),IFERROR(VLOOKUP(DBO118,[1]MO!$A$6:$D$26,{2,3,4},0),IFERROR(VLOOKUP(DBO118,[1]MQ!$A$6:$D$26,{2,3,4},0),IFERROR(VLOOKUP(DBO118,[1]BA!$A$6:$H$184,{2,5,8},0),{"No encontrado","X","X"}))))</f>
        <v>ALAMBRON 1/4</v>
      </c>
      <c r="DBQ118" s="12" t="str">
        <v>Kg</v>
      </c>
      <c r="DBR118" s="4">
        <v>16</v>
      </c>
      <c r="DBS118" s="1">
        <f t="shared" ref="DBS118" si="4442">(0.15*2+0.2*2)/0.2*0.248*1.03</f>
        <v>0.89</v>
      </c>
      <c r="DBT118" s="4">
        <f t="shared" si="694"/>
        <v>14.24</v>
      </c>
      <c r="DBW118" s="1" t="s">
        <v>542</v>
      </c>
      <c r="DBX118" s="4" t="str" cm="1">
        <f t="array" ref="DBX118:DBZ118">IFERROR(VLOOKUP(DBW118,[1]MA!$A$6:$D$32,{2,3,4},0),IFERROR(VLOOKUP(DBW118,[1]MO!$A$6:$D$26,{2,3,4},0),IFERROR(VLOOKUP(DBW118,[1]MQ!$A$6:$D$26,{2,3,4},0),IFERROR(VLOOKUP(DBW118,[1]BA!$A$6:$H$184,{2,5,8},0),{"No encontrado","X","X"}))))</f>
        <v>ALAMBRON 1/4</v>
      </c>
      <c r="DBY118" s="12" t="str">
        <v>Kg</v>
      </c>
      <c r="DBZ118" s="4">
        <v>16</v>
      </c>
      <c r="DCA118" s="1">
        <f t="shared" ref="DCA118" si="4443">(0.15*2+0.2*2)/0.2*0.248*1.03</f>
        <v>0.89</v>
      </c>
      <c r="DCB118" s="4">
        <f t="shared" si="696"/>
        <v>14.24</v>
      </c>
      <c r="DCE118" s="1" t="s">
        <v>542</v>
      </c>
      <c r="DCF118" s="4" t="str" cm="1">
        <f t="array" ref="DCF118:DCH118">IFERROR(VLOOKUP(DCE118,[1]MA!$A$6:$D$32,{2,3,4},0),IFERROR(VLOOKUP(DCE118,[1]MO!$A$6:$D$26,{2,3,4},0),IFERROR(VLOOKUP(DCE118,[1]MQ!$A$6:$D$26,{2,3,4},0),IFERROR(VLOOKUP(DCE118,[1]BA!$A$6:$H$184,{2,5,8},0),{"No encontrado","X","X"}))))</f>
        <v>ALAMBRON 1/4</v>
      </c>
      <c r="DCG118" s="12" t="str">
        <v>Kg</v>
      </c>
      <c r="DCH118" s="4">
        <v>16</v>
      </c>
      <c r="DCI118" s="1">
        <f t="shared" ref="DCI118" si="4444">(0.15*2+0.2*2)/0.2*0.248*1.03</f>
        <v>0.89</v>
      </c>
      <c r="DCJ118" s="4">
        <f t="shared" si="698"/>
        <v>14.24</v>
      </c>
      <c r="DCM118" s="1" t="s">
        <v>542</v>
      </c>
      <c r="DCN118" s="4" t="str" cm="1">
        <f t="array" ref="DCN118:DCP118">IFERROR(VLOOKUP(DCM118,[1]MA!$A$6:$D$32,{2,3,4},0),IFERROR(VLOOKUP(DCM118,[1]MO!$A$6:$D$26,{2,3,4},0),IFERROR(VLOOKUP(DCM118,[1]MQ!$A$6:$D$26,{2,3,4},0),IFERROR(VLOOKUP(DCM118,[1]BA!$A$6:$H$184,{2,5,8},0),{"No encontrado","X","X"}))))</f>
        <v>ALAMBRON 1/4</v>
      </c>
      <c r="DCO118" s="12" t="str">
        <v>Kg</v>
      </c>
      <c r="DCP118" s="4">
        <v>16</v>
      </c>
      <c r="DCQ118" s="1">
        <f t="shared" ref="DCQ118" si="4445">(0.15*2+0.2*2)/0.2*0.248*1.03</f>
        <v>0.89</v>
      </c>
      <c r="DCR118" s="4">
        <f t="shared" si="700"/>
        <v>14.24</v>
      </c>
      <c r="DCU118" s="1" t="s">
        <v>542</v>
      </c>
      <c r="DCV118" s="4" t="str" cm="1">
        <f t="array" ref="DCV118:DCX118">IFERROR(VLOOKUP(DCU118,[1]MA!$A$6:$D$32,{2,3,4},0),IFERROR(VLOOKUP(DCU118,[1]MO!$A$6:$D$26,{2,3,4},0),IFERROR(VLOOKUP(DCU118,[1]MQ!$A$6:$D$26,{2,3,4},0),IFERROR(VLOOKUP(DCU118,[1]BA!$A$6:$H$184,{2,5,8},0),{"No encontrado","X","X"}))))</f>
        <v>ALAMBRON 1/4</v>
      </c>
      <c r="DCW118" s="12" t="str">
        <v>Kg</v>
      </c>
      <c r="DCX118" s="4">
        <v>16</v>
      </c>
      <c r="DCY118" s="1">
        <f t="shared" ref="DCY118" si="4446">(0.15*2+0.2*2)/0.2*0.248*1.03</f>
        <v>0.89</v>
      </c>
      <c r="DCZ118" s="4">
        <f t="shared" si="702"/>
        <v>14.24</v>
      </c>
      <c r="DDC118" s="1" t="s">
        <v>542</v>
      </c>
      <c r="DDD118" s="4" t="str" cm="1">
        <f t="array" ref="DDD118:DDF118">IFERROR(VLOOKUP(DDC118,[1]MA!$A$6:$D$32,{2,3,4},0),IFERROR(VLOOKUP(DDC118,[1]MO!$A$6:$D$26,{2,3,4},0),IFERROR(VLOOKUP(DDC118,[1]MQ!$A$6:$D$26,{2,3,4},0),IFERROR(VLOOKUP(DDC118,[1]BA!$A$6:$H$184,{2,5,8},0),{"No encontrado","X","X"}))))</f>
        <v>ALAMBRON 1/4</v>
      </c>
      <c r="DDE118" s="12" t="str">
        <v>Kg</v>
      </c>
      <c r="DDF118" s="4">
        <v>16</v>
      </c>
      <c r="DDG118" s="1">
        <f t="shared" ref="DDG118" si="4447">(0.15*2+0.2*2)/0.2*0.248*1.03</f>
        <v>0.89</v>
      </c>
      <c r="DDH118" s="4">
        <f t="shared" si="704"/>
        <v>14.24</v>
      </c>
      <c r="DDK118" s="1" t="s">
        <v>542</v>
      </c>
      <c r="DDL118" s="4" t="str" cm="1">
        <f t="array" ref="DDL118:DDN118">IFERROR(VLOOKUP(DDK118,[1]MA!$A$6:$D$32,{2,3,4},0),IFERROR(VLOOKUP(DDK118,[1]MO!$A$6:$D$26,{2,3,4},0),IFERROR(VLOOKUP(DDK118,[1]MQ!$A$6:$D$26,{2,3,4},0),IFERROR(VLOOKUP(DDK118,[1]BA!$A$6:$H$184,{2,5,8},0),{"No encontrado","X","X"}))))</f>
        <v>ALAMBRON 1/4</v>
      </c>
      <c r="DDM118" s="12" t="str">
        <v>Kg</v>
      </c>
      <c r="DDN118" s="4">
        <v>16</v>
      </c>
      <c r="DDO118" s="1">
        <f t="shared" ref="DDO118" si="4448">(0.15*2+0.2*2)/0.2*0.248*1.03</f>
        <v>0.89</v>
      </c>
      <c r="DDP118" s="4">
        <f t="shared" si="706"/>
        <v>14.24</v>
      </c>
      <c r="DDS118" s="1" t="s">
        <v>542</v>
      </c>
      <c r="DDT118" s="4" t="str" cm="1">
        <f t="array" ref="DDT118:DDV118">IFERROR(VLOOKUP(DDS118,[1]MA!$A$6:$D$32,{2,3,4},0),IFERROR(VLOOKUP(DDS118,[1]MO!$A$6:$D$26,{2,3,4},0),IFERROR(VLOOKUP(DDS118,[1]MQ!$A$6:$D$26,{2,3,4},0),IFERROR(VLOOKUP(DDS118,[1]BA!$A$6:$H$184,{2,5,8},0),{"No encontrado","X","X"}))))</f>
        <v>ALAMBRON 1/4</v>
      </c>
      <c r="DDU118" s="12" t="str">
        <v>Kg</v>
      </c>
      <c r="DDV118" s="4">
        <v>16</v>
      </c>
      <c r="DDW118" s="1">
        <f t="shared" ref="DDW118" si="4449">(0.15*2+0.2*2)/0.2*0.248*1.03</f>
        <v>0.89</v>
      </c>
      <c r="DDX118" s="4">
        <f t="shared" si="708"/>
        <v>14.24</v>
      </c>
      <c r="DEA118" s="1" t="s">
        <v>542</v>
      </c>
      <c r="DEB118" s="4" t="str" cm="1">
        <f t="array" ref="DEB118:DED118">IFERROR(VLOOKUP(DEA118,[1]MA!$A$6:$D$32,{2,3,4},0),IFERROR(VLOOKUP(DEA118,[1]MO!$A$6:$D$26,{2,3,4},0),IFERROR(VLOOKUP(DEA118,[1]MQ!$A$6:$D$26,{2,3,4},0),IFERROR(VLOOKUP(DEA118,[1]BA!$A$6:$H$184,{2,5,8},0),{"No encontrado","X","X"}))))</f>
        <v>ALAMBRON 1/4</v>
      </c>
      <c r="DEC118" s="12" t="str">
        <v>Kg</v>
      </c>
      <c r="DED118" s="4">
        <v>16</v>
      </c>
      <c r="DEE118" s="1">
        <f t="shared" ref="DEE118" si="4450">(0.15*2+0.2*2)/0.2*0.248*1.03</f>
        <v>0.89</v>
      </c>
      <c r="DEF118" s="4">
        <f t="shared" si="710"/>
        <v>14.24</v>
      </c>
      <c r="DEI118" s="1" t="s">
        <v>542</v>
      </c>
      <c r="DEJ118" s="4" t="str" cm="1">
        <f t="array" ref="DEJ118:DEL118">IFERROR(VLOOKUP(DEI118,[1]MA!$A$6:$D$32,{2,3,4},0),IFERROR(VLOOKUP(DEI118,[1]MO!$A$6:$D$26,{2,3,4},0),IFERROR(VLOOKUP(DEI118,[1]MQ!$A$6:$D$26,{2,3,4},0),IFERROR(VLOOKUP(DEI118,[1]BA!$A$6:$H$184,{2,5,8},0),{"No encontrado","X","X"}))))</f>
        <v>ALAMBRON 1/4</v>
      </c>
      <c r="DEK118" s="12" t="str">
        <v>Kg</v>
      </c>
      <c r="DEL118" s="4">
        <v>16</v>
      </c>
      <c r="DEM118" s="1">
        <f t="shared" ref="DEM118" si="4451">(0.15*2+0.2*2)/0.2*0.248*1.03</f>
        <v>0.89</v>
      </c>
      <c r="DEN118" s="4">
        <f t="shared" si="712"/>
        <v>14.24</v>
      </c>
      <c r="DEQ118" s="1" t="s">
        <v>542</v>
      </c>
      <c r="DER118" s="4" t="str" cm="1">
        <f t="array" ref="DER118:DET118">IFERROR(VLOOKUP(DEQ118,[1]MA!$A$6:$D$32,{2,3,4},0),IFERROR(VLOOKUP(DEQ118,[1]MO!$A$6:$D$26,{2,3,4},0),IFERROR(VLOOKUP(DEQ118,[1]MQ!$A$6:$D$26,{2,3,4},0),IFERROR(VLOOKUP(DEQ118,[1]BA!$A$6:$H$184,{2,5,8},0),{"No encontrado","X","X"}))))</f>
        <v>ALAMBRON 1/4</v>
      </c>
      <c r="DES118" s="12" t="str">
        <v>Kg</v>
      </c>
      <c r="DET118" s="4">
        <v>16</v>
      </c>
      <c r="DEU118" s="1">
        <f t="shared" ref="DEU118" si="4452">(0.15*2+0.2*2)/0.2*0.248*1.03</f>
        <v>0.89</v>
      </c>
      <c r="DEV118" s="4">
        <f t="shared" si="714"/>
        <v>14.24</v>
      </c>
      <c r="DEY118" s="1" t="s">
        <v>542</v>
      </c>
      <c r="DEZ118" s="4" t="str" cm="1">
        <f t="array" ref="DEZ118:DFB118">IFERROR(VLOOKUP(DEY118,[1]MA!$A$6:$D$32,{2,3,4},0),IFERROR(VLOOKUP(DEY118,[1]MO!$A$6:$D$26,{2,3,4},0),IFERROR(VLOOKUP(DEY118,[1]MQ!$A$6:$D$26,{2,3,4},0),IFERROR(VLOOKUP(DEY118,[1]BA!$A$6:$H$184,{2,5,8},0),{"No encontrado","X","X"}))))</f>
        <v>ALAMBRON 1/4</v>
      </c>
      <c r="DFA118" s="12" t="str">
        <v>Kg</v>
      </c>
      <c r="DFB118" s="4">
        <v>16</v>
      </c>
      <c r="DFC118" s="1">
        <f t="shared" ref="DFC118" si="4453">(0.15*2+0.2*2)/0.2*0.248*1.03</f>
        <v>0.89</v>
      </c>
      <c r="DFD118" s="4">
        <f t="shared" si="716"/>
        <v>14.24</v>
      </c>
      <c r="DFG118" s="1" t="s">
        <v>542</v>
      </c>
      <c r="DFH118" s="4" t="str" cm="1">
        <f t="array" ref="DFH118:DFJ118">IFERROR(VLOOKUP(DFG118,[1]MA!$A$6:$D$32,{2,3,4},0),IFERROR(VLOOKUP(DFG118,[1]MO!$A$6:$D$26,{2,3,4},0),IFERROR(VLOOKUP(DFG118,[1]MQ!$A$6:$D$26,{2,3,4},0),IFERROR(VLOOKUP(DFG118,[1]BA!$A$6:$H$184,{2,5,8},0),{"No encontrado","X","X"}))))</f>
        <v>ALAMBRON 1/4</v>
      </c>
      <c r="DFI118" s="12" t="str">
        <v>Kg</v>
      </c>
      <c r="DFJ118" s="4">
        <v>16</v>
      </c>
      <c r="DFK118" s="1">
        <f t="shared" ref="DFK118" si="4454">(0.15*2+0.2*2)/0.2*0.248*1.03</f>
        <v>0.89</v>
      </c>
      <c r="DFL118" s="4">
        <f t="shared" si="718"/>
        <v>14.24</v>
      </c>
      <c r="DFO118" s="1" t="s">
        <v>542</v>
      </c>
      <c r="DFP118" s="4" t="str" cm="1">
        <f t="array" ref="DFP118:DFR118">IFERROR(VLOOKUP(DFO118,[1]MA!$A$6:$D$32,{2,3,4},0),IFERROR(VLOOKUP(DFO118,[1]MO!$A$6:$D$26,{2,3,4},0),IFERROR(VLOOKUP(DFO118,[1]MQ!$A$6:$D$26,{2,3,4},0),IFERROR(VLOOKUP(DFO118,[1]BA!$A$6:$H$184,{2,5,8},0),{"No encontrado","X","X"}))))</f>
        <v>ALAMBRON 1/4</v>
      </c>
      <c r="DFQ118" s="12" t="str">
        <v>Kg</v>
      </c>
      <c r="DFR118" s="4">
        <v>16</v>
      </c>
      <c r="DFS118" s="1">
        <f t="shared" ref="DFS118" si="4455">(0.15*2+0.2*2)/0.2*0.248*1.03</f>
        <v>0.89</v>
      </c>
      <c r="DFT118" s="4">
        <f t="shared" si="720"/>
        <v>14.24</v>
      </c>
      <c r="DFW118" s="1" t="s">
        <v>542</v>
      </c>
      <c r="DFX118" s="4" t="str" cm="1">
        <f t="array" ref="DFX118:DFZ118">IFERROR(VLOOKUP(DFW118,[1]MA!$A$6:$D$32,{2,3,4},0),IFERROR(VLOOKUP(DFW118,[1]MO!$A$6:$D$26,{2,3,4},0),IFERROR(VLOOKUP(DFW118,[1]MQ!$A$6:$D$26,{2,3,4},0),IFERROR(VLOOKUP(DFW118,[1]BA!$A$6:$H$184,{2,5,8},0),{"No encontrado","X","X"}))))</f>
        <v>ALAMBRON 1/4</v>
      </c>
      <c r="DFY118" s="12" t="str">
        <v>Kg</v>
      </c>
      <c r="DFZ118" s="4">
        <v>16</v>
      </c>
      <c r="DGA118" s="1">
        <f t="shared" ref="DGA118" si="4456">(0.15*2+0.2*2)/0.2*0.248*1.03</f>
        <v>0.89</v>
      </c>
      <c r="DGB118" s="4">
        <f t="shared" si="722"/>
        <v>14.24</v>
      </c>
      <c r="DGE118" s="1" t="s">
        <v>542</v>
      </c>
      <c r="DGF118" s="4" t="str" cm="1">
        <f t="array" ref="DGF118:DGH118">IFERROR(VLOOKUP(DGE118,[1]MA!$A$6:$D$32,{2,3,4},0),IFERROR(VLOOKUP(DGE118,[1]MO!$A$6:$D$26,{2,3,4},0),IFERROR(VLOOKUP(DGE118,[1]MQ!$A$6:$D$26,{2,3,4},0),IFERROR(VLOOKUP(DGE118,[1]BA!$A$6:$H$184,{2,5,8},0),{"No encontrado","X","X"}))))</f>
        <v>ALAMBRON 1/4</v>
      </c>
      <c r="DGG118" s="12" t="str">
        <v>Kg</v>
      </c>
      <c r="DGH118" s="4">
        <v>16</v>
      </c>
      <c r="DGI118" s="1">
        <f t="shared" ref="DGI118" si="4457">(0.15*2+0.2*2)/0.2*0.248*1.03</f>
        <v>0.89</v>
      </c>
      <c r="DGJ118" s="4">
        <f t="shared" si="724"/>
        <v>14.24</v>
      </c>
      <c r="DGM118" s="1" t="s">
        <v>542</v>
      </c>
      <c r="DGN118" s="4" t="str" cm="1">
        <f t="array" ref="DGN118:DGP118">IFERROR(VLOOKUP(DGM118,[1]MA!$A$6:$D$32,{2,3,4},0),IFERROR(VLOOKUP(DGM118,[1]MO!$A$6:$D$26,{2,3,4},0),IFERROR(VLOOKUP(DGM118,[1]MQ!$A$6:$D$26,{2,3,4},0),IFERROR(VLOOKUP(DGM118,[1]BA!$A$6:$H$184,{2,5,8},0),{"No encontrado","X","X"}))))</f>
        <v>ALAMBRON 1/4</v>
      </c>
      <c r="DGO118" s="12" t="str">
        <v>Kg</v>
      </c>
      <c r="DGP118" s="4">
        <v>16</v>
      </c>
      <c r="DGQ118" s="1">
        <f t="shared" ref="DGQ118" si="4458">(0.15*2+0.2*2)/0.2*0.248*1.03</f>
        <v>0.89</v>
      </c>
      <c r="DGR118" s="4">
        <f t="shared" si="726"/>
        <v>14.24</v>
      </c>
      <c r="DGU118" s="1" t="s">
        <v>542</v>
      </c>
      <c r="DGV118" s="4" t="str" cm="1">
        <f t="array" ref="DGV118:DGX118">IFERROR(VLOOKUP(DGU118,[1]MA!$A$6:$D$32,{2,3,4},0),IFERROR(VLOOKUP(DGU118,[1]MO!$A$6:$D$26,{2,3,4},0),IFERROR(VLOOKUP(DGU118,[1]MQ!$A$6:$D$26,{2,3,4},0),IFERROR(VLOOKUP(DGU118,[1]BA!$A$6:$H$184,{2,5,8},0),{"No encontrado","X","X"}))))</f>
        <v>ALAMBRON 1/4</v>
      </c>
      <c r="DGW118" s="12" t="str">
        <v>Kg</v>
      </c>
      <c r="DGX118" s="4">
        <v>16</v>
      </c>
      <c r="DGY118" s="1">
        <f t="shared" ref="DGY118" si="4459">(0.15*2+0.2*2)/0.2*0.248*1.03</f>
        <v>0.89</v>
      </c>
      <c r="DGZ118" s="4">
        <f t="shared" si="728"/>
        <v>14.24</v>
      </c>
      <c r="DHC118" s="1" t="s">
        <v>542</v>
      </c>
      <c r="DHD118" s="4" t="str" cm="1">
        <f t="array" ref="DHD118:DHF118">IFERROR(VLOOKUP(DHC118,[1]MA!$A$6:$D$32,{2,3,4},0),IFERROR(VLOOKUP(DHC118,[1]MO!$A$6:$D$26,{2,3,4},0),IFERROR(VLOOKUP(DHC118,[1]MQ!$A$6:$D$26,{2,3,4},0),IFERROR(VLOOKUP(DHC118,[1]BA!$A$6:$H$184,{2,5,8},0),{"No encontrado","X","X"}))))</f>
        <v>ALAMBRON 1/4</v>
      </c>
      <c r="DHE118" s="12" t="str">
        <v>Kg</v>
      </c>
      <c r="DHF118" s="4">
        <v>16</v>
      </c>
      <c r="DHG118" s="1">
        <f t="shared" ref="DHG118" si="4460">(0.15*2+0.2*2)/0.2*0.248*1.03</f>
        <v>0.89</v>
      </c>
      <c r="DHH118" s="4">
        <f t="shared" si="730"/>
        <v>14.24</v>
      </c>
      <c r="DHK118" s="1" t="s">
        <v>542</v>
      </c>
      <c r="DHL118" s="4" t="str" cm="1">
        <f t="array" ref="DHL118:DHN118">IFERROR(VLOOKUP(DHK118,[1]MA!$A$6:$D$32,{2,3,4},0),IFERROR(VLOOKUP(DHK118,[1]MO!$A$6:$D$26,{2,3,4},0),IFERROR(VLOOKUP(DHK118,[1]MQ!$A$6:$D$26,{2,3,4},0),IFERROR(VLOOKUP(DHK118,[1]BA!$A$6:$H$184,{2,5,8},0),{"No encontrado","X","X"}))))</f>
        <v>ALAMBRON 1/4</v>
      </c>
      <c r="DHM118" s="12" t="str">
        <v>Kg</v>
      </c>
      <c r="DHN118" s="4">
        <v>16</v>
      </c>
      <c r="DHO118" s="1">
        <f t="shared" ref="DHO118" si="4461">(0.15*2+0.2*2)/0.2*0.248*1.03</f>
        <v>0.89</v>
      </c>
      <c r="DHP118" s="4">
        <f t="shared" si="732"/>
        <v>14.24</v>
      </c>
      <c r="DHS118" s="1" t="s">
        <v>542</v>
      </c>
      <c r="DHT118" s="4" t="str" cm="1">
        <f t="array" ref="DHT118:DHV118">IFERROR(VLOOKUP(DHS118,[1]MA!$A$6:$D$32,{2,3,4},0),IFERROR(VLOOKUP(DHS118,[1]MO!$A$6:$D$26,{2,3,4},0),IFERROR(VLOOKUP(DHS118,[1]MQ!$A$6:$D$26,{2,3,4},0),IFERROR(VLOOKUP(DHS118,[1]BA!$A$6:$H$184,{2,5,8},0),{"No encontrado","X","X"}))))</f>
        <v>ALAMBRON 1/4</v>
      </c>
      <c r="DHU118" s="12" t="str">
        <v>Kg</v>
      </c>
      <c r="DHV118" s="4">
        <v>16</v>
      </c>
      <c r="DHW118" s="1">
        <f t="shared" ref="DHW118" si="4462">(0.15*2+0.2*2)/0.2*0.248*1.03</f>
        <v>0.89</v>
      </c>
      <c r="DHX118" s="4">
        <f t="shared" si="734"/>
        <v>14.24</v>
      </c>
      <c r="DIA118" s="1" t="s">
        <v>542</v>
      </c>
      <c r="DIB118" s="4" t="str" cm="1">
        <f t="array" ref="DIB118:DID118">IFERROR(VLOOKUP(DIA118,[1]MA!$A$6:$D$32,{2,3,4},0),IFERROR(VLOOKUP(DIA118,[1]MO!$A$6:$D$26,{2,3,4},0),IFERROR(VLOOKUP(DIA118,[1]MQ!$A$6:$D$26,{2,3,4},0),IFERROR(VLOOKUP(DIA118,[1]BA!$A$6:$H$184,{2,5,8},0),{"No encontrado","X","X"}))))</f>
        <v>ALAMBRON 1/4</v>
      </c>
      <c r="DIC118" s="12" t="str">
        <v>Kg</v>
      </c>
      <c r="DID118" s="4">
        <v>16</v>
      </c>
      <c r="DIE118" s="1">
        <f t="shared" ref="DIE118" si="4463">(0.15*2+0.2*2)/0.2*0.248*1.03</f>
        <v>0.89</v>
      </c>
      <c r="DIF118" s="4">
        <f t="shared" si="736"/>
        <v>14.24</v>
      </c>
      <c r="DII118" s="1" t="s">
        <v>542</v>
      </c>
      <c r="DIJ118" s="4" t="str" cm="1">
        <f t="array" ref="DIJ118:DIL118">IFERROR(VLOOKUP(DII118,[1]MA!$A$6:$D$32,{2,3,4},0),IFERROR(VLOOKUP(DII118,[1]MO!$A$6:$D$26,{2,3,4},0),IFERROR(VLOOKUP(DII118,[1]MQ!$A$6:$D$26,{2,3,4},0),IFERROR(VLOOKUP(DII118,[1]BA!$A$6:$H$184,{2,5,8},0),{"No encontrado","X","X"}))))</f>
        <v>ALAMBRON 1/4</v>
      </c>
      <c r="DIK118" s="12" t="str">
        <v>Kg</v>
      </c>
      <c r="DIL118" s="4">
        <v>16</v>
      </c>
      <c r="DIM118" s="1">
        <f t="shared" ref="DIM118" si="4464">(0.15*2+0.2*2)/0.2*0.248*1.03</f>
        <v>0.89</v>
      </c>
      <c r="DIN118" s="4">
        <f t="shared" si="738"/>
        <v>14.24</v>
      </c>
      <c r="DIQ118" s="1" t="s">
        <v>542</v>
      </c>
      <c r="DIR118" s="4" t="str" cm="1">
        <f t="array" ref="DIR118:DIT118">IFERROR(VLOOKUP(DIQ118,[1]MA!$A$6:$D$32,{2,3,4},0),IFERROR(VLOOKUP(DIQ118,[1]MO!$A$6:$D$26,{2,3,4},0),IFERROR(VLOOKUP(DIQ118,[1]MQ!$A$6:$D$26,{2,3,4},0),IFERROR(VLOOKUP(DIQ118,[1]BA!$A$6:$H$184,{2,5,8},0),{"No encontrado","X","X"}))))</f>
        <v>ALAMBRON 1/4</v>
      </c>
      <c r="DIS118" s="12" t="str">
        <v>Kg</v>
      </c>
      <c r="DIT118" s="4">
        <v>16</v>
      </c>
      <c r="DIU118" s="1">
        <f t="shared" ref="DIU118" si="4465">(0.15*2+0.2*2)/0.2*0.248*1.03</f>
        <v>0.89</v>
      </c>
      <c r="DIV118" s="4">
        <f t="shared" si="740"/>
        <v>14.24</v>
      </c>
      <c r="DIY118" s="1" t="s">
        <v>542</v>
      </c>
      <c r="DIZ118" s="4" t="str" cm="1">
        <f t="array" ref="DIZ118:DJB118">IFERROR(VLOOKUP(DIY118,[1]MA!$A$6:$D$32,{2,3,4},0),IFERROR(VLOOKUP(DIY118,[1]MO!$A$6:$D$26,{2,3,4},0),IFERROR(VLOOKUP(DIY118,[1]MQ!$A$6:$D$26,{2,3,4},0),IFERROR(VLOOKUP(DIY118,[1]BA!$A$6:$H$184,{2,5,8},0),{"No encontrado","X","X"}))))</f>
        <v>ALAMBRON 1/4</v>
      </c>
      <c r="DJA118" s="12" t="str">
        <v>Kg</v>
      </c>
      <c r="DJB118" s="4">
        <v>16</v>
      </c>
      <c r="DJC118" s="1">
        <f t="shared" ref="DJC118" si="4466">(0.15*2+0.2*2)/0.2*0.248*1.03</f>
        <v>0.89</v>
      </c>
      <c r="DJD118" s="4">
        <f t="shared" si="742"/>
        <v>14.24</v>
      </c>
      <c r="DJG118" s="1" t="s">
        <v>542</v>
      </c>
      <c r="DJH118" s="4" t="str" cm="1">
        <f t="array" ref="DJH118:DJJ118">IFERROR(VLOOKUP(DJG118,[1]MA!$A$6:$D$32,{2,3,4},0),IFERROR(VLOOKUP(DJG118,[1]MO!$A$6:$D$26,{2,3,4},0),IFERROR(VLOOKUP(DJG118,[1]MQ!$A$6:$D$26,{2,3,4},0),IFERROR(VLOOKUP(DJG118,[1]BA!$A$6:$H$184,{2,5,8},0),{"No encontrado","X","X"}))))</f>
        <v>ALAMBRON 1/4</v>
      </c>
      <c r="DJI118" s="12" t="str">
        <v>Kg</v>
      </c>
      <c r="DJJ118" s="4">
        <v>16</v>
      </c>
      <c r="DJK118" s="1">
        <f t="shared" ref="DJK118" si="4467">(0.15*2+0.2*2)/0.2*0.248*1.03</f>
        <v>0.89</v>
      </c>
      <c r="DJL118" s="4">
        <f t="shared" si="744"/>
        <v>14.24</v>
      </c>
      <c r="DJO118" s="1" t="s">
        <v>542</v>
      </c>
      <c r="DJP118" s="4" t="str" cm="1">
        <f t="array" ref="DJP118:DJR118">IFERROR(VLOOKUP(DJO118,[1]MA!$A$6:$D$32,{2,3,4},0),IFERROR(VLOOKUP(DJO118,[1]MO!$A$6:$D$26,{2,3,4},0),IFERROR(VLOOKUP(DJO118,[1]MQ!$A$6:$D$26,{2,3,4},0),IFERROR(VLOOKUP(DJO118,[1]BA!$A$6:$H$184,{2,5,8},0),{"No encontrado","X","X"}))))</f>
        <v>ALAMBRON 1/4</v>
      </c>
      <c r="DJQ118" s="12" t="str">
        <v>Kg</v>
      </c>
      <c r="DJR118" s="4">
        <v>16</v>
      </c>
      <c r="DJS118" s="1">
        <f t="shared" ref="DJS118" si="4468">(0.15*2+0.2*2)/0.2*0.248*1.03</f>
        <v>0.89</v>
      </c>
      <c r="DJT118" s="4">
        <f t="shared" si="746"/>
        <v>14.24</v>
      </c>
      <c r="DJW118" s="1" t="s">
        <v>542</v>
      </c>
      <c r="DJX118" s="4" t="str" cm="1">
        <f t="array" ref="DJX118:DJZ118">IFERROR(VLOOKUP(DJW118,[1]MA!$A$6:$D$32,{2,3,4},0),IFERROR(VLOOKUP(DJW118,[1]MO!$A$6:$D$26,{2,3,4},0),IFERROR(VLOOKUP(DJW118,[1]MQ!$A$6:$D$26,{2,3,4},0),IFERROR(VLOOKUP(DJW118,[1]BA!$A$6:$H$184,{2,5,8},0),{"No encontrado","X","X"}))))</f>
        <v>ALAMBRON 1/4</v>
      </c>
      <c r="DJY118" s="12" t="str">
        <v>Kg</v>
      </c>
      <c r="DJZ118" s="4">
        <v>16</v>
      </c>
      <c r="DKA118" s="1">
        <f t="shared" ref="DKA118" si="4469">(0.15*2+0.2*2)/0.2*0.248*1.03</f>
        <v>0.89</v>
      </c>
      <c r="DKB118" s="4">
        <f t="shared" si="748"/>
        <v>14.24</v>
      </c>
      <c r="DKE118" s="1" t="s">
        <v>542</v>
      </c>
      <c r="DKF118" s="4" t="str" cm="1">
        <f t="array" ref="DKF118:DKH118">IFERROR(VLOOKUP(DKE118,[1]MA!$A$6:$D$32,{2,3,4},0),IFERROR(VLOOKUP(DKE118,[1]MO!$A$6:$D$26,{2,3,4},0),IFERROR(VLOOKUP(DKE118,[1]MQ!$A$6:$D$26,{2,3,4},0),IFERROR(VLOOKUP(DKE118,[1]BA!$A$6:$H$184,{2,5,8},0),{"No encontrado","X","X"}))))</f>
        <v>ALAMBRON 1/4</v>
      </c>
      <c r="DKG118" s="12" t="str">
        <v>Kg</v>
      </c>
      <c r="DKH118" s="4">
        <v>16</v>
      </c>
      <c r="DKI118" s="1">
        <f t="shared" ref="DKI118" si="4470">(0.15*2+0.2*2)/0.2*0.248*1.03</f>
        <v>0.89</v>
      </c>
      <c r="DKJ118" s="4">
        <f t="shared" si="750"/>
        <v>14.24</v>
      </c>
      <c r="DKM118" s="1" t="s">
        <v>542</v>
      </c>
      <c r="DKN118" s="4" t="str" cm="1">
        <f t="array" ref="DKN118:DKP118">IFERROR(VLOOKUP(DKM118,[1]MA!$A$6:$D$32,{2,3,4},0),IFERROR(VLOOKUP(DKM118,[1]MO!$A$6:$D$26,{2,3,4},0),IFERROR(VLOOKUP(DKM118,[1]MQ!$A$6:$D$26,{2,3,4},0),IFERROR(VLOOKUP(DKM118,[1]BA!$A$6:$H$184,{2,5,8},0),{"No encontrado","X","X"}))))</f>
        <v>ALAMBRON 1/4</v>
      </c>
      <c r="DKO118" s="12" t="str">
        <v>Kg</v>
      </c>
      <c r="DKP118" s="4">
        <v>16</v>
      </c>
      <c r="DKQ118" s="1">
        <f t="shared" ref="DKQ118" si="4471">(0.15*2+0.2*2)/0.2*0.248*1.03</f>
        <v>0.89</v>
      </c>
      <c r="DKR118" s="4">
        <f t="shared" si="752"/>
        <v>14.24</v>
      </c>
      <c r="DKU118" s="1" t="s">
        <v>542</v>
      </c>
      <c r="DKV118" s="4" t="str" cm="1">
        <f t="array" ref="DKV118:DKX118">IFERROR(VLOOKUP(DKU118,[1]MA!$A$6:$D$32,{2,3,4},0),IFERROR(VLOOKUP(DKU118,[1]MO!$A$6:$D$26,{2,3,4},0),IFERROR(VLOOKUP(DKU118,[1]MQ!$A$6:$D$26,{2,3,4},0),IFERROR(VLOOKUP(DKU118,[1]BA!$A$6:$H$184,{2,5,8},0),{"No encontrado","X","X"}))))</f>
        <v>ALAMBRON 1/4</v>
      </c>
      <c r="DKW118" s="12" t="str">
        <v>Kg</v>
      </c>
      <c r="DKX118" s="4">
        <v>16</v>
      </c>
      <c r="DKY118" s="1">
        <f t="shared" ref="DKY118" si="4472">(0.15*2+0.2*2)/0.2*0.248*1.03</f>
        <v>0.89</v>
      </c>
      <c r="DKZ118" s="4">
        <f t="shared" si="754"/>
        <v>14.24</v>
      </c>
      <c r="DLC118" s="1" t="s">
        <v>542</v>
      </c>
      <c r="DLD118" s="4" t="str" cm="1">
        <f t="array" ref="DLD118:DLF118">IFERROR(VLOOKUP(DLC118,[1]MA!$A$6:$D$32,{2,3,4},0),IFERROR(VLOOKUP(DLC118,[1]MO!$A$6:$D$26,{2,3,4},0),IFERROR(VLOOKUP(DLC118,[1]MQ!$A$6:$D$26,{2,3,4},0),IFERROR(VLOOKUP(DLC118,[1]BA!$A$6:$H$184,{2,5,8},0),{"No encontrado","X","X"}))))</f>
        <v>ALAMBRON 1/4</v>
      </c>
      <c r="DLE118" s="12" t="str">
        <v>Kg</v>
      </c>
      <c r="DLF118" s="4">
        <v>16</v>
      </c>
      <c r="DLG118" s="1">
        <f t="shared" ref="DLG118" si="4473">(0.15*2+0.2*2)/0.2*0.248*1.03</f>
        <v>0.89</v>
      </c>
      <c r="DLH118" s="4">
        <f t="shared" si="756"/>
        <v>14.24</v>
      </c>
      <c r="DLK118" s="1" t="s">
        <v>542</v>
      </c>
      <c r="DLL118" s="4" t="str" cm="1">
        <f t="array" ref="DLL118:DLN118">IFERROR(VLOOKUP(DLK118,[1]MA!$A$6:$D$32,{2,3,4},0),IFERROR(VLOOKUP(DLK118,[1]MO!$A$6:$D$26,{2,3,4},0),IFERROR(VLOOKUP(DLK118,[1]MQ!$A$6:$D$26,{2,3,4},0),IFERROR(VLOOKUP(DLK118,[1]BA!$A$6:$H$184,{2,5,8},0),{"No encontrado","X","X"}))))</f>
        <v>ALAMBRON 1/4</v>
      </c>
      <c r="DLM118" s="12" t="str">
        <v>Kg</v>
      </c>
      <c r="DLN118" s="4">
        <v>16</v>
      </c>
      <c r="DLO118" s="1">
        <f t="shared" ref="DLO118" si="4474">(0.15*2+0.2*2)/0.2*0.248*1.03</f>
        <v>0.89</v>
      </c>
      <c r="DLP118" s="4">
        <f t="shared" si="758"/>
        <v>14.24</v>
      </c>
      <c r="DLS118" s="1" t="s">
        <v>542</v>
      </c>
      <c r="DLT118" s="4" t="str" cm="1">
        <f t="array" ref="DLT118:DLV118">IFERROR(VLOOKUP(DLS118,[1]MA!$A$6:$D$32,{2,3,4},0),IFERROR(VLOOKUP(DLS118,[1]MO!$A$6:$D$26,{2,3,4},0),IFERROR(VLOOKUP(DLS118,[1]MQ!$A$6:$D$26,{2,3,4},0),IFERROR(VLOOKUP(DLS118,[1]BA!$A$6:$H$184,{2,5,8},0),{"No encontrado","X","X"}))))</f>
        <v>ALAMBRON 1/4</v>
      </c>
      <c r="DLU118" s="12" t="str">
        <v>Kg</v>
      </c>
      <c r="DLV118" s="4">
        <v>16</v>
      </c>
      <c r="DLW118" s="1">
        <f t="shared" ref="DLW118" si="4475">(0.15*2+0.2*2)/0.2*0.248*1.03</f>
        <v>0.89</v>
      </c>
      <c r="DLX118" s="4">
        <f t="shared" si="760"/>
        <v>14.24</v>
      </c>
      <c r="DMA118" s="1" t="s">
        <v>542</v>
      </c>
      <c r="DMB118" s="4" t="str" cm="1">
        <f t="array" ref="DMB118:DMD118">IFERROR(VLOOKUP(DMA118,[1]MA!$A$6:$D$32,{2,3,4},0),IFERROR(VLOOKUP(DMA118,[1]MO!$A$6:$D$26,{2,3,4},0),IFERROR(VLOOKUP(DMA118,[1]MQ!$A$6:$D$26,{2,3,4},0),IFERROR(VLOOKUP(DMA118,[1]BA!$A$6:$H$184,{2,5,8},0),{"No encontrado","X","X"}))))</f>
        <v>ALAMBRON 1/4</v>
      </c>
      <c r="DMC118" s="12" t="str">
        <v>Kg</v>
      </c>
      <c r="DMD118" s="4">
        <v>16</v>
      </c>
      <c r="DME118" s="1">
        <f t="shared" ref="DME118" si="4476">(0.15*2+0.2*2)/0.2*0.248*1.03</f>
        <v>0.89</v>
      </c>
      <c r="DMF118" s="4">
        <f t="shared" si="762"/>
        <v>14.24</v>
      </c>
      <c r="DMI118" s="1" t="s">
        <v>542</v>
      </c>
      <c r="DMJ118" s="4" t="str" cm="1">
        <f t="array" ref="DMJ118:DML118">IFERROR(VLOOKUP(DMI118,[1]MA!$A$6:$D$32,{2,3,4},0),IFERROR(VLOOKUP(DMI118,[1]MO!$A$6:$D$26,{2,3,4},0),IFERROR(VLOOKUP(DMI118,[1]MQ!$A$6:$D$26,{2,3,4},0),IFERROR(VLOOKUP(DMI118,[1]BA!$A$6:$H$184,{2,5,8},0),{"No encontrado","X","X"}))))</f>
        <v>ALAMBRON 1/4</v>
      </c>
      <c r="DMK118" s="12" t="str">
        <v>Kg</v>
      </c>
      <c r="DML118" s="4">
        <v>16</v>
      </c>
      <c r="DMM118" s="1">
        <f t="shared" ref="DMM118" si="4477">(0.15*2+0.2*2)/0.2*0.248*1.03</f>
        <v>0.89</v>
      </c>
      <c r="DMN118" s="4">
        <f t="shared" si="764"/>
        <v>14.24</v>
      </c>
      <c r="DMQ118" s="1" t="s">
        <v>542</v>
      </c>
      <c r="DMR118" s="4" t="str" cm="1">
        <f t="array" ref="DMR118:DMT118">IFERROR(VLOOKUP(DMQ118,[1]MA!$A$6:$D$32,{2,3,4},0),IFERROR(VLOOKUP(DMQ118,[1]MO!$A$6:$D$26,{2,3,4},0),IFERROR(VLOOKUP(DMQ118,[1]MQ!$A$6:$D$26,{2,3,4},0),IFERROR(VLOOKUP(DMQ118,[1]BA!$A$6:$H$184,{2,5,8},0),{"No encontrado","X","X"}))))</f>
        <v>ALAMBRON 1/4</v>
      </c>
      <c r="DMS118" s="12" t="str">
        <v>Kg</v>
      </c>
      <c r="DMT118" s="4">
        <v>16</v>
      </c>
      <c r="DMU118" s="1">
        <f t="shared" ref="DMU118" si="4478">(0.15*2+0.2*2)/0.2*0.248*1.03</f>
        <v>0.89</v>
      </c>
      <c r="DMV118" s="4">
        <f t="shared" si="766"/>
        <v>14.24</v>
      </c>
      <c r="DMY118" s="1" t="s">
        <v>542</v>
      </c>
      <c r="DMZ118" s="4" t="str" cm="1">
        <f t="array" ref="DMZ118:DNB118">IFERROR(VLOOKUP(DMY118,[1]MA!$A$6:$D$32,{2,3,4},0),IFERROR(VLOOKUP(DMY118,[1]MO!$A$6:$D$26,{2,3,4},0),IFERROR(VLOOKUP(DMY118,[1]MQ!$A$6:$D$26,{2,3,4},0),IFERROR(VLOOKUP(DMY118,[1]BA!$A$6:$H$184,{2,5,8},0),{"No encontrado","X","X"}))))</f>
        <v>ALAMBRON 1/4</v>
      </c>
      <c r="DNA118" s="12" t="str">
        <v>Kg</v>
      </c>
      <c r="DNB118" s="4">
        <v>16</v>
      </c>
      <c r="DNC118" s="1">
        <f t="shared" ref="DNC118" si="4479">(0.15*2+0.2*2)/0.2*0.248*1.03</f>
        <v>0.89</v>
      </c>
      <c r="DND118" s="4">
        <f t="shared" si="768"/>
        <v>14.24</v>
      </c>
      <c r="DNG118" s="1" t="s">
        <v>542</v>
      </c>
      <c r="DNH118" s="4" t="str" cm="1">
        <f t="array" ref="DNH118:DNJ118">IFERROR(VLOOKUP(DNG118,[1]MA!$A$6:$D$32,{2,3,4},0),IFERROR(VLOOKUP(DNG118,[1]MO!$A$6:$D$26,{2,3,4},0),IFERROR(VLOOKUP(DNG118,[1]MQ!$A$6:$D$26,{2,3,4},0),IFERROR(VLOOKUP(DNG118,[1]BA!$A$6:$H$184,{2,5,8},0),{"No encontrado","X","X"}))))</f>
        <v>ALAMBRON 1/4</v>
      </c>
      <c r="DNI118" s="12" t="str">
        <v>Kg</v>
      </c>
      <c r="DNJ118" s="4">
        <v>16</v>
      </c>
      <c r="DNK118" s="1">
        <f t="shared" ref="DNK118" si="4480">(0.15*2+0.2*2)/0.2*0.248*1.03</f>
        <v>0.89</v>
      </c>
      <c r="DNL118" s="4">
        <f t="shared" si="770"/>
        <v>14.24</v>
      </c>
      <c r="DNO118" s="1" t="s">
        <v>542</v>
      </c>
      <c r="DNP118" s="4" t="str" cm="1">
        <f t="array" ref="DNP118:DNR118">IFERROR(VLOOKUP(DNO118,[1]MA!$A$6:$D$32,{2,3,4},0),IFERROR(VLOOKUP(DNO118,[1]MO!$A$6:$D$26,{2,3,4},0),IFERROR(VLOOKUP(DNO118,[1]MQ!$A$6:$D$26,{2,3,4},0),IFERROR(VLOOKUP(DNO118,[1]BA!$A$6:$H$184,{2,5,8},0),{"No encontrado","X","X"}))))</f>
        <v>ALAMBRON 1/4</v>
      </c>
      <c r="DNQ118" s="12" t="str">
        <v>Kg</v>
      </c>
      <c r="DNR118" s="4">
        <v>16</v>
      </c>
      <c r="DNS118" s="1">
        <f t="shared" ref="DNS118" si="4481">(0.15*2+0.2*2)/0.2*0.248*1.03</f>
        <v>0.89</v>
      </c>
      <c r="DNT118" s="4">
        <f t="shared" si="772"/>
        <v>14.24</v>
      </c>
      <c r="DNW118" s="1" t="s">
        <v>542</v>
      </c>
      <c r="DNX118" s="4" t="str" cm="1">
        <f t="array" ref="DNX118:DNZ118">IFERROR(VLOOKUP(DNW118,[1]MA!$A$6:$D$32,{2,3,4},0),IFERROR(VLOOKUP(DNW118,[1]MO!$A$6:$D$26,{2,3,4},0),IFERROR(VLOOKUP(DNW118,[1]MQ!$A$6:$D$26,{2,3,4},0),IFERROR(VLOOKUP(DNW118,[1]BA!$A$6:$H$184,{2,5,8},0),{"No encontrado","X","X"}))))</f>
        <v>ALAMBRON 1/4</v>
      </c>
      <c r="DNY118" s="12" t="str">
        <v>Kg</v>
      </c>
      <c r="DNZ118" s="4">
        <v>16</v>
      </c>
      <c r="DOA118" s="1">
        <f t="shared" ref="DOA118" si="4482">(0.15*2+0.2*2)/0.2*0.248*1.03</f>
        <v>0.89</v>
      </c>
      <c r="DOB118" s="4">
        <f t="shared" si="774"/>
        <v>14.24</v>
      </c>
      <c r="DOE118" s="1" t="s">
        <v>542</v>
      </c>
      <c r="DOF118" s="4" t="str" cm="1">
        <f t="array" ref="DOF118:DOH118">IFERROR(VLOOKUP(DOE118,[1]MA!$A$6:$D$32,{2,3,4},0),IFERROR(VLOOKUP(DOE118,[1]MO!$A$6:$D$26,{2,3,4},0),IFERROR(VLOOKUP(DOE118,[1]MQ!$A$6:$D$26,{2,3,4},0),IFERROR(VLOOKUP(DOE118,[1]BA!$A$6:$H$184,{2,5,8},0),{"No encontrado","X","X"}))))</f>
        <v>ALAMBRON 1/4</v>
      </c>
      <c r="DOG118" s="12" t="str">
        <v>Kg</v>
      </c>
      <c r="DOH118" s="4">
        <v>16</v>
      </c>
      <c r="DOI118" s="1">
        <f t="shared" ref="DOI118" si="4483">(0.15*2+0.2*2)/0.2*0.248*1.03</f>
        <v>0.89</v>
      </c>
      <c r="DOJ118" s="4">
        <f t="shared" si="776"/>
        <v>14.24</v>
      </c>
      <c r="DOM118" s="1" t="s">
        <v>542</v>
      </c>
      <c r="DON118" s="4" t="str" cm="1">
        <f t="array" ref="DON118:DOP118">IFERROR(VLOOKUP(DOM118,[1]MA!$A$6:$D$32,{2,3,4},0),IFERROR(VLOOKUP(DOM118,[1]MO!$A$6:$D$26,{2,3,4},0),IFERROR(VLOOKUP(DOM118,[1]MQ!$A$6:$D$26,{2,3,4},0),IFERROR(VLOOKUP(DOM118,[1]BA!$A$6:$H$184,{2,5,8},0),{"No encontrado","X","X"}))))</f>
        <v>ALAMBRON 1/4</v>
      </c>
      <c r="DOO118" s="12" t="str">
        <v>Kg</v>
      </c>
      <c r="DOP118" s="4">
        <v>16</v>
      </c>
      <c r="DOQ118" s="1">
        <f t="shared" ref="DOQ118" si="4484">(0.15*2+0.2*2)/0.2*0.248*1.03</f>
        <v>0.89</v>
      </c>
      <c r="DOR118" s="4">
        <f t="shared" si="778"/>
        <v>14.24</v>
      </c>
      <c r="DOU118" s="1" t="s">
        <v>542</v>
      </c>
      <c r="DOV118" s="4" t="str" cm="1">
        <f t="array" ref="DOV118:DOX118">IFERROR(VLOOKUP(DOU118,[1]MA!$A$6:$D$32,{2,3,4},0),IFERROR(VLOOKUP(DOU118,[1]MO!$A$6:$D$26,{2,3,4},0),IFERROR(VLOOKUP(DOU118,[1]MQ!$A$6:$D$26,{2,3,4},0),IFERROR(VLOOKUP(DOU118,[1]BA!$A$6:$H$184,{2,5,8},0),{"No encontrado","X","X"}))))</f>
        <v>ALAMBRON 1/4</v>
      </c>
      <c r="DOW118" s="12" t="str">
        <v>Kg</v>
      </c>
      <c r="DOX118" s="4">
        <v>16</v>
      </c>
      <c r="DOY118" s="1">
        <f t="shared" ref="DOY118" si="4485">(0.15*2+0.2*2)/0.2*0.248*1.03</f>
        <v>0.89</v>
      </c>
      <c r="DOZ118" s="4">
        <f t="shared" si="780"/>
        <v>14.24</v>
      </c>
      <c r="DPC118" s="1" t="s">
        <v>542</v>
      </c>
      <c r="DPD118" s="4" t="str" cm="1">
        <f t="array" ref="DPD118:DPF118">IFERROR(VLOOKUP(DPC118,[1]MA!$A$6:$D$32,{2,3,4},0),IFERROR(VLOOKUP(DPC118,[1]MO!$A$6:$D$26,{2,3,4},0),IFERROR(VLOOKUP(DPC118,[1]MQ!$A$6:$D$26,{2,3,4},0),IFERROR(VLOOKUP(DPC118,[1]BA!$A$6:$H$184,{2,5,8},0),{"No encontrado","X","X"}))))</f>
        <v>ALAMBRON 1/4</v>
      </c>
      <c r="DPE118" s="12" t="str">
        <v>Kg</v>
      </c>
      <c r="DPF118" s="4">
        <v>16</v>
      </c>
      <c r="DPG118" s="1">
        <f t="shared" ref="DPG118" si="4486">(0.15*2+0.2*2)/0.2*0.248*1.03</f>
        <v>0.89</v>
      </c>
      <c r="DPH118" s="4">
        <f t="shared" si="782"/>
        <v>14.24</v>
      </c>
      <c r="DPK118" s="1" t="s">
        <v>542</v>
      </c>
      <c r="DPL118" s="4" t="str" cm="1">
        <f t="array" ref="DPL118:DPN118">IFERROR(VLOOKUP(DPK118,[1]MA!$A$6:$D$32,{2,3,4},0),IFERROR(VLOOKUP(DPK118,[1]MO!$A$6:$D$26,{2,3,4},0),IFERROR(VLOOKUP(DPK118,[1]MQ!$A$6:$D$26,{2,3,4},0),IFERROR(VLOOKUP(DPK118,[1]BA!$A$6:$H$184,{2,5,8},0),{"No encontrado","X","X"}))))</f>
        <v>ALAMBRON 1/4</v>
      </c>
      <c r="DPM118" s="12" t="str">
        <v>Kg</v>
      </c>
      <c r="DPN118" s="4">
        <v>16</v>
      </c>
      <c r="DPO118" s="1">
        <f t="shared" ref="DPO118" si="4487">(0.15*2+0.2*2)/0.2*0.248*1.03</f>
        <v>0.89</v>
      </c>
      <c r="DPP118" s="4">
        <f t="shared" si="784"/>
        <v>14.24</v>
      </c>
      <c r="DPS118" s="1" t="s">
        <v>542</v>
      </c>
      <c r="DPT118" s="4" t="str" cm="1">
        <f t="array" ref="DPT118:DPV118">IFERROR(VLOOKUP(DPS118,[1]MA!$A$6:$D$32,{2,3,4},0),IFERROR(VLOOKUP(DPS118,[1]MO!$A$6:$D$26,{2,3,4},0),IFERROR(VLOOKUP(DPS118,[1]MQ!$A$6:$D$26,{2,3,4},0),IFERROR(VLOOKUP(DPS118,[1]BA!$A$6:$H$184,{2,5,8},0),{"No encontrado","X","X"}))))</f>
        <v>ALAMBRON 1/4</v>
      </c>
      <c r="DPU118" s="12" t="str">
        <v>Kg</v>
      </c>
      <c r="DPV118" s="4">
        <v>16</v>
      </c>
      <c r="DPW118" s="1">
        <f t="shared" ref="DPW118" si="4488">(0.15*2+0.2*2)/0.2*0.248*1.03</f>
        <v>0.89</v>
      </c>
      <c r="DPX118" s="4">
        <f t="shared" si="786"/>
        <v>14.24</v>
      </c>
      <c r="DQA118" s="1" t="s">
        <v>542</v>
      </c>
      <c r="DQB118" s="4" t="str" cm="1">
        <f t="array" ref="DQB118:DQD118">IFERROR(VLOOKUP(DQA118,[1]MA!$A$6:$D$32,{2,3,4},0),IFERROR(VLOOKUP(DQA118,[1]MO!$A$6:$D$26,{2,3,4},0),IFERROR(VLOOKUP(DQA118,[1]MQ!$A$6:$D$26,{2,3,4},0),IFERROR(VLOOKUP(DQA118,[1]BA!$A$6:$H$184,{2,5,8},0),{"No encontrado","X","X"}))))</f>
        <v>ALAMBRON 1/4</v>
      </c>
      <c r="DQC118" s="12" t="str">
        <v>Kg</v>
      </c>
      <c r="DQD118" s="4">
        <v>16</v>
      </c>
      <c r="DQE118" s="1">
        <f t="shared" ref="DQE118" si="4489">(0.15*2+0.2*2)/0.2*0.248*1.03</f>
        <v>0.89</v>
      </c>
      <c r="DQF118" s="4">
        <f t="shared" si="788"/>
        <v>14.24</v>
      </c>
      <c r="DQI118" s="1" t="s">
        <v>542</v>
      </c>
      <c r="DQJ118" s="4" t="str" cm="1">
        <f t="array" ref="DQJ118:DQL118">IFERROR(VLOOKUP(DQI118,[1]MA!$A$6:$D$32,{2,3,4},0),IFERROR(VLOOKUP(DQI118,[1]MO!$A$6:$D$26,{2,3,4},0),IFERROR(VLOOKUP(DQI118,[1]MQ!$A$6:$D$26,{2,3,4},0),IFERROR(VLOOKUP(DQI118,[1]BA!$A$6:$H$184,{2,5,8},0),{"No encontrado","X","X"}))))</f>
        <v>ALAMBRON 1/4</v>
      </c>
      <c r="DQK118" s="12" t="str">
        <v>Kg</v>
      </c>
      <c r="DQL118" s="4">
        <v>16</v>
      </c>
      <c r="DQM118" s="1">
        <f t="shared" ref="DQM118" si="4490">(0.15*2+0.2*2)/0.2*0.248*1.03</f>
        <v>0.89</v>
      </c>
      <c r="DQN118" s="4">
        <f t="shared" si="790"/>
        <v>14.24</v>
      </c>
      <c r="DQQ118" s="1" t="s">
        <v>542</v>
      </c>
      <c r="DQR118" s="4" t="str" cm="1">
        <f t="array" ref="DQR118:DQT118">IFERROR(VLOOKUP(DQQ118,[1]MA!$A$6:$D$32,{2,3,4},0),IFERROR(VLOOKUP(DQQ118,[1]MO!$A$6:$D$26,{2,3,4},0),IFERROR(VLOOKUP(DQQ118,[1]MQ!$A$6:$D$26,{2,3,4},0),IFERROR(VLOOKUP(DQQ118,[1]BA!$A$6:$H$184,{2,5,8},0),{"No encontrado","X","X"}))))</f>
        <v>ALAMBRON 1/4</v>
      </c>
      <c r="DQS118" s="12" t="str">
        <v>Kg</v>
      </c>
      <c r="DQT118" s="4">
        <v>16</v>
      </c>
      <c r="DQU118" s="1">
        <f t="shared" ref="DQU118" si="4491">(0.15*2+0.2*2)/0.2*0.248*1.03</f>
        <v>0.89</v>
      </c>
      <c r="DQV118" s="4">
        <f t="shared" si="792"/>
        <v>14.24</v>
      </c>
      <c r="DQY118" s="1" t="s">
        <v>542</v>
      </c>
      <c r="DQZ118" s="4" t="str" cm="1">
        <f t="array" ref="DQZ118:DRB118">IFERROR(VLOOKUP(DQY118,[1]MA!$A$6:$D$32,{2,3,4},0),IFERROR(VLOOKUP(DQY118,[1]MO!$A$6:$D$26,{2,3,4},0),IFERROR(VLOOKUP(DQY118,[1]MQ!$A$6:$D$26,{2,3,4},0),IFERROR(VLOOKUP(DQY118,[1]BA!$A$6:$H$184,{2,5,8},0),{"No encontrado","X","X"}))))</f>
        <v>ALAMBRON 1/4</v>
      </c>
      <c r="DRA118" s="12" t="str">
        <v>Kg</v>
      </c>
      <c r="DRB118" s="4">
        <v>16</v>
      </c>
      <c r="DRC118" s="1">
        <f t="shared" ref="DRC118" si="4492">(0.15*2+0.2*2)/0.2*0.248*1.03</f>
        <v>0.89</v>
      </c>
      <c r="DRD118" s="4">
        <f t="shared" si="794"/>
        <v>14.24</v>
      </c>
      <c r="DRG118" s="1" t="s">
        <v>542</v>
      </c>
      <c r="DRH118" s="4" t="str" cm="1">
        <f t="array" ref="DRH118:DRJ118">IFERROR(VLOOKUP(DRG118,[1]MA!$A$6:$D$32,{2,3,4},0),IFERROR(VLOOKUP(DRG118,[1]MO!$A$6:$D$26,{2,3,4},0),IFERROR(VLOOKUP(DRG118,[1]MQ!$A$6:$D$26,{2,3,4},0),IFERROR(VLOOKUP(DRG118,[1]BA!$A$6:$H$184,{2,5,8},0),{"No encontrado","X","X"}))))</f>
        <v>ALAMBRON 1/4</v>
      </c>
      <c r="DRI118" s="12" t="str">
        <v>Kg</v>
      </c>
      <c r="DRJ118" s="4">
        <v>16</v>
      </c>
      <c r="DRK118" s="1">
        <f t="shared" ref="DRK118" si="4493">(0.15*2+0.2*2)/0.2*0.248*1.03</f>
        <v>0.89</v>
      </c>
      <c r="DRL118" s="4">
        <f t="shared" si="796"/>
        <v>14.24</v>
      </c>
      <c r="DRO118" s="1" t="s">
        <v>542</v>
      </c>
      <c r="DRP118" s="4" t="str" cm="1">
        <f t="array" ref="DRP118:DRR118">IFERROR(VLOOKUP(DRO118,[1]MA!$A$6:$D$32,{2,3,4},0),IFERROR(VLOOKUP(DRO118,[1]MO!$A$6:$D$26,{2,3,4},0),IFERROR(VLOOKUP(DRO118,[1]MQ!$A$6:$D$26,{2,3,4},0),IFERROR(VLOOKUP(DRO118,[1]BA!$A$6:$H$184,{2,5,8},0),{"No encontrado","X","X"}))))</f>
        <v>ALAMBRON 1/4</v>
      </c>
      <c r="DRQ118" s="12" t="str">
        <v>Kg</v>
      </c>
      <c r="DRR118" s="4">
        <v>16</v>
      </c>
      <c r="DRS118" s="1">
        <f t="shared" ref="DRS118" si="4494">(0.15*2+0.2*2)/0.2*0.248*1.03</f>
        <v>0.89</v>
      </c>
      <c r="DRT118" s="4">
        <f t="shared" si="798"/>
        <v>14.24</v>
      </c>
      <c r="DRW118" s="1" t="s">
        <v>542</v>
      </c>
      <c r="DRX118" s="4" t="str" cm="1">
        <f t="array" ref="DRX118:DRZ118">IFERROR(VLOOKUP(DRW118,[1]MA!$A$6:$D$32,{2,3,4},0),IFERROR(VLOOKUP(DRW118,[1]MO!$A$6:$D$26,{2,3,4},0),IFERROR(VLOOKUP(DRW118,[1]MQ!$A$6:$D$26,{2,3,4},0),IFERROR(VLOOKUP(DRW118,[1]BA!$A$6:$H$184,{2,5,8},0),{"No encontrado","X","X"}))))</f>
        <v>ALAMBRON 1/4</v>
      </c>
      <c r="DRY118" s="12" t="str">
        <v>Kg</v>
      </c>
      <c r="DRZ118" s="4">
        <v>16</v>
      </c>
      <c r="DSA118" s="1">
        <f t="shared" ref="DSA118" si="4495">(0.15*2+0.2*2)/0.2*0.248*1.03</f>
        <v>0.89</v>
      </c>
      <c r="DSB118" s="4">
        <f t="shared" si="800"/>
        <v>14.24</v>
      </c>
      <c r="DSE118" s="1" t="s">
        <v>542</v>
      </c>
      <c r="DSF118" s="4" t="str" cm="1">
        <f t="array" ref="DSF118:DSH118">IFERROR(VLOOKUP(DSE118,[1]MA!$A$6:$D$32,{2,3,4},0),IFERROR(VLOOKUP(DSE118,[1]MO!$A$6:$D$26,{2,3,4},0),IFERROR(VLOOKUP(DSE118,[1]MQ!$A$6:$D$26,{2,3,4},0),IFERROR(VLOOKUP(DSE118,[1]BA!$A$6:$H$184,{2,5,8},0),{"No encontrado","X","X"}))))</f>
        <v>ALAMBRON 1/4</v>
      </c>
      <c r="DSG118" s="12" t="str">
        <v>Kg</v>
      </c>
      <c r="DSH118" s="4">
        <v>16</v>
      </c>
      <c r="DSI118" s="1">
        <f t="shared" ref="DSI118" si="4496">(0.15*2+0.2*2)/0.2*0.248*1.03</f>
        <v>0.89</v>
      </c>
      <c r="DSJ118" s="4">
        <f t="shared" si="802"/>
        <v>14.24</v>
      </c>
      <c r="DSM118" s="1" t="s">
        <v>542</v>
      </c>
      <c r="DSN118" s="4" t="str" cm="1">
        <f t="array" ref="DSN118:DSP118">IFERROR(VLOOKUP(DSM118,[1]MA!$A$6:$D$32,{2,3,4},0),IFERROR(VLOOKUP(DSM118,[1]MO!$A$6:$D$26,{2,3,4},0),IFERROR(VLOOKUP(DSM118,[1]MQ!$A$6:$D$26,{2,3,4},0),IFERROR(VLOOKUP(DSM118,[1]BA!$A$6:$H$184,{2,5,8},0),{"No encontrado","X","X"}))))</f>
        <v>ALAMBRON 1/4</v>
      </c>
      <c r="DSO118" s="12" t="str">
        <v>Kg</v>
      </c>
      <c r="DSP118" s="4">
        <v>16</v>
      </c>
      <c r="DSQ118" s="1">
        <f t="shared" ref="DSQ118" si="4497">(0.15*2+0.2*2)/0.2*0.248*1.03</f>
        <v>0.89</v>
      </c>
      <c r="DSR118" s="4">
        <f t="shared" si="804"/>
        <v>14.24</v>
      </c>
      <c r="DSU118" s="1" t="s">
        <v>542</v>
      </c>
      <c r="DSV118" s="4" t="str" cm="1">
        <f t="array" ref="DSV118:DSX118">IFERROR(VLOOKUP(DSU118,[1]MA!$A$6:$D$32,{2,3,4},0),IFERROR(VLOOKUP(DSU118,[1]MO!$A$6:$D$26,{2,3,4},0),IFERROR(VLOOKUP(DSU118,[1]MQ!$A$6:$D$26,{2,3,4},0),IFERROR(VLOOKUP(DSU118,[1]BA!$A$6:$H$184,{2,5,8},0),{"No encontrado","X","X"}))))</f>
        <v>ALAMBRON 1/4</v>
      </c>
      <c r="DSW118" s="12" t="str">
        <v>Kg</v>
      </c>
      <c r="DSX118" s="4">
        <v>16</v>
      </c>
      <c r="DSY118" s="1">
        <f t="shared" ref="DSY118" si="4498">(0.15*2+0.2*2)/0.2*0.248*1.03</f>
        <v>0.89</v>
      </c>
      <c r="DSZ118" s="4">
        <f t="shared" si="806"/>
        <v>14.24</v>
      </c>
      <c r="DTC118" s="1" t="s">
        <v>542</v>
      </c>
      <c r="DTD118" s="4" t="str" cm="1">
        <f t="array" ref="DTD118:DTF118">IFERROR(VLOOKUP(DTC118,[1]MA!$A$6:$D$32,{2,3,4},0),IFERROR(VLOOKUP(DTC118,[1]MO!$A$6:$D$26,{2,3,4},0),IFERROR(VLOOKUP(DTC118,[1]MQ!$A$6:$D$26,{2,3,4},0),IFERROR(VLOOKUP(DTC118,[1]BA!$A$6:$H$184,{2,5,8},0),{"No encontrado","X","X"}))))</f>
        <v>ALAMBRON 1/4</v>
      </c>
      <c r="DTE118" s="12" t="str">
        <v>Kg</v>
      </c>
      <c r="DTF118" s="4">
        <v>16</v>
      </c>
      <c r="DTG118" s="1">
        <f t="shared" ref="DTG118" si="4499">(0.15*2+0.2*2)/0.2*0.248*1.03</f>
        <v>0.89</v>
      </c>
      <c r="DTH118" s="4">
        <f t="shared" si="808"/>
        <v>14.24</v>
      </c>
      <c r="DTK118" s="1" t="s">
        <v>542</v>
      </c>
      <c r="DTL118" s="4" t="str" cm="1">
        <f t="array" ref="DTL118:DTN118">IFERROR(VLOOKUP(DTK118,[1]MA!$A$6:$D$32,{2,3,4},0),IFERROR(VLOOKUP(DTK118,[1]MO!$A$6:$D$26,{2,3,4},0),IFERROR(VLOOKUP(DTK118,[1]MQ!$A$6:$D$26,{2,3,4},0),IFERROR(VLOOKUP(DTK118,[1]BA!$A$6:$H$184,{2,5,8},0),{"No encontrado","X","X"}))))</f>
        <v>ALAMBRON 1/4</v>
      </c>
      <c r="DTM118" s="12" t="str">
        <v>Kg</v>
      </c>
      <c r="DTN118" s="4">
        <v>16</v>
      </c>
      <c r="DTO118" s="1">
        <f t="shared" ref="DTO118" si="4500">(0.15*2+0.2*2)/0.2*0.248*1.03</f>
        <v>0.89</v>
      </c>
      <c r="DTP118" s="4">
        <f t="shared" si="810"/>
        <v>14.24</v>
      </c>
      <c r="DTS118" s="1" t="s">
        <v>542</v>
      </c>
      <c r="DTT118" s="4" t="str" cm="1">
        <f t="array" ref="DTT118:DTV118">IFERROR(VLOOKUP(DTS118,[1]MA!$A$6:$D$32,{2,3,4},0),IFERROR(VLOOKUP(DTS118,[1]MO!$A$6:$D$26,{2,3,4},0),IFERROR(VLOOKUP(DTS118,[1]MQ!$A$6:$D$26,{2,3,4},0),IFERROR(VLOOKUP(DTS118,[1]BA!$A$6:$H$184,{2,5,8},0),{"No encontrado","X","X"}))))</f>
        <v>ALAMBRON 1/4</v>
      </c>
      <c r="DTU118" s="12" t="str">
        <v>Kg</v>
      </c>
      <c r="DTV118" s="4">
        <v>16</v>
      </c>
      <c r="DTW118" s="1">
        <f t="shared" ref="DTW118" si="4501">(0.15*2+0.2*2)/0.2*0.248*1.03</f>
        <v>0.89</v>
      </c>
      <c r="DTX118" s="4">
        <f t="shared" si="812"/>
        <v>14.24</v>
      </c>
      <c r="DUA118" s="1" t="s">
        <v>542</v>
      </c>
      <c r="DUB118" s="4" t="str" cm="1">
        <f t="array" ref="DUB118:DUD118">IFERROR(VLOOKUP(DUA118,[1]MA!$A$6:$D$32,{2,3,4},0),IFERROR(VLOOKUP(DUA118,[1]MO!$A$6:$D$26,{2,3,4},0),IFERROR(VLOOKUP(DUA118,[1]MQ!$A$6:$D$26,{2,3,4},0),IFERROR(VLOOKUP(DUA118,[1]BA!$A$6:$H$184,{2,5,8},0),{"No encontrado","X","X"}))))</f>
        <v>ALAMBRON 1/4</v>
      </c>
      <c r="DUC118" s="12" t="str">
        <v>Kg</v>
      </c>
      <c r="DUD118" s="4">
        <v>16</v>
      </c>
      <c r="DUE118" s="1">
        <f t="shared" ref="DUE118" si="4502">(0.15*2+0.2*2)/0.2*0.248*1.03</f>
        <v>0.89</v>
      </c>
      <c r="DUF118" s="4">
        <f t="shared" si="814"/>
        <v>14.24</v>
      </c>
      <c r="DUI118" s="1" t="s">
        <v>542</v>
      </c>
      <c r="DUJ118" s="4" t="str" cm="1">
        <f t="array" ref="DUJ118:DUL118">IFERROR(VLOOKUP(DUI118,[1]MA!$A$6:$D$32,{2,3,4},0),IFERROR(VLOOKUP(DUI118,[1]MO!$A$6:$D$26,{2,3,4},0),IFERROR(VLOOKUP(DUI118,[1]MQ!$A$6:$D$26,{2,3,4},0),IFERROR(VLOOKUP(DUI118,[1]BA!$A$6:$H$184,{2,5,8},0),{"No encontrado","X","X"}))))</f>
        <v>ALAMBRON 1/4</v>
      </c>
      <c r="DUK118" s="12" t="str">
        <v>Kg</v>
      </c>
      <c r="DUL118" s="4">
        <v>16</v>
      </c>
      <c r="DUM118" s="1">
        <f t="shared" ref="DUM118" si="4503">(0.15*2+0.2*2)/0.2*0.248*1.03</f>
        <v>0.89</v>
      </c>
      <c r="DUN118" s="4">
        <f t="shared" si="816"/>
        <v>14.24</v>
      </c>
      <c r="DUQ118" s="1" t="s">
        <v>542</v>
      </c>
      <c r="DUR118" s="4" t="str" cm="1">
        <f t="array" ref="DUR118:DUT118">IFERROR(VLOOKUP(DUQ118,[1]MA!$A$6:$D$32,{2,3,4},0),IFERROR(VLOOKUP(DUQ118,[1]MO!$A$6:$D$26,{2,3,4},0),IFERROR(VLOOKUP(DUQ118,[1]MQ!$A$6:$D$26,{2,3,4},0),IFERROR(VLOOKUP(DUQ118,[1]BA!$A$6:$H$184,{2,5,8},0),{"No encontrado","X","X"}))))</f>
        <v>ALAMBRON 1/4</v>
      </c>
      <c r="DUS118" s="12" t="str">
        <v>Kg</v>
      </c>
      <c r="DUT118" s="4">
        <v>16</v>
      </c>
      <c r="DUU118" s="1">
        <f t="shared" ref="DUU118" si="4504">(0.15*2+0.2*2)/0.2*0.248*1.03</f>
        <v>0.89</v>
      </c>
      <c r="DUV118" s="4">
        <f t="shared" si="818"/>
        <v>14.24</v>
      </c>
      <c r="DUY118" s="1" t="s">
        <v>542</v>
      </c>
      <c r="DUZ118" s="4" t="str" cm="1">
        <f t="array" ref="DUZ118:DVB118">IFERROR(VLOOKUP(DUY118,[1]MA!$A$6:$D$32,{2,3,4},0),IFERROR(VLOOKUP(DUY118,[1]MO!$A$6:$D$26,{2,3,4},0),IFERROR(VLOOKUP(DUY118,[1]MQ!$A$6:$D$26,{2,3,4},0),IFERROR(VLOOKUP(DUY118,[1]BA!$A$6:$H$184,{2,5,8},0),{"No encontrado","X","X"}))))</f>
        <v>ALAMBRON 1/4</v>
      </c>
      <c r="DVA118" s="12" t="str">
        <v>Kg</v>
      </c>
      <c r="DVB118" s="4">
        <v>16</v>
      </c>
      <c r="DVC118" s="1">
        <f t="shared" ref="DVC118" si="4505">(0.15*2+0.2*2)/0.2*0.248*1.03</f>
        <v>0.89</v>
      </c>
      <c r="DVD118" s="4">
        <f t="shared" si="820"/>
        <v>14.24</v>
      </c>
      <c r="DVG118" s="1" t="s">
        <v>542</v>
      </c>
      <c r="DVH118" s="4" t="str" cm="1">
        <f t="array" ref="DVH118:DVJ118">IFERROR(VLOOKUP(DVG118,[1]MA!$A$6:$D$32,{2,3,4},0),IFERROR(VLOOKUP(DVG118,[1]MO!$A$6:$D$26,{2,3,4},0),IFERROR(VLOOKUP(DVG118,[1]MQ!$A$6:$D$26,{2,3,4},0),IFERROR(VLOOKUP(DVG118,[1]BA!$A$6:$H$184,{2,5,8},0),{"No encontrado","X","X"}))))</f>
        <v>ALAMBRON 1/4</v>
      </c>
      <c r="DVI118" s="12" t="str">
        <v>Kg</v>
      </c>
      <c r="DVJ118" s="4">
        <v>16</v>
      </c>
      <c r="DVK118" s="1">
        <f t="shared" ref="DVK118" si="4506">(0.15*2+0.2*2)/0.2*0.248*1.03</f>
        <v>0.89</v>
      </c>
      <c r="DVL118" s="4">
        <f t="shared" si="822"/>
        <v>14.24</v>
      </c>
      <c r="DVO118" s="1" t="s">
        <v>542</v>
      </c>
      <c r="DVP118" s="4" t="str" cm="1">
        <f t="array" ref="DVP118:DVR118">IFERROR(VLOOKUP(DVO118,[1]MA!$A$6:$D$32,{2,3,4},0),IFERROR(VLOOKUP(DVO118,[1]MO!$A$6:$D$26,{2,3,4},0),IFERROR(VLOOKUP(DVO118,[1]MQ!$A$6:$D$26,{2,3,4},0),IFERROR(VLOOKUP(DVO118,[1]BA!$A$6:$H$184,{2,5,8},0),{"No encontrado","X","X"}))))</f>
        <v>ALAMBRON 1/4</v>
      </c>
      <c r="DVQ118" s="12" t="str">
        <v>Kg</v>
      </c>
      <c r="DVR118" s="4">
        <v>16</v>
      </c>
      <c r="DVS118" s="1">
        <f t="shared" ref="DVS118" si="4507">(0.15*2+0.2*2)/0.2*0.248*1.03</f>
        <v>0.89</v>
      </c>
      <c r="DVT118" s="4">
        <f t="shared" si="824"/>
        <v>14.24</v>
      </c>
      <c r="DVW118" s="1" t="s">
        <v>542</v>
      </c>
      <c r="DVX118" s="4" t="str" cm="1">
        <f t="array" ref="DVX118:DVZ118">IFERROR(VLOOKUP(DVW118,[1]MA!$A$6:$D$32,{2,3,4},0),IFERROR(VLOOKUP(DVW118,[1]MO!$A$6:$D$26,{2,3,4},0),IFERROR(VLOOKUP(DVW118,[1]MQ!$A$6:$D$26,{2,3,4},0),IFERROR(VLOOKUP(DVW118,[1]BA!$A$6:$H$184,{2,5,8},0),{"No encontrado","X","X"}))))</f>
        <v>ALAMBRON 1/4</v>
      </c>
      <c r="DVY118" s="12" t="str">
        <v>Kg</v>
      </c>
      <c r="DVZ118" s="4">
        <v>16</v>
      </c>
      <c r="DWA118" s="1">
        <f t="shared" ref="DWA118" si="4508">(0.15*2+0.2*2)/0.2*0.248*1.03</f>
        <v>0.89</v>
      </c>
      <c r="DWB118" s="4">
        <f t="shared" si="826"/>
        <v>14.24</v>
      </c>
      <c r="DWE118" s="1" t="s">
        <v>542</v>
      </c>
      <c r="DWF118" s="4" t="str" cm="1">
        <f t="array" ref="DWF118:DWH118">IFERROR(VLOOKUP(DWE118,[1]MA!$A$6:$D$32,{2,3,4},0),IFERROR(VLOOKUP(DWE118,[1]MO!$A$6:$D$26,{2,3,4},0),IFERROR(VLOOKUP(DWE118,[1]MQ!$A$6:$D$26,{2,3,4},0),IFERROR(VLOOKUP(DWE118,[1]BA!$A$6:$H$184,{2,5,8},0),{"No encontrado","X","X"}))))</f>
        <v>ALAMBRON 1/4</v>
      </c>
      <c r="DWG118" s="12" t="str">
        <v>Kg</v>
      </c>
      <c r="DWH118" s="4">
        <v>16</v>
      </c>
      <c r="DWI118" s="1">
        <f t="shared" ref="DWI118" si="4509">(0.15*2+0.2*2)/0.2*0.248*1.03</f>
        <v>0.89</v>
      </c>
      <c r="DWJ118" s="4">
        <f t="shared" si="828"/>
        <v>14.24</v>
      </c>
      <c r="DWM118" s="1" t="s">
        <v>542</v>
      </c>
      <c r="DWN118" s="4" t="str" cm="1">
        <f t="array" ref="DWN118:DWP118">IFERROR(VLOOKUP(DWM118,[1]MA!$A$6:$D$32,{2,3,4},0),IFERROR(VLOOKUP(DWM118,[1]MO!$A$6:$D$26,{2,3,4},0),IFERROR(VLOOKUP(DWM118,[1]MQ!$A$6:$D$26,{2,3,4},0),IFERROR(VLOOKUP(DWM118,[1]BA!$A$6:$H$184,{2,5,8},0),{"No encontrado","X","X"}))))</f>
        <v>ALAMBRON 1/4</v>
      </c>
      <c r="DWO118" s="12" t="str">
        <v>Kg</v>
      </c>
      <c r="DWP118" s="4">
        <v>16</v>
      </c>
      <c r="DWQ118" s="1">
        <f t="shared" ref="DWQ118" si="4510">(0.15*2+0.2*2)/0.2*0.248*1.03</f>
        <v>0.89</v>
      </c>
      <c r="DWR118" s="4">
        <f t="shared" si="830"/>
        <v>14.24</v>
      </c>
      <c r="DWU118" s="1" t="s">
        <v>542</v>
      </c>
      <c r="DWV118" s="4" t="str" cm="1">
        <f t="array" ref="DWV118:DWX118">IFERROR(VLOOKUP(DWU118,[1]MA!$A$6:$D$32,{2,3,4},0),IFERROR(VLOOKUP(DWU118,[1]MO!$A$6:$D$26,{2,3,4},0),IFERROR(VLOOKUP(DWU118,[1]MQ!$A$6:$D$26,{2,3,4},0),IFERROR(VLOOKUP(DWU118,[1]BA!$A$6:$H$184,{2,5,8},0),{"No encontrado","X","X"}))))</f>
        <v>ALAMBRON 1/4</v>
      </c>
      <c r="DWW118" s="12" t="str">
        <v>Kg</v>
      </c>
      <c r="DWX118" s="4">
        <v>16</v>
      </c>
      <c r="DWY118" s="1">
        <f t="shared" ref="DWY118" si="4511">(0.15*2+0.2*2)/0.2*0.248*1.03</f>
        <v>0.89</v>
      </c>
      <c r="DWZ118" s="4">
        <f t="shared" si="832"/>
        <v>14.24</v>
      </c>
      <c r="DXC118" s="1" t="s">
        <v>542</v>
      </c>
      <c r="DXD118" s="4" t="str" cm="1">
        <f t="array" ref="DXD118:DXF118">IFERROR(VLOOKUP(DXC118,[1]MA!$A$6:$D$32,{2,3,4},0),IFERROR(VLOOKUP(DXC118,[1]MO!$A$6:$D$26,{2,3,4},0),IFERROR(VLOOKUP(DXC118,[1]MQ!$A$6:$D$26,{2,3,4},0),IFERROR(VLOOKUP(DXC118,[1]BA!$A$6:$H$184,{2,5,8},0),{"No encontrado","X","X"}))))</f>
        <v>ALAMBRON 1/4</v>
      </c>
      <c r="DXE118" s="12" t="str">
        <v>Kg</v>
      </c>
      <c r="DXF118" s="4">
        <v>16</v>
      </c>
      <c r="DXG118" s="1">
        <f t="shared" ref="DXG118" si="4512">(0.15*2+0.2*2)/0.2*0.248*1.03</f>
        <v>0.89</v>
      </c>
      <c r="DXH118" s="4">
        <f t="shared" si="834"/>
        <v>14.24</v>
      </c>
      <c r="DXK118" s="1" t="s">
        <v>542</v>
      </c>
      <c r="DXL118" s="4" t="str" cm="1">
        <f t="array" ref="DXL118:DXN118">IFERROR(VLOOKUP(DXK118,[1]MA!$A$6:$D$32,{2,3,4},0),IFERROR(VLOOKUP(DXK118,[1]MO!$A$6:$D$26,{2,3,4},0),IFERROR(VLOOKUP(DXK118,[1]MQ!$A$6:$D$26,{2,3,4},0),IFERROR(VLOOKUP(DXK118,[1]BA!$A$6:$H$184,{2,5,8},0),{"No encontrado","X","X"}))))</f>
        <v>ALAMBRON 1/4</v>
      </c>
      <c r="DXM118" s="12" t="str">
        <v>Kg</v>
      </c>
      <c r="DXN118" s="4">
        <v>16</v>
      </c>
      <c r="DXO118" s="1">
        <f t="shared" ref="DXO118" si="4513">(0.15*2+0.2*2)/0.2*0.248*1.03</f>
        <v>0.89</v>
      </c>
      <c r="DXP118" s="4">
        <f t="shared" si="836"/>
        <v>14.24</v>
      </c>
      <c r="DXS118" s="1" t="s">
        <v>542</v>
      </c>
      <c r="DXT118" s="4" t="str" cm="1">
        <f t="array" ref="DXT118:DXV118">IFERROR(VLOOKUP(DXS118,[1]MA!$A$6:$D$32,{2,3,4},0),IFERROR(VLOOKUP(DXS118,[1]MO!$A$6:$D$26,{2,3,4},0),IFERROR(VLOOKUP(DXS118,[1]MQ!$A$6:$D$26,{2,3,4},0),IFERROR(VLOOKUP(DXS118,[1]BA!$A$6:$H$184,{2,5,8},0),{"No encontrado","X","X"}))))</f>
        <v>ALAMBRON 1/4</v>
      </c>
      <c r="DXU118" s="12" t="str">
        <v>Kg</v>
      </c>
      <c r="DXV118" s="4">
        <v>16</v>
      </c>
      <c r="DXW118" s="1">
        <f t="shared" ref="DXW118" si="4514">(0.15*2+0.2*2)/0.2*0.248*1.03</f>
        <v>0.89</v>
      </c>
      <c r="DXX118" s="4">
        <f t="shared" si="838"/>
        <v>14.24</v>
      </c>
      <c r="DYA118" s="1" t="s">
        <v>542</v>
      </c>
      <c r="DYB118" s="4" t="str" cm="1">
        <f t="array" ref="DYB118:DYD118">IFERROR(VLOOKUP(DYA118,[1]MA!$A$6:$D$32,{2,3,4},0),IFERROR(VLOOKUP(DYA118,[1]MO!$A$6:$D$26,{2,3,4},0),IFERROR(VLOOKUP(DYA118,[1]MQ!$A$6:$D$26,{2,3,4},0),IFERROR(VLOOKUP(DYA118,[1]BA!$A$6:$H$184,{2,5,8},0),{"No encontrado","X","X"}))))</f>
        <v>ALAMBRON 1/4</v>
      </c>
      <c r="DYC118" s="12" t="str">
        <v>Kg</v>
      </c>
      <c r="DYD118" s="4">
        <v>16</v>
      </c>
      <c r="DYE118" s="1">
        <f t="shared" ref="DYE118" si="4515">(0.15*2+0.2*2)/0.2*0.248*1.03</f>
        <v>0.89</v>
      </c>
      <c r="DYF118" s="4">
        <f t="shared" si="840"/>
        <v>14.24</v>
      </c>
      <c r="DYI118" s="1" t="s">
        <v>542</v>
      </c>
      <c r="DYJ118" s="4" t="str" cm="1">
        <f t="array" ref="DYJ118:DYL118">IFERROR(VLOOKUP(DYI118,[1]MA!$A$6:$D$32,{2,3,4},0),IFERROR(VLOOKUP(DYI118,[1]MO!$A$6:$D$26,{2,3,4},0),IFERROR(VLOOKUP(DYI118,[1]MQ!$A$6:$D$26,{2,3,4},0),IFERROR(VLOOKUP(DYI118,[1]BA!$A$6:$H$184,{2,5,8},0),{"No encontrado","X","X"}))))</f>
        <v>ALAMBRON 1/4</v>
      </c>
      <c r="DYK118" s="12" t="str">
        <v>Kg</v>
      </c>
      <c r="DYL118" s="4">
        <v>16</v>
      </c>
      <c r="DYM118" s="1">
        <f t="shared" ref="DYM118" si="4516">(0.15*2+0.2*2)/0.2*0.248*1.03</f>
        <v>0.89</v>
      </c>
      <c r="DYN118" s="4">
        <f t="shared" si="842"/>
        <v>14.24</v>
      </c>
      <c r="DYQ118" s="1" t="s">
        <v>542</v>
      </c>
      <c r="DYR118" s="4" t="str" cm="1">
        <f t="array" ref="DYR118:DYT118">IFERROR(VLOOKUP(DYQ118,[1]MA!$A$6:$D$32,{2,3,4},0),IFERROR(VLOOKUP(DYQ118,[1]MO!$A$6:$D$26,{2,3,4},0),IFERROR(VLOOKUP(DYQ118,[1]MQ!$A$6:$D$26,{2,3,4},0),IFERROR(VLOOKUP(DYQ118,[1]BA!$A$6:$H$184,{2,5,8},0),{"No encontrado","X","X"}))))</f>
        <v>ALAMBRON 1/4</v>
      </c>
      <c r="DYS118" s="12" t="str">
        <v>Kg</v>
      </c>
      <c r="DYT118" s="4">
        <v>16</v>
      </c>
      <c r="DYU118" s="1">
        <f t="shared" ref="DYU118" si="4517">(0.15*2+0.2*2)/0.2*0.248*1.03</f>
        <v>0.89</v>
      </c>
      <c r="DYV118" s="4">
        <f t="shared" si="844"/>
        <v>14.24</v>
      </c>
      <c r="DYY118" s="1" t="s">
        <v>542</v>
      </c>
      <c r="DYZ118" s="4" t="str" cm="1">
        <f t="array" ref="DYZ118:DZB118">IFERROR(VLOOKUP(DYY118,[1]MA!$A$6:$D$32,{2,3,4},0),IFERROR(VLOOKUP(DYY118,[1]MO!$A$6:$D$26,{2,3,4},0),IFERROR(VLOOKUP(DYY118,[1]MQ!$A$6:$D$26,{2,3,4},0),IFERROR(VLOOKUP(DYY118,[1]BA!$A$6:$H$184,{2,5,8},0),{"No encontrado","X","X"}))))</f>
        <v>ALAMBRON 1/4</v>
      </c>
      <c r="DZA118" s="12" t="str">
        <v>Kg</v>
      </c>
      <c r="DZB118" s="4">
        <v>16</v>
      </c>
      <c r="DZC118" s="1">
        <f t="shared" ref="DZC118" si="4518">(0.15*2+0.2*2)/0.2*0.248*1.03</f>
        <v>0.89</v>
      </c>
      <c r="DZD118" s="4">
        <f t="shared" si="846"/>
        <v>14.24</v>
      </c>
      <c r="DZG118" s="1" t="s">
        <v>542</v>
      </c>
      <c r="DZH118" s="4" t="str" cm="1">
        <f t="array" ref="DZH118:DZJ118">IFERROR(VLOOKUP(DZG118,[1]MA!$A$6:$D$32,{2,3,4},0),IFERROR(VLOOKUP(DZG118,[1]MO!$A$6:$D$26,{2,3,4},0),IFERROR(VLOOKUP(DZG118,[1]MQ!$A$6:$D$26,{2,3,4},0),IFERROR(VLOOKUP(DZG118,[1]BA!$A$6:$H$184,{2,5,8},0),{"No encontrado","X","X"}))))</f>
        <v>ALAMBRON 1/4</v>
      </c>
      <c r="DZI118" s="12" t="str">
        <v>Kg</v>
      </c>
      <c r="DZJ118" s="4">
        <v>16</v>
      </c>
      <c r="DZK118" s="1">
        <f t="shared" ref="DZK118" si="4519">(0.15*2+0.2*2)/0.2*0.248*1.03</f>
        <v>0.89</v>
      </c>
      <c r="DZL118" s="4">
        <f t="shared" si="848"/>
        <v>14.24</v>
      </c>
      <c r="DZO118" s="1" t="s">
        <v>542</v>
      </c>
      <c r="DZP118" s="4" t="str" cm="1">
        <f t="array" ref="DZP118:DZR118">IFERROR(VLOOKUP(DZO118,[1]MA!$A$6:$D$32,{2,3,4},0),IFERROR(VLOOKUP(DZO118,[1]MO!$A$6:$D$26,{2,3,4},0),IFERROR(VLOOKUP(DZO118,[1]MQ!$A$6:$D$26,{2,3,4},0),IFERROR(VLOOKUP(DZO118,[1]BA!$A$6:$H$184,{2,5,8},0),{"No encontrado","X","X"}))))</f>
        <v>ALAMBRON 1/4</v>
      </c>
      <c r="DZQ118" s="12" t="str">
        <v>Kg</v>
      </c>
      <c r="DZR118" s="4">
        <v>16</v>
      </c>
      <c r="DZS118" s="1">
        <f t="shared" ref="DZS118" si="4520">(0.15*2+0.2*2)/0.2*0.248*1.03</f>
        <v>0.89</v>
      </c>
      <c r="DZT118" s="4">
        <f t="shared" si="850"/>
        <v>14.24</v>
      </c>
      <c r="DZW118" s="1" t="s">
        <v>542</v>
      </c>
      <c r="DZX118" s="4" t="str" cm="1">
        <f t="array" ref="DZX118:DZZ118">IFERROR(VLOOKUP(DZW118,[1]MA!$A$6:$D$32,{2,3,4},0),IFERROR(VLOOKUP(DZW118,[1]MO!$A$6:$D$26,{2,3,4},0),IFERROR(VLOOKUP(DZW118,[1]MQ!$A$6:$D$26,{2,3,4},0),IFERROR(VLOOKUP(DZW118,[1]BA!$A$6:$H$184,{2,5,8},0),{"No encontrado","X","X"}))))</f>
        <v>ALAMBRON 1/4</v>
      </c>
      <c r="DZY118" s="12" t="str">
        <v>Kg</v>
      </c>
      <c r="DZZ118" s="4">
        <v>16</v>
      </c>
      <c r="EAA118" s="1">
        <f t="shared" ref="EAA118" si="4521">(0.15*2+0.2*2)/0.2*0.248*1.03</f>
        <v>0.89</v>
      </c>
      <c r="EAB118" s="4">
        <f t="shared" si="852"/>
        <v>14.24</v>
      </c>
      <c r="EAE118" s="1" t="s">
        <v>542</v>
      </c>
      <c r="EAF118" s="4" t="str" cm="1">
        <f t="array" ref="EAF118:EAH118">IFERROR(VLOOKUP(EAE118,[1]MA!$A$6:$D$32,{2,3,4},0),IFERROR(VLOOKUP(EAE118,[1]MO!$A$6:$D$26,{2,3,4},0),IFERROR(VLOOKUP(EAE118,[1]MQ!$A$6:$D$26,{2,3,4},0),IFERROR(VLOOKUP(EAE118,[1]BA!$A$6:$H$184,{2,5,8},0),{"No encontrado","X","X"}))))</f>
        <v>ALAMBRON 1/4</v>
      </c>
      <c r="EAG118" s="12" t="str">
        <v>Kg</v>
      </c>
      <c r="EAH118" s="4">
        <v>16</v>
      </c>
      <c r="EAI118" s="1">
        <f t="shared" ref="EAI118" si="4522">(0.15*2+0.2*2)/0.2*0.248*1.03</f>
        <v>0.89</v>
      </c>
      <c r="EAJ118" s="4">
        <f t="shared" si="854"/>
        <v>14.24</v>
      </c>
      <c r="EAM118" s="1" t="s">
        <v>542</v>
      </c>
      <c r="EAN118" s="4" t="str" cm="1">
        <f t="array" ref="EAN118:EAP118">IFERROR(VLOOKUP(EAM118,[1]MA!$A$6:$D$32,{2,3,4},0),IFERROR(VLOOKUP(EAM118,[1]MO!$A$6:$D$26,{2,3,4},0),IFERROR(VLOOKUP(EAM118,[1]MQ!$A$6:$D$26,{2,3,4},0),IFERROR(VLOOKUP(EAM118,[1]BA!$A$6:$H$184,{2,5,8},0),{"No encontrado","X","X"}))))</f>
        <v>ALAMBRON 1/4</v>
      </c>
      <c r="EAO118" s="12" t="str">
        <v>Kg</v>
      </c>
      <c r="EAP118" s="4">
        <v>16</v>
      </c>
      <c r="EAQ118" s="1">
        <f t="shared" ref="EAQ118" si="4523">(0.15*2+0.2*2)/0.2*0.248*1.03</f>
        <v>0.89</v>
      </c>
      <c r="EAR118" s="4">
        <f t="shared" si="856"/>
        <v>14.24</v>
      </c>
      <c r="EAU118" s="1" t="s">
        <v>542</v>
      </c>
      <c r="EAV118" s="4" t="str" cm="1">
        <f t="array" ref="EAV118:EAX118">IFERROR(VLOOKUP(EAU118,[1]MA!$A$6:$D$32,{2,3,4},0),IFERROR(VLOOKUP(EAU118,[1]MO!$A$6:$D$26,{2,3,4},0),IFERROR(VLOOKUP(EAU118,[1]MQ!$A$6:$D$26,{2,3,4},0),IFERROR(VLOOKUP(EAU118,[1]BA!$A$6:$H$184,{2,5,8},0),{"No encontrado","X","X"}))))</f>
        <v>ALAMBRON 1/4</v>
      </c>
      <c r="EAW118" s="12" t="str">
        <v>Kg</v>
      </c>
      <c r="EAX118" s="4">
        <v>16</v>
      </c>
      <c r="EAY118" s="1">
        <f t="shared" ref="EAY118" si="4524">(0.15*2+0.2*2)/0.2*0.248*1.03</f>
        <v>0.89</v>
      </c>
      <c r="EAZ118" s="4">
        <f t="shared" si="858"/>
        <v>14.24</v>
      </c>
      <c r="EBC118" s="1" t="s">
        <v>542</v>
      </c>
      <c r="EBD118" s="4" t="str" cm="1">
        <f t="array" ref="EBD118:EBF118">IFERROR(VLOOKUP(EBC118,[1]MA!$A$6:$D$32,{2,3,4},0),IFERROR(VLOOKUP(EBC118,[1]MO!$A$6:$D$26,{2,3,4},0),IFERROR(VLOOKUP(EBC118,[1]MQ!$A$6:$D$26,{2,3,4},0),IFERROR(VLOOKUP(EBC118,[1]BA!$A$6:$H$184,{2,5,8},0),{"No encontrado","X","X"}))))</f>
        <v>ALAMBRON 1/4</v>
      </c>
      <c r="EBE118" s="12" t="str">
        <v>Kg</v>
      </c>
      <c r="EBF118" s="4">
        <v>16</v>
      </c>
      <c r="EBG118" s="1">
        <f t="shared" ref="EBG118" si="4525">(0.15*2+0.2*2)/0.2*0.248*1.03</f>
        <v>0.89</v>
      </c>
      <c r="EBH118" s="4">
        <f t="shared" si="860"/>
        <v>14.24</v>
      </c>
      <c r="EBK118" s="1" t="s">
        <v>542</v>
      </c>
      <c r="EBL118" s="4" t="str" cm="1">
        <f t="array" ref="EBL118:EBN118">IFERROR(VLOOKUP(EBK118,[1]MA!$A$6:$D$32,{2,3,4},0),IFERROR(VLOOKUP(EBK118,[1]MO!$A$6:$D$26,{2,3,4},0),IFERROR(VLOOKUP(EBK118,[1]MQ!$A$6:$D$26,{2,3,4},0),IFERROR(VLOOKUP(EBK118,[1]BA!$A$6:$H$184,{2,5,8},0),{"No encontrado","X","X"}))))</f>
        <v>ALAMBRON 1/4</v>
      </c>
      <c r="EBM118" s="12" t="str">
        <v>Kg</v>
      </c>
      <c r="EBN118" s="4">
        <v>16</v>
      </c>
      <c r="EBO118" s="1">
        <f t="shared" ref="EBO118" si="4526">(0.15*2+0.2*2)/0.2*0.248*1.03</f>
        <v>0.89</v>
      </c>
      <c r="EBP118" s="4">
        <f t="shared" si="862"/>
        <v>14.24</v>
      </c>
      <c r="EBS118" s="1" t="s">
        <v>542</v>
      </c>
      <c r="EBT118" s="4" t="str" cm="1">
        <f t="array" ref="EBT118:EBV118">IFERROR(VLOOKUP(EBS118,[1]MA!$A$6:$D$32,{2,3,4},0),IFERROR(VLOOKUP(EBS118,[1]MO!$A$6:$D$26,{2,3,4},0),IFERROR(VLOOKUP(EBS118,[1]MQ!$A$6:$D$26,{2,3,4},0),IFERROR(VLOOKUP(EBS118,[1]BA!$A$6:$H$184,{2,5,8},0),{"No encontrado","X","X"}))))</f>
        <v>ALAMBRON 1/4</v>
      </c>
      <c r="EBU118" s="12" t="str">
        <v>Kg</v>
      </c>
      <c r="EBV118" s="4">
        <v>16</v>
      </c>
      <c r="EBW118" s="1">
        <f t="shared" ref="EBW118" si="4527">(0.15*2+0.2*2)/0.2*0.248*1.03</f>
        <v>0.89</v>
      </c>
      <c r="EBX118" s="4">
        <f t="shared" si="864"/>
        <v>14.24</v>
      </c>
      <c r="ECA118" s="1" t="s">
        <v>542</v>
      </c>
      <c r="ECB118" s="4" t="str" cm="1">
        <f t="array" ref="ECB118:ECD118">IFERROR(VLOOKUP(ECA118,[1]MA!$A$6:$D$32,{2,3,4},0),IFERROR(VLOOKUP(ECA118,[1]MO!$A$6:$D$26,{2,3,4},0),IFERROR(VLOOKUP(ECA118,[1]MQ!$A$6:$D$26,{2,3,4},0),IFERROR(VLOOKUP(ECA118,[1]BA!$A$6:$H$184,{2,5,8},0),{"No encontrado","X","X"}))))</f>
        <v>ALAMBRON 1/4</v>
      </c>
      <c r="ECC118" s="12" t="str">
        <v>Kg</v>
      </c>
      <c r="ECD118" s="4">
        <v>16</v>
      </c>
      <c r="ECE118" s="1">
        <f t="shared" ref="ECE118" si="4528">(0.15*2+0.2*2)/0.2*0.248*1.03</f>
        <v>0.89</v>
      </c>
      <c r="ECF118" s="4">
        <f t="shared" si="866"/>
        <v>14.24</v>
      </c>
      <c r="ECI118" s="1" t="s">
        <v>542</v>
      </c>
      <c r="ECJ118" s="4" t="str" cm="1">
        <f t="array" ref="ECJ118:ECL118">IFERROR(VLOOKUP(ECI118,[1]MA!$A$6:$D$32,{2,3,4},0),IFERROR(VLOOKUP(ECI118,[1]MO!$A$6:$D$26,{2,3,4},0),IFERROR(VLOOKUP(ECI118,[1]MQ!$A$6:$D$26,{2,3,4},0),IFERROR(VLOOKUP(ECI118,[1]BA!$A$6:$H$184,{2,5,8},0),{"No encontrado","X","X"}))))</f>
        <v>ALAMBRON 1/4</v>
      </c>
      <c r="ECK118" s="12" t="str">
        <v>Kg</v>
      </c>
      <c r="ECL118" s="4">
        <v>16</v>
      </c>
      <c r="ECM118" s="1">
        <f t="shared" ref="ECM118" si="4529">(0.15*2+0.2*2)/0.2*0.248*1.03</f>
        <v>0.89</v>
      </c>
      <c r="ECN118" s="4">
        <f t="shared" si="868"/>
        <v>14.24</v>
      </c>
      <c r="ECQ118" s="1" t="s">
        <v>542</v>
      </c>
      <c r="ECR118" s="4" t="str" cm="1">
        <f t="array" ref="ECR118:ECT118">IFERROR(VLOOKUP(ECQ118,[1]MA!$A$6:$D$32,{2,3,4},0),IFERROR(VLOOKUP(ECQ118,[1]MO!$A$6:$D$26,{2,3,4},0),IFERROR(VLOOKUP(ECQ118,[1]MQ!$A$6:$D$26,{2,3,4},0),IFERROR(VLOOKUP(ECQ118,[1]BA!$A$6:$H$184,{2,5,8},0),{"No encontrado","X","X"}))))</f>
        <v>ALAMBRON 1/4</v>
      </c>
      <c r="ECS118" s="12" t="str">
        <v>Kg</v>
      </c>
      <c r="ECT118" s="4">
        <v>16</v>
      </c>
      <c r="ECU118" s="1">
        <f t="shared" ref="ECU118" si="4530">(0.15*2+0.2*2)/0.2*0.248*1.03</f>
        <v>0.89</v>
      </c>
      <c r="ECV118" s="4">
        <f t="shared" si="870"/>
        <v>14.24</v>
      </c>
      <c r="ECY118" s="1" t="s">
        <v>542</v>
      </c>
      <c r="ECZ118" s="4" t="str" cm="1">
        <f t="array" ref="ECZ118:EDB118">IFERROR(VLOOKUP(ECY118,[1]MA!$A$6:$D$32,{2,3,4},0),IFERROR(VLOOKUP(ECY118,[1]MO!$A$6:$D$26,{2,3,4},0),IFERROR(VLOOKUP(ECY118,[1]MQ!$A$6:$D$26,{2,3,4},0),IFERROR(VLOOKUP(ECY118,[1]BA!$A$6:$H$184,{2,5,8},0),{"No encontrado","X","X"}))))</f>
        <v>ALAMBRON 1/4</v>
      </c>
      <c r="EDA118" s="12" t="str">
        <v>Kg</v>
      </c>
      <c r="EDB118" s="4">
        <v>16</v>
      </c>
      <c r="EDC118" s="1">
        <f t="shared" ref="EDC118" si="4531">(0.15*2+0.2*2)/0.2*0.248*1.03</f>
        <v>0.89</v>
      </c>
      <c r="EDD118" s="4">
        <f t="shared" si="872"/>
        <v>14.24</v>
      </c>
      <c r="EDG118" s="1" t="s">
        <v>542</v>
      </c>
      <c r="EDH118" s="4" t="str" cm="1">
        <f t="array" ref="EDH118:EDJ118">IFERROR(VLOOKUP(EDG118,[1]MA!$A$6:$D$32,{2,3,4},0),IFERROR(VLOOKUP(EDG118,[1]MO!$A$6:$D$26,{2,3,4},0),IFERROR(VLOOKUP(EDG118,[1]MQ!$A$6:$D$26,{2,3,4},0),IFERROR(VLOOKUP(EDG118,[1]BA!$A$6:$H$184,{2,5,8},0),{"No encontrado","X","X"}))))</f>
        <v>ALAMBRON 1/4</v>
      </c>
      <c r="EDI118" s="12" t="str">
        <v>Kg</v>
      </c>
      <c r="EDJ118" s="4">
        <v>16</v>
      </c>
      <c r="EDK118" s="1">
        <f t="shared" ref="EDK118" si="4532">(0.15*2+0.2*2)/0.2*0.248*1.03</f>
        <v>0.89</v>
      </c>
      <c r="EDL118" s="4">
        <f t="shared" si="874"/>
        <v>14.24</v>
      </c>
      <c r="EDO118" s="1" t="s">
        <v>542</v>
      </c>
      <c r="EDP118" s="4" t="str" cm="1">
        <f t="array" ref="EDP118:EDR118">IFERROR(VLOOKUP(EDO118,[1]MA!$A$6:$D$32,{2,3,4},0),IFERROR(VLOOKUP(EDO118,[1]MO!$A$6:$D$26,{2,3,4},0),IFERROR(VLOOKUP(EDO118,[1]MQ!$A$6:$D$26,{2,3,4},0),IFERROR(VLOOKUP(EDO118,[1]BA!$A$6:$H$184,{2,5,8},0),{"No encontrado","X","X"}))))</f>
        <v>ALAMBRON 1/4</v>
      </c>
      <c r="EDQ118" s="12" t="str">
        <v>Kg</v>
      </c>
      <c r="EDR118" s="4">
        <v>16</v>
      </c>
      <c r="EDS118" s="1">
        <f t="shared" ref="EDS118" si="4533">(0.15*2+0.2*2)/0.2*0.248*1.03</f>
        <v>0.89</v>
      </c>
      <c r="EDT118" s="4">
        <f t="shared" si="876"/>
        <v>14.24</v>
      </c>
      <c r="EDW118" s="1" t="s">
        <v>542</v>
      </c>
      <c r="EDX118" s="4" t="str" cm="1">
        <f t="array" ref="EDX118:EDZ118">IFERROR(VLOOKUP(EDW118,[1]MA!$A$6:$D$32,{2,3,4},0),IFERROR(VLOOKUP(EDW118,[1]MO!$A$6:$D$26,{2,3,4},0),IFERROR(VLOOKUP(EDW118,[1]MQ!$A$6:$D$26,{2,3,4},0),IFERROR(VLOOKUP(EDW118,[1]BA!$A$6:$H$184,{2,5,8},0),{"No encontrado","X","X"}))))</f>
        <v>ALAMBRON 1/4</v>
      </c>
      <c r="EDY118" s="12" t="str">
        <v>Kg</v>
      </c>
      <c r="EDZ118" s="4">
        <v>16</v>
      </c>
      <c r="EEA118" s="1">
        <f t="shared" ref="EEA118" si="4534">(0.15*2+0.2*2)/0.2*0.248*1.03</f>
        <v>0.89</v>
      </c>
      <c r="EEB118" s="4">
        <f t="shared" si="878"/>
        <v>14.24</v>
      </c>
      <c r="EEE118" s="1" t="s">
        <v>542</v>
      </c>
      <c r="EEF118" s="4" t="str" cm="1">
        <f t="array" ref="EEF118:EEH118">IFERROR(VLOOKUP(EEE118,[1]MA!$A$6:$D$32,{2,3,4},0),IFERROR(VLOOKUP(EEE118,[1]MO!$A$6:$D$26,{2,3,4},0),IFERROR(VLOOKUP(EEE118,[1]MQ!$A$6:$D$26,{2,3,4},0),IFERROR(VLOOKUP(EEE118,[1]BA!$A$6:$H$184,{2,5,8},0),{"No encontrado","X","X"}))))</f>
        <v>ALAMBRON 1/4</v>
      </c>
      <c r="EEG118" s="12" t="str">
        <v>Kg</v>
      </c>
      <c r="EEH118" s="4">
        <v>16</v>
      </c>
      <c r="EEI118" s="1">
        <f t="shared" ref="EEI118" si="4535">(0.15*2+0.2*2)/0.2*0.248*1.03</f>
        <v>0.89</v>
      </c>
      <c r="EEJ118" s="4">
        <f t="shared" si="880"/>
        <v>14.24</v>
      </c>
      <c r="EEM118" s="1" t="s">
        <v>542</v>
      </c>
      <c r="EEN118" s="4" t="str" cm="1">
        <f t="array" ref="EEN118:EEP118">IFERROR(VLOOKUP(EEM118,[1]MA!$A$6:$D$32,{2,3,4},0),IFERROR(VLOOKUP(EEM118,[1]MO!$A$6:$D$26,{2,3,4},0),IFERROR(VLOOKUP(EEM118,[1]MQ!$A$6:$D$26,{2,3,4},0),IFERROR(VLOOKUP(EEM118,[1]BA!$A$6:$H$184,{2,5,8},0),{"No encontrado","X","X"}))))</f>
        <v>ALAMBRON 1/4</v>
      </c>
      <c r="EEO118" s="12" t="str">
        <v>Kg</v>
      </c>
      <c r="EEP118" s="4">
        <v>16</v>
      </c>
      <c r="EEQ118" s="1">
        <f t="shared" ref="EEQ118" si="4536">(0.15*2+0.2*2)/0.2*0.248*1.03</f>
        <v>0.89</v>
      </c>
      <c r="EER118" s="4">
        <f t="shared" si="882"/>
        <v>14.24</v>
      </c>
      <c r="EEU118" s="1" t="s">
        <v>542</v>
      </c>
      <c r="EEV118" s="4" t="str" cm="1">
        <f t="array" ref="EEV118:EEX118">IFERROR(VLOOKUP(EEU118,[1]MA!$A$6:$D$32,{2,3,4},0),IFERROR(VLOOKUP(EEU118,[1]MO!$A$6:$D$26,{2,3,4},0),IFERROR(VLOOKUP(EEU118,[1]MQ!$A$6:$D$26,{2,3,4},0),IFERROR(VLOOKUP(EEU118,[1]BA!$A$6:$H$184,{2,5,8},0),{"No encontrado","X","X"}))))</f>
        <v>ALAMBRON 1/4</v>
      </c>
      <c r="EEW118" s="12" t="str">
        <v>Kg</v>
      </c>
      <c r="EEX118" s="4">
        <v>16</v>
      </c>
      <c r="EEY118" s="1">
        <f t="shared" ref="EEY118" si="4537">(0.15*2+0.2*2)/0.2*0.248*1.03</f>
        <v>0.89</v>
      </c>
      <c r="EEZ118" s="4">
        <f t="shared" si="884"/>
        <v>14.24</v>
      </c>
      <c r="EFC118" s="1" t="s">
        <v>542</v>
      </c>
      <c r="EFD118" s="4" t="str" cm="1">
        <f t="array" ref="EFD118:EFF118">IFERROR(VLOOKUP(EFC118,[1]MA!$A$6:$D$32,{2,3,4},0),IFERROR(VLOOKUP(EFC118,[1]MO!$A$6:$D$26,{2,3,4},0),IFERROR(VLOOKUP(EFC118,[1]MQ!$A$6:$D$26,{2,3,4},0),IFERROR(VLOOKUP(EFC118,[1]BA!$A$6:$H$184,{2,5,8},0),{"No encontrado","X","X"}))))</f>
        <v>ALAMBRON 1/4</v>
      </c>
      <c r="EFE118" s="12" t="str">
        <v>Kg</v>
      </c>
      <c r="EFF118" s="4">
        <v>16</v>
      </c>
      <c r="EFG118" s="1">
        <f t="shared" ref="EFG118" si="4538">(0.15*2+0.2*2)/0.2*0.248*1.03</f>
        <v>0.89</v>
      </c>
      <c r="EFH118" s="4">
        <f t="shared" si="886"/>
        <v>14.24</v>
      </c>
      <c r="EFK118" s="1" t="s">
        <v>542</v>
      </c>
      <c r="EFL118" s="4" t="str" cm="1">
        <f t="array" ref="EFL118:EFN118">IFERROR(VLOOKUP(EFK118,[1]MA!$A$6:$D$32,{2,3,4},0),IFERROR(VLOOKUP(EFK118,[1]MO!$A$6:$D$26,{2,3,4},0),IFERROR(VLOOKUP(EFK118,[1]MQ!$A$6:$D$26,{2,3,4},0),IFERROR(VLOOKUP(EFK118,[1]BA!$A$6:$H$184,{2,5,8},0),{"No encontrado","X","X"}))))</f>
        <v>ALAMBRON 1/4</v>
      </c>
      <c r="EFM118" s="12" t="str">
        <v>Kg</v>
      </c>
      <c r="EFN118" s="4">
        <v>16</v>
      </c>
      <c r="EFO118" s="1">
        <f t="shared" ref="EFO118" si="4539">(0.15*2+0.2*2)/0.2*0.248*1.03</f>
        <v>0.89</v>
      </c>
      <c r="EFP118" s="4">
        <f t="shared" si="888"/>
        <v>14.24</v>
      </c>
      <c r="EFS118" s="1" t="s">
        <v>542</v>
      </c>
      <c r="EFT118" s="4" t="str" cm="1">
        <f t="array" ref="EFT118:EFV118">IFERROR(VLOOKUP(EFS118,[1]MA!$A$6:$D$32,{2,3,4},0),IFERROR(VLOOKUP(EFS118,[1]MO!$A$6:$D$26,{2,3,4},0),IFERROR(VLOOKUP(EFS118,[1]MQ!$A$6:$D$26,{2,3,4},0),IFERROR(VLOOKUP(EFS118,[1]BA!$A$6:$H$184,{2,5,8},0),{"No encontrado","X","X"}))))</f>
        <v>ALAMBRON 1/4</v>
      </c>
      <c r="EFU118" s="12" t="str">
        <v>Kg</v>
      </c>
      <c r="EFV118" s="4">
        <v>16</v>
      </c>
      <c r="EFW118" s="1">
        <f t="shared" ref="EFW118" si="4540">(0.15*2+0.2*2)/0.2*0.248*1.03</f>
        <v>0.89</v>
      </c>
      <c r="EFX118" s="4">
        <f t="shared" si="890"/>
        <v>14.24</v>
      </c>
      <c r="EGA118" s="1" t="s">
        <v>542</v>
      </c>
      <c r="EGB118" s="4" t="str" cm="1">
        <f t="array" ref="EGB118:EGD118">IFERROR(VLOOKUP(EGA118,[1]MA!$A$6:$D$32,{2,3,4},0),IFERROR(VLOOKUP(EGA118,[1]MO!$A$6:$D$26,{2,3,4},0),IFERROR(VLOOKUP(EGA118,[1]MQ!$A$6:$D$26,{2,3,4},0),IFERROR(VLOOKUP(EGA118,[1]BA!$A$6:$H$184,{2,5,8},0),{"No encontrado","X","X"}))))</f>
        <v>ALAMBRON 1/4</v>
      </c>
      <c r="EGC118" s="12" t="str">
        <v>Kg</v>
      </c>
      <c r="EGD118" s="4">
        <v>16</v>
      </c>
      <c r="EGE118" s="1">
        <f t="shared" ref="EGE118" si="4541">(0.15*2+0.2*2)/0.2*0.248*1.03</f>
        <v>0.89</v>
      </c>
      <c r="EGF118" s="4">
        <f t="shared" si="892"/>
        <v>14.24</v>
      </c>
      <c r="EGI118" s="1" t="s">
        <v>542</v>
      </c>
      <c r="EGJ118" s="4" t="str" cm="1">
        <f t="array" ref="EGJ118:EGL118">IFERROR(VLOOKUP(EGI118,[1]MA!$A$6:$D$32,{2,3,4},0),IFERROR(VLOOKUP(EGI118,[1]MO!$A$6:$D$26,{2,3,4},0),IFERROR(VLOOKUP(EGI118,[1]MQ!$A$6:$D$26,{2,3,4},0),IFERROR(VLOOKUP(EGI118,[1]BA!$A$6:$H$184,{2,5,8},0),{"No encontrado","X","X"}))))</f>
        <v>ALAMBRON 1/4</v>
      </c>
      <c r="EGK118" s="12" t="str">
        <v>Kg</v>
      </c>
      <c r="EGL118" s="4">
        <v>16</v>
      </c>
      <c r="EGM118" s="1">
        <f t="shared" ref="EGM118" si="4542">(0.15*2+0.2*2)/0.2*0.248*1.03</f>
        <v>0.89</v>
      </c>
      <c r="EGN118" s="4">
        <f t="shared" si="894"/>
        <v>14.24</v>
      </c>
      <c r="EGQ118" s="1" t="s">
        <v>542</v>
      </c>
      <c r="EGR118" s="4" t="str" cm="1">
        <f t="array" ref="EGR118:EGT118">IFERROR(VLOOKUP(EGQ118,[1]MA!$A$6:$D$32,{2,3,4},0),IFERROR(VLOOKUP(EGQ118,[1]MO!$A$6:$D$26,{2,3,4},0),IFERROR(VLOOKUP(EGQ118,[1]MQ!$A$6:$D$26,{2,3,4},0),IFERROR(VLOOKUP(EGQ118,[1]BA!$A$6:$H$184,{2,5,8},0),{"No encontrado","X","X"}))))</f>
        <v>ALAMBRON 1/4</v>
      </c>
      <c r="EGS118" s="12" t="str">
        <v>Kg</v>
      </c>
      <c r="EGT118" s="4">
        <v>16</v>
      </c>
      <c r="EGU118" s="1">
        <f t="shared" ref="EGU118" si="4543">(0.15*2+0.2*2)/0.2*0.248*1.03</f>
        <v>0.89</v>
      </c>
      <c r="EGV118" s="4">
        <f t="shared" si="896"/>
        <v>14.24</v>
      </c>
      <c r="EGY118" s="1" t="s">
        <v>542</v>
      </c>
      <c r="EGZ118" s="4" t="str" cm="1">
        <f t="array" ref="EGZ118:EHB118">IFERROR(VLOOKUP(EGY118,[1]MA!$A$6:$D$32,{2,3,4},0),IFERROR(VLOOKUP(EGY118,[1]MO!$A$6:$D$26,{2,3,4},0),IFERROR(VLOOKUP(EGY118,[1]MQ!$A$6:$D$26,{2,3,4},0),IFERROR(VLOOKUP(EGY118,[1]BA!$A$6:$H$184,{2,5,8},0),{"No encontrado","X","X"}))))</f>
        <v>ALAMBRON 1/4</v>
      </c>
      <c r="EHA118" s="12" t="str">
        <v>Kg</v>
      </c>
      <c r="EHB118" s="4">
        <v>16</v>
      </c>
      <c r="EHC118" s="1">
        <f t="shared" ref="EHC118" si="4544">(0.15*2+0.2*2)/0.2*0.248*1.03</f>
        <v>0.89</v>
      </c>
      <c r="EHD118" s="4">
        <f t="shared" si="898"/>
        <v>14.24</v>
      </c>
      <c r="EHG118" s="1" t="s">
        <v>542</v>
      </c>
      <c r="EHH118" s="4" t="str" cm="1">
        <f t="array" ref="EHH118:EHJ118">IFERROR(VLOOKUP(EHG118,[1]MA!$A$6:$D$32,{2,3,4},0),IFERROR(VLOOKUP(EHG118,[1]MO!$A$6:$D$26,{2,3,4},0),IFERROR(VLOOKUP(EHG118,[1]MQ!$A$6:$D$26,{2,3,4},0),IFERROR(VLOOKUP(EHG118,[1]BA!$A$6:$H$184,{2,5,8},0),{"No encontrado","X","X"}))))</f>
        <v>ALAMBRON 1/4</v>
      </c>
      <c r="EHI118" s="12" t="str">
        <v>Kg</v>
      </c>
      <c r="EHJ118" s="4">
        <v>16</v>
      </c>
      <c r="EHK118" s="1">
        <f t="shared" ref="EHK118" si="4545">(0.15*2+0.2*2)/0.2*0.248*1.03</f>
        <v>0.89</v>
      </c>
      <c r="EHL118" s="4">
        <f t="shared" si="900"/>
        <v>14.24</v>
      </c>
      <c r="EHO118" s="1" t="s">
        <v>542</v>
      </c>
      <c r="EHP118" s="4" t="str" cm="1">
        <f t="array" ref="EHP118:EHR118">IFERROR(VLOOKUP(EHO118,[1]MA!$A$6:$D$32,{2,3,4},0),IFERROR(VLOOKUP(EHO118,[1]MO!$A$6:$D$26,{2,3,4},0),IFERROR(VLOOKUP(EHO118,[1]MQ!$A$6:$D$26,{2,3,4},0),IFERROR(VLOOKUP(EHO118,[1]BA!$A$6:$H$184,{2,5,8},0),{"No encontrado","X","X"}))))</f>
        <v>ALAMBRON 1/4</v>
      </c>
      <c r="EHQ118" s="12" t="str">
        <v>Kg</v>
      </c>
      <c r="EHR118" s="4">
        <v>16</v>
      </c>
      <c r="EHS118" s="1">
        <f t="shared" ref="EHS118" si="4546">(0.15*2+0.2*2)/0.2*0.248*1.03</f>
        <v>0.89</v>
      </c>
      <c r="EHT118" s="4">
        <f t="shared" si="902"/>
        <v>14.24</v>
      </c>
      <c r="EHW118" s="1" t="s">
        <v>542</v>
      </c>
      <c r="EHX118" s="4" t="str" cm="1">
        <f t="array" ref="EHX118:EHZ118">IFERROR(VLOOKUP(EHW118,[1]MA!$A$6:$D$32,{2,3,4},0),IFERROR(VLOOKUP(EHW118,[1]MO!$A$6:$D$26,{2,3,4},0),IFERROR(VLOOKUP(EHW118,[1]MQ!$A$6:$D$26,{2,3,4},0),IFERROR(VLOOKUP(EHW118,[1]BA!$A$6:$H$184,{2,5,8},0),{"No encontrado","X","X"}))))</f>
        <v>ALAMBRON 1/4</v>
      </c>
      <c r="EHY118" s="12" t="str">
        <v>Kg</v>
      </c>
      <c r="EHZ118" s="4">
        <v>16</v>
      </c>
      <c r="EIA118" s="1">
        <f t="shared" ref="EIA118" si="4547">(0.15*2+0.2*2)/0.2*0.248*1.03</f>
        <v>0.89</v>
      </c>
      <c r="EIB118" s="4">
        <f t="shared" si="904"/>
        <v>14.24</v>
      </c>
      <c r="EIE118" s="1" t="s">
        <v>542</v>
      </c>
      <c r="EIF118" s="4" t="str" cm="1">
        <f t="array" ref="EIF118:EIH118">IFERROR(VLOOKUP(EIE118,[1]MA!$A$6:$D$32,{2,3,4},0),IFERROR(VLOOKUP(EIE118,[1]MO!$A$6:$D$26,{2,3,4},0),IFERROR(VLOOKUP(EIE118,[1]MQ!$A$6:$D$26,{2,3,4},0),IFERROR(VLOOKUP(EIE118,[1]BA!$A$6:$H$184,{2,5,8},0),{"No encontrado","X","X"}))))</f>
        <v>ALAMBRON 1/4</v>
      </c>
      <c r="EIG118" s="12" t="str">
        <v>Kg</v>
      </c>
      <c r="EIH118" s="4">
        <v>16</v>
      </c>
      <c r="EII118" s="1">
        <f t="shared" ref="EII118" si="4548">(0.15*2+0.2*2)/0.2*0.248*1.03</f>
        <v>0.89</v>
      </c>
      <c r="EIJ118" s="4">
        <f t="shared" si="906"/>
        <v>14.24</v>
      </c>
      <c r="EIM118" s="1" t="s">
        <v>542</v>
      </c>
      <c r="EIN118" s="4" t="str" cm="1">
        <f t="array" ref="EIN118:EIP118">IFERROR(VLOOKUP(EIM118,[1]MA!$A$6:$D$32,{2,3,4},0),IFERROR(VLOOKUP(EIM118,[1]MO!$A$6:$D$26,{2,3,4},0),IFERROR(VLOOKUP(EIM118,[1]MQ!$A$6:$D$26,{2,3,4},0),IFERROR(VLOOKUP(EIM118,[1]BA!$A$6:$H$184,{2,5,8},0),{"No encontrado","X","X"}))))</f>
        <v>ALAMBRON 1/4</v>
      </c>
      <c r="EIO118" s="12" t="str">
        <v>Kg</v>
      </c>
      <c r="EIP118" s="4">
        <v>16</v>
      </c>
      <c r="EIQ118" s="1">
        <f t="shared" ref="EIQ118" si="4549">(0.15*2+0.2*2)/0.2*0.248*1.03</f>
        <v>0.89</v>
      </c>
      <c r="EIR118" s="4">
        <f t="shared" si="908"/>
        <v>14.24</v>
      </c>
      <c r="EIU118" s="1" t="s">
        <v>542</v>
      </c>
      <c r="EIV118" s="4" t="str" cm="1">
        <f t="array" ref="EIV118:EIX118">IFERROR(VLOOKUP(EIU118,[1]MA!$A$6:$D$32,{2,3,4},0),IFERROR(VLOOKUP(EIU118,[1]MO!$A$6:$D$26,{2,3,4},0),IFERROR(VLOOKUP(EIU118,[1]MQ!$A$6:$D$26,{2,3,4},0),IFERROR(VLOOKUP(EIU118,[1]BA!$A$6:$H$184,{2,5,8},0),{"No encontrado","X","X"}))))</f>
        <v>ALAMBRON 1/4</v>
      </c>
      <c r="EIW118" s="12" t="str">
        <v>Kg</v>
      </c>
      <c r="EIX118" s="4">
        <v>16</v>
      </c>
      <c r="EIY118" s="1">
        <f t="shared" ref="EIY118" si="4550">(0.15*2+0.2*2)/0.2*0.248*1.03</f>
        <v>0.89</v>
      </c>
      <c r="EIZ118" s="4">
        <f t="shared" si="910"/>
        <v>14.24</v>
      </c>
      <c r="EJC118" s="1" t="s">
        <v>542</v>
      </c>
      <c r="EJD118" s="4" t="str" cm="1">
        <f t="array" ref="EJD118:EJF118">IFERROR(VLOOKUP(EJC118,[1]MA!$A$6:$D$32,{2,3,4},0),IFERROR(VLOOKUP(EJC118,[1]MO!$A$6:$D$26,{2,3,4},0),IFERROR(VLOOKUP(EJC118,[1]MQ!$A$6:$D$26,{2,3,4},0),IFERROR(VLOOKUP(EJC118,[1]BA!$A$6:$H$184,{2,5,8},0),{"No encontrado","X","X"}))))</f>
        <v>ALAMBRON 1/4</v>
      </c>
      <c r="EJE118" s="12" t="str">
        <v>Kg</v>
      </c>
      <c r="EJF118" s="4">
        <v>16</v>
      </c>
      <c r="EJG118" s="1">
        <f t="shared" ref="EJG118" si="4551">(0.15*2+0.2*2)/0.2*0.248*1.03</f>
        <v>0.89</v>
      </c>
      <c r="EJH118" s="4">
        <f t="shared" si="912"/>
        <v>14.24</v>
      </c>
      <c r="EJK118" s="1" t="s">
        <v>542</v>
      </c>
      <c r="EJL118" s="4" t="str" cm="1">
        <f t="array" ref="EJL118:EJN118">IFERROR(VLOOKUP(EJK118,[1]MA!$A$6:$D$32,{2,3,4},0),IFERROR(VLOOKUP(EJK118,[1]MO!$A$6:$D$26,{2,3,4},0),IFERROR(VLOOKUP(EJK118,[1]MQ!$A$6:$D$26,{2,3,4},0),IFERROR(VLOOKUP(EJK118,[1]BA!$A$6:$H$184,{2,5,8},0),{"No encontrado","X","X"}))))</f>
        <v>ALAMBRON 1/4</v>
      </c>
      <c r="EJM118" s="12" t="str">
        <v>Kg</v>
      </c>
      <c r="EJN118" s="4">
        <v>16</v>
      </c>
      <c r="EJO118" s="1">
        <f t="shared" ref="EJO118" si="4552">(0.15*2+0.2*2)/0.2*0.248*1.03</f>
        <v>0.89</v>
      </c>
      <c r="EJP118" s="4">
        <f t="shared" si="914"/>
        <v>14.24</v>
      </c>
      <c r="EJS118" s="1" t="s">
        <v>542</v>
      </c>
      <c r="EJT118" s="4" t="str" cm="1">
        <f t="array" ref="EJT118:EJV118">IFERROR(VLOOKUP(EJS118,[1]MA!$A$6:$D$32,{2,3,4},0),IFERROR(VLOOKUP(EJS118,[1]MO!$A$6:$D$26,{2,3,4},0),IFERROR(VLOOKUP(EJS118,[1]MQ!$A$6:$D$26,{2,3,4},0),IFERROR(VLOOKUP(EJS118,[1]BA!$A$6:$H$184,{2,5,8},0),{"No encontrado","X","X"}))))</f>
        <v>ALAMBRON 1/4</v>
      </c>
      <c r="EJU118" s="12" t="str">
        <v>Kg</v>
      </c>
      <c r="EJV118" s="4">
        <v>16</v>
      </c>
      <c r="EJW118" s="1">
        <f t="shared" ref="EJW118" si="4553">(0.15*2+0.2*2)/0.2*0.248*1.03</f>
        <v>0.89</v>
      </c>
      <c r="EJX118" s="4">
        <f t="shared" si="916"/>
        <v>14.24</v>
      </c>
      <c r="EKA118" s="1" t="s">
        <v>542</v>
      </c>
      <c r="EKB118" s="4" t="str" cm="1">
        <f t="array" ref="EKB118:EKD118">IFERROR(VLOOKUP(EKA118,[1]MA!$A$6:$D$32,{2,3,4},0),IFERROR(VLOOKUP(EKA118,[1]MO!$A$6:$D$26,{2,3,4},0),IFERROR(VLOOKUP(EKA118,[1]MQ!$A$6:$D$26,{2,3,4},0),IFERROR(VLOOKUP(EKA118,[1]BA!$A$6:$H$184,{2,5,8},0),{"No encontrado","X","X"}))))</f>
        <v>ALAMBRON 1/4</v>
      </c>
      <c r="EKC118" s="12" t="str">
        <v>Kg</v>
      </c>
      <c r="EKD118" s="4">
        <v>16</v>
      </c>
      <c r="EKE118" s="1">
        <f t="shared" ref="EKE118" si="4554">(0.15*2+0.2*2)/0.2*0.248*1.03</f>
        <v>0.89</v>
      </c>
      <c r="EKF118" s="4">
        <f t="shared" si="918"/>
        <v>14.24</v>
      </c>
      <c r="EKI118" s="1" t="s">
        <v>542</v>
      </c>
      <c r="EKJ118" s="4" t="str" cm="1">
        <f t="array" ref="EKJ118:EKL118">IFERROR(VLOOKUP(EKI118,[1]MA!$A$6:$D$32,{2,3,4},0),IFERROR(VLOOKUP(EKI118,[1]MO!$A$6:$D$26,{2,3,4},0),IFERROR(VLOOKUP(EKI118,[1]MQ!$A$6:$D$26,{2,3,4},0),IFERROR(VLOOKUP(EKI118,[1]BA!$A$6:$H$184,{2,5,8},0),{"No encontrado","X","X"}))))</f>
        <v>ALAMBRON 1/4</v>
      </c>
      <c r="EKK118" s="12" t="str">
        <v>Kg</v>
      </c>
      <c r="EKL118" s="4">
        <v>16</v>
      </c>
      <c r="EKM118" s="1">
        <f t="shared" ref="EKM118" si="4555">(0.15*2+0.2*2)/0.2*0.248*1.03</f>
        <v>0.89</v>
      </c>
      <c r="EKN118" s="4">
        <f t="shared" si="920"/>
        <v>14.24</v>
      </c>
      <c r="EKQ118" s="1" t="s">
        <v>542</v>
      </c>
      <c r="EKR118" s="4" t="str" cm="1">
        <f t="array" ref="EKR118:EKT118">IFERROR(VLOOKUP(EKQ118,[1]MA!$A$6:$D$32,{2,3,4},0),IFERROR(VLOOKUP(EKQ118,[1]MO!$A$6:$D$26,{2,3,4},0),IFERROR(VLOOKUP(EKQ118,[1]MQ!$A$6:$D$26,{2,3,4},0),IFERROR(VLOOKUP(EKQ118,[1]BA!$A$6:$H$184,{2,5,8},0),{"No encontrado","X","X"}))))</f>
        <v>ALAMBRON 1/4</v>
      </c>
      <c r="EKS118" s="12" t="str">
        <v>Kg</v>
      </c>
      <c r="EKT118" s="4">
        <v>16</v>
      </c>
      <c r="EKU118" s="1">
        <f t="shared" ref="EKU118" si="4556">(0.15*2+0.2*2)/0.2*0.248*1.03</f>
        <v>0.89</v>
      </c>
      <c r="EKV118" s="4">
        <f t="shared" si="922"/>
        <v>14.24</v>
      </c>
      <c r="EKY118" s="1" t="s">
        <v>542</v>
      </c>
      <c r="EKZ118" s="4" t="str" cm="1">
        <f t="array" ref="EKZ118:ELB118">IFERROR(VLOOKUP(EKY118,[1]MA!$A$6:$D$32,{2,3,4},0),IFERROR(VLOOKUP(EKY118,[1]MO!$A$6:$D$26,{2,3,4},0),IFERROR(VLOOKUP(EKY118,[1]MQ!$A$6:$D$26,{2,3,4},0),IFERROR(VLOOKUP(EKY118,[1]BA!$A$6:$H$184,{2,5,8},0),{"No encontrado","X","X"}))))</f>
        <v>ALAMBRON 1/4</v>
      </c>
      <c r="ELA118" s="12" t="str">
        <v>Kg</v>
      </c>
      <c r="ELB118" s="4">
        <v>16</v>
      </c>
      <c r="ELC118" s="1">
        <f t="shared" ref="ELC118" si="4557">(0.15*2+0.2*2)/0.2*0.248*1.03</f>
        <v>0.89</v>
      </c>
      <c r="ELD118" s="4">
        <f t="shared" si="924"/>
        <v>14.24</v>
      </c>
      <c r="ELG118" s="1" t="s">
        <v>542</v>
      </c>
      <c r="ELH118" s="4" t="str" cm="1">
        <f t="array" ref="ELH118:ELJ118">IFERROR(VLOOKUP(ELG118,[1]MA!$A$6:$D$32,{2,3,4},0),IFERROR(VLOOKUP(ELG118,[1]MO!$A$6:$D$26,{2,3,4},0),IFERROR(VLOOKUP(ELG118,[1]MQ!$A$6:$D$26,{2,3,4},0),IFERROR(VLOOKUP(ELG118,[1]BA!$A$6:$H$184,{2,5,8},0),{"No encontrado","X","X"}))))</f>
        <v>ALAMBRON 1/4</v>
      </c>
      <c r="ELI118" s="12" t="str">
        <v>Kg</v>
      </c>
      <c r="ELJ118" s="4">
        <v>16</v>
      </c>
      <c r="ELK118" s="1">
        <f t="shared" ref="ELK118" si="4558">(0.15*2+0.2*2)/0.2*0.248*1.03</f>
        <v>0.89</v>
      </c>
      <c r="ELL118" s="4">
        <f t="shared" si="926"/>
        <v>14.24</v>
      </c>
      <c r="ELO118" s="1" t="s">
        <v>542</v>
      </c>
      <c r="ELP118" s="4" t="str" cm="1">
        <f t="array" ref="ELP118:ELR118">IFERROR(VLOOKUP(ELO118,[1]MA!$A$6:$D$32,{2,3,4},0),IFERROR(VLOOKUP(ELO118,[1]MO!$A$6:$D$26,{2,3,4},0),IFERROR(VLOOKUP(ELO118,[1]MQ!$A$6:$D$26,{2,3,4},0),IFERROR(VLOOKUP(ELO118,[1]BA!$A$6:$H$184,{2,5,8},0),{"No encontrado","X","X"}))))</f>
        <v>ALAMBRON 1/4</v>
      </c>
      <c r="ELQ118" s="12" t="str">
        <v>Kg</v>
      </c>
      <c r="ELR118" s="4">
        <v>16</v>
      </c>
      <c r="ELS118" s="1">
        <f t="shared" ref="ELS118" si="4559">(0.15*2+0.2*2)/0.2*0.248*1.03</f>
        <v>0.89</v>
      </c>
      <c r="ELT118" s="4">
        <f t="shared" si="928"/>
        <v>14.24</v>
      </c>
      <c r="ELW118" s="1" t="s">
        <v>542</v>
      </c>
      <c r="ELX118" s="4" t="str" cm="1">
        <f t="array" ref="ELX118:ELZ118">IFERROR(VLOOKUP(ELW118,[1]MA!$A$6:$D$32,{2,3,4},0),IFERROR(VLOOKUP(ELW118,[1]MO!$A$6:$D$26,{2,3,4},0),IFERROR(VLOOKUP(ELW118,[1]MQ!$A$6:$D$26,{2,3,4},0),IFERROR(VLOOKUP(ELW118,[1]BA!$A$6:$H$184,{2,5,8},0),{"No encontrado","X","X"}))))</f>
        <v>ALAMBRON 1/4</v>
      </c>
      <c r="ELY118" s="12" t="str">
        <v>Kg</v>
      </c>
      <c r="ELZ118" s="4">
        <v>16</v>
      </c>
      <c r="EMA118" s="1">
        <f t="shared" ref="EMA118" si="4560">(0.15*2+0.2*2)/0.2*0.248*1.03</f>
        <v>0.89</v>
      </c>
      <c r="EMB118" s="4">
        <f t="shared" si="930"/>
        <v>14.24</v>
      </c>
      <c r="EME118" s="1" t="s">
        <v>542</v>
      </c>
      <c r="EMF118" s="4" t="str" cm="1">
        <f t="array" ref="EMF118:EMH118">IFERROR(VLOOKUP(EME118,[1]MA!$A$6:$D$32,{2,3,4},0),IFERROR(VLOOKUP(EME118,[1]MO!$A$6:$D$26,{2,3,4},0),IFERROR(VLOOKUP(EME118,[1]MQ!$A$6:$D$26,{2,3,4},0),IFERROR(VLOOKUP(EME118,[1]BA!$A$6:$H$184,{2,5,8},0),{"No encontrado","X","X"}))))</f>
        <v>ALAMBRON 1/4</v>
      </c>
      <c r="EMG118" s="12" t="str">
        <v>Kg</v>
      </c>
      <c r="EMH118" s="4">
        <v>16</v>
      </c>
      <c r="EMI118" s="1">
        <f t="shared" ref="EMI118" si="4561">(0.15*2+0.2*2)/0.2*0.248*1.03</f>
        <v>0.89</v>
      </c>
      <c r="EMJ118" s="4">
        <f t="shared" si="932"/>
        <v>14.24</v>
      </c>
      <c r="EMM118" s="1" t="s">
        <v>542</v>
      </c>
      <c r="EMN118" s="4" t="str" cm="1">
        <f t="array" ref="EMN118:EMP118">IFERROR(VLOOKUP(EMM118,[1]MA!$A$6:$D$32,{2,3,4},0),IFERROR(VLOOKUP(EMM118,[1]MO!$A$6:$D$26,{2,3,4},0),IFERROR(VLOOKUP(EMM118,[1]MQ!$A$6:$D$26,{2,3,4},0),IFERROR(VLOOKUP(EMM118,[1]BA!$A$6:$H$184,{2,5,8},0),{"No encontrado","X","X"}))))</f>
        <v>ALAMBRON 1/4</v>
      </c>
      <c r="EMO118" s="12" t="str">
        <v>Kg</v>
      </c>
      <c r="EMP118" s="4">
        <v>16</v>
      </c>
      <c r="EMQ118" s="1">
        <f t="shared" ref="EMQ118" si="4562">(0.15*2+0.2*2)/0.2*0.248*1.03</f>
        <v>0.89</v>
      </c>
      <c r="EMR118" s="4">
        <f t="shared" si="934"/>
        <v>14.24</v>
      </c>
      <c r="EMU118" s="1" t="s">
        <v>542</v>
      </c>
      <c r="EMV118" s="4" t="str" cm="1">
        <f t="array" ref="EMV118:EMX118">IFERROR(VLOOKUP(EMU118,[1]MA!$A$6:$D$32,{2,3,4},0),IFERROR(VLOOKUP(EMU118,[1]MO!$A$6:$D$26,{2,3,4},0),IFERROR(VLOOKUP(EMU118,[1]MQ!$A$6:$D$26,{2,3,4},0),IFERROR(VLOOKUP(EMU118,[1]BA!$A$6:$H$184,{2,5,8},0),{"No encontrado","X","X"}))))</f>
        <v>ALAMBRON 1/4</v>
      </c>
      <c r="EMW118" s="12" t="str">
        <v>Kg</v>
      </c>
      <c r="EMX118" s="4">
        <v>16</v>
      </c>
      <c r="EMY118" s="1">
        <f t="shared" ref="EMY118" si="4563">(0.15*2+0.2*2)/0.2*0.248*1.03</f>
        <v>0.89</v>
      </c>
      <c r="EMZ118" s="4">
        <f t="shared" si="936"/>
        <v>14.24</v>
      </c>
      <c r="ENC118" s="1" t="s">
        <v>542</v>
      </c>
      <c r="END118" s="4" t="str" cm="1">
        <f t="array" ref="END118:ENF118">IFERROR(VLOOKUP(ENC118,[1]MA!$A$6:$D$32,{2,3,4},0),IFERROR(VLOOKUP(ENC118,[1]MO!$A$6:$D$26,{2,3,4},0),IFERROR(VLOOKUP(ENC118,[1]MQ!$A$6:$D$26,{2,3,4},0),IFERROR(VLOOKUP(ENC118,[1]BA!$A$6:$H$184,{2,5,8},0),{"No encontrado","X","X"}))))</f>
        <v>ALAMBRON 1/4</v>
      </c>
      <c r="ENE118" s="12" t="str">
        <v>Kg</v>
      </c>
      <c r="ENF118" s="4">
        <v>16</v>
      </c>
      <c r="ENG118" s="1">
        <f t="shared" ref="ENG118" si="4564">(0.15*2+0.2*2)/0.2*0.248*1.03</f>
        <v>0.89</v>
      </c>
      <c r="ENH118" s="4">
        <f t="shared" si="938"/>
        <v>14.24</v>
      </c>
      <c r="ENK118" s="1" t="s">
        <v>542</v>
      </c>
      <c r="ENL118" s="4" t="str" cm="1">
        <f t="array" ref="ENL118:ENN118">IFERROR(VLOOKUP(ENK118,[1]MA!$A$6:$D$32,{2,3,4},0),IFERROR(VLOOKUP(ENK118,[1]MO!$A$6:$D$26,{2,3,4},0),IFERROR(VLOOKUP(ENK118,[1]MQ!$A$6:$D$26,{2,3,4},0),IFERROR(VLOOKUP(ENK118,[1]BA!$A$6:$H$184,{2,5,8},0),{"No encontrado","X","X"}))))</f>
        <v>ALAMBRON 1/4</v>
      </c>
      <c r="ENM118" s="12" t="str">
        <v>Kg</v>
      </c>
      <c r="ENN118" s="4">
        <v>16</v>
      </c>
      <c r="ENO118" s="1">
        <f t="shared" ref="ENO118" si="4565">(0.15*2+0.2*2)/0.2*0.248*1.03</f>
        <v>0.89</v>
      </c>
      <c r="ENP118" s="4">
        <f t="shared" si="940"/>
        <v>14.24</v>
      </c>
      <c r="ENS118" s="1" t="s">
        <v>542</v>
      </c>
      <c r="ENT118" s="4" t="str" cm="1">
        <f t="array" ref="ENT118:ENV118">IFERROR(VLOOKUP(ENS118,[1]MA!$A$6:$D$32,{2,3,4},0),IFERROR(VLOOKUP(ENS118,[1]MO!$A$6:$D$26,{2,3,4},0),IFERROR(VLOOKUP(ENS118,[1]MQ!$A$6:$D$26,{2,3,4},0),IFERROR(VLOOKUP(ENS118,[1]BA!$A$6:$H$184,{2,5,8},0),{"No encontrado","X","X"}))))</f>
        <v>ALAMBRON 1/4</v>
      </c>
      <c r="ENU118" s="12" t="str">
        <v>Kg</v>
      </c>
      <c r="ENV118" s="4">
        <v>16</v>
      </c>
      <c r="ENW118" s="1">
        <f t="shared" ref="ENW118" si="4566">(0.15*2+0.2*2)/0.2*0.248*1.03</f>
        <v>0.89</v>
      </c>
      <c r="ENX118" s="4">
        <f t="shared" si="942"/>
        <v>14.24</v>
      </c>
      <c r="EOA118" s="1" t="s">
        <v>542</v>
      </c>
      <c r="EOB118" s="4" t="str" cm="1">
        <f t="array" ref="EOB118:EOD118">IFERROR(VLOOKUP(EOA118,[1]MA!$A$6:$D$32,{2,3,4},0),IFERROR(VLOOKUP(EOA118,[1]MO!$A$6:$D$26,{2,3,4},0),IFERROR(VLOOKUP(EOA118,[1]MQ!$A$6:$D$26,{2,3,4},0),IFERROR(VLOOKUP(EOA118,[1]BA!$A$6:$H$184,{2,5,8},0),{"No encontrado","X","X"}))))</f>
        <v>ALAMBRON 1/4</v>
      </c>
      <c r="EOC118" s="12" t="str">
        <v>Kg</v>
      </c>
      <c r="EOD118" s="4">
        <v>16</v>
      </c>
      <c r="EOE118" s="1">
        <f t="shared" ref="EOE118" si="4567">(0.15*2+0.2*2)/0.2*0.248*1.03</f>
        <v>0.89</v>
      </c>
      <c r="EOF118" s="4">
        <f t="shared" si="944"/>
        <v>14.24</v>
      </c>
      <c r="EOI118" s="1" t="s">
        <v>542</v>
      </c>
      <c r="EOJ118" s="4" t="str" cm="1">
        <f t="array" ref="EOJ118:EOL118">IFERROR(VLOOKUP(EOI118,[1]MA!$A$6:$D$32,{2,3,4},0),IFERROR(VLOOKUP(EOI118,[1]MO!$A$6:$D$26,{2,3,4},0),IFERROR(VLOOKUP(EOI118,[1]MQ!$A$6:$D$26,{2,3,4},0),IFERROR(VLOOKUP(EOI118,[1]BA!$A$6:$H$184,{2,5,8},0),{"No encontrado","X","X"}))))</f>
        <v>ALAMBRON 1/4</v>
      </c>
      <c r="EOK118" s="12" t="str">
        <v>Kg</v>
      </c>
      <c r="EOL118" s="4">
        <v>16</v>
      </c>
      <c r="EOM118" s="1">
        <f t="shared" ref="EOM118" si="4568">(0.15*2+0.2*2)/0.2*0.248*1.03</f>
        <v>0.89</v>
      </c>
      <c r="EON118" s="4">
        <f t="shared" si="946"/>
        <v>14.24</v>
      </c>
      <c r="EOQ118" s="1" t="s">
        <v>542</v>
      </c>
      <c r="EOR118" s="4" t="str" cm="1">
        <f t="array" ref="EOR118:EOT118">IFERROR(VLOOKUP(EOQ118,[1]MA!$A$6:$D$32,{2,3,4},0),IFERROR(VLOOKUP(EOQ118,[1]MO!$A$6:$D$26,{2,3,4},0),IFERROR(VLOOKUP(EOQ118,[1]MQ!$A$6:$D$26,{2,3,4},0),IFERROR(VLOOKUP(EOQ118,[1]BA!$A$6:$H$184,{2,5,8},0),{"No encontrado","X","X"}))))</f>
        <v>ALAMBRON 1/4</v>
      </c>
      <c r="EOS118" s="12" t="str">
        <v>Kg</v>
      </c>
      <c r="EOT118" s="4">
        <v>16</v>
      </c>
      <c r="EOU118" s="1">
        <f t="shared" ref="EOU118" si="4569">(0.15*2+0.2*2)/0.2*0.248*1.03</f>
        <v>0.89</v>
      </c>
      <c r="EOV118" s="4">
        <f t="shared" si="948"/>
        <v>14.24</v>
      </c>
      <c r="EOY118" s="1" t="s">
        <v>542</v>
      </c>
      <c r="EOZ118" s="4" t="str" cm="1">
        <f t="array" ref="EOZ118:EPB118">IFERROR(VLOOKUP(EOY118,[1]MA!$A$6:$D$32,{2,3,4},0),IFERROR(VLOOKUP(EOY118,[1]MO!$A$6:$D$26,{2,3,4},0),IFERROR(VLOOKUP(EOY118,[1]MQ!$A$6:$D$26,{2,3,4},0),IFERROR(VLOOKUP(EOY118,[1]BA!$A$6:$H$184,{2,5,8},0),{"No encontrado","X","X"}))))</f>
        <v>ALAMBRON 1/4</v>
      </c>
      <c r="EPA118" s="12" t="str">
        <v>Kg</v>
      </c>
      <c r="EPB118" s="4">
        <v>16</v>
      </c>
      <c r="EPC118" s="1">
        <f t="shared" ref="EPC118" si="4570">(0.15*2+0.2*2)/0.2*0.248*1.03</f>
        <v>0.89</v>
      </c>
      <c r="EPD118" s="4">
        <f t="shared" si="950"/>
        <v>14.24</v>
      </c>
      <c r="EPG118" s="1" t="s">
        <v>542</v>
      </c>
      <c r="EPH118" s="4" t="str" cm="1">
        <f t="array" ref="EPH118:EPJ118">IFERROR(VLOOKUP(EPG118,[1]MA!$A$6:$D$32,{2,3,4},0),IFERROR(VLOOKUP(EPG118,[1]MO!$A$6:$D$26,{2,3,4},0),IFERROR(VLOOKUP(EPG118,[1]MQ!$A$6:$D$26,{2,3,4},0),IFERROR(VLOOKUP(EPG118,[1]BA!$A$6:$H$184,{2,5,8},0),{"No encontrado","X","X"}))))</f>
        <v>ALAMBRON 1/4</v>
      </c>
      <c r="EPI118" s="12" t="str">
        <v>Kg</v>
      </c>
      <c r="EPJ118" s="4">
        <v>16</v>
      </c>
      <c r="EPK118" s="1">
        <f t="shared" ref="EPK118" si="4571">(0.15*2+0.2*2)/0.2*0.248*1.03</f>
        <v>0.89</v>
      </c>
      <c r="EPL118" s="4">
        <f t="shared" si="952"/>
        <v>14.24</v>
      </c>
      <c r="EPO118" s="1" t="s">
        <v>542</v>
      </c>
      <c r="EPP118" s="4" t="str" cm="1">
        <f t="array" ref="EPP118:EPR118">IFERROR(VLOOKUP(EPO118,[1]MA!$A$6:$D$32,{2,3,4},0),IFERROR(VLOOKUP(EPO118,[1]MO!$A$6:$D$26,{2,3,4},0),IFERROR(VLOOKUP(EPO118,[1]MQ!$A$6:$D$26,{2,3,4},0),IFERROR(VLOOKUP(EPO118,[1]BA!$A$6:$H$184,{2,5,8},0),{"No encontrado","X","X"}))))</f>
        <v>ALAMBRON 1/4</v>
      </c>
      <c r="EPQ118" s="12" t="str">
        <v>Kg</v>
      </c>
      <c r="EPR118" s="4">
        <v>16</v>
      </c>
      <c r="EPS118" s="1">
        <f t="shared" ref="EPS118" si="4572">(0.15*2+0.2*2)/0.2*0.248*1.03</f>
        <v>0.89</v>
      </c>
      <c r="EPT118" s="4">
        <f t="shared" si="954"/>
        <v>14.24</v>
      </c>
      <c r="EPW118" s="1" t="s">
        <v>542</v>
      </c>
      <c r="EPX118" s="4" t="str" cm="1">
        <f t="array" ref="EPX118:EPZ118">IFERROR(VLOOKUP(EPW118,[1]MA!$A$6:$D$32,{2,3,4},0),IFERROR(VLOOKUP(EPW118,[1]MO!$A$6:$D$26,{2,3,4},0),IFERROR(VLOOKUP(EPW118,[1]MQ!$A$6:$D$26,{2,3,4},0),IFERROR(VLOOKUP(EPW118,[1]BA!$A$6:$H$184,{2,5,8},0),{"No encontrado","X","X"}))))</f>
        <v>ALAMBRON 1/4</v>
      </c>
      <c r="EPY118" s="12" t="str">
        <v>Kg</v>
      </c>
      <c r="EPZ118" s="4">
        <v>16</v>
      </c>
      <c r="EQA118" s="1">
        <f t="shared" ref="EQA118" si="4573">(0.15*2+0.2*2)/0.2*0.248*1.03</f>
        <v>0.89</v>
      </c>
      <c r="EQB118" s="4">
        <f t="shared" si="956"/>
        <v>14.24</v>
      </c>
      <c r="EQE118" s="1" t="s">
        <v>542</v>
      </c>
      <c r="EQF118" s="4" t="str" cm="1">
        <f t="array" ref="EQF118:EQH118">IFERROR(VLOOKUP(EQE118,[1]MA!$A$6:$D$32,{2,3,4},0),IFERROR(VLOOKUP(EQE118,[1]MO!$A$6:$D$26,{2,3,4},0),IFERROR(VLOOKUP(EQE118,[1]MQ!$A$6:$D$26,{2,3,4},0),IFERROR(VLOOKUP(EQE118,[1]BA!$A$6:$H$184,{2,5,8},0),{"No encontrado","X","X"}))))</f>
        <v>ALAMBRON 1/4</v>
      </c>
      <c r="EQG118" s="12" t="str">
        <v>Kg</v>
      </c>
      <c r="EQH118" s="4">
        <v>16</v>
      </c>
      <c r="EQI118" s="1">
        <f t="shared" ref="EQI118" si="4574">(0.15*2+0.2*2)/0.2*0.248*1.03</f>
        <v>0.89</v>
      </c>
      <c r="EQJ118" s="4">
        <f t="shared" si="958"/>
        <v>14.24</v>
      </c>
      <c r="EQM118" s="1" t="s">
        <v>542</v>
      </c>
      <c r="EQN118" s="4" t="str" cm="1">
        <f t="array" ref="EQN118:EQP118">IFERROR(VLOOKUP(EQM118,[1]MA!$A$6:$D$32,{2,3,4},0),IFERROR(VLOOKUP(EQM118,[1]MO!$A$6:$D$26,{2,3,4},0),IFERROR(VLOOKUP(EQM118,[1]MQ!$A$6:$D$26,{2,3,4},0),IFERROR(VLOOKUP(EQM118,[1]BA!$A$6:$H$184,{2,5,8},0),{"No encontrado","X","X"}))))</f>
        <v>ALAMBRON 1/4</v>
      </c>
      <c r="EQO118" s="12" t="str">
        <v>Kg</v>
      </c>
      <c r="EQP118" s="4">
        <v>16</v>
      </c>
      <c r="EQQ118" s="1">
        <f t="shared" ref="EQQ118" si="4575">(0.15*2+0.2*2)/0.2*0.248*1.03</f>
        <v>0.89</v>
      </c>
      <c r="EQR118" s="4">
        <f t="shared" si="960"/>
        <v>14.24</v>
      </c>
      <c r="EQU118" s="1" t="s">
        <v>542</v>
      </c>
      <c r="EQV118" s="4" t="str" cm="1">
        <f t="array" ref="EQV118:EQX118">IFERROR(VLOOKUP(EQU118,[1]MA!$A$6:$D$32,{2,3,4},0),IFERROR(VLOOKUP(EQU118,[1]MO!$A$6:$D$26,{2,3,4},0),IFERROR(VLOOKUP(EQU118,[1]MQ!$A$6:$D$26,{2,3,4},0),IFERROR(VLOOKUP(EQU118,[1]BA!$A$6:$H$184,{2,5,8},0),{"No encontrado","X","X"}))))</f>
        <v>ALAMBRON 1/4</v>
      </c>
      <c r="EQW118" s="12" t="str">
        <v>Kg</v>
      </c>
      <c r="EQX118" s="4">
        <v>16</v>
      </c>
      <c r="EQY118" s="1">
        <f t="shared" ref="EQY118" si="4576">(0.15*2+0.2*2)/0.2*0.248*1.03</f>
        <v>0.89</v>
      </c>
      <c r="EQZ118" s="4">
        <f t="shared" si="962"/>
        <v>14.24</v>
      </c>
      <c r="ERC118" s="1" t="s">
        <v>542</v>
      </c>
      <c r="ERD118" s="4" t="str" cm="1">
        <f t="array" ref="ERD118:ERF118">IFERROR(VLOOKUP(ERC118,[1]MA!$A$6:$D$32,{2,3,4},0),IFERROR(VLOOKUP(ERC118,[1]MO!$A$6:$D$26,{2,3,4},0),IFERROR(VLOOKUP(ERC118,[1]MQ!$A$6:$D$26,{2,3,4},0),IFERROR(VLOOKUP(ERC118,[1]BA!$A$6:$H$184,{2,5,8},0),{"No encontrado","X","X"}))))</f>
        <v>ALAMBRON 1/4</v>
      </c>
      <c r="ERE118" s="12" t="str">
        <v>Kg</v>
      </c>
      <c r="ERF118" s="4">
        <v>16</v>
      </c>
      <c r="ERG118" s="1">
        <f t="shared" ref="ERG118" si="4577">(0.15*2+0.2*2)/0.2*0.248*1.03</f>
        <v>0.89</v>
      </c>
      <c r="ERH118" s="4">
        <f t="shared" si="964"/>
        <v>14.24</v>
      </c>
      <c r="ERK118" s="1" t="s">
        <v>542</v>
      </c>
      <c r="ERL118" s="4" t="str" cm="1">
        <f t="array" ref="ERL118:ERN118">IFERROR(VLOOKUP(ERK118,[1]MA!$A$6:$D$32,{2,3,4},0),IFERROR(VLOOKUP(ERK118,[1]MO!$A$6:$D$26,{2,3,4},0),IFERROR(VLOOKUP(ERK118,[1]MQ!$A$6:$D$26,{2,3,4},0),IFERROR(VLOOKUP(ERK118,[1]BA!$A$6:$H$184,{2,5,8},0),{"No encontrado","X","X"}))))</f>
        <v>ALAMBRON 1/4</v>
      </c>
      <c r="ERM118" s="12" t="str">
        <v>Kg</v>
      </c>
      <c r="ERN118" s="4">
        <v>16</v>
      </c>
      <c r="ERO118" s="1">
        <f t="shared" ref="ERO118" si="4578">(0.15*2+0.2*2)/0.2*0.248*1.03</f>
        <v>0.89</v>
      </c>
      <c r="ERP118" s="4">
        <f t="shared" si="966"/>
        <v>14.24</v>
      </c>
      <c r="ERS118" s="1" t="s">
        <v>542</v>
      </c>
      <c r="ERT118" s="4" t="str" cm="1">
        <f t="array" ref="ERT118:ERV118">IFERROR(VLOOKUP(ERS118,[1]MA!$A$6:$D$32,{2,3,4},0),IFERROR(VLOOKUP(ERS118,[1]MO!$A$6:$D$26,{2,3,4},0),IFERROR(VLOOKUP(ERS118,[1]MQ!$A$6:$D$26,{2,3,4},0),IFERROR(VLOOKUP(ERS118,[1]BA!$A$6:$H$184,{2,5,8},0),{"No encontrado","X","X"}))))</f>
        <v>ALAMBRON 1/4</v>
      </c>
      <c r="ERU118" s="12" t="str">
        <v>Kg</v>
      </c>
      <c r="ERV118" s="4">
        <v>16</v>
      </c>
      <c r="ERW118" s="1">
        <f t="shared" ref="ERW118" si="4579">(0.15*2+0.2*2)/0.2*0.248*1.03</f>
        <v>0.89</v>
      </c>
      <c r="ERX118" s="4">
        <f t="shared" si="968"/>
        <v>14.24</v>
      </c>
      <c r="ESA118" s="1" t="s">
        <v>542</v>
      </c>
      <c r="ESB118" s="4" t="str" cm="1">
        <f t="array" ref="ESB118:ESD118">IFERROR(VLOOKUP(ESA118,[1]MA!$A$6:$D$32,{2,3,4},0),IFERROR(VLOOKUP(ESA118,[1]MO!$A$6:$D$26,{2,3,4},0),IFERROR(VLOOKUP(ESA118,[1]MQ!$A$6:$D$26,{2,3,4},0),IFERROR(VLOOKUP(ESA118,[1]BA!$A$6:$H$184,{2,5,8},0),{"No encontrado","X","X"}))))</f>
        <v>ALAMBRON 1/4</v>
      </c>
      <c r="ESC118" s="12" t="str">
        <v>Kg</v>
      </c>
      <c r="ESD118" s="4">
        <v>16</v>
      </c>
      <c r="ESE118" s="1">
        <f t="shared" ref="ESE118" si="4580">(0.15*2+0.2*2)/0.2*0.248*1.03</f>
        <v>0.89</v>
      </c>
      <c r="ESF118" s="4">
        <f t="shared" si="970"/>
        <v>14.24</v>
      </c>
      <c r="ESI118" s="1" t="s">
        <v>542</v>
      </c>
      <c r="ESJ118" s="4" t="str" cm="1">
        <f t="array" ref="ESJ118:ESL118">IFERROR(VLOOKUP(ESI118,[1]MA!$A$6:$D$32,{2,3,4},0),IFERROR(VLOOKUP(ESI118,[1]MO!$A$6:$D$26,{2,3,4},0),IFERROR(VLOOKUP(ESI118,[1]MQ!$A$6:$D$26,{2,3,4},0),IFERROR(VLOOKUP(ESI118,[1]BA!$A$6:$H$184,{2,5,8},0),{"No encontrado","X","X"}))))</f>
        <v>ALAMBRON 1/4</v>
      </c>
      <c r="ESK118" s="12" t="str">
        <v>Kg</v>
      </c>
      <c r="ESL118" s="4">
        <v>16</v>
      </c>
      <c r="ESM118" s="1">
        <f t="shared" ref="ESM118" si="4581">(0.15*2+0.2*2)/0.2*0.248*1.03</f>
        <v>0.89</v>
      </c>
      <c r="ESN118" s="4">
        <f t="shared" si="972"/>
        <v>14.24</v>
      </c>
      <c r="ESQ118" s="1" t="s">
        <v>542</v>
      </c>
      <c r="ESR118" s="4" t="str" cm="1">
        <f t="array" ref="ESR118:EST118">IFERROR(VLOOKUP(ESQ118,[1]MA!$A$6:$D$32,{2,3,4},0),IFERROR(VLOOKUP(ESQ118,[1]MO!$A$6:$D$26,{2,3,4},0),IFERROR(VLOOKUP(ESQ118,[1]MQ!$A$6:$D$26,{2,3,4},0),IFERROR(VLOOKUP(ESQ118,[1]BA!$A$6:$H$184,{2,5,8},0),{"No encontrado","X","X"}))))</f>
        <v>ALAMBRON 1/4</v>
      </c>
      <c r="ESS118" s="12" t="str">
        <v>Kg</v>
      </c>
      <c r="EST118" s="4">
        <v>16</v>
      </c>
      <c r="ESU118" s="1">
        <f t="shared" ref="ESU118" si="4582">(0.15*2+0.2*2)/0.2*0.248*1.03</f>
        <v>0.89</v>
      </c>
      <c r="ESV118" s="4">
        <f t="shared" si="974"/>
        <v>14.24</v>
      </c>
      <c r="ESY118" s="1" t="s">
        <v>542</v>
      </c>
      <c r="ESZ118" s="4" t="str" cm="1">
        <f t="array" ref="ESZ118:ETB118">IFERROR(VLOOKUP(ESY118,[1]MA!$A$6:$D$32,{2,3,4},0),IFERROR(VLOOKUP(ESY118,[1]MO!$A$6:$D$26,{2,3,4},0),IFERROR(VLOOKUP(ESY118,[1]MQ!$A$6:$D$26,{2,3,4},0),IFERROR(VLOOKUP(ESY118,[1]BA!$A$6:$H$184,{2,5,8},0),{"No encontrado","X","X"}))))</f>
        <v>ALAMBRON 1/4</v>
      </c>
      <c r="ETA118" s="12" t="str">
        <v>Kg</v>
      </c>
      <c r="ETB118" s="4">
        <v>16</v>
      </c>
      <c r="ETC118" s="1">
        <f t="shared" ref="ETC118" si="4583">(0.15*2+0.2*2)/0.2*0.248*1.03</f>
        <v>0.89</v>
      </c>
      <c r="ETD118" s="4">
        <f t="shared" si="976"/>
        <v>14.24</v>
      </c>
      <c r="ETG118" s="1" t="s">
        <v>542</v>
      </c>
      <c r="ETH118" s="4" t="str" cm="1">
        <f t="array" ref="ETH118:ETJ118">IFERROR(VLOOKUP(ETG118,[1]MA!$A$6:$D$32,{2,3,4},0),IFERROR(VLOOKUP(ETG118,[1]MO!$A$6:$D$26,{2,3,4},0),IFERROR(VLOOKUP(ETG118,[1]MQ!$A$6:$D$26,{2,3,4},0),IFERROR(VLOOKUP(ETG118,[1]BA!$A$6:$H$184,{2,5,8},0),{"No encontrado","X","X"}))))</f>
        <v>ALAMBRON 1/4</v>
      </c>
      <c r="ETI118" s="12" t="str">
        <v>Kg</v>
      </c>
      <c r="ETJ118" s="4">
        <v>16</v>
      </c>
      <c r="ETK118" s="1">
        <f t="shared" ref="ETK118" si="4584">(0.15*2+0.2*2)/0.2*0.248*1.03</f>
        <v>0.89</v>
      </c>
      <c r="ETL118" s="4">
        <f t="shared" si="978"/>
        <v>14.24</v>
      </c>
      <c r="ETO118" s="1" t="s">
        <v>542</v>
      </c>
      <c r="ETP118" s="4" t="str" cm="1">
        <f t="array" ref="ETP118:ETR118">IFERROR(VLOOKUP(ETO118,[1]MA!$A$6:$D$32,{2,3,4},0),IFERROR(VLOOKUP(ETO118,[1]MO!$A$6:$D$26,{2,3,4},0),IFERROR(VLOOKUP(ETO118,[1]MQ!$A$6:$D$26,{2,3,4},0),IFERROR(VLOOKUP(ETO118,[1]BA!$A$6:$H$184,{2,5,8},0),{"No encontrado","X","X"}))))</f>
        <v>ALAMBRON 1/4</v>
      </c>
      <c r="ETQ118" s="12" t="str">
        <v>Kg</v>
      </c>
      <c r="ETR118" s="4">
        <v>16</v>
      </c>
      <c r="ETS118" s="1">
        <f t="shared" ref="ETS118" si="4585">(0.15*2+0.2*2)/0.2*0.248*1.03</f>
        <v>0.89</v>
      </c>
      <c r="ETT118" s="4">
        <f t="shared" si="980"/>
        <v>14.24</v>
      </c>
      <c r="ETW118" s="1" t="s">
        <v>542</v>
      </c>
      <c r="ETX118" s="4" t="str" cm="1">
        <f t="array" ref="ETX118:ETZ118">IFERROR(VLOOKUP(ETW118,[1]MA!$A$6:$D$32,{2,3,4},0),IFERROR(VLOOKUP(ETW118,[1]MO!$A$6:$D$26,{2,3,4},0),IFERROR(VLOOKUP(ETW118,[1]MQ!$A$6:$D$26,{2,3,4},0),IFERROR(VLOOKUP(ETW118,[1]BA!$A$6:$H$184,{2,5,8},0),{"No encontrado","X","X"}))))</f>
        <v>ALAMBRON 1/4</v>
      </c>
      <c r="ETY118" s="12" t="str">
        <v>Kg</v>
      </c>
      <c r="ETZ118" s="4">
        <v>16</v>
      </c>
      <c r="EUA118" s="1">
        <f t="shared" ref="EUA118" si="4586">(0.15*2+0.2*2)/0.2*0.248*1.03</f>
        <v>0.89</v>
      </c>
      <c r="EUB118" s="4">
        <f t="shared" si="982"/>
        <v>14.24</v>
      </c>
      <c r="EUE118" s="1" t="s">
        <v>542</v>
      </c>
      <c r="EUF118" s="4" t="str" cm="1">
        <f t="array" ref="EUF118:EUH118">IFERROR(VLOOKUP(EUE118,[1]MA!$A$6:$D$32,{2,3,4},0),IFERROR(VLOOKUP(EUE118,[1]MO!$A$6:$D$26,{2,3,4},0),IFERROR(VLOOKUP(EUE118,[1]MQ!$A$6:$D$26,{2,3,4},0),IFERROR(VLOOKUP(EUE118,[1]BA!$A$6:$H$184,{2,5,8},0),{"No encontrado","X","X"}))))</f>
        <v>ALAMBRON 1/4</v>
      </c>
      <c r="EUG118" s="12" t="str">
        <v>Kg</v>
      </c>
      <c r="EUH118" s="4">
        <v>16</v>
      </c>
      <c r="EUI118" s="1">
        <f t="shared" ref="EUI118" si="4587">(0.15*2+0.2*2)/0.2*0.248*1.03</f>
        <v>0.89</v>
      </c>
      <c r="EUJ118" s="4">
        <f t="shared" si="984"/>
        <v>14.24</v>
      </c>
      <c r="EUM118" s="1" t="s">
        <v>542</v>
      </c>
      <c r="EUN118" s="4" t="str" cm="1">
        <f t="array" ref="EUN118:EUP118">IFERROR(VLOOKUP(EUM118,[1]MA!$A$6:$D$32,{2,3,4},0),IFERROR(VLOOKUP(EUM118,[1]MO!$A$6:$D$26,{2,3,4},0),IFERROR(VLOOKUP(EUM118,[1]MQ!$A$6:$D$26,{2,3,4},0),IFERROR(VLOOKUP(EUM118,[1]BA!$A$6:$H$184,{2,5,8},0),{"No encontrado","X","X"}))))</f>
        <v>ALAMBRON 1/4</v>
      </c>
      <c r="EUO118" s="12" t="str">
        <v>Kg</v>
      </c>
      <c r="EUP118" s="4">
        <v>16</v>
      </c>
      <c r="EUQ118" s="1">
        <f t="shared" ref="EUQ118" si="4588">(0.15*2+0.2*2)/0.2*0.248*1.03</f>
        <v>0.89</v>
      </c>
      <c r="EUR118" s="4">
        <f t="shared" si="986"/>
        <v>14.24</v>
      </c>
      <c r="EUU118" s="1" t="s">
        <v>542</v>
      </c>
      <c r="EUV118" s="4" t="str" cm="1">
        <f t="array" ref="EUV118:EUX118">IFERROR(VLOOKUP(EUU118,[1]MA!$A$6:$D$32,{2,3,4},0),IFERROR(VLOOKUP(EUU118,[1]MO!$A$6:$D$26,{2,3,4},0),IFERROR(VLOOKUP(EUU118,[1]MQ!$A$6:$D$26,{2,3,4},0),IFERROR(VLOOKUP(EUU118,[1]BA!$A$6:$H$184,{2,5,8},0),{"No encontrado","X","X"}))))</f>
        <v>ALAMBRON 1/4</v>
      </c>
      <c r="EUW118" s="12" t="str">
        <v>Kg</v>
      </c>
      <c r="EUX118" s="4">
        <v>16</v>
      </c>
      <c r="EUY118" s="1">
        <f t="shared" ref="EUY118" si="4589">(0.15*2+0.2*2)/0.2*0.248*1.03</f>
        <v>0.89</v>
      </c>
      <c r="EUZ118" s="4">
        <f t="shared" si="988"/>
        <v>14.24</v>
      </c>
      <c r="EVC118" s="1" t="s">
        <v>542</v>
      </c>
      <c r="EVD118" s="4" t="str" cm="1">
        <f t="array" ref="EVD118:EVF118">IFERROR(VLOOKUP(EVC118,[1]MA!$A$6:$D$32,{2,3,4},0),IFERROR(VLOOKUP(EVC118,[1]MO!$A$6:$D$26,{2,3,4},0),IFERROR(VLOOKUP(EVC118,[1]MQ!$A$6:$D$26,{2,3,4},0),IFERROR(VLOOKUP(EVC118,[1]BA!$A$6:$H$184,{2,5,8},0),{"No encontrado","X","X"}))))</f>
        <v>ALAMBRON 1/4</v>
      </c>
      <c r="EVE118" s="12" t="str">
        <v>Kg</v>
      </c>
      <c r="EVF118" s="4">
        <v>16</v>
      </c>
      <c r="EVG118" s="1">
        <f t="shared" ref="EVG118" si="4590">(0.15*2+0.2*2)/0.2*0.248*1.03</f>
        <v>0.89</v>
      </c>
      <c r="EVH118" s="4">
        <f t="shared" si="990"/>
        <v>14.24</v>
      </c>
      <c r="EVK118" s="1" t="s">
        <v>542</v>
      </c>
      <c r="EVL118" s="4" t="str" cm="1">
        <f t="array" ref="EVL118:EVN118">IFERROR(VLOOKUP(EVK118,[1]MA!$A$6:$D$32,{2,3,4},0),IFERROR(VLOOKUP(EVK118,[1]MO!$A$6:$D$26,{2,3,4},0),IFERROR(VLOOKUP(EVK118,[1]MQ!$A$6:$D$26,{2,3,4},0),IFERROR(VLOOKUP(EVK118,[1]BA!$A$6:$H$184,{2,5,8},0),{"No encontrado","X","X"}))))</f>
        <v>ALAMBRON 1/4</v>
      </c>
      <c r="EVM118" s="12" t="str">
        <v>Kg</v>
      </c>
      <c r="EVN118" s="4">
        <v>16</v>
      </c>
      <c r="EVO118" s="1">
        <f t="shared" ref="EVO118" si="4591">(0.15*2+0.2*2)/0.2*0.248*1.03</f>
        <v>0.89</v>
      </c>
      <c r="EVP118" s="4">
        <f t="shared" si="992"/>
        <v>14.24</v>
      </c>
      <c r="EVS118" s="1" t="s">
        <v>542</v>
      </c>
      <c r="EVT118" s="4" t="str" cm="1">
        <f t="array" ref="EVT118:EVV118">IFERROR(VLOOKUP(EVS118,[1]MA!$A$6:$D$32,{2,3,4},0),IFERROR(VLOOKUP(EVS118,[1]MO!$A$6:$D$26,{2,3,4},0),IFERROR(VLOOKUP(EVS118,[1]MQ!$A$6:$D$26,{2,3,4},0),IFERROR(VLOOKUP(EVS118,[1]BA!$A$6:$H$184,{2,5,8},0),{"No encontrado","X","X"}))))</f>
        <v>ALAMBRON 1/4</v>
      </c>
      <c r="EVU118" s="12" t="str">
        <v>Kg</v>
      </c>
      <c r="EVV118" s="4">
        <v>16</v>
      </c>
      <c r="EVW118" s="1">
        <f t="shared" ref="EVW118" si="4592">(0.15*2+0.2*2)/0.2*0.248*1.03</f>
        <v>0.89</v>
      </c>
      <c r="EVX118" s="4">
        <f t="shared" si="994"/>
        <v>14.24</v>
      </c>
      <c r="EWA118" s="1" t="s">
        <v>542</v>
      </c>
      <c r="EWB118" s="4" t="str" cm="1">
        <f t="array" ref="EWB118:EWD118">IFERROR(VLOOKUP(EWA118,[1]MA!$A$6:$D$32,{2,3,4},0),IFERROR(VLOOKUP(EWA118,[1]MO!$A$6:$D$26,{2,3,4},0),IFERROR(VLOOKUP(EWA118,[1]MQ!$A$6:$D$26,{2,3,4},0),IFERROR(VLOOKUP(EWA118,[1]BA!$A$6:$H$184,{2,5,8},0),{"No encontrado","X","X"}))))</f>
        <v>ALAMBRON 1/4</v>
      </c>
      <c r="EWC118" s="12" t="str">
        <v>Kg</v>
      </c>
      <c r="EWD118" s="4">
        <v>16</v>
      </c>
      <c r="EWE118" s="1">
        <f t="shared" ref="EWE118" si="4593">(0.15*2+0.2*2)/0.2*0.248*1.03</f>
        <v>0.89</v>
      </c>
      <c r="EWF118" s="4">
        <f t="shared" si="996"/>
        <v>14.24</v>
      </c>
      <c r="EWI118" s="1" t="s">
        <v>542</v>
      </c>
      <c r="EWJ118" s="4" t="str" cm="1">
        <f t="array" ref="EWJ118:EWL118">IFERROR(VLOOKUP(EWI118,[1]MA!$A$6:$D$32,{2,3,4},0),IFERROR(VLOOKUP(EWI118,[1]MO!$A$6:$D$26,{2,3,4},0),IFERROR(VLOOKUP(EWI118,[1]MQ!$A$6:$D$26,{2,3,4},0),IFERROR(VLOOKUP(EWI118,[1]BA!$A$6:$H$184,{2,5,8},0),{"No encontrado","X","X"}))))</f>
        <v>ALAMBRON 1/4</v>
      </c>
      <c r="EWK118" s="12" t="str">
        <v>Kg</v>
      </c>
      <c r="EWL118" s="4">
        <v>16</v>
      </c>
      <c r="EWM118" s="1">
        <f t="shared" ref="EWM118" si="4594">(0.15*2+0.2*2)/0.2*0.248*1.03</f>
        <v>0.89</v>
      </c>
      <c r="EWN118" s="4">
        <f t="shared" si="998"/>
        <v>14.24</v>
      </c>
      <c r="EWQ118" s="1" t="s">
        <v>542</v>
      </c>
      <c r="EWR118" s="4" t="str" cm="1">
        <f t="array" ref="EWR118:EWT118">IFERROR(VLOOKUP(EWQ118,[1]MA!$A$6:$D$32,{2,3,4},0),IFERROR(VLOOKUP(EWQ118,[1]MO!$A$6:$D$26,{2,3,4},0),IFERROR(VLOOKUP(EWQ118,[1]MQ!$A$6:$D$26,{2,3,4},0),IFERROR(VLOOKUP(EWQ118,[1]BA!$A$6:$H$184,{2,5,8},0),{"No encontrado","X","X"}))))</f>
        <v>ALAMBRON 1/4</v>
      </c>
      <c r="EWS118" s="12" t="str">
        <v>Kg</v>
      </c>
      <c r="EWT118" s="4">
        <v>16</v>
      </c>
      <c r="EWU118" s="1">
        <f t="shared" ref="EWU118" si="4595">(0.15*2+0.2*2)/0.2*0.248*1.03</f>
        <v>0.89</v>
      </c>
      <c r="EWV118" s="4">
        <f t="shared" si="1000"/>
        <v>14.24</v>
      </c>
      <c r="EWY118" s="1" t="s">
        <v>542</v>
      </c>
      <c r="EWZ118" s="4" t="str" cm="1">
        <f t="array" ref="EWZ118:EXB118">IFERROR(VLOOKUP(EWY118,[1]MA!$A$6:$D$32,{2,3,4},0),IFERROR(VLOOKUP(EWY118,[1]MO!$A$6:$D$26,{2,3,4},0),IFERROR(VLOOKUP(EWY118,[1]MQ!$A$6:$D$26,{2,3,4},0),IFERROR(VLOOKUP(EWY118,[1]BA!$A$6:$H$184,{2,5,8},0),{"No encontrado","X","X"}))))</f>
        <v>ALAMBRON 1/4</v>
      </c>
      <c r="EXA118" s="12" t="str">
        <v>Kg</v>
      </c>
      <c r="EXB118" s="4">
        <v>16</v>
      </c>
      <c r="EXC118" s="1">
        <f t="shared" ref="EXC118" si="4596">(0.15*2+0.2*2)/0.2*0.248*1.03</f>
        <v>0.89</v>
      </c>
      <c r="EXD118" s="4">
        <f t="shared" si="1002"/>
        <v>14.24</v>
      </c>
      <c r="EXG118" s="1" t="s">
        <v>542</v>
      </c>
      <c r="EXH118" s="4" t="str" cm="1">
        <f t="array" ref="EXH118:EXJ118">IFERROR(VLOOKUP(EXG118,[1]MA!$A$6:$D$32,{2,3,4},0),IFERROR(VLOOKUP(EXG118,[1]MO!$A$6:$D$26,{2,3,4},0),IFERROR(VLOOKUP(EXG118,[1]MQ!$A$6:$D$26,{2,3,4},0),IFERROR(VLOOKUP(EXG118,[1]BA!$A$6:$H$184,{2,5,8},0),{"No encontrado","X","X"}))))</f>
        <v>ALAMBRON 1/4</v>
      </c>
      <c r="EXI118" s="12" t="str">
        <v>Kg</v>
      </c>
      <c r="EXJ118" s="4">
        <v>16</v>
      </c>
      <c r="EXK118" s="1">
        <f t="shared" ref="EXK118" si="4597">(0.15*2+0.2*2)/0.2*0.248*1.03</f>
        <v>0.89</v>
      </c>
      <c r="EXL118" s="4">
        <f t="shared" si="1004"/>
        <v>14.24</v>
      </c>
      <c r="EXO118" s="1" t="s">
        <v>542</v>
      </c>
      <c r="EXP118" s="4" t="str" cm="1">
        <f t="array" ref="EXP118:EXR118">IFERROR(VLOOKUP(EXO118,[1]MA!$A$6:$D$32,{2,3,4},0),IFERROR(VLOOKUP(EXO118,[1]MO!$A$6:$D$26,{2,3,4},0),IFERROR(VLOOKUP(EXO118,[1]MQ!$A$6:$D$26,{2,3,4},0),IFERROR(VLOOKUP(EXO118,[1]BA!$A$6:$H$184,{2,5,8},0),{"No encontrado","X","X"}))))</f>
        <v>ALAMBRON 1/4</v>
      </c>
      <c r="EXQ118" s="12" t="str">
        <v>Kg</v>
      </c>
      <c r="EXR118" s="4">
        <v>16</v>
      </c>
      <c r="EXS118" s="1">
        <f t="shared" ref="EXS118" si="4598">(0.15*2+0.2*2)/0.2*0.248*1.03</f>
        <v>0.89</v>
      </c>
      <c r="EXT118" s="4">
        <f t="shared" si="1006"/>
        <v>14.24</v>
      </c>
      <c r="EXW118" s="1" t="s">
        <v>542</v>
      </c>
      <c r="EXX118" s="4" t="str" cm="1">
        <f t="array" ref="EXX118:EXZ118">IFERROR(VLOOKUP(EXW118,[1]MA!$A$6:$D$32,{2,3,4},0),IFERROR(VLOOKUP(EXW118,[1]MO!$A$6:$D$26,{2,3,4},0),IFERROR(VLOOKUP(EXW118,[1]MQ!$A$6:$D$26,{2,3,4},0),IFERROR(VLOOKUP(EXW118,[1]BA!$A$6:$H$184,{2,5,8},0),{"No encontrado","X","X"}))))</f>
        <v>ALAMBRON 1/4</v>
      </c>
      <c r="EXY118" s="12" t="str">
        <v>Kg</v>
      </c>
      <c r="EXZ118" s="4">
        <v>16</v>
      </c>
      <c r="EYA118" s="1">
        <f t="shared" ref="EYA118" si="4599">(0.15*2+0.2*2)/0.2*0.248*1.03</f>
        <v>0.89</v>
      </c>
      <c r="EYB118" s="4">
        <f t="shared" si="1008"/>
        <v>14.24</v>
      </c>
      <c r="EYE118" s="1" t="s">
        <v>542</v>
      </c>
      <c r="EYF118" s="4" t="str" cm="1">
        <f t="array" ref="EYF118:EYH118">IFERROR(VLOOKUP(EYE118,[1]MA!$A$6:$D$32,{2,3,4},0),IFERROR(VLOOKUP(EYE118,[1]MO!$A$6:$D$26,{2,3,4},0),IFERROR(VLOOKUP(EYE118,[1]MQ!$A$6:$D$26,{2,3,4},0),IFERROR(VLOOKUP(EYE118,[1]BA!$A$6:$H$184,{2,5,8},0),{"No encontrado","X","X"}))))</f>
        <v>ALAMBRON 1/4</v>
      </c>
      <c r="EYG118" s="12" t="str">
        <v>Kg</v>
      </c>
      <c r="EYH118" s="4">
        <v>16</v>
      </c>
      <c r="EYI118" s="1">
        <f t="shared" ref="EYI118" si="4600">(0.15*2+0.2*2)/0.2*0.248*1.03</f>
        <v>0.89</v>
      </c>
      <c r="EYJ118" s="4">
        <f t="shared" si="1010"/>
        <v>14.24</v>
      </c>
      <c r="EYM118" s="1" t="s">
        <v>542</v>
      </c>
      <c r="EYN118" s="4" t="str" cm="1">
        <f t="array" ref="EYN118:EYP118">IFERROR(VLOOKUP(EYM118,[1]MA!$A$6:$D$32,{2,3,4},0),IFERROR(VLOOKUP(EYM118,[1]MO!$A$6:$D$26,{2,3,4},0),IFERROR(VLOOKUP(EYM118,[1]MQ!$A$6:$D$26,{2,3,4},0),IFERROR(VLOOKUP(EYM118,[1]BA!$A$6:$H$184,{2,5,8},0),{"No encontrado","X","X"}))))</f>
        <v>ALAMBRON 1/4</v>
      </c>
      <c r="EYO118" s="12" t="str">
        <v>Kg</v>
      </c>
      <c r="EYP118" s="4">
        <v>16</v>
      </c>
      <c r="EYQ118" s="1">
        <f t="shared" ref="EYQ118" si="4601">(0.15*2+0.2*2)/0.2*0.248*1.03</f>
        <v>0.89</v>
      </c>
      <c r="EYR118" s="4">
        <f t="shared" si="1012"/>
        <v>14.24</v>
      </c>
      <c r="EYU118" s="1" t="s">
        <v>542</v>
      </c>
      <c r="EYV118" s="4" t="str" cm="1">
        <f t="array" ref="EYV118:EYX118">IFERROR(VLOOKUP(EYU118,[1]MA!$A$6:$D$32,{2,3,4},0),IFERROR(VLOOKUP(EYU118,[1]MO!$A$6:$D$26,{2,3,4},0),IFERROR(VLOOKUP(EYU118,[1]MQ!$A$6:$D$26,{2,3,4},0),IFERROR(VLOOKUP(EYU118,[1]BA!$A$6:$H$184,{2,5,8},0),{"No encontrado","X","X"}))))</f>
        <v>ALAMBRON 1/4</v>
      </c>
      <c r="EYW118" s="12" t="str">
        <v>Kg</v>
      </c>
      <c r="EYX118" s="4">
        <v>16</v>
      </c>
      <c r="EYY118" s="1">
        <f t="shared" ref="EYY118" si="4602">(0.15*2+0.2*2)/0.2*0.248*1.03</f>
        <v>0.89</v>
      </c>
      <c r="EYZ118" s="4">
        <f t="shared" si="1014"/>
        <v>14.24</v>
      </c>
      <c r="EZC118" s="1" t="s">
        <v>542</v>
      </c>
      <c r="EZD118" s="4" t="str" cm="1">
        <f t="array" ref="EZD118:EZF118">IFERROR(VLOOKUP(EZC118,[1]MA!$A$6:$D$32,{2,3,4},0),IFERROR(VLOOKUP(EZC118,[1]MO!$A$6:$D$26,{2,3,4},0),IFERROR(VLOOKUP(EZC118,[1]MQ!$A$6:$D$26,{2,3,4},0),IFERROR(VLOOKUP(EZC118,[1]BA!$A$6:$H$184,{2,5,8},0),{"No encontrado","X","X"}))))</f>
        <v>ALAMBRON 1/4</v>
      </c>
      <c r="EZE118" s="12" t="str">
        <v>Kg</v>
      </c>
      <c r="EZF118" s="4">
        <v>16</v>
      </c>
      <c r="EZG118" s="1">
        <f t="shared" ref="EZG118" si="4603">(0.15*2+0.2*2)/0.2*0.248*1.03</f>
        <v>0.89</v>
      </c>
      <c r="EZH118" s="4">
        <f t="shared" si="1016"/>
        <v>14.24</v>
      </c>
      <c r="EZK118" s="1" t="s">
        <v>542</v>
      </c>
      <c r="EZL118" s="4" t="str" cm="1">
        <f t="array" ref="EZL118:EZN118">IFERROR(VLOOKUP(EZK118,[1]MA!$A$6:$D$32,{2,3,4},0),IFERROR(VLOOKUP(EZK118,[1]MO!$A$6:$D$26,{2,3,4},0),IFERROR(VLOOKUP(EZK118,[1]MQ!$A$6:$D$26,{2,3,4},0),IFERROR(VLOOKUP(EZK118,[1]BA!$A$6:$H$184,{2,5,8},0),{"No encontrado","X","X"}))))</f>
        <v>ALAMBRON 1/4</v>
      </c>
      <c r="EZM118" s="12" t="str">
        <v>Kg</v>
      </c>
      <c r="EZN118" s="4">
        <v>16</v>
      </c>
      <c r="EZO118" s="1">
        <f t="shared" ref="EZO118" si="4604">(0.15*2+0.2*2)/0.2*0.248*1.03</f>
        <v>0.89</v>
      </c>
      <c r="EZP118" s="4">
        <f t="shared" si="1018"/>
        <v>14.24</v>
      </c>
      <c r="EZS118" s="1" t="s">
        <v>542</v>
      </c>
      <c r="EZT118" s="4" t="str" cm="1">
        <f t="array" ref="EZT118:EZV118">IFERROR(VLOOKUP(EZS118,[1]MA!$A$6:$D$32,{2,3,4},0),IFERROR(VLOOKUP(EZS118,[1]MO!$A$6:$D$26,{2,3,4},0),IFERROR(VLOOKUP(EZS118,[1]MQ!$A$6:$D$26,{2,3,4},0),IFERROR(VLOOKUP(EZS118,[1]BA!$A$6:$H$184,{2,5,8},0),{"No encontrado","X","X"}))))</f>
        <v>ALAMBRON 1/4</v>
      </c>
      <c r="EZU118" s="12" t="str">
        <v>Kg</v>
      </c>
      <c r="EZV118" s="4">
        <v>16</v>
      </c>
      <c r="EZW118" s="1">
        <f t="shared" ref="EZW118" si="4605">(0.15*2+0.2*2)/0.2*0.248*1.03</f>
        <v>0.89</v>
      </c>
      <c r="EZX118" s="4">
        <f t="shared" si="1020"/>
        <v>14.24</v>
      </c>
      <c r="FAA118" s="1" t="s">
        <v>542</v>
      </c>
      <c r="FAB118" s="4" t="str" cm="1">
        <f t="array" ref="FAB118:FAD118">IFERROR(VLOOKUP(FAA118,[1]MA!$A$6:$D$32,{2,3,4},0),IFERROR(VLOOKUP(FAA118,[1]MO!$A$6:$D$26,{2,3,4},0),IFERROR(VLOOKUP(FAA118,[1]MQ!$A$6:$D$26,{2,3,4},0),IFERROR(VLOOKUP(FAA118,[1]BA!$A$6:$H$184,{2,5,8},0),{"No encontrado","X","X"}))))</f>
        <v>ALAMBRON 1/4</v>
      </c>
      <c r="FAC118" s="12" t="str">
        <v>Kg</v>
      </c>
      <c r="FAD118" s="4">
        <v>16</v>
      </c>
      <c r="FAE118" s="1">
        <f t="shared" ref="FAE118" si="4606">(0.15*2+0.2*2)/0.2*0.248*1.03</f>
        <v>0.89</v>
      </c>
      <c r="FAF118" s="4">
        <f t="shared" si="1022"/>
        <v>14.24</v>
      </c>
      <c r="FAI118" s="1" t="s">
        <v>542</v>
      </c>
      <c r="FAJ118" s="4" t="str" cm="1">
        <f t="array" ref="FAJ118:FAL118">IFERROR(VLOOKUP(FAI118,[1]MA!$A$6:$D$32,{2,3,4},0),IFERROR(VLOOKUP(FAI118,[1]MO!$A$6:$D$26,{2,3,4},0),IFERROR(VLOOKUP(FAI118,[1]MQ!$A$6:$D$26,{2,3,4},0),IFERROR(VLOOKUP(FAI118,[1]BA!$A$6:$H$184,{2,5,8},0),{"No encontrado","X","X"}))))</f>
        <v>ALAMBRON 1/4</v>
      </c>
      <c r="FAK118" s="12" t="str">
        <v>Kg</v>
      </c>
      <c r="FAL118" s="4">
        <v>16</v>
      </c>
      <c r="FAM118" s="1">
        <f t="shared" ref="FAM118" si="4607">(0.15*2+0.2*2)/0.2*0.248*1.03</f>
        <v>0.89</v>
      </c>
      <c r="FAN118" s="4">
        <f t="shared" si="1024"/>
        <v>14.24</v>
      </c>
      <c r="FAQ118" s="1" t="s">
        <v>542</v>
      </c>
      <c r="FAR118" s="4" t="str" cm="1">
        <f t="array" ref="FAR118:FAT118">IFERROR(VLOOKUP(FAQ118,[1]MA!$A$6:$D$32,{2,3,4},0),IFERROR(VLOOKUP(FAQ118,[1]MO!$A$6:$D$26,{2,3,4},0),IFERROR(VLOOKUP(FAQ118,[1]MQ!$A$6:$D$26,{2,3,4},0),IFERROR(VLOOKUP(FAQ118,[1]BA!$A$6:$H$184,{2,5,8},0),{"No encontrado","X","X"}))))</f>
        <v>ALAMBRON 1/4</v>
      </c>
      <c r="FAS118" s="12" t="str">
        <v>Kg</v>
      </c>
      <c r="FAT118" s="4">
        <v>16</v>
      </c>
      <c r="FAU118" s="1">
        <f t="shared" ref="FAU118" si="4608">(0.15*2+0.2*2)/0.2*0.248*1.03</f>
        <v>0.89</v>
      </c>
      <c r="FAV118" s="4">
        <f t="shared" si="1026"/>
        <v>14.24</v>
      </c>
      <c r="FAY118" s="1" t="s">
        <v>542</v>
      </c>
      <c r="FAZ118" s="4" t="str" cm="1">
        <f t="array" ref="FAZ118:FBB118">IFERROR(VLOOKUP(FAY118,[1]MA!$A$6:$D$32,{2,3,4},0),IFERROR(VLOOKUP(FAY118,[1]MO!$A$6:$D$26,{2,3,4},0),IFERROR(VLOOKUP(FAY118,[1]MQ!$A$6:$D$26,{2,3,4},0),IFERROR(VLOOKUP(FAY118,[1]BA!$A$6:$H$184,{2,5,8},0),{"No encontrado","X","X"}))))</f>
        <v>ALAMBRON 1/4</v>
      </c>
      <c r="FBA118" s="12" t="str">
        <v>Kg</v>
      </c>
      <c r="FBB118" s="4">
        <v>16</v>
      </c>
      <c r="FBC118" s="1">
        <f t="shared" ref="FBC118" si="4609">(0.15*2+0.2*2)/0.2*0.248*1.03</f>
        <v>0.89</v>
      </c>
      <c r="FBD118" s="4">
        <f t="shared" si="1028"/>
        <v>14.24</v>
      </c>
      <c r="FBG118" s="1" t="s">
        <v>542</v>
      </c>
      <c r="FBH118" s="4" t="str" cm="1">
        <f t="array" ref="FBH118:FBJ118">IFERROR(VLOOKUP(FBG118,[1]MA!$A$6:$D$32,{2,3,4},0),IFERROR(VLOOKUP(FBG118,[1]MO!$A$6:$D$26,{2,3,4},0),IFERROR(VLOOKUP(FBG118,[1]MQ!$A$6:$D$26,{2,3,4},0),IFERROR(VLOOKUP(FBG118,[1]BA!$A$6:$H$184,{2,5,8},0),{"No encontrado","X","X"}))))</f>
        <v>ALAMBRON 1/4</v>
      </c>
      <c r="FBI118" s="12" t="str">
        <v>Kg</v>
      </c>
      <c r="FBJ118" s="4">
        <v>16</v>
      </c>
      <c r="FBK118" s="1">
        <f t="shared" ref="FBK118" si="4610">(0.15*2+0.2*2)/0.2*0.248*1.03</f>
        <v>0.89</v>
      </c>
      <c r="FBL118" s="4">
        <f t="shared" si="1030"/>
        <v>14.24</v>
      </c>
      <c r="FBO118" s="1" t="s">
        <v>542</v>
      </c>
      <c r="FBP118" s="4" t="str" cm="1">
        <f t="array" ref="FBP118:FBR118">IFERROR(VLOOKUP(FBO118,[1]MA!$A$6:$D$32,{2,3,4},0),IFERROR(VLOOKUP(FBO118,[1]MO!$A$6:$D$26,{2,3,4},0),IFERROR(VLOOKUP(FBO118,[1]MQ!$A$6:$D$26,{2,3,4},0),IFERROR(VLOOKUP(FBO118,[1]BA!$A$6:$H$184,{2,5,8},0),{"No encontrado","X","X"}))))</f>
        <v>ALAMBRON 1/4</v>
      </c>
      <c r="FBQ118" s="12" t="str">
        <v>Kg</v>
      </c>
      <c r="FBR118" s="4">
        <v>16</v>
      </c>
      <c r="FBS118" s="1">
        <f t="shared" ref="FBS118" si="4611">(0.15*2+0.2*2)/0.2*0.248*1.03</f>
        <v>0.89</v>
      </c>
      <c r="FBT118" s="4">
        <f t="shared" si="1032"/>
        <v>14.24</v>
      </c>
      <c r="FBW118" s="1" t="s">
        <v>542</v>
      </c>
      <c r="FBX118" s="4" t="str" cm="1">
        <f t="array" ref="FBX118:FBZ118">IFERROR(VLOOKUP(FBW118,[1]MA!$A$6:$D$32,{2,3,4},0),IFERROR(VLOOKUP(FBW118,[1]MO!$A$6:$D$26,{2,3,4},0),IFERROR(VLOOKUP(FBW118,[1]MQ!$A$6:$D$26,{2,3,4},0),IFERROR(VLOOKUP(FBW118,[1]BA!$A$6:$H$184,{2,5,8},0),{"No encontrado","X","X"}))))</f>
        <v>ALAMBRON 1/4</v>
      </c>
      <c r="FBY118" s="12" t="str">
        <v>Kg</v>
      </c>
      <c r="FBZ118" s="4">
        <v>16</v>
      </c>
      <c r="FCA118" s="1">
        <f t="shared" ref="FCA118" si="4612">(0.15*2+0.2*2)/0.2*0.248*1.03</f>
        <v>0.89</v>
      </c>
      <c r="FCB118" s="4">
        <f t="shared" si="1034"/>
        <v>14.24</v>
      </c>
      <c r="FCE118" s="1" t="s">
        <v>542</v>
      </c>
      <c r="FCF118" s="4" t="str" cm="1">
        <f t="array" ref="FCF118:FCH118">IFERROR(VLOOKUP(FCE118,[1]MA!$A$6:$D$32,{2,3,4},0),IFERROR(VLOOKUP(FCE118,[1]MO!$A$6:$D$26,{2,3,4},0),IFERROR(VLOOKUP(FCE118,[1]MQ!$A$6:$D$26,{2,3,4},0),IFERROR(VLOOKUP(FCE118,[1]BA!$A$6:$H$184,{2,5,8},0),{"No encontrado","X","X"}))))</f>
        <v>ALAMBRON 1/4</v>
      </c>
      <c r="FCG118" s="12" t="str">
        <v>Kg</v>
      </c>
      <c r="FCH118" s="4">
        <v>16</v>
      </c>
      <c r="FCI118" s="1">
        <f t="shared" ref="FCI118" si="4613">(0.15*2+0.2*2)/0.2*0.248*1.03</f>
        <v>0.89</v>
      </c>
      <c r="FCJ118" s="4">
        <f t="shared" si="1036"/>
        <v>14.24</v>
      </c>
      <c r="FCM118" s="1" t="s">
        <v>542</v>
      </c>
      <c r="FCN118" s="4" t="str" cm="1">
        <f t="array" ref="FCN118:FCP118">IFERROR(VLOOKUP(FCM118,[1]MA!$A$6:$D$32,{2,3,4},0),IFERROR(VLOOKUP(FCM118,[1]MO!$A$6:$D$26,{2,3,4},0),IFERROR(VLOOKUP(FCM118,[1]MQ!$A$6:$D$26,{2,3,4},0),IFERROR(VLOOKUP(FCM118,[1]BA!$A$6:$H$184,{2,5,8},0),{"No encontrado","X","X"}))))</f>
        <v>ALAMBRON 1/4</v>
      </c>
      <c r="FCO118" s="12" t="str">
        <v>Kg</v>
      </c>
      <c r="FCP118" s="4">
        <v>16</v>
      </c>
      <c r="FCQ118" s="1">
        <f t="shared" ref="FCQ118" si="4614">(0.15*2+0.2*2)/0.2*0.248*1.03</f>
        <v>0.89</v>
      </c>
      <c r="FCR118" s="4">
        <f t="shared" si="1038"/>
        <v>14.24</v>
      </c>
      <c r="FCU118" s="1" t="s">
        <v>542</v>
      </c>
      <c r="FCV118" s="4" t="str" cm="1">
        <f t="array" ref="FCV118:FCX118">IFERROR(VLOOKUP(FCU118,[1]MA!$A$6:$D$32,{2,3,4},0),IFERROR(VLOOKUP(FCU118,[1]MO!$A$6:$D$26,{2,3,4},0),IFERROR(VLOOKUP(FCU118,[1]MQ!$A$6:$D$26,{2,3,4},0),IFERROR(VLOOKUP(FCU118,[1]BA!$A$6:$H$184,{2,5,8},0),{"No encontrado","X","X"}))))</f>
        <v>ALAMBRON 1/4</v>
      </c>
      <c r="FCW118" s="12" t="str">
        <v>Kg</v>
      </c>
      <c r="FCX118" s="4">
        <v>16</v>
      </c>
      <c r="FCY118" s="1">
        <f t="shared" ref="FCY118" si="4615">(0.15*2+0.2*2)/0.2*0.248*1.03</f>
        <v>0.89</v>
      </c>
      <c r="FCZ118" s="4">
        <f t="shared" si="1040"/>
        <v>14.24</v>
      </c>
      <c r="FDC118" s="1" t="s">
        <v>542</v>
      </c>
      <c r="FDD118" s="4" t="str" cm="1">
        <f t="array" ref="FDD118:FDF118">IFERROR(VLOOKUP(FDC118,[1]MA!$A$6:$D$32,{2,3,4},0),IFERROR(VLOOKUP(FDC118,[1]MO!$A$6:$D$26,{2,3,4},0),IFERROR(VLOOKUP(FDC118,[1]MQ!$A$6:$D$26,{2,3,4},0),IFERROR(VLOOKUP(FDC118,[1]BA!$A$6:$H$184,{2,5,8},0),{"No encontrado","X","X"}))))</f>
        <v>ALAMBRON 1/4</v>
      </c>
      <c r="FDE118" s="12" t="str">
        <v>Kg</v>
      </c>
      <c r="FDF118" s="4">
        <v>16</v>
      </c>
      <c r="FDG118" s="1">
        <f t="shared" ref="FDG118" si="4616">(0.15*2+0.2*2)/0.2*0.248*1.03</f>
        <v>0.89</v>
      </c>
      <c r="FDH118" s="4">
        <f t="shared" si="1042"/>
        <v>14.24</v>
      </c>
      <c r="FDK118" s="1" t="s">
        <v>542</v>
      </c>
      <c r="FDL118" s="4" t="str" cm="1">
        <f t="array" ref="FDL118:FDN118">IFERROR(VLOOKUP(FDK118,[1]MA!$A$6:$D$32,{2,3,4},0),IFERROR(VLOOKUP(FDK118,[1]MO!$A$6:$D$26,{2,3,4},0),IFERROR(VLOOKUP(FDK118,[1]MQ!$A$6:$D$26,{2,3,4},0),IFERROR(VLOOKUP(FDK118,[1]BA!$A$6:$H$184,{2,5,8},0),{"No encontrado","X","X"}))))</f>
        <v>ALAMBRON 1/4</v>
      </c>
      <c r="FDM118" s="12" t="str">
        <v>Kg</v>
      </c>
      <c r="FDN118" s="4">
        <v>16</v>
      </c>
      <c r="FDO118" s="1">
        <f t="shared" ref="FDO118" si="4617">(0.15*2+0.2*2)/0.2*0.248*1.03</f>
        <v>0.89</v>
      </c>
      <c r="FDP118" s="4">
        <f t="shared" si="1044"/>
        <v>14.24</v>
      </c>
      <c r="FDS118" s="1" t="s">
        <v>542</v>
      </c>
      <c r="FDT118" s="4" t="str" cm="1">
        <f t="array" ref="FDT118:FDV118">IFERROR(VLOOKUP(FDS118,[1]MA!$A$6:$D$32,{2,3,4},0),IFERROR(VLOOKUP(FDS118,[1]MO!$A$6:$D$26,{2,3,4},0),IFERROR(VLOOKUP(FDS118,[1]MQ!$A$6:$D$26,{2,3,4},0),IFERROR(VLOOKUP(FDS118,[1]BA!$A$6:$H$184,{2,5,8},0),{"No encontrado","X","X"}))))</f>
        <v>ALAMBRON 1/4</v>
      </c>
      <c r="FDU118" s="12" t="str">
        <v>Kg</v>
      </c>
      <c r="FDV118" s="4">
        <v>16</v>
      </c>
      <c r="FDW118" s="1">
        <f t="shared" ref="FDW118" si="4618">(0.15*2+0.2*2)/0.2*0.248*1.03</f>
        <v>0.89</v>
      </c>
      <c r="FDX118" s="4">
        <f t="shared" si="1046"/>
        <v>14.24</v>
      </c>
      <c r="FEA118" s="1" t="s">
        <v>542</v>
      </c>
      <c r="FEB118" s="4" t="str" cm="1">
        <f t="array" ref="FEB118:FED118">IFERROR(VLOOKUP(FEA118,[1]MA!$A$6:$D$32,{2,3,4},0),IFERROR(VLOOKUP(FEA118,[1]MO!$A$6:$D$26,{2,3,4},0),IFERROR(VLOOKUP(FEA118,[1]MQ!$A$6:$D$26,{2,3,4},0),IFERROR(VLOOKUP(FEA118,[1]BA!$A$6:$H$184,{2,5,8},0),{"No encontrado","X","X"}))))</f>
        <v>ALAMBRON 1/4</v>
      </c>
      <c r="FEC118" s="12" t="str">
        <v>Kg</v>
      </c>
      <c r="FED118" s="4">
        <v>16</v>
      </c>
      <c r="FEE118" s="1">
        <f t="shared" ref="FEE118" si="4619">(0.15*2+0.2*2)/0.2*0.248*1.03</f>
        <v>0.89</v>
      </c>
      <c r="FEF118" s="4">
        <f t="shared" si="1048"/>
        <v>14.24</v>
      </c>
      <c r="FEI118" s="1" t="s">
        <v>542</v>
      </c>
      <c r="FEJ118" s="4" t="str" cm="1">
        <f t="array" ref="FEJ118:FEL118">IFERROR(VLOOKUP(FEI118,[1]MA!$A$6:$D$32,{2,3,4},0),IFERROR(VLOOKUP(FEI118,[1]MO!$A$6:$D$26,{2,3,4},0),IFERROR(VLOOKUP(FEI118,[1]MQ!$A$6:$D$26,{2,3,4},0),IFERROR(VLOOKUP(FEI118,[1]BA!$A$6:$H$184,{2,5,8},0),{"No encontrado","X","X"}))))</f>
        <v>ALAMBRON 1/4</v>
      </c>
      <c r="FEK118" s="12" t="str">
        <v>Kg</v>
      </c>
      <c r="FEL118" s="4">
        <v>16</v>
      </c>
      <c r="FEM118" s="1">
        <f t="shared" ref="FEM118" si="4620">(0.15*2+0.2*2)/0.2*0.248*1.03</f>
        <v>0.89</v>
      </c>
      <c r="FEN118" s="4">
        <f t="shared" si="1050"/>
        <v>14.24</v>
      </c>
      <c r="FEQ118" s="1" t="s">
        <v>542</v>
      </c>
      <c r="FER118" s="4" t="str" cm="1">
        <f t="array" ref="FER118:FET118">IFERROR(VLOOKUP(FEQ118,[1]MA!$A$6:$D$32,{2,3,4},0),IFERROR(VLOOKUP(FEQ118,[1]MO!$A$6:$D$26,{2,3,4},0),IFERROR(VLOOKUP(FEQ118,[1]MQ!$A$6:$D$26,{2,3,4},0),IFERROR(VLOOKUP(FEQ118,[1]BA!$A$6:$H$184,{2,5,8},0),{"No encontrado","X","X"}))))</f>
        <v>ALAMBRON 1/4</v>
      </c>
      <c r="FES118" s="12" t="str">
        <v>Kg</v>
      </c>
      <c r="FET118" s="4">
        <v>16</v>
      </c>
      <c r="FEU118" s="1">
        <f t="shared" ref="FEU118" si="4621">(0.15*2+0.2*2)/0.2*0.248*1.03</f>
        <v>0.89</v>
      </c>
      <c r="FEV118" s="4">
        <f t="shared" si="1052"/>
        <v>14.24</v>
      </c>
      <c r="FEY118" s="1" t="s">
        <v>542</v>
      </c>
      <c r="FEZ118" s="4" t="str" cm="1">
        <f t="array" ref="FEZ118:FFB118">IFERROR(VLOOKUP(FEY118,[1]MA!$A$6:$D$32,{2,3,4},0),IFERROR(VLOOKUP(FEY118,[1]MO!$A$6:$D$26,{2,3,4},0),IFERROR(VLOOKUP(FEY118,[1]MQ!$A$6:$D$26,{2,3,4},0),IFERROR(VLOOKUP(FEY118,[1]BA!$A$6:$H$184,{2,5,8},0),{"No encontrado","X","X"}))))</f>
        <v>ALAMBRON 1/4</v>
      </c>
      <c r="FFA118" s="12" t="str">
        <v>Kg</v>
      </c>
      <c r="FFB118" s="4">
        <v>16</v>
      </c>
      <c r="FFC118" s="1">
        <f t="shared" ref="FFC118" si="4622">(0.15*2+0.2*2)/0.2*0.248*1.03</f>
        <v>0.89</v>
      </c>
      <c r="FFD118" s="4">
        <f t="shared" si="1054"/>
        <v>14.24</v>
      </c>
      <c r="FFG118" s="1" t="s">
        <v>542</v>
      </c>
      <c r="FFH118" s="4" t="str" cm="1">
        <f t="array" ref="FFH118:FFJ118">IFERROR(VLOOKUP(FFG118,[1]MA!$A$6:$D$32,{2,3,4},0),IFERROR(VLOOKUP(FFG118,[1]MO!$A$6:$D$26,{2,3,4},0),IFERROR(VLOOKUP(FFG118,[1]MQ!$A$6:$D$26,{2,3,4},0),IFERROR(VLOOKUP(FFG118,[1]BA!$A$6:$H$184,{2,5,8},0),{"No encontrado","X","X"}))))</f>
        <v>ALAMBRON 1/4</v>
      </c>
      <c r="FFI118" s="12" t="str">
        <v>Kg</v>
      </c>
      <c r="FFJ118" s="4">
        <v>16</v>
      </c>
      <c r="FFK118" s="1">
        <f t="shared" ref="FFK118" si="4623">(0.15*2+0.2*2)/0.2*0.248*1.03</f>
        <v>0.89</v>
      </c>
      <c r="FFL118" s="4">
        <f t="shared" si="1056"/>
        <v>14.24</v>
      </c>
      <c r="FFO118" s="1" t="s">
        <v>542</v>
      </c>
      <c r="FFP118" s="4" t="str" cm="1">
        <f t="array" ref="FFP118:FFR118">IFERROR(VLOOKUP(FFO118,[1]MA!$A$6:$D$32,{2,3,4},0),IFERROR(VLOOKUP(FFO118,[1]MO!$A$6:$D$26,{2,3,4},0),IFERROR(VLOOKUP(FFO118,[1]MQ!$A$6:$D$26,{2,3,4},0),IFERROR(VLOOKUP(FFO118,[1]BA!$A$6:$H$184,{2,5,8},0),{"No encontrado","X","X"}))))</f>
        <v>ALAMBRON 1/4</v>
      </c>
      <c r="FFQ118" s="12" t="str">
        <v>Kg</v>
      </c>
      <c r="FFR118" s="4">
        <v>16</v>
      </c>
      <c r="FFS118" s="1">
        <f t="shared" ref="FFS118" si="4624">(0.15*2+0.2*2)/0.2*0.248*1.03</f>
        <v>0.89</v>
      </c>
      <c r="FFT118" s="4">
        <f t="shared" si="1058"/>
        <v>14.24</v>
      </c>
      <c r="FFW118" s="1" t="s">
        <v>542</v>
      </c>
      <c r="FFX118" s="4" t="str" cm="1">
        <f t="array" ref="FFX118:FFZ118">IFERROR(VLOOKUP(FFW118,[1]MA!$A$6:$D$32,{2,3,4},0),IFERROR(VLOOKUP(FFW118,[1]MO!$A$6:$D$26,{2,3,4},0),IFERROR(VLOOKUP(FFW118,[1]MQ!$A$6:$D$26,{2,3,4},0),IFERROR(VLOOKUP(FFW118,[1]BA!$A$6:$H$184,{2,5,8},0),{"No encontrado","X","X"}))))</f>
        <v>ALAMBRON 1/4</v>
      </c>
      <c r="FFY118" s="12" t="str">
        <v>Kg</v>
      </c>
      <c r="FFZ118" s="4">
        <v>16</v>
      </c>
      <c r="FGA118" s="1">
        <f t="shared" ref="FGA118" si="4625">(0.15*2+0.2*2)/0.2*0.248*1.03</f>
        <v>0.89</v>
      </c>
      <c r="FGB118" s="4">
        <f t="shared" si="1060"/>
        <v>14.24</v>
      </c>
      <c r="FGE118" s="1" t="s">
        <v>542</v>
      </c>
      <c r="FGF118" s="4" t="str" cm="1">
        <f t="array" ref="FGF118:FGH118">IFERROR(VLOOKUP(FGE118,[1]MA!$A$6:$D$32,{2,3,4},0),IFERROR(VLOOKUP(FGE118,[1]MO!$A$6:$D$26,{2,3,4},0),IFERROR(VLOOKUP(FGE118,[1]MQ!$A$6:$D$26,{2,3,4},0),IFERROR(VLOOKUP(FGE118,[1]BA!$A$6:$H$184,{2,5,8},0),{"No encontrado","X","X"}))))</f>
        <v>ALAMBRON 1/4</v>
      </c>
      <c r="FGG118" s="12" t="str">
        <v>Kg</v>
      </c>
      <c r="FGH118" s="4">
        <v>16</v>
      </c>
      <c r="FGI118" s="1">
        <f t="shared" ref="FGI118" si="4626">(0.15*2+0.2*2)/0.2*0.248*1.03</f>
        <v>0.89</v>
      </c>
      <c r="FGJ118" s="4">
        <f t="shared" si="1062"/>
        <v>14.24</v>
      </c>
      <c r="FGM118" s="1" t="s">
        <v>542</v>
      </c>
      <c r="FGN118" s="4" t="str" cm="1">
        <f t="array" ref="FGN118:FGP118">IFERROR(VLOOKUP(FGM118,[1]MA!$A$6:$D$32,{2,3,4},0),IFERROR(VLOOKUP(FGM118,[1]MO!$A$6:$D$26,{2,3,4},0),IFERROR(VLOOKUP(FGM118,[1]MQ!$A$6:$D$26,{2,3,4},0),IFERROR(VLOOKUP(FGM118,[1]BA!$A$6:$H$184,{2,5,8},0),{"No encontrado","X","X"}))))</f>
        <v>ALAMBRON 1/4</v>
      </c>
      <c r="FGO118" s="12" t="str">
        <v>Kg</v>
      </c>
      <c r="FGP118" s="4">
        <v>16</v>
      </c>
      <c r="FGQ118" s="1">
        <f t="shared" ref="FGQ118" si="4627">(0.15*2+0.2*2)/0.2*0.248*1.03</f>
        <v>0.89</v>
      </c>
      <c r="FGR118" s="4">
        <f t="shared" si="1064"/>
        <v>14.24</v>
      </c>
      <c r="FGU118" s="1" t="s">
        <v>542</v>
      </c>
      <c r="FGV118" s="4" t="str" cm="1">
        <f t="array" ref="FGV118:FGX118">IFERROR(VLOOKUP(FGU118,[1]MA!$A$6:$D$32,{2,3,4},0),IFERROR(VLOOKUP(FGU118,[1]MO!$A$6:$D$26,{2,3,4},0),IFERROR(VLOOKUP(FGU118,[1]MQ!$A$6:$D$26,{2,3,4},0),IFERROR(VLOOKUP(FGU118,[1]BA!$A$6:$H$184,{2,5,8},0),{"No encontrado","X","X"}))))</f>
        <v>ALAMBRON 1/4</v>
      </c>
      <c r="FGW118" s="12" t="str">
        <v>Kg</v>
      </c>
      <c r="FGX118" s="4">
        <v>16</v>
      </c>
      <c r="FGY118" s="1">
        <f t="shared" ref="FGY118" si="4628">(0.15*2+0.2*2)/0.2*0.248*1.03</f>
        <v>0.89</v>
      </c>
      <c r="FGZ118" s="4">
        <f t="shared" si="1066"/>
        <v>14.24</v>
      </c>
      <c r="FHC118" s="1" t="s">
        <v>542</v>
      </c>
      <c r="FHD118" s="4" t="str" cm="1">
        <f t="array" ref="FHD118:FHF118">IFERROR(VLOOKUP(FHC118,[1]MA!$A$6:$D$32,{2,3,4},0),IFERROR(VLOOKUP(FHC118,[1]MO!$A$6:$D$26,{2,3,4},0),IFERROR(VLOOKUP(FHC118,[1]MQ!$A$6:$D$26,{2,3,4},0),IFERROR(VLOOKUP(FHC118,[1]BA!$A$6:$H$184,{2,5,8},0),{"No encontrado","X","X"}))))</f>
        <v>ALAMBRON 1/4</v>
      </c>
      <c r="FHE118" s="12" t="str">
        <v>Kg</v>
      </c>
      <c r="FHF118" s="4">
        <v>16</v>
      </c>
      <c r="FHG118" s="1">
        <f t="shared" ref="FHG118" si="4629">(0.15*2+0.2*2)/0.2*0.248*1.03</f>
        <v>0.89</v>
      </c>
      <c r="FHH118" s="4">
        <f t="shared" si="1068"/>
        <v>14.24</v>
      </c>
      <c r="FHK118" s="1" t="s">
        <v>542</v>
      </c>
      <c r="FHL118" s="4" t="str" cm="1">
        <f t="array" ref="FHL118:FHN118">IFERROR(VLOOKUP(FHK118,[1]MA!$A$6:$D$32,{2,3,4},0),IFERROR(VLOOKUP(FHK118,[1]MO!$A$6:$D$26,{2,3,4},0),IFERROR(VLOOKUP(FHK118,[1]MQ!$A$6:$D$26,{2,3,4},0),IFERROR(VLOOKUP(FHK118,[1]BA!$A$6:$H$184,{2,5,8},0),{"No encontrado","X","X"}))))</f>
        <v>ALAMBRON 1/4</v>
      </c>
      <c r="FHM118" s="12" t="str">
        <v>Kg</v>
      </c>
      <c r="FHN118" s="4">
        <v>16</v>
      </c>
      <c r="FHO118" s="1">
        <f t="shared" ref="FHO118" si="4630">(0.15*2+0.2*2)/0.2*0.248*1.03</f>
        <v>0.89</v>
      </c>
      <c r="FHP118" s="4">
        <f t="shared" si="1070"/>
        <v>14.24</v>
      </c>
      <c r="FHS118" s="1" t="s">
        <v>542</v>
      </c>
      <c r="FHT118" s="4" t="str" cm="1">
        <f t="array" ref="FHT118:FHV118">IFERROR(VLOOKUP(FHS118,[1]MA!$A$6:$D$32,{2,3,4},0),IFERROR(VLOOKUP(FHS118,[1]MO!$A$6:$D$26,{2,3,4},0),IFERROR(VLOOKUP(FHS118,[1]MQ!$A$6:$D$26,{2,3,4},0),IFERROR(VLOOKUP(FHS118,[1]BA!$A$6:$H$184,{2,5,8},0),{"No encontrado","X","X"}))))</f>
        <v>ALAMBRON 1/4</v>
      </c>
      <c r="FHU118" s="12" t="str">
        <v>Kg</v>
      </c>
      <c r="FHV118" s="4">
        <v>16</v>
      </c>
      <c r="FHW118" s="1">
        <f t="shared" ref="FHW118" si="4631">(0.15*2+0.2*2)/0.2*0.248*1.03</f>
        <v>0.89</v>
      </c>
      <c r="FHX118" s="4">
        <f t="shared" si="1072"/>
        <v>14.24</v>
      </c>
      <c r="FIA118" s="1" t="s">
        <v>542</v>
      </c>
      <c r="FIB118" s="4" t="str" cm="1">
        <f t="array" ref="FIB118:FID118">IFERROR(VLOOKUP(FIA118,[1]MA!$A$6:$D$32,{2,3,4},0),IFERROR(VLOOKUP(FIA118,[1]MO!$A$6:$D$26,{2,3,4},0),IFERROR(VLOOKUP(FIA118,[1]MQ!$A$6:$D$26,{2,3,4},0),IFERROR(VLOOKUP(FIA118,[1]BA!$A$6:$H$184,{2,5,8},0),{"No encontrado","X","X"}))))</f>
        <v>ALAMBRON 1/4</v>
      </c>
      <c r="FIC118" s="12" t="str">
        <v>Kg</v>
      </c>
      <c r="FID118" s="4">
        <v>16</v>
      </c>
      <c r="FIE118" s="1">
        <f t="shared" ref="FIE118" si="4632">(0.15*2+0.2*2)/0.2*0.248*1.03</f>
        <v>0.89</v>
      </c>
      <c r="FIF118" s="4">
        <f t="shared" si="1074"/>
        <v>14.24</v>
      </c>
      <c r="FII118" s="1" t="s">
        <v>542</v>
      </c>
      <c r="FIJ118" s="4" t="str" cm="1">
        <f t="array" ref="FIJ118:FIL118">IFERROR(VLOOKUP(FII118,[1]MA!$A$6:$D$32,{2,3,4},0),IFERROR(VLOOKUP(FII118,[1]MO!$A$6:$D$26,{2,3,4},0),IFERROR(VLOOKUP(FII118,[1]MQ!$A$6:$D$26,{2,3,4},0),IFERROR(VLOOKUP(FII118,[1]BA!$A$6:$H$184,{2,5,8},0),{"No encontrado","X","X"}))))</f>
        <v>ALAMBRON 1/4</v>
      </c>
      <c r="FIK118" s="12" t="str">
        <v>Kg</v>
      </c>
      <c r="FIL118" s="4">
        <v>16</v>
      </c>
      <c r="FIM118" s="1">
        <f t="shared" ref="FIM118" si="4633">(0.15*2+0.2*2)/0.2*0.248*1.03</f>
        <v>0.89</v>
      </c>
      <c r="FIN118" s="4">
        <f t="shared" si="1076"/>
        <v>14.24</v>
      </c>
      <c r="FIQ118" s="1" t="s">
        <v>542</v>
      </c>
      <c r="FIR118" s="4" t="str" cm="1">
        <f t="array" ref="FIR118:FIT118">IFERROR(VLOOKUP(FIQ118,[1]MA!$A$6:$D$32,{2,3,4},0),IFERROR(VLOOKUP(FIQ118,[1]MO!$A$6:$D$26,{2,3,4},0),IFERROR(VLOOKUP(FIQ118,[1]MQ!$A$6:$D$26,{2,3,4},0),IFERROR(VLOOKUP(FIQ118,[1]BA!$A$6:$H$184,{2,5,8},0),{"No encontrado","X","X"}))))</f>
        <v>ALAMBRON 1/4</v>
      </c>
      <c r="FIS118" s="12" t="str">
        <v>Kg</v>
      </c>
      <c r="FIT118" s="4">
        <v>16</v>
      </c>
      <c r="FIU118" s="1">
        <f t="shared" ref="FIU118" si="4634">(0.15*2+0.2*2)/0.2*0.248*1.03</f>
        <v>0.89</v>
      </c>
      <c r="FIV118" s="4">
        <f t="shared" si="1078"/>
        <v>14.24</v>
      </c>
      <c r="FIY118" s="1" t="s">
        <v>542</v>
      </c>
      <c r="FIZ118" s="4" t="str" cm="1">
        <f t="array" ref="FIZ118:FJB118">IFERROR(VLOOKUP(FIY118,[1]MA!$A$6:$D$32,{2,3,4},0),IFERROR(VLOOKUP(FIY118,[1]MO!$A$6:$D$26,{2,3,4},0),IFERROR(VLOOKUP(FIY118,[1]MQ!$A$6:$D$26,{2,3,4},0),IFERROR(VLOOKUP(FIY118,[1]BA!$A$6:$H$184,{2,5,8},0),{"No encontrado","X","X"}))))</f>
        <v>ALAMBRON 1/4</v>
      </c>
      <c r="FJA118" s="12" t="str">
        <v>Kg</v>
      </c>
      <c r="FJB118" s="4">
        <v>16</v>
      </c>
      <c r="FJC118" s="1">
        <f t="shared" ref="FJC118" si="4635">(0.15*2+0.2*2)/0.2*0.248*1.03</f>
        <v>0.89</v>
      </c>
      <c r="FJD118" s="4">
        <f t="shared" si="1080"/>
        <v>14.24</v>
      </c>
      <c r="FJG118" s="1" t="s">
        <v>542</v>
      </c>
      <c r="FJH118" s="4" t="str" cm="1">
        <f t="array" ref="FJH118:FJJ118">IFERROR(VLOOKUP(FJG118,[1]MA!$A$6:$D$32,{2,3,4},0),IFERROR(VLOOKUP(FJG118,[1]MO!$A$6:$D$26,{2,3,4},0),IFERROR(VLOOKUP(FJG118,[1]MQ!$A$6:$D$26,{2,3,4},0),IFERROR(VLOOKUP(FJG118,[1]BA!$A$6:$H$184,{2,5,8},0),{"No encontrado","X","X"}))))</f>
        <v>ALAMBRON 1/4</v>
      </c>
      <c r="FJI118" s="12" t="str">
        <v>Kg</v>
      </c>
      <c r="FJJ118" s="4">
        <v>16</v>
      </c>
      <c r="FJK118" s="1">
        <f t="shared" ref="FJK118" si="4636">(0.15*2+0.2*2)/0.2*0.248*1.03</f>
        <v>0.89</v>
      </c>
      <c r="FJL118" s="4">
        <f t="shared" si="1082"/>
        <v>14.24</v>
      </c>
      <c r="FJO118" s="1" t="s">
        <v>542</v>
      </c>
      <c r="FJP118" s="4" t="str" cm="1">
        <f t="array" ref="FJP118:FJR118">IFERROR(VLOOKUP(FJO118,[1]MA!$A$6:$D$32,{2,3,4},0),IFERROR(VLOOKUP(FJO118,[1]MO!$A$6:$D$26,{2,3,4},0),IFERROR(VLOOKUP(FJO118,[1]MQ!$A$6:$D$26,{2,3,4},0),IFERROR(VLOOKUP(FJO118,[1]BA!$A$6:$H$184,{2,5,8},0),{"No encontrado","X","X"}))))</f>
        <v>ALAMBRON 1/4</v>
      </c>
      <c r="FJQ118" s="12" t="str">
        <v>Kg</v>
      </c>
      <c r="FJR118" s="4">
        <v>16</v>
      </c>
      <c r="FJS118" s="1">
        <f t="shared" ref="FJS118" si="4637">(0.15*2+0.2*2)/0.2*0.248*1.03</f>
        <v>0.89</v>
      </c>
      <c r="FJT118" s="4">
        <f t="shared" si="1084"/>
        <v>14.24</v>
      </c>
      <c r="FJW118" s="1" t="s">
        <v>542</v>
      </c>
      <c r="FJX118" s="4" t="str" cm="1">
        <f t="array" ref="FJX118:FJZ118">IFERROR(VLOOKUP(FJW118,[1]MA!$A$6:$D$32,{2,3,4},0),IFERROR(VLOOKUP(FJW118,[1]MO!$A$6:$D$26,{2,3,4},0),IFERROR(VLOOKUP(FJW118,[1]MQ!$A$6:$D$26,{2,3,4},0),IFERROR(VLOOKUP(FJW118,[1]BA!$A$6:$H$184,{2,5,8},0),{"No encontrado","X","X"}))))</f>
        <v>ALAMBRON 1/4</v>
      </c>
      <c r="FJY118" s="12" t="str">
        <v>Kg</v>
      </c>
      <c r="FJZ118" s="4">
        <v>16</v>
      </c>
      <c r="FKA118" s="1">
        <f t="shared" ref="FKA118" si="4638">(0.15*2+0.2*2)/0.2*0.248*1.03</f>
        <v>0.89</v>
      </c>
      <c r="FKB118" s="4">
        <f t="shared" si="1086"/>
        <v>14.24</v>
      </c>
      <c r="FKE118" s="1" t="s">
        <v>542</v>
      </c>
      <c r="FKF118" s="4" t="str" cm="1">
        <f t="array" ref="FKF118:FKH118">IFERROR(VLOOKUP(FKE118,[1]MA!$A$6:$D$32,{2,3,4},0),IFERROR(VLOOKUP(FKE118,[1]MO!$A$6:$D$26,{2,3,4},0),IFERROR(VLOOKUP(FKE118,[1]MQ!$A$6:$D$26,{2,3,4},0),IFERROR(VLOOKUP(FKE118,[1]BA!$A$6:$H$184,{2,5,8},0),{"No encontrado","X","X"}))))</f>
        <v>ALAMBRON 1/4</v>
      </c>
      <c r="FKG118" s="12" t="str">
        <v>Kg</v>
      </c>
      <c r="FKH118" s="4">
        <v>16</v>
      </c>
      <c r="FKI118" s="1">
        <f t="shared" ref="FKI118" si="4639">(0.15*2+0.2*2)/0.2*0.248*1.03</f>
        <v>0.89</v>
      </c>
      <c r="FKJ118" s="4">
        <f t="shared" si="1088"/>
        <v>14.24</v>
      </c>
      <c r="FKM118" s="1" t="s">
        <v>542</v>
      </c>
      <c r="FKN118" s="4" t="str" cm="1">
        <f t="array" ref="FKN118:FKP118">IFERROR(VLOOKUP(FKM118,[1]MA!$A$6:$D$32,{2,3,4},0),IFERROR(VLOOKUP(FKM118,[1]MO!$A$6:$D$26,{2,3,4},0),IFERROR(VLOOKUP(FKM118,[1]MQ!$A$6:$D$26,{2,3,4},0),IFERROR(VLOOKUP(FKM118,[1]BA!$A$6:$H$184,{2,5,8},0),{"No encontrado","X","X"}))))</f>
        <v>ALAMBRON 1/4</v>
      </c>
      <c r="FKO118" s="12" t="str">
        <v>Kg</v>
      </c>
      <c r="FKP118" s="4">
        <v>16</v>
      </c>
      <c r="FKQ118" s="1">
        <f t="shared" ref="FKQ118" si="4640">(0.15*2+0.2*2)/0.2*0.248*1.03</f>
        <v>0.89</v>
      </c>
      <c r="FKR118" s="4">
        <f t="shared" si="1090"/>
        <v>14.24</v>
      </c>
      <c r="FKU118" s="1" t="s">
        <v>542</v>
      </c>
      <c r="FKV118" s="4" t="str" cm="1">
        <f t="array" ref="FKV118:FKX118">IFERROR(VLOOKUP(FKU118,[1]MA!$A$6:$D$32,{2,3,4},0),IFERROR(VLOOKUP(FKU118,[1]MO!$A$6:$D$26,{2,3,4},0),IFERROR(VLOOKUP(FKU118,[1]MQ!$A$6:$D$26,{2,3,4},0),IFERROR(VLOOKUP(FKU118,[1]BA!$A$6:$H$184,{2,5,8},0),{"No encontrado","X","X"}))))</f>
        <v>ALAMBRON 1/4</v>
      </c>
      <c r="FKW118" s="12" t="str">
        <v>Kg</v>
      </c>
      <c r="FKX118" s="4">
        <v>16</v>
      </c>
      <c r="FKY118" s="1">
        <f t="shared" ref="FKY118" si="4641">(0.15*2+0.2*2)/0.2*0.248*1.03</f>
        <v>0.89</v>
      </c>
      <c r="FKZ118" s="4">
        <f t="shared" si="1092"/>
        <v>14.24</v>
      </c>
      <c r="FLC118" s="1" t="s">
        <v>542</v>
      </c>
      <c r="FLD118" s="4" t="str" cm="1">
        <f t="array" ref="FLD118:FLF118">IFERROR(VLOOKUP(FLC118,[1]MA!$A$6:$D$32,{2,3,4},0),IFERROR(VLOOKUP(FLC118,[1]MO!$A$6:$D$26,{2,3,4},0),IFERROR(VLOOKUP(FLC118,[1]MQ!$A$6:$D$26,{2,3,4},0),IFERROR(VLOOKUP(FLC118,[1]BA!$A$6:$H$184,{2,5,8},0),{"No encontrado","X","X"}))))</f>
        <v>ALAMBRON 1/4</v>
      </c>
      <c r="FLE118" s="12" t="str">
        <v>Kg</v>
      </c>
      <c r="FLF118" s="4">
        <v>16</v>
      </c>
      <c r="FLG118" s="1">
        <f t="shared" ref="FLG118" si="4642">(0.15*2+0.2*2)/0.2*0.248*1.03</f>
        <v>0.89</v>
      </c>
      <c r="FLH118" s="4">
        <f t="shared" si="1094"/>
        <v>14.24</v>
      </c>
      <c r="FLK118" s="1" t="s">
        <v>542</v>
      </c>
      <c r="FLL118" s="4" t="str" cm="1">
        <f t="array" ref="FLL118:FLN118">IFERROR(VLOOKUP(FLK118,[1]MA!$A$6:$D$32,{2,3,4},0),IFERROR(VLOOKUP(FLK118,[1]MO!$A$6:$D$26,{2,3,4},0),IFERROR(VLOOKUP(FLK118,[1]MQ!$A$6:$D$26,{2,3,4},0),IFERROR(VLOOKUP(FLK118,[1]BA!$A$6:$H$184,{2,5,8},0),{"No encontrado","X","X"}))))</f>
        <v>ALAMBRON 1/4</v>
      </c>
      <c r="FLM118" s="12" t="str">
        <v>Kg</v>
      </c>
      <c r="FLN118" s="4">
        <v>16</v>
      </c>
      <c r="FLO118" s="1">
        <f t="shared" ref="FLO118" si="4643">(0.15*2+0.2*2)/0.2*0.248*1.03</f>
        <v>0.89</v>
      </c>
      <c r="FLP118" s="4">
        <f t="shared" si="1096"/>
        <v>14.24</v>
      </c>
      <c r="FLS118" s="1" t="s">
        <v>542</v>
      </c>
      <c r="FLT118" s="4" t="str" cm="1">
        <f t="array" ref="FLT118:FLV118">IFERROR(VLOOKUP(FLS118,[1]MA!$A$6:$D$32,{2,3,4},0),IFERROR(VLOOKUP(FLS118,[1]MO!$A$6:$D$26,{2,3,4},0),IFERROR(VLOOKUP(FLS118,[1]MQ!$A$6:$D$26,{2,3,4},0),IFERROR(VLOOKUP(FLS118,[1]BA!$A$6:$H$184,{2,5,8},0),{"No encontrado","X","X"}))))</f>
        <v>ALAMBRON 1/4</v>
      </c>
      <c r="FLU118" s="12" t="str">
        <v>Kg</v>
      </c>
      <c r="FLV118" s="4">
        <v>16</v>
      </c>
      <c r="FLW118" s="1">
        <f t="shared" ref="FLW118" si="4644">(0.15*2+0.2*2)/0.2*0.248*1.03</f>
        <v>0.89</v>
      </c>
      <c r="FLX118" s="4">
        <f t="shared" si="1098"/>
        <v>14.24</v>
      </c>
      <c r="FMA118" s="1" t="s">
        <v>542</v>
      </c>
      <c r="FMB118" s="4" t="str" cm="1">
        <f t="array" ref="FMB118:FMD118">IFERROR(VLOOKUP(FMA118,[1]MA!$A$6:$D$32,{2,3,4},0),IFERROR(VLOOKUP(FMA118,[1]MO!$A$6:$D$26,{2,3,4},0),IFERROR(VLOOKUP(FMA118,[1]MQ!$A$6:$D$26,{2,3,4},0),IFERROR(VLOOKUP(FMA118,[1]BA!$A$6:$H$184,{2,5,8},0),{"No encontrado","X","X"}))))</f>
        <v>ALAMBRON 1/4</v>
      </c>
      <c r="FMC118" s="12" t="str">
        <v>Kg</v>
      </c>
      <c r="FMD118" s="4">
        <v>16</v>
      </c>
      <c r="FME118" s="1">
        <f t="shared" ref="FME118" si="4645">(0.15*2+0.2*2)/0.2*0.248*1.03</f>
        <v>0.89</v>
      </c>
      <c r="FMF118" s="4">
        <f t="shared" si="1100"/>
        <v>14.24</v>
      </c>
      <c r="FMI118" s="1" t="s">
        <v>542</v>
      </c>
      <c r="FMJ118" s="4" t="str" cm="1">
        <f t="array" ref="FMJ118:FML118">IFERROR(VLOOKUP(FMI118,[1]MA!$A$6:$D$32,{2,3,4},0),IFERROR(VLOOKUP(FMI118,[1]MO!$A$6:$D$26,{2,3,4},0),IFERROR(VLOOKUP(FMI118,[1]MQ!$A$6:$D$26,{2,3,4},0),IFERROR(VLOOKUP(FMI118,[1]BA!$A$6:$H$184,{2,5,8},0),{"No encontrado","X","X"}))))</f>
        <v>ALAMBRON 1/4</v>
      </c>
      <c r="FMK118" s="12" t="str">
        <v>Kg</v>
      </c>
      <c r="FML118" s="4">
        <v>16</v>
      </c>
      <c r="FMM118" s="1">
        <f t="shared" ref="FMM118" si="4646">(0.15*2+0.2*2)/0.2*0.248*1.03</f>
        <v>0.89</v>
      </c>
      <c r="FMN118" s="4">
        <f t="shared" si="1102"/>
        <v>14.24</v>
      </c>
      <c r="FMQ118" s="1" t="s">
        <v>542</v>
      </c>
      <c r="FMR118" s="4" t="str" cm="1">
        <f t="array" ref="FMR118:FMT118">IFERROR(VLOOKUP(FMQ118,[1]MA!$A$6:$D$32,{2,3,4},0),IFERROR(VLOOKUP(FMQ118,[1]MO!$A$6:$D$26,{2,3,4},0),IFERROR(VLOOKUP(FMQ118,[1]MQ!$A$6:$D$26,{2,3,4},0),IFERROR(VLOOKUP(FMQ118,[1]BA!$A$6:$H$184,{2,5,8},0),{"No encontrado","X","X"}))))</f>
        <v>ALAMBRON 1/4</v>
      </c>
      <c r="FMS118" s="12" t="str">
        <v>Kg</v>
      </c>
      <c r="FMT118" s="4">
        <v>16</v>
      </c>
      <c r="FMU118" s="1">
        <f t="shared" ref="FMU118" si="4647">(0.15*2+0.2*2)/0.2*0.248*1.03</f>
        <v>0.89</v>
      </c>
      <c r="FMV118" s="4">
        <f t="shared" si="1104"/>
        <v>14.24</v>
      </c>
      <c r="FMY118" s="1" t="s">
        <v>542</v>
      </c>
      <c r="FMZ118" s="4" t="str" cm="1">
        <f t="array" ref="FMZ118:FNB118">IFERROR(VLOOKUP(FMY118,[1]MA!$A$6:$D$32,{2,3,4},0),IFERROR(VLOOKUP(FMY118,[1]MO!$A$6:$D$26,{2,3,4},0),IFERROR(VLOOKUP(FMY118,[1]MQ!$A$6:$D$26,{2,3,4},0),IFERROR(VLOOKUP(FMY118,[1]BA!$A$6:$H$184,{2,5,8},0),{"No encontrado","X","X"}))))</f>
        <v>ALAMBRON 1/4</v>
      </c>
      <c r="FNA118" s="12" t="str">
        <v>Kg</v>
      </c>
      <c r="FNB118" s="4">
        <v>16</v>
      </c>
      <c r="FNC118" s="1">
        <f t="shared" ref="FNC118" si="4648">(0.15*2+0.2*2)/0.2*0.248*1.03</f>
        <v>0.89</v>
      </c>
      <c r="FND118" s="4">
        <f t="shared" si="1106"/>
        <v>14.24</v>
      </c>
      <c r="FNG118" s="1" t="s">
        <v>542</v>
      </c>
      <c r="FNH118" s="4" t="str" cm="1">
        <f t="array" ref="FNH118:FNJ118">IFERROR(VLOOKUP(FNG118,[1]MA!$A$6:$D$32,{2,3,4},0),IFERROR(VLOOKUP(FNG118,[1]MO!$A$6:$D$26,{2,3,4},0),IFERROR(VLOOKUP(FNG118,[1]MQ!$A$6:$D$26,{2,3,4},0),IFERROR(VLOOKUP(FNG118,[1]BA!$A$6:$H$184,{2,5,8},0),{"No encontrado","X","X"}))))</f>
        <v>ALAMBRON 1/4</v>
      </c>
      <c r="FNI118" s="12" t="str">
        <v>Kg</v>
      </c>
      <c r="FNJ118" s="4">
        <v>16</v>
      </c>
      <c r="FNK118" s="1">
        <f t="shared" ref="FNK118" si="4649">(0.15*2+0.2*2)/0.2*0.248*1.03</f>
        <v>0.89</v>
      </c>
      <c r="FNL118" s="4">
        <f t="shared" si="1108"/>
        <v>14.24</v>
      </c>
      <c r="FNO118" s="1" t="s">
        <v>542</v>
      </c>
      <c r="FNP118" s="4" t="str" cm="1">
        <f t="array" ref="FNP118:FNR118">IFERROR(VLOOKUP(FNO118,[1]MA!$A$6:$D$32,{2,3,4},0),IFERROR(VLOOKUP(FNO118,[1]MO!$A$6:$D$26,{2,3,4},0),IFERROR(VLOOKUP(FNO118,[1]MQ!$A$6:$D$26,{2,3,4},0),IFERROR(VLOOKUP(FNO118,[1]BA!$A$6:$H$184,{2,5,8},0),{"No encontrado","X","X"}))))</f>
        <v>ALAMBRON 1/4</v>
      </c>
      <c r="FNQ118" s="12" t="str">
        <v>Kg</v>
      </c>
      <c r="FNR118" s="4">
        <v>16</v>
      </c>
      <c r="FNS118" s="1">
        <f t="shared" ref="FNS118" si="4650">(0.15*2+0.2*2)/0.2*0.248*1.03</f>
        <v>0.89</v>
      </c>
      <c r="FNT118" s="4">
        <f t="shared" si="1110"/>
        <v>14.24</v>
      </c>
      <c r="FNW118" s="1" t="s">
        <v>542</v>
      </c>
      <c r="FNX118" s="4" t="str" cm="1">
        <f t="array" ref="FNX118:FNZ118">IFERROR(VLOOKUP(FNW118,[1]MA!$A$6:$D$32,{2,3,4},0),IFERROR(VLOOKUP(FNW118,[1]MO!$A$6:$D$26,{2,3,4},0),IFERROR(VLOOKUP(FNW118,[1]MQ!$A$6:$D$26,{2,3,4},0),IFERROR(VLOOKUP(FNW118,[1]BA!$A$6:$H$184,{2,5,8},0),{"No encontrado","X","X"}))))</f>
        <v>ALAMBRON 1/4</v>
      </c>
      <c r="FNY118" s="12" t="str">
        <v>Kg</v>
      </c>
      <c r="FNZ118" s="4">
        <v>16</v>
      </c>
      <c r="FOA118" s="1">
        <f t="shared" ref="FOA118" si="4651">(0.15*2+0.2*2)/0.2*0.248*1.03</f>
        <v>0.89</v>
      </c>
      <c r="FOB118" s="4">
        <f t="shared" si="1112"/>
        <v>14.24</v>
      </c>
      <c r="FOE118" s="1" t="s">
        <v>542</v>
      </c>
      <c r="FOF118" s="4" t="str" cm="1">
        <f t="array" ref="FOF118:FOH118">IFERROR(VLOOKUP(FOE118,[1]MA!$A$6:$D$32,{2,3,4},0),IFERROR(VLOOKUP(FOE118,[1]MO!$A$6:$D$26,{2,3,4},0),IFERROR(VLOOKUP(FOE118,[1]MQ!$A$6:$D$26,{2,3,4},0),IFERROR(VLOOKUP(FOE118,[1]BA!$A$6:$H$184,{2,5,8},0),{"No encontrado","X","X"}))))</f>
        <v>ALAMBRON 1/4</v>
      </c>
      <c r="FOG118" s="12" t="str">
        <v>Kg</v>
      </c>
      <c r="FOH118" s="4">
        <v>16</v>
      </c>
      <c r="FOI118" s="1">
        <f t="shared" ref="FOI118" si="4652">(0.15*2+0.2*2)/0.2*0.248*1.03</f>
        <v>0.89</v>
      </c>
      <c r="FOJ118" s="4">
        <f t="shared" si="1114"/>
        <v>14.24</v>
      </c>
      <c r="FOM118" s="1" t="s">
        <v>542</v>
      </c>
      <c r="FON118" s="4" t="str" cm="1">
        <f t="array" ref="FON118:FOP118">IFERROR(VLOOKUP(FOM118,[1]MA!$A$6:$D$32,{2,3,4},0),IFERROR(VLOOKUP(FOM118,[1]MO!$A$6:$D$26,{2,3,4},0),IFERROR(VLOOKUP(FOM118,[1]MQ!$A$6:$D$26,{2,3,4},0),IFERROR(VLOOKUP(FOM118,[1]BA!$A$6:$H$184,{2,5,8},0),{"No encontrado","X","X"}))))</f>
        <v>ALAMBRON 1/4</v>
      </c>
      <c r="FOO118" s="12" t="str">
        <v>Kg</v>
      </c>
      <c r="FOP118" s="4">
        <v>16</v>
      </c>
      <c r="FOQ118" s="1">
        <f t="shared" ref="FOQ118" si="4653">(0.15*2+0.2*2)/0.2*0.248*1.03</f>
        <v>0.89</v>
      </c>
      <c r="FOR118" s="4">
        <f t="shared" si="1116"/>
        <v>14.24</v>
      </c>
      <c r="FOU118" s="1" t="s">
        <v>542</v>
      </c>
      <c r="FOV118" s="4" t="str" cm="1">
        <f t="array" ref="FOV118:FOX118">IFERROR(VLOOKUP(FOU118,[1]MA!$A$6:$D$32,{2,3,4},0),IFERROR(VLOOKUP(FOU118,[1]MO!$A$6:$D$26,{2,3,4},0),IFERROR(VLOOKUP(FOU118,[1]MQ!$A$6:$D$26,{2,3,4},0),IFERROR(VLOOKUP(FOU118,[1]BA!$A$6:$H$184,{2,5,8},0),{"No encontrado","X","X"}))))</f>
        <v>ALAMBRON 1/4</v>
      </c>
      <c r="FOW118" s="12" t="str">
        <v>Kg</v>
      </c>
      <c r="FOX118" s="4">
        <v>16</v>
      </c>
      <c r="FOY118" s="1">
        <f t="shared" ref="FOY118" si="4654">(0.15*2+0.2*2)/0.2*0.248*1.03</f>
        <v>0.89</v>
      </c>
      <c r="FOZ118" s="4">
        <f t="shared" si="1118"/>
        <v>14.24</v>
      </c>
      <c r="FPC118" s="1" t="s">
        <v>542</v>
      </c>
      <c r="FPD118" s="4" t="str" cm="1">
        <f t="array" ref="FPD118:FPF118">IFERROR(VLOOKUP(FPC118,[1]MA!$A$6:$D$32,{2,3,4},0),IFERROR(VLOOKUP(FPC118,[1]MO!$A$6:$D$26,{2,3,4},0),IFERROR(VLOOKUP(FPC118,[1]MQ!$A$6:$D$26,{2,3,4},0),IFERROR(VLOOKUP(FPC118,[1]BA!$A$6:$H$184,{2,5,8},0),{"No encontrado","X","X"}))))</f>
        <v>ALAMBRON 1/4</v>
      </c>
      <c r="FPE118" s="12" t="str">
        <v>Kg</v>
      </c>
      <c r="FPF118" s="4">
        <v>16</v>
      </c>
      <c r="FPG118" s="1">
        <f t="shared" ref="FPG118" si="4655">(0.15*2+0.2*2)/0.2*0.248*1.03</f>
        <v>0.89</v>
      </c>
      <c r="FPH118" s="4">
        <f t="shared" si="1120"/>
        <v>14.24</v>
      </c>
      <c r="FPK118" s="1" t="s">
        <v>542</v>
      </c>
      <c r="FPL118" s="4" t="str" cm="1">
        <f t="array" ref="FPL118:FPN118">IFERROR(VLOOKUP(FPK118,[1]MA!$A$6:$D$32,{2,3,4},0),IFERROR(VLOOKUP(FPK118,[1]MO!$A$6:$D$26,{2,3,4},0),IFERROR(VLOOKUP(FPK118,[1]MQ!$A$6:$D$26,{2,3,4},0),IFERROR(VLOOKUP(FPK118,[1]BA!$A$6:$H$184,{2,5,8},0),{"No encontrado","X","X"}))))</f>
        <v>ALAMBRON 1/4</v>
      </c>
      <c r="FPM118" s="12" t="str">
        <v>Kg</v>
      </c>
      <c r="FPN118" s="4">
        <v>16</v>
      </c>
      <c r="FPO118" s="1">
        <f t="shared" ref="FPO118" si="4656">(0.15*2+0.2*2)/0.2*0.248*1.03</f>
        <v>0.89</v>
      </c>
      <c r="FPP118" s="4">
        <f t="shared" si="1122"/>
        <v>14.24</v>
      </c>
      <c r="FPS118" s="1" t="s">
        <v>542</v>
      </c>
      <c r="FPT118" s="4" t="str" cm="1">
        <f t="array" ref="FPT118:FPV118">IFERROR(VLOOKUP(FPS118,[1]MA!$A$6:$D$32,{2,3,4},0),IFERROR(VLOOKUP(FPS118,[1]MO!$A$6:$D$26,{2,3,4},0),IFERROR(VLOOKUP(FPS118,[1]MQ!$A$6:$D$26,{2,3,4},0),IFERROR(VLOOKUP(FPS118,[1]BA!$A$6:$H$184,{2,5,8},0),{"No encontrado","X","X"}))))</f>
        <v>ALAMBRON 1/4</v>
      </c>
      <c r="FPU118" s="12" t="str">
        <v>Kg</v>
      </c>
      <c r="FPV118" s="4">
        <v>16</v>
      </c>
      <c r="FPW118" s="1">
        <f t="shared" ref="FPW118" si="4657">(0.15*2+0.2*2)/0.2*0.248*1.03</f>
        <v>0.89</v>
      </c>
      <c r="FPX118" s="4">
        <f t="shared" si="1124"/>
        <v>14.24</v>
      </c>
      <c r="FQA118" s="1" t="s">
        <v>542</v>
      </c>
      <c r="FQB118" s="4" t="str" cm="1">
        <f t="array" ref="FQB118:FQD118">IFERROR(VLOOKUP(FQA118,[1]MA!$A$6:$D$32,{2,3,4},0),IFERROR(VLOOKUP(FQA118,[1]MO!$A$6:$D$26,{2,3,4},0),IFERROR(VLOOKUP(FQA118,[1]MQ!$A$6:$D$26,{2,3,4},0),IFERROR(VLOOKUP(FQA118,[1]BA!$A$6:$H$184,{2,5,8},0),{"No encontrado","X","X"}))))</f>
        <v>ALAMBRON 1/4</v>
      </c>
      <c r="FQC118" s="12" t="str">
        <v>Kg</v>
      </c>
      <c r="FQD118" s="4">
        <v>16</v>
      </c>
      <c r="FQE118" s="1">
        <f t="shared" ref="FQE118" si="4658">(0.15*2+0.2*2)/0.2*0.248*1.03</f>
        <v>0.89</v>
      </c>
      <c r="FQF118" s="4">
        <f t="shared" si="1126"/>
        <v>14.24</v>
      </c>
      <c r="FQI118" s="1" t="s">
        <v>542</v>
      </c>
      <c r="FQJ118" s="4" t="str" cm="1">
        <f t="array" ref="FQJ118:FQL118">IFERROR(VLOOKUP(FQI118,[1]MA!$A$6:$D$32,{2,3,4},0),IFERROR(VLOOKUP(FQI118,[1]MO!$A$6:$D$26,{2,3,4},0),IFERROR(VLOOKUP(FQI118,[1]MQ!$A$6:$D$26,{2,3,4},0),IFERROR(VLOOKUP(FQI118,[1]BA!$A$6:$H$184,{2,5,8},0),{"No encontrado","X","X"}))))</f>
        <v>ALAMBRON 1/4</v>
      </c>
      <c r="FQK118" s="12" t="str">
        <v>Kg</v>
      </c>
      <c r="FQL118" s="4">
        <v>16</v>
      </c>
      <c r="FQM118" s="1">
        <f t="shared" ref="FQM118" si="4659">(0.15*2+0.2*2)/0.2*0.248*1.03</f>
        <v>0.89</v>
      </c>
      <c r="FQN118" s="4">
        <f t="shared" si="1128"/>
        <v>14.24</v>
      </c>
      <c r="FQQ118" s="1" t="s">
        <v>542</v>
      </c>
      <c r="FQR118" s="4" t="str" cm="1">
        <f t="array" ref="FQR118:FQT118">IFERROR(VLOOKUP(FQQ118,[1]MA!$A$6:$D$32,{2,3,4},0),IFERROR(VLOOKUP(FQQ118,[1]MO!$A$6:$D$26,{2,3,4},0),IFERROR(VLOOKUP(FQQ118,[1]MQ!$A$6:$D$26,{2,3,4},0),IFERROR(VLOOKUP(FQQ118,[1]BA!$A$6:$H$184,{2,5,8},0),{"No encontrado","X","X"}))))</f>
        <v>ALAMBRON 1/4</v>
      </c>
      <c r="FQS118" s="12" t="str">
        <v>Kg</v>
      </c>
      <c r="FQT118" s="4">
        <v>16</v>
      </c>
      <c r="FQU118" s="1">
        <f t="shared" ref="FQU118" si="4660">(0.15*2+0.2*2)/0.2*0.248*1.03</f>
        <v>0.89</v>
      </c>
      <c r="FQV118" s="4">
        <f t="shared" si="1130"/>
        <v>14.24</v>
      </c>
      <c r="FQY118" s="1" t="s">
        <v>542</v>
      </c>
      <c r="FQZ118" s="4" t="str" cm="1">
        <f t="array" ref="FQZ118:FRB118">IFERROR(VLOOKUP(FQY118,[1]MA!$A$6:$D$32,{2,3,4},0),IFERROR(VLOOKUP(FQY118,[1]MO!$A$6:$D$26,{2,3,4},0),IFERROR(VLOOKUP(FQY118,[1]MQ!$A$6:$D$26,{2,3,4},0),IFERROR(VLOOKUP(FQY118,[1]BA!$A$6:$H$184,{2,5,8},0),{"No encontrado","X","X"}))))</f>
        <v>ALAMBRON 1/4</v>
      </c>
      <c r="FRA118" s="12" t="str">
        <v>Kg</v>
      </c>
      <c r="FRB118" s="4">
        <v>16</v>
      </c>
      <c r="FRC118" s="1">
        <f t="shared" ref="FRC118" si="4661">(0.15*2+0.2*2)/0.2*0.248*1.03</f>
        <v>0.89</v>
      </c>
      <c r="FRD118" s="4">
        <f t="shared" si="1132"/>
        <v>14.24</v>
      </c>
      <c r="FRG118" s="1" t="s">
        <v>542</v>
      </c>
      <c r="FRH118" s="4" t="str" cm="1">
        <f t="array" ref="FRH118:FRJ118">IFERROR(VLOOKUP(FRG118,[1]MA!$A$6:$D$32,{2,3,4},0),IFERROR(VLOOKUP(FRG118,[1]MO!$A$6:$D$26,{2,3,4},0),IFERROR(VLOOKUP(FRG118,[1]MQ!$A$6:$D$26,{2,3,4},0),IFERROR(VLOOKUP(FRG118,[1]BA!$A$6:$H$184,{2,5,8},0),{"No encontrado","X","X"}))))</f>
        <v>ALAMBRON 1/4</v>
      </c>
      <c r="FRI118" s="12" t="str">
        <v>Kg</v>
      </c>
      <c r="FRJ118" s="4">
        <v>16</v>
      </c>
      <c r="FRK118" s="1">
        <f t="shared" ref="FRK118" si="4662">(0.15*2+0.2*2)/0.2*0.248*1.03</f>
        <v>0.89</v>
      </c>
      <c r="FRL118" s="4">
        <f t="shared" si="1134"/>
        <v>14.24</v>
      </c>
      <c r="FRO118" s="1" t="s">
        <v>542</v>
      </c>
      <c r="FRP118" s="4" t="str" cm="1">
        <f t="array" ref="FRP118:FRR118">IFERROR(VLOOKUP(FRO118,[1]MA!$A$6:$D$32,{2,3,4},0),IFERROR(VLOOKUP(FRO118,[1]MO!$A$6:$D$26,{2,3,4},0),IFERROR(VLOOKUP(FRO118,[1]MQ!$A$6:$D$26,{2,3,4},0),IFERROR(VLOOKUP(FRO118,[1]BA!$A$6:$H$184,{2,5,8},0),{"No encontrado","X","X"}))))</f>
        <v>ALAMBRON 1/4</v>
      </c>
      <c r="FRQ118" s="12" t="str">
        <v>Kg</v>
      </c>
      <c r="FRR118" s="4">
        <v>16</v>
      </c>
      <c r="FRS118" s="1">
        <f t="shared" ref="FRS118" si="4663">(0.15*2+0.2*2)/0.2*0.248*1.03</f>
        <v>0.89</v>
      </c>
      <c r="FRT118" s="4">
        <f t="shared" si="1136"/>
        <v>14.24</v>
      </c>
      <c r="FRW118" s="1" t="s">
        <v>542</v>
      </c>
      <c r="FRX118" s="4" t="str" cm="1">
        <f t="array" ref="FRX118:FRZ118">IFERROR(VLOOKUP(FRW118,[1]MA!$A$6:$D$32,{2,3,4},0),IFERROR(VLOOKUP(FRW118,[1]MO!$A$6:$D$26,{2,3,4},0),IFERROR(VLOOKUP(FRW118,[1]MQ!$A$6:$D$26,{2,3,4},0),IFERROR(VLOOKUP(FRW118,[1]BA!$A$6:$H$184,{2,5,8},0),{"No encontrado","X","X"}))))</f>
        <v>ALAMBRON 1/4</v>
      </c>
      <c r="FRY118" s="12" t="str">
        <v>Kg</v>
      </c>
      <c r="FRZ118" s="4">
        <v>16</v>
      </c>
      <c r="FSA118" s="1">
        <f t="shared" ref="FSA118" si="4664">(0.15*2+0.2*2)/0.2*0.248*1.03</f>
        <v>0.89</v>
      </c>
      <c r="FSB118" s="4">
        <f t="shared" si="1138"/>
        <v>14.24</v>
      </c>
      <c r="FSE118" s="1" t="s">
        <v>542</v>
      </c>
      <c r="FSF118" s="4" t="str" cm="1">
        <f t="array" ref="FSF118:FSH118">IFERROR(VLOOKUP(FSE118,[1]MA!$A$6:$D$32,{2,3,4},0),IFERROR(VLOOKUP(FSE118,[1]MO!$A$6:$D$26,{2,3,4},0),IFERROR(VLOOKUP(FSE118,[1]MQ!$A$6:$D$26,{2,3,4},0),IFERROR(VLOOKUP(FSE118,[1]BA!$A$6:$H$184,{2,5,8},0),{"No encontrado","X","X"}))))</f>
        <v>ALAMBRON 1/4</v>
      </c>
      <c r="FSG118" s="12" t="str">
        <v>Kg</v>
      </c>
      <c r="FSH118" s="4">
        <v>16</v>
      </c>
      <c r="FSI118" s="1">
        <f t="shared" ref="FSI118" si="4665">(0.15*2+0.2*2)/0.2*0.248*1.03</f>
        <v>0.89</v>
      </c>
      <c r="FSJ118" s="4">
        <f t="shared" si="1140"/>
        <v>14.24</v>
      </c>
      <c r="FSM118" s="1" t="s">
        <v>542</v>
      </c>
      <c r="FSN118" s="4" t="str" cm="1">
        <f t="array" ref="FSN118:FSP118">IFERROR(VLOOKUP(FSM118,[1]MA!$A$6:$D$32,{2,3,4},0),IFERROR(VLOOKUP(FSM118,[1]MO!$A$6:$D$26,{2,3,4},0),IFERROR(VLOOKUP(FSM118,[1]MQ!$A$6:$D$26,{2,3,4},0),IFERROR(VLOOKUP(FSM118,[1]BA!$A$6:$H$184,{2,5,8},0),{"No encontrado","X","X"}))))</f>
        <v>ALAMBRON 1/4</v>
      </c>
      <c r="FSO118" s="12" t="str">
        <v>Kg</v>
      </c>
      <c r="FSP118" s="4">
        <v>16</v>
      </c>
      <c r="FSQ118" s="1">
        <f t="shared" ref="FSQ118" si="4666">(0.15*2+0.2*2)/0.2*0.248*1.03</f>
        <v>0.89</v>
      </c>
      <c r="FSR118" s="4">
        <f t="shared" si="1142"/>
        <v>14.24</v>
      </c>
      <c r="FSU118" s="1" t="s">
        <v>542</v>
      </c>
      <c r="FSV118" s="4" t="str" cm="1">
        <f t="array" ref="FSV118:FSX118">IFERROR(VLOOKUP(FSU118,[1]MA!$A$6:$D$32,{2,3,4},0),IFERROR(VLOOKUP(FSU118,[1]MO!$A$6:$D$26,{2,3,4},0),IFERROR(VLOOKUP(FSU118,[1]MQ!$A$6:$D$26,{2,3,4},0),IFERROR(VLOOKUP(FSU118,[1]BA!$A$6:$H$184,{2,5,8},0),{"No encontrado","X","X"}))))</f>
        <v>ALAMBRON 1/4</v>
      </c>
      <c r="FSW118" s="12" t="str">
        <v>Kg</v>
      </c>
      <c r="FSX118" s="4">
        <v>16</v>
      </c>
      <c r="FSY118" s="1">
        <f t="shared" ref="FSY118" si="4667">(0.15*2+0.2*2)/0.2*0.248*1.03</f>
        <v>0.89</v>
      </c>
      <c r="FSZ118" s="4">
        <f t="shared" si="1144"/>
        <v>14.24</v>
      </c>
      <c r="FTC118" s="1" t="s">
        <v>542</v>
      </c>
      <c r="FTD118" s="4" t="str" cm="1">
        <f t="array" ref="FTD118:FTF118">IFERROR(VLOOKUP(FTC118,[1]MA!$A$6:$D$32,{2,3,4},0),IFERROR(VLOOKUP(FTC118,[1]MO!$A$6:$D$26,{2,3,4},0),IFERROR(VLOOKUP(FTC118,[1]MQ!$A$6:$D$26,{2,3,4},0),IFERROR(VLOOKUP(FTC118,[1]BA!$A$6:$H$184,{2,5,8},0),{"No encontrado","X","X"}))))</f>
        <v>ALAMBRON 1/4</v>
      </c>
      <c r="FTE118" s="12" t="str">
        <v>Kg</v>
      </c>
      <c r="FTF118" s="4">
        <v>16</v>
      </c>
      <c r="FTG118" s="1">
        <f t="shared" ref="FTG118" si="4668">(0.15*2+0.2*2)/0.2*0.248*1.03</f>
        <v>0.89</v>
      </c>
      <c r="FTH118" s="4">
        <f t="shared" si="1146"/>
        <v>14.24</v>
      </c>
      <c r="FTK118" s="1" t="s">
        <v>542</v>
      </c>
      <c r="FTL118" s="4" t="str" cm="1">
        <f t="array" ref="FTL118:FTN118">IFERROR(VLOOKUP(FTK118,[1]MA!$A$6:$D$32,{2,3,4},0),IFERROR(VLOOKUP(FTK118,[1]MO!$A$6:$D$26,{2,3,4},0),IFERROR(VLOOKUP(FTK118,[1]MQ!$A$6:$D$26,{2,3,4},0),IFERROR(VLOOKUP(FTK118,[1]BA!$A$6:$H$184,{2,5,8},0),{"No encontrado","X","X"}))))</f>
        <v>ALAMBRON 1/4</v>
      </c>
      <c r="FTM118" s="12" t="str">
        <v>Kg</v>
      </c>
      <c r="FTN118" s="4">
        <v>16</v>
      </c>
      <c r="FTO118" s="1">
        <f t="shared" ref="FTO118" si="4669">(0.15*2+0.2*2)/0.2*0.248*1.03</f>
        <v>0.89</v>
      </c>
      <c r="FTP118" s="4">
        <f t="shared" si="1148"/>
        <v>14.24</v>
      </c>
      <c r="FTS118" s="1" t="s">
        <v>542</v>
      </c>
      <c r="FTT118" s="4" t="str" cm="1">
        <f t="array" ref="FTT118:FTV118">IFERROR(VLOOKUP(FTS118,[1]MA!$A$6:$D$32,{2,3,4},0),IFERROR(VLOOKUP(FTS118,[1]MO!$A$6:$D$26,{2,3,4},0),IFERROR(VLOOKUP(FTS118,[1]MQ!$A$6:$D$26,{2,3,4},0),IFERROR(VLOOKUP(FTS118,[1]BA!$A$6:$H$184,{2,5,8},0),{"No encontrado","X","X"}))))</f>
        <v>ALAMBRON 1/4</v>
      </c>
      <c r="FTU118" s="12" t="str">
        <v>Kg</v>
      </c>
      <c r="FTV118" s="4">
        <v>16</v>
      </c>
      <c r="FTW118" s="1">
        <f t="shared" ref="FTW118" si="4670">(0.15*2+0.2*2)/0.2*0.248*1.03</f>
        <v>0.89</v>
      </c>
      <c r="FTX118" s="4">
        <f t="shared" si="1150"/>
        <v>14.24</v>
      </c>
      <c r="FUA118" s="1" t="s">
        <v>542</v>
      </c>
      <c r="FUB118" s="4" t="str" cm="1">
        <f t="array" ref="FUB118:FUD118">IFERROR(VLOOKUP(FUA118,[1]MA!$A$6:$D$32,{2,3,4},0),IFERROR(VLOOKUP(FUA118,[1]MO!$A$6:$D$26,{2,3,4},0),IFERROR(VLOOKUP(FUA118,[1]MQ!$A$6:$D$26,{2,3,4},0),IFERROR(VLOOKUP(FUA118,[1]BA!$A$6:$H$184,{2,5,8},0),{"No encontrado","X","X"}))))</f>
        <v>ALAMBRON 1/4</v>
      </c>
      <c r="FUC118" s="12" t="str">
        <v>Kg</v>
      </c>
      <c r="FUD118" s="4">
        <v>16</v>
      </c>
      <c r="FUE118" s="1">
        <f t="shared" ref="FUE118" si="4671">(0.15*2+0.2*2)/0.2*0.248*1.03</f>
        <v>0.89</v>
      </c>
      <c r="FUF118" s="4">
        <f t="shared" si="1152"/>
        <v>14.24</v>
      </c>
      <c r="FUI118" s="1" t="s">
        <v>542</v>
      </c>
      <c r="FUJ118" s="4" t="str" cm="1">
        <f t="array" ref="FUJ118:FUL118">IFERROR(VLOOKUP(FUI118,[1]MA!$A$6:$D$32,{2,3,4},0),IFERROR(VLOOKUP(FUI118,[1]MO!$A$6:$D$26,{2,3,4},0),IFERROR(VLOOKUP(FUI118,[1]MQ!$A$6:$D$26,{2,3,4},0),IFERROR(VLOOKUP(FUI118,[1]BA!$A$6:$H$184,{2,5,8},0),{"No encontrado","X","X"}))))</f>
        <v>ALAMBRON 1/4</v>
      </c>
      <c r="FUK118" s="12" t="str">
        <v>Kg</v>
      </c>
      <c r="FUL118" s="4">
        <v>16</v>
      </c>
      <c r="FUM118" s="1">
        <f t="shared" ref="FUM118" si="4672">(0.15*2+0.2*2)/0.2*0.248*1.03</f>
        <v>0.89</v>
      </c>
      <c r="FUN118" s="4">
        <f t="shared" si="1154"/>
        <v>14.24</v>
      </c>
      <c r="FUQ118" s="1" t="s">
        <v>542</v>
      </c>
      <c r="FUR118" s="4" t="str" cm="1">
        <f t="array" ref="FUR118:FUT118">IFERROR(VLOOKUP(FUQ118,[1]MA!$A$6:$D$32,{2,3,4},0),IFERROR(VLOOKUP(FUQ118,[1]MO!$A$6:$D$26,{2,3,4},0),IFERROR(VLOOKUP(FUQ118,[1]MQ!$A$6:$D$26,{2,3,4},0),IFERROR(VLOOKUP(FUQ118,[1]BA!$A$6:$H$184,{2,5,8},0),{"No encontrado","X","X"}))))</f>
        <v>ALAMBRON 1/4</v>
      </c>
      <c r="FUS118" s="12" t="str">
        <v>Kg</v>
      </c>
      <c r="FUT118" s="4">
        <v>16</v>
      </c>
      <c r="FUU118" s="1">
        <f t="shared" ref="FUU118" si="4673">(0.15*2+0.2*2)/0.2*0.248*1.03</f>
        <v>0.89</v>
      </c>
      <c r="FUV118" s="4">
        <f t="shared" si="1156"/>
        <v>14.24</v>
      </c>
      <c r="FUY118" s="1" t="s">
        <v>542</v>
      </c>
      <c r="FUZ118" s="4" t="str" cm="1">
        <f t="array" ref="FUZ118:FVB118">IFERROR(VLOOKUP(FUY118,[1]MA!$A$6:$D$32,{2,3,4},0),IFERROR(VLOOKUP(FUY118,[1]MO!$A$6:$D$26,{2,3,4},0),IFERROR(VLOOKUP(FUY118,[1]MQ!$A$6:$D$26,{2,3,4},0),IFERROR(VLOOKUP(FUY118,[1]BA!$A$6:$H$184,{2,5,8},0),{"No encontrado","X","X"}))))</f>
        <v>ALAMBRON 1/4</v>
      </c>
      <c r="FVA118" s="12" t="str">
        <v>Kg</v>
      </c>
      <c r="FVB118" s="4">
        <v>16</v>
      </c>
      <c r="FVC118" s="1">
        <f t="shared" ref="FVC118" si="4674">(0.15*2+0.2*2)/0.2*0.248*1.03</f>
        <v>0.89</v>
      </c>
      <c r="FVD118" s="4">
        <f t="shared" si="1158"/>
        <v>14.24</v>
      </c>
      <c r="FVG118" s="1" t="s">
        <v>542</v>
      </c>
      <c r="FVH118" s="4" t="str" cm="1">
        <f t="array" ref="FVH118:FVJ118">IFERROR(VLOOKUP(FVG118,[1]MA!$A$6:$D$32,{2,3,4},0),IFERROR(VLOOKUP(FVG118,[1]MO!$A$6:$D$26,{2,3,4},0),IFERROR(VLOOKUP(FVG118,[1]MQ!$A$6:$D$26,{2,3,4},0),IFERROR(VLOOKUP(FVG118,[1]BA!$A$6:$H$184,{2,5,8},0),{"No encontrado","X","X"}))))</f>
        <v>ALAMBRON 1/4</v>
      </c>
      <c r="FVI118" s="12" t="str">
        <v>Kg</v>
      </c>
      <c r="FVJ118" s="4">
        <v>16</v>
      </c>
      <c r="FVK118" s="1">
        <f t="shared" ref="FVK118" si="4675">(0.15*2+0.2*2)/0.2*0.248*1.03</f>
        <v>0.89</v>
      </c>
      <c r="FVL118" s="4">
        <f t="shared" si="1160"/>
        <v>14.24</v>
      </c>
      <c r="FVO118" s="1" t="s">
        <v>542</v>
      </c>
      <c r="FVP118" s="4" t="str" cm="1">
        <f t="array" ref="FVP118:FVR118">IFERROR(VLOOKUP(FVO118,[1]MA!$A$6:$D$32,{2,3,4},0),IFERROR(VLOOKUP(FVO118,[1]MO!$A$6:$D$26,{2,3,4},0),IFERROR(VLOOKUP(FVO118,[1]MQ!$A$6:$D$26,{2,3,4},0),IFERROR(VLOOKUP(FVO118,[1]BA!$A$6:$H$184,{2,5,8},0),{"No encontrado","X","X"}))))</f>
        <v>ALAMBRON 1/4</v>
      </c>
      <c r="FVQ118" s="12" t="str">
        <v>Kg</v>
      </c>
      <c r="FVR118" s="4">
        <v>16</v>
      </c>
      <c r="FVS118" s="1">
        <f t="shared" ref="FVS118" si="4676">(0.15*2+0.2*2)/0.2*0.248*1.03</f>
        <v>0.89</v>
      </c>
      <c r="FVT118" s="4">
        <f t="shared" si="1162"/>
        <v>14.24</v>
      </c>
      <c r="FVW118" s="1" t="s">
        <v>542</v>
      </c>
      <c r="FVX118" s="4" t="str" cm="1">
        <f t="array" ref="FVX118:FVZ118">IFERROR(VLOOKUP(FVW118,[1]MA!$A$6:$D$32,{2,3,4},0),IFERROR(VLOOKUP(FVW118,[1]MO!$A$6:$D$26,{2,3,4},0),IFERROR(VLOOKUP(FVW118,[1]MQ!$A$6:$D$26,{2,3,4},0),IFERROR(VLOOKUP(FVW118,[1]BA!$A$6:$H$184,{2,5,8},0),{"No encontrado","X","X"}))))</f>
        <v>ALAMBRON 1/4</v>
      </c>
      <c r="FVY118" s="12" t="str">
        <v>Kg</v>
      </c>
      <c r="FVZ118" s="4">
        <v>16</v>
      </c>
      <c r="FWA118" s="1">
        <f t="shared" ref="FWA118" si="4677">(0.15*2+0.2*2)/0.2*0.248*1.03</f>
        <v>0.89</v>
      </c>
      <c r="FWB118" s="4">
        <f t="shared" si="1164"/>
        <v>14.24</v>
      </c>
      <c r="FWE118" s="1" t="s">
        <v>542</v>
      </c>
      <c r="FWF118" s="4" t="str" cm="1">
        <f t="array" ref="FWF118:FWH118">IFERROR(VLOOKUP(FWE118,[1]MA!$A$6:$D$32,{2,3,4},0),IFERROR(VLOOKUP(FWE118,[1]MO!$A$6:$D$26,{2,3,4},0),IFERROR(VLOOKUP(FWE118,[1]MQ!$A$6:$D$26,{2,3,4},0),IFERROR(VLOOKUP(FWE118,[1]BA!$A$6:$H$184,{2,5,8},0),{"No encontrado","X","X"}))))</f>
        <v>ALAMBRON 1/4</v>
      </c>
      <c r="FWG118" s="12" t="str">
        <v>Kg</v>
      </c>
      <c r="FWH118" s="4">
        <v>16</v>
      </c>
      <c r="FWI118" s="1">
        <f t="shared" ref="FWI118" si="4678">(0.15*2+0.2*2)/0.2*0.248*1.03</f>
        <v>0.89</v>
      </c>
      <c r="FWJ118" s="4">
        <f t="shared" si="1166"/>
        <v>14.24</v>
      </c>
      <c r="FWM118" s="1" t="s">
        <v>542</v>
      </c>
      <c r="FWN118" s="4" t="str" cm="1">
        <f t="array" ref="FWN118:FWP118">IFERROR(VLOOKUP(FWM118,[1]MA!$A$6:$D$32,{2,3,4},0),IFERROR(VLOOKUP(FWM118,[1]MO!$A$6:$D$26,{2,3,4},0),IFERROR(VLOOKUP(FWM118,[1]MQ!$A$6:$D$26,{2,3,4},0),IFERROR(VLOOKUP(FWM118,[1]BA!$A$6:$H$184,{2,5,8},0),{"No encontrado","X","X"}))))</f>
        <v>ALAMBRON 1/4</v>
      </c>
      <c r="FWO118" s="12" t="str">
        <v>Kg</v>
      </c>
      <c r="FWP118" s="4">
        <v>16</v>
      </c>
      <c r="FWQ118" s="1">
        <f t="shared" ref="FWQ118" si="4679">(0.15*2+0.2*2)/0.2*0.248*1.03</f>
        <v>0.89</v>
      </c>
      <c r="FWR118" s="4">
        <f t="shared" si="1168"/>
        <v>14.24</v>
      </c>
      <c r="FWU118" s="1" t="s">
        <v>542</v>
      </c>
      <c r="FWV118" s="4" t="str" cm="1">
        <f t="array" ref="FWV118:FWX118">IFERROR(VLOOKUP(FWU118,[1]MA!$A$6:$D$32,{2,3,4},0),IFERROR(VLOOKUP(FWU118,[1]MO!$A$6:$D$26,{2,3,4},0),IFERROR(VLOOKUP(FWU118,[1]MQ!$A$6:$D$26,{2,3,4},0),IFERROR(VLOOKUP(FWU118,[1]BA!$A$6:$H$184,{2,5,8},0),{"No encontrado","X","X"}))))</f>
        <v>ALAMBRON 1/4</v>
      </c>
      <c r="FWW118" s="12" t="str">
        <v>Kg</v>
      </c>
      <c r="FWX118" s="4">
        <v>16</v>
      </c>
      <c r="FWY118" s="1">
        <f t="shared" ref="FWY118" si="4680">(0.15*2+0.2*2)/0.2*0.248*1.03</f>
        <v>0.89</v>
      </c>
      <c r="FWZ118" s="4">
        <f t="shared" si="1170"/>
        <v>14.24</v>
      </c>
      <c r="FXC118" s="1" t="s">
        <v>542</v>
      </c>
      <c r="FXD118" s="4" t="str" cm="1">
        <f t="array" ref="FXD118:FXF118">IFERROR(VLOOKUP(FXC118,[1]MA!$A$6:$D$32,{2,3,4},0),IFERROR(VLOOKUP(FXC118,[1]MO!$A$6:$D$26,{2,3,4},0),IFERROR(VLOOKUP(FXC118,[1]MQ!$A$6:$D$26,{2,3,4},0),IFERROR(VLOOKUP(FXC118,[1]BA!$A$6:$H$184,{2,5,8},0),{"No encontrado","X","X"}))))</f>
        <v>ALAMBRON 1/4</v>
      </c>
      <c r="FXE118" s="12" t="str">
        <v>Kg</v>
      </c>
      <c r="FXF118" s="4">
        <v>16</v>
      </c>
      <c r="FXG118" s="1">
        <f t="shared" ref="FXG118" si="4681">(0.15*2+0.2*2)/0.2*0.248*1.03</f>
        <v>0.89</v>
      </c>
      <c r="FXH118" s="4">
        <f t="shared" si="1172"/>
        <v>14.24</v>
      </c>
      <c r="FXK118" s="1" t="s">
        <v>542</v>
      </c>
      <c r="FXL118" s="4" t="str" cm="1">
        <f t="array" ref="FXL118:FXN118">IFERROR(VLOOKUP(FXK118,[1]MA!$A$6:$D$32,{2,3,4},0),IFERROR(VLOOKUP(FXK118,[1]MO!$A$6:$D$26,{2,3,4},0),IFERROR(VLOOKUP(FXK118,[1]MQ!$A$6:$D$26,{2,3,4},0),IFERROR(VLOOKUP(FXK118,[1]BA!$A$6:$H$184,{2,5,8},0),{"No encontrado","X","X"}))))</f>
        <v>ALAMBRON 1/4</v>
      </c>
      <c r="FXM118" s="12" t="str">
        <v>Kg</v>
      </c>
      <c r="FXN118" s="4">
        <v>16</v>
      </c>
      <c r="FXO118" s="1">
        <f t="shared" ref="FXO118" si="4682">(0.15*2+0.2*2)/0.2*0.248*1.03</f>
        <v>0.89</v>
      </c>
      <c r="FXP118" s="4">
        <f t="shared" si="1174"/>
        <v>14.24</v>
      </c>
      <c r="FXS118" s="1" t="s">
        <v>542</v>
      </c>
      <c r="FXT118" s="4" t="str" cm="1">
        <f t="array" ref="FXT118:FXV118">IFERROR(VLOOKUP(FXS118,[1]MA!$A$6:$D$32,{2,3,4},0),IFERROR(VLOOKUP(FXS118,[1]MO!$A$6:$D$26,{2,3,4},0),IFERROR(VLOOKUP(FXS118,[1]MQ!$A$6:$D$26,{2,3,4},0),IFERROR(VLOOKUP(FXS118,[1]BA!$A$6:$H$184,{2,5,8},0),{"No encontrado","X","X"}))))</f>
        <v>ALAMBRON 1/4</v>
      </c>
      <c r="FXU118" s="12" t="str">
        <v>Kg</v>
      </c>
      <c r="FXV118" s="4">
        <v>16</v>
      </c>
      <c r="FXW118" s="1">
        <f t="shared" ref="FXW118" si="4683">(0.15*2+0.2*2)/0.2*0.248*1.03</f>
        <v>0.89</v>
      </c>
      <c r="FXX118" s="4">
        <f t="shared" si="1176"/>
        <v>14.24</v>
      </c>
      <c r="FYA118" s="1" t="s">
        <v>542</v>
      </c>
      <c r="FYB118" s="4" t="str" cm="1">
        <f t="array" ref="FYB118:FYD118">IFERROR(VLOOKUP(FYA118,[1]MA!$A$6:$D$32,{2,3,4},0),IFERROR(VLOOKUP(FYA118,[1]MO!$A$6:$D$26,{2,3,4},0),IFERROR(VLOOKUP(FYA118,[1]MQ!$A$6:$D$26,{2,3,4},0),IFERROR(VLOOKUP(FYA118,[1]BA!$A$6:$H$184,{2,5,8},0),{"No encontrado","X","X"}))))</f>
        <v>ALAMBRON 1/4</v>
      </c>
      <c r="FYC118" s="12" t="str">
        <v>Kg</v>
      </c>
      <c r="FYD118" s="4">
        <v>16</v>
      </c>
      <c r="FYE118" s="1">
        <f t="shared" ref="FYE118" si="4684">(0.15*2+0.2*2)/0.2*0.248*1.03</f>
        <v>0.89</v>
      </c>
      <c r="FYF118" s="4">
        <f t="shared" si="1178"/>
        <v>14.24</v>
      </c>
      <c r="FYI118" s="1" t="s">
        <v>542</v>
      </c>
      <c r="FYJ118" s="4" t="str" cm="1">
        <f t="array" ref="FYJ118:FYL118">IFERROR(VLOOKUP(FYI118,[1]MA!$A$6:$D$32,{2,3,4},0),IFERROR(VLOOKUP(FYI118,[1]MO!$A$6:$D$26,{2,3,4},0),IFERROR(VLOOKUP(FYI118,[1]MQ!$A$6:$D$26,{2,3,4},0),IFERROR(VLOOKUP(FYI118,[1]BA!$A$6:$H$184,{2,5,8},0),{"No encontrado","X","X"}))))</f>
        <v>ALAMBRON 1/4</v>
      </c>
      <c r="FYK118" s="12" t="str">
        <v>Kg</v>
      </c>
      <c r="FYL118" s="4">
        <v>16</v>
      </c>
      <c r="FYM118" s="1">
        <f t="shared" ref="FYM118" si="4685">(0.15*2+0.2*2)/0.2*0.248*1.03</f>
        <v>0.89</v>
      </c>
      <c r="FYN118" s="4">
        <f t="shared" si="1180"/>
        <v>14.24</v>
      </c>
      <c r="FYQ118" s="1" t="s">
        <v>542</v>
      </c>
      <c r="FYR118" s="4" t="str" cm="1">
        <f t="array" ref="FYR118:FYT118">IFERROR(VLOOKUP(FYQ118,[1]MA!$A$6:$D$32,{2,3,4},0),IFERROR(VLOOKUP(FYQ118,[1]MO!$A$6:$D$26,{2,3,4},0),IFERROR(VLOOKUP(FYQ118,[1]MQ!$A$6:$D$26,{2,3,4},0),IFERROR(VLOOKUP(FYQ118,[1]BA!$A$6:$H$184,{2,5,8},0),{"No encontrado","X","X"}))))</f>
        <v>ALAMBRON 1/4</v>
      </c>
      <c r="FYS118" s="12" t="str">
        <v>Kg</v>
      </c>
      <c r="FYT118" s="4">
        <v>16</v>
      </c>
      <c r="FYU118" s="1">
        <f t="shared" ref="FYU118" si="4686">(0.15*2+0.2*2)/0.2*0.248*1.03</f>
        <v>0.89</v>
      </c>
      <c r="FYV118" s="4">
        <f t="shared" si="1182"/>
        <v>14.24</v>
      </c>
      <c r="FYY118" s="1" t="s">
        <v>542</v>
      </c>
      <c r="FYZ118" s="4" t="str" cm="1">
        <f t="array" ref="FYZ118:FZB118">IFERROR(VLOOKUP(FYY118,[1]MA!$A$6:$D$32,{2,3,4},0),IFERROR(VLOOKUP(FYY118,[1]MO!$A$6:$D$26,{2,3,4},0),IFERROR(VLOOKUP(FYY118,[1]MQ!$A$6:$D$26,{2,3,4},0),IFERROR(VLOOKUP(FYY118,[1]BA!$A$6:$H$184,{2,5,8},0),{"No encontrado","X","X"}))))</f>
        <v>ALAMBRON 1/4</v>
      </c>
      <c r="FZA118" s="12" t="str">
        <v>Kg</v>
      </c>
      <c r="FZB118" s="4">
        <v>16</v>
      </c>
      <c r="FZC118" s="1">
        <f t="shared" ref="FZC118" si="4687">(0.15*2+0.2*2)/0.2*0.248*1.03</f>
        <v>0.89</v>
      </c>
      <c r="FZD118" s="4">
        <f t="shared" si="1184"/>
        <v>14.24</v>
      </c>
      <c r="FZG118" s="1" t="s">
        <v>542</v>
      </c>
      <c r="FZH118" s="4" t="str" cm="1">
        <f t="array" ref="FZH118:FZJ118">IFERROR(VLOOKUP(FZG118,[1]MA!$A$6:$D$32,{2,3,4},0),IFERROR(VLOOKUP(FZG118,[1]MO!$A$6:$D$26,{2,3,4},0),IFERROR(VLOOKUP(FZG118,[1]MQ!$A$6:$D$26,{2,3,4},0),IFERROR(VLOOKUP(FZG118,[1]BA!$A$6:$H$184,{2,5,8},0),{"No encontrado","X","X"}))))</f>
        <v>ALAMBRON 1/4</v>
      </c>
      <c r="FZI118" s="12" t="str">
        <v>Kg</v>
      </c>
      <c r="FZJ118" s="4">
        <v>16</v>
      </c>
      <c r="FZK118" s="1">
        <f t="shared" ref="FZK118" si="4688">(0.15*2+0.2*2)/0.2*0.248*1.03</f>
        <v>0.89</v>
      </c>
      <c r="FZL118" s="4">
        <f t="shared" si="1186"/>
        <v>14.24</v>
      </c>
      <c r="FZO118" s="1" t="s">
        <v>542</v>
      </c>
      <c r="FZP118" s="4" t="str" cm="1">
        <f t="array" ref="FZP118:FZR118">IFERROR(VLOOKUP(FZO118,[1]MA!$A$6:$D$32,{2,3,4},0),IFERROR(VLOOKUP(FZO118,[1]MO!$A$6:$D$26,{2,3,4},0),IFERROR(VLOOKUP(FZO118,[1]MQ!$A$6:$D$26,{2,3,4},0),IFERROR(VLOOKUP(FZO118,[1]BA!$A$6:$H$184,{2,5,8},0),{"No encontrado","X","X"}))))</f>
        <v>ALAMBRON 1/4</v>
      </c>
      <c r="FZQ118" s="12" t="str">
        <v>Kg</v>
      </c>
      <c r="FZR118" s="4">
        <v>16</v>
      </c>
      <c r="FZS118" s="1">
        <f t="shared" ref="FZS118" si="4689">(0.15*2+0.2*2)/0.2*0.248*1.03</f>
        <v>0.89</v>
      </c>
      <c r="FZT118" s="4">
        <f t="shared" si="1188"/>
        <v>14.24</v>
      </c>
      <c r="FZW118" s="1" t="s">
        <v>542</v>
      </c>
      <c r="FZX118" s="4" t="str" cm="1">
        <f t="array" ref="FZX118:FZZ118">IFERROR(VLOOKUP(FZW118,[1]MA!$A$6:$D$32,{2,3,4},0),IFERROR(VLOOKUP(FZW118,[1]MO!$A$6:$D$26,{2,3,4},0),IFERROR(VLOOKUP(FZW118,[1]MQ!$A$6:$D$26,{2,3,4},0),IFERROR(VLOOKUP(FZW118,[1]BA!$A$6:$H$184,{2,5,8},0),{"No encontrado","X","X"}))))</f>
        <v>ALAMBRON 1/4</v>
      </c>
      <c r="FZY118" s="12" t="str">
        <v>Kg</v>
      </c>
      <c r="FZZ118" s="4">
        <v>16</v>
      </c>
      <c r="GAA118" s="1">
        <f t="shared" ref="GAA118" si="4690">(0.15*2+0.2*2)/0.2*0.248*1.03</f>
        <v>0.89</v>
      </c>
      <c r="GAB118" s="4">
        <f t="shared" si="1190"/>
        <v>14.24</v>
      </c>
      <c r="GAE118" s="1" t="s">
        <v>542</v>
      </c>
      <c r="GAF118" s="4" t="str" cm="1">
        <f t="array" ref="GAF118:GAH118">IFERROR(VLOOKUP(GAE118,[1]MA!$A$6:$D$32,{2,3,4},0),IFERROR(VLOOKUP(GAE118,[1]MO!$A$6:$D$26,{2,3,4},0),IFERROR(VLOOKUP(GAE118,[1]MQ!$A$6:$D$26,{2,3,4},0),IFERROR(VLOOKUP(GAE118,[1]BA!$A$6:$H$184,{2,5,8},0),{"No encontrado","X","X"}))))</f>
        <v>ALAMBRON 1/4</v>
      </c>
      <c r="GAG118" s="12" t="str">
        <v>Kg</v>
      </c>
      <c r="GAH118" s="4">
        <v>16</v>
      </c>
      <c r="GAI118" s="1">
        <f t="shared" ref="GAI118" si="4691">(0.15*2+0.2*2)/0.2*0.248*1.03</f>
        <v>0.89</v>
      </c>
      <c r="GAJ118" s="4">
        <f t="shared" si="1192"/>
        <v>14.24</v>
      </c>
      <c r="GAM118" s="1" t="s">
        <v>542</v>
      </c>
      <c r="GAN118" s="4" t="str" cm="1">
        <f t="array" ref="GAN118:GAP118">IFERROR(VLOOKUP(GAM118,[1]MA!$A$6:$D$32,{2,3,4},0),IFERROR(VLOOKUP(GAM118,[1]MO!$A$6:$D$26,{2,3,4},0),IFERROR(VLOOKUP(GAM118,[1]MQ!$A$6:$D$26,{2,3,4},0),IFERROR(VLOOKUP(GAM118,[1]BA!$A$6:$H$184,{2,5,8},0),{"No encontrado","X","X"}))))</f>
        <v>ALAMBRON 1/4</v>
      </c>
      <c r="GAO118" s="12" t="str">
        <v>Kg</v>
      </c>
      <c r="GAP118" s="4">
        <v>16</v>
      </c>
      <c r="GAQ118" s="1">
        <f t="shared" ref="GAQ118" si="4692">(0.15*2+0.2*2)/0.2*0.248*1.03</f>
        <v>0.89</v>
      </c>
      <c r="GAR118" s="4">
        <f t="shared" si="1194"/>
        <v>14.24</v>
      </c>
      <c r="GAU118" s="1" t="s">
        <v>542</v>
      </c>
      <c r="GAV118" s="4" t="str" cm="1">
        <f t="array" ref="GAV118:GAX118">IFERROR(VLOOKUP(GAU118,[1]MA!$A$6:$D$32,{2,3,4},0),IFERROR(VLOOKUP(GAU118,[1]MO!$A$6:$D$26,{2,3,4},0),IFERROR(VLOOKUP(GAU118,[1]MQ!$A$6:$D$26,{2,3,4},0),IFERROR(VLOOKUP(GAU118,[1]BA!$A$6:$H$184,{2,5,8},0),{"No encontrado","X","X"}))))</f>
        <v>ALAMBRON 1/4</v>
      </c>
      <c r="GAW118" s="12" t="str">
        <v>Kg</v>
      </c>
      <c r="GAX118" s="4">
        <v>16</v>
      </c>
      <c r="GAY118" s="1">
        <f t="shared" ref="GAY118" si="4693">(0.15*2+0.2*2)/0.2*0.248*1.03</f>
        <v>0.89</v>
      </c>
      <c r="GAZ118" s="4">
        <f t="shared" si="1196"/>
        <v>14.24</v>
      </c>
      <c r="GBC118" s="1" t="s">
        <v>542</v>
      </c>
      <c r="GBD118" s="4" t="str" cm="1">
        <f t="array" ref="GBD118:GBF118">IFERROR(VLOOKUP(GBC118,[1]MA!$A$6:$D$32,{2,3,4},0),IFERROR(VLOOKUP(GBC118,[1]MO!$A$6:$D$26,{2,3,4},0),IFERROR(VLOOKUP(GBC118,[1]MQ!$A$6:$D$26,{2,3,4},0),IFERROR(VLOOKUP(GBC118,[1]BA!$A$6:$H$184,{2,5,8},0),{"No encontrado","X","X"}))))</f>
        <v>ALAMBRON 1/4</v>
      </c>
      <c r="GBE118" s="12" t="str">
        <v>Kg</v>
      </c>
      <c r="GBF118" s="4">
        <v>16</v>
      </c>
      <c r="GBG118" s="1">
        <f t="shared" ref="GBG118" si="4694">(0.15*2+0.2*2)/0.2*0.248*1.03</f>
        <v>0.89</v>
      </c>
      <c r="GBH118" s="4">
        <f t="shared" si="1198"/>
        <v>14.24</v>
      </c>
      <c r="GBK118" s="1" t="s">
        <v>542</v>
      </c>
      <c r="GBL118" s="4" t="str" cm="1">
        <f t="array" ref="GBL118:GBN118">IFERROR(VLOOKUP(GBK118,[1]MA!$A$6:$D$32,{2,3,4},0),IFERROR(VLOOKUP(GBK118,[1]MO!$A$6:$D$26,{2,3,4},0),IFERROR(VLOOKUP(GBK118,[1]MQ!$A$6:$D$26,{2,3,4},0),IFERROR(VLOOKUP(GBK118,[1]BA!$A$6:$H$184,{2,5,8},0),{"No encontrado","X","X"}))))</f>
        <v>ALAMBRON 1/4</v>
      </c>
      <c r="GBM118" s="12" t="str">
        <v>Kg</v>
      </c>
      <c r="GBN118" s="4">
        <v>16</v>
      </c>
      <c r="GBO118" s="1">
        <f t="shared" ref="GBO118" si="4695">(0.15*2+0.2*2)/0.2*0.248*1.03</f>
        <v>0.89</v>
      </c>
      <c r="GBP118" s="4">
        <f t="shared" si="1200"/>
        <v>14.24</v>
      </c>
      <c r="GBS118" s="1" t="s">
        <v>542</v>
      </c>
      <c r="GBT118" s="4" t="str" cm="1">
        <f t="array" ref="GBT118:GBV118">IFERROR(VLOOKUP(GBS118,[1]MA!$A$6:$D$32,{2,3,4},0),IFERROR(VLOOKUP(GBS118,[1]MO!$A$6:$D$26,{2,3,4},0),IFERROR(VLOOKUP(GBS118,[1]MQ!$A$6:$D$26,{2,3,4},0),IFERROR(VLOOKUP(GBS118,[1]BA!$A$6:$H$184,{2,5,8},0),{"No encontrado","X","X"}))))</f>
        <v>ALAMBRON 1/4</v>
      </c>
      <c r="GBU118" s="12" t="str">
        <v>Kg</v>
      </c>
      <c r="GBV118" s="4">
        <v>16</v>
      </c>
      <c r="GBW118" s="1">
        <f t="shared" ref="GBW118" si="4696">(0.15*2+0.2*2)/0.2*0.248*1.03</f>
        <v>0.89</v>
      </c>
      <c r="GBX118" s="4">
        <f t="shared" si="1202"/>
        <v>14.24</v>
      </c>
      <c r="GCA118" s="1" t="s">
        <v>542</v>
      </c>
      <c r="GCB118" s="4" t="str" cm="1">
        <f t="array" ref="GCB118:GCD118">IFERROR(VLOOKUP(GCA118,[1]MA!$A$6:$D$32,{2,3,4},0),IFERROR(VLOOKUP(GCA118,[1]MO!$A$6:$D$26,{2,3,4},0),IFERROR(VLOOKUP(GCA118,[1]MQ!$A$6:$D$26,{2,3,4},0),IFERROR(VLOOKUP(GCA118,[1]BA!$A$6:$H$184,{2,5,8},0),{"No encontrado","X","X"}))))</f>
        <v>ALAMBRON 1/4</v>
      </c>
      <c r="GCC118" s="12" t="str">
        <v>Kg</v>
      </c>
      <c r="GCD118" s="4">
        <v>16</v>
      </c>
      <c r="GCE118" s="1">
        <f t="shared" ref="GCE118" si="4697">(0.15*2+0.2*2)/0.2*0.248*1.03</f>
        <v>0.89</v>
      </c>
      <c r="GCF118" s="4">
        <f t="shared" si="1204"/>
        <v>14.24</v>
      </c>
      <c r="GCI118" s="1" t="s">
        <v>542</v>
      </c>
      <c r="GCJ118" s="4" t="str" cm="1">
        <f t="array" ref="GCJ118:GCL118">IFERROR(VLOOKUP(GCI118,[1]MA!$A$6:$D$32,{2,3,4},0),IFERROR(VLOOKUP(GCI118,[1]MO!$A$6:$D$26,{2,3,4},0),IFERROR(VLOOKUP(GCI118,[1]MQ!$A$6:$D$26,{2,3,4},0),IFERROR(VLOOKUP(GCI118,[1]BA!$A$6:$H$184,{2,5,8},0),{"No encontrado","X","X"}))))</f>
        <v>ALAMBRON 1/4</v>
      </c>
      <c r="GCK118" s="12" t="str">
        <v>Kg</v>
      </c>
      <c r="GCL118" s="4">
        <v>16</v>
      </c>
      <c r="GCM118" s="1">
        <f t="shared" ref="GCM118" si="4698">(0.15*2+0.2*2)/0.2*0.248*1.03</f>
        <v>0.89</v>
      </c>
      <c r="GCN118" s="4">
        <f t="shared" si="1206"/>
        <v>14.24</v>
      </c>
      <c r="GCQ118" s="1" t="s">
        <v>542</v>
      </c>
      <c r="GCR118" s="4" t="str" cm="1">
        <f t="array" ref="GCR118:GCT118">IFERROR(VLOOKUP(GCQ118,[1]MA!$A$6:$D$32,{2,3,4},0),IFERROR(VLOOKUP(GCQ118,[1]MO!$A$6:$D$26,{2,3,4},0),IFERROR(VLOOKUP(GCQ118,[1]MQ!$A$6:$D$26,{2,3,4},0),IFERROR(VLOOKUP(GCQ118,[1]BA!$A$6:$H$184,{2,5,8},0),{"No encontrado","X","X"}))))</f>
        <v>ALAMBRON 1/4</v>
      </c>
      <c r="GCS118" s="12" t="str">
        <v>Kg</v>
      </c>
      <c r="GCT118" s="4">
        <v>16</v>
      </c>
      <c r="GCU118" s="1">
        <f t="shared" ref="GCU118" si="4699">(0.15*2+0.2*2)/0.2*0.248*1.03</f>
        <v>0.89</v>
      </c>
      <c r="GCV118" s="4">
        <f t="shared" si="1208"/>
        <v>14.24</v>
      </c>
      <c r="GCY118" s="1" t="s">
        <v>542</v>
      </c>
      <c r="GCZ118" s="4" t="str" cm="1">
        <f t="array" ref="GCZ118:GDB118">IFERROR(VLOOKUP(GCY118,[1]MA!$A$6:$D$32,{2,3,4},0),IFERROR(VLOOKUP(GCY118,[1]MO!$A$6:$D$26,{2,3,4},0),IFERROR(VLOOKUP(GCY118,[1]MQ!$A$6:$D$26,{2,3,4},0),IFERROR(VLOOKUP(GCY118,[1]BA!$A$6:$H$184,{2,5,8},0),{"No encontrado","X","X"}))))</f>
        <v>ALAMBRON 1/4</v>
      </c>
      <c r="GDA118" s="12" t="str">
        <v>Kg</v>
      </c>
      <c r="GDB118" s="4">
        <v>16</v>
      </c>
      <c r="GDC118" s="1">
        <f t="shared" ref="GDC118" si="4700">(0.15*2+0.2*2)/0.2*0.248*1.03</f>
        <v>0.89</v>
      </c>
      <c r="GDD118" s="4">
        <f t="shared" si="1210"/>
        <v>14.24</v>
      </c>
      <c r="GDG118" s="1" t="s">
        <v>542</v>
      </c>
      <c r="GDH118" s="4" t="str" cm="1">
        <f t="array" ref="GDH118:GDJ118">IFERROR(VLOOKUP(GDG118,[1]MA!$A$6:$D$32,{2,3,4},0),IFERROR(VLOOKUP(GDG118,[1]MO!$A$6:$D$26,{2,3,4},0),IFERROR(VLOOKUP(GDG118,[1]MQ!$A$6:$D$26,{2,3,4},0),IFERROR(VLOOKUP(GDG118,[1]BA!$A$6:$H$184,{2,5,8},0),{"No encontrado","X","X"}))))</f>
        <v>ALAMBRON 1/4</v>
      </c>
      <c r="GDI118" s="12" t="str">
        <v>Kg</v>
      </c>
      <c r="GDJ118" s="4">
        <v>16</v>
      </c>
      <c r="GDK118" s="1">
        <f t="shared" ref="GDK118" si="4701">(0.15*2+0.2*2)/0.2*0.248*1.03</f>
        <v>0.89</v>
      </c>
      <c r="GDL118" s="4">
        <f t="shared" si="1212"/>
        <v>14.24</v>
      </c>
      <c r="GDO118" s="1" t="s">
        <v>542</v>
      </c>
      <c r="GDP118" s="4" t="str" cm="1">
        <f t="array" ref="GDP118:GDR118">IFERROR(VLOOKUP(GDO118,[1]MA!$A$6:$D$32,{2,3,4},0),IFERROR(VLOOKUP(GDO118,[1]MO!$A$6:$D$26,{2,3,4},0),IFERROR(VLOOKUP(GDO118,[1]MQ!$A$6:$D$26,{2,3,4},0),IFERROR(VLOOKUP(GDO118,[1]BA!$A$6:$H$184,{2,5,8},0),{"No encontrado","X","X"}))))</f>
        <v>ALAMBRON 1/4</v>
      </c>
      <c r="GDQ118" s="12" t="str">
        <v>Kg</v>
      </c>
      <c r="GDR118" s="4">
        <v>16</v>
      </c>
      <c r="GDS118" s="1">
        <f t="shared" ref="GDS118" si="4702">(0.15*2+0.2*2)/0.2*0.248*1.03</f>
        <v>0.89</v>
      </c>
      <c r="GDT118" s="4">
        <f t="shared" si="1214"/>
        <v>14.24</v>
      </c>
      <c r="GDW118" s="1" t="s">
        <v>542</v>
      </c>
      <c r="GDX118" s="4" t="str" cm="1">
        <f t="array" ref="GDX118:GDZ118">IFERROR(VLOOKUP(GDW118,[1]MA!$A$6:$D$32,{2,3,4},0),IFERROR(VLOOKUP(GDW118,[1]MO!$A$6:$D$26,{2,3,4},0),IFERROR(VLOOKUP(GDW118,[1]MQ!$A$6:$D$26,{2,3,4},0),IFERROR(VLOOKUP(GDW118,[1]BA!$A$6:$H$184,{2,5,8},0),{"No encontrado","X","X"}))))</f>
        <v>ALAMBRON 1/4</v>
      </c>
      <c r="GDY118" s="12" t="str">
        <v>Kg</v>
      </c>
      <c r="GDZ118" s="4">
        <v>16</v>
      </c>
      <c r="GEA118" s="1">
        <f t="shared" ref="GEA118" si="4703">(0.15*2+0.2*2)/0.2*0.248*1.03</f>
        <v>0.89</v>
      </c>
      <c r="GEB118" s="4">
        <f t="shared" si="1216"/>
        <v>14.24</v>
      </c>
      <c r="GEE118" s="1" t="s">
        <v>542</v>
      </c>
      <c r="GEF118" s="4" t="str" cm="1">
        <f t="array" ref="GEF118:GEH118">IFERROR(VLOOKUP(GEE118,[1]MA!$A$6:$D$32,{2,3,4},0),IFERROR(VLOOKUP(GEE118,[1]MO!$A$6:$D$26,{2,3,4},0),IFERROR(VLOOKUP(GEE118,[1]MQ!$A$6:$D$26,{2,3,4},0),IFERROR(VLOOKUP(GEE118,[1]BA!$A$6:$H$184,{2,5,8},0),{"No encontrado","X","X"}))))</f>
        <v>ALAMBRON 1/4</v>
      </c>
      <c r="GEG118" s="12" t="str">
        <v>Kg</v>
      </c>
      <c r="GEH118" s="4">
        <v>16</v>
      </c>
      <c r="GEI118" s="1">
        <f t="shared" ref="GEI118" si="4704">(0.15*2+0.2*2)/0.2*0.248*1.03</f>
        <v>0.89</v>
      </c>
      <c r="GEJ118" s="4">
        <f t="shared" si="1218"/>
        <v>14.24</v>
      </c>
      <c r="GEM118" s="1" t="s">
        <v>542</v>
      </c>
      <c r="GEN118" s="4" t="str" cm="1">
        <f t="array" ref="GEN118:GEP118">IFERROR(VLOOKUP(GEM118,[1]MA!$A$6:$D$32,{2,3,4},0),IFERROR(VLOOKUP(GEM118,[1]MO!$A$6:$D$26,{2,3,4},0),IFERROR(VLOOKUP(GEM118,[1]MQ!$A$6:$D$26,{2,3,4},0),IFERROR(VLOOKUP(GEM118,[1]BA!$A$6:$H$184,{2,5,8},0),{"No encontrado","X","X"}))))</f>
        <v>ALAMBRON 1/4</v>
      </c>
      <c r="GEO118" s="12" t="str">
        <v>Kg</v>
      </c>
      <c r="GEP118" s="4">
        <v>16</v>
      </c>
      <c r="GEQ118" s="1">
        <f t="shared" ref="GEQ118" si="4705">(0.15*2+0.2*2)/0.2*0.248*1.03</f>
        <v>0.89</v>
      </c>
      <c r="GER118" s="4">
        <f t="shared" si="1220"/>
        <v>14.24</v>
      </c>
      <c r="GEU118" s="1" t="s">
        <v>542</v>
      </c>
      <c r="GEV118" s="4" t="str" cm="1">
        <f t="array" ref="GEV118:GEX118">IFERROR(VLOOKUP(GEU118,[1]MA!$A$6:$D$32,{2,3,4},0),IFERROR(VLOOKUP(GEU118,[1]MO!$A$6:$D$26,{2,3,4},0),IFERROR(VLOOKUP(GEU118,[1]MQ!$A$6:$D$26,{2,3,4},0),IFERROR(VLOOKUP(GEU118,[1]BA!$A$6:$H$184,{2,5,8},0),{"No encontrado","X","X"}))))</f>
        <v>ALAMBRON 1/4</v>
      </c>
      <c r="GEW118" s="12" t="str">
        <v>Kg</v>
      </c>
      <c r="GEX118" s="4">
        <v>16</v>
      </c>
      <c r="GEY118" s="1">
        <f t="shared" ref="GEY118" si="4706">(0.15*2+0.2*2)/0.2*0.248*1.03</f>
        <v>0.89</v>
      </c>
      <c r="GEZ118" s="4">
        <f t="shared" si="1222"/>
        <v>14.24</v>
      </c>
      <c r="GFC118" s="1" t="s">
        <v>542</v>
      </c>
      <c r="GFD118" s="4" t="str" cm="1">
        <f t="array" ref="GFD118:GFF118">IFERROR(VLOOKUP(GFC118,[1]MA!$A$6:$D$32,{2,3,4},0),IFERROR(VLOOKUP(GFC118,[1]MO!$A$6:$D$26,{2,3,4},0),IFERROR(VLOOKUP(GFC118,[1]MQ!$A$6:$D$26,{2,3,4},0),IFERROR(VLOOKUP(GFC118,[1]BA!$A$6:$H$184,{2,5,8},0),{"No encontrado","X","X"}))))</f>
        <v>ALAMBRON 1/4</v>
      </c>
      <c r="GFE118" s="12" t="str">
        <v>Kg</v>
      </c>
      <c r="GFF118" s="4">
        <v>16</v>
      </c>
      <c r="GFG118" s="1">
        <f t="shared" ref="GFG118" si="4707">(0.15*2+0.2*2)/0.2*0.248*1.03</f>
        <v>0.89</v>
      </c>
      <c r="GFH118" s="4">
        <f t="shared" si="1224"/>
        <v>14.24</v>
      </c>
      <c r="GFK118" s="1" t="s">
        <v>542</v>
      </c>
      <c r="GFL118" s="4" t="str" cm="1">
        <f t="array" ref="GFL118:GFN118">IFERROR(VLOOKUP(GFK118,[1]MA!$A$6:$D$32,{2,3,4},0),IFERROR(VLOOKUP(GFK118,[1]MO!$A$6:$D$26,{2,3,4},0),IFERROR(VLOOKUP(GFK118,[1]MQ!$A$6:$D$26,{2,3,4},0),IFERROR(VLOOKUP(GFK118,[1]BA!$A$6:$H$184,{2,5,8},0),{"No encontrado","X","X"}))))</f>
        <v>ALAMBRON 1/4</v>
      </c>
      <c r="GFM118" s="12" t="str">
        <v>Kg</v>
      </c>
      <c r="GFN118" s="4">
        <v>16</v>
      </c>
      <c r="GFO118" s="1">
        <f t="shared" ref="GFO118" si="4708">(0.15*2+0.2*2)/0.2*0.248*1.03</f>
        <v>0.89</v>
      </c>
      <c r="GFP118" s="4">
        <f t="shared" si="1226"/>
        <v>14.24</v>
      </c>
      <c r="GFS118" s="1" t="s">
        <v>542</v>
      </c>
      <c r="GFT118" s="4" t="str" cm="1">
        <f t="array" ref="GFT118:GFV118">IFERROR(VLOOKUP(GFS118,[1]MA!$A$6:$D$32,{2,3,4},0),IFERROR(VLOOKUP(GFS118,[1]MO!$A$6:$D$26,{2,3,4},0),IFERROR(VLOOKUP(GFS118,[1]MQ!$A$6:$D$26,{2,3,4},0),IFERROR(VLOOKUP(GFS118,[1]BA!$A$6:$H$184,{2,5,8},0),{"No encontrado","X","X"}))))</f>
        <v>ALAMBRON 1/4</v>
      </c>
      <c r="GFU118" s="12" t="str">
        <v>Kg</v>
      </c>
      <c r="GFV118" s="4">
        <v>16</v>
      </c>
      <c r="GFW118" s="1">
        <f t="shared" ref="GFW118" si="4709">(0.15*2+0.2*2)/0.2*0.248*1.03</f>
        <v>0.89</v>
      </c>
      <c r="GFX118" s="4">
        <f t="shared" si="1228"/>
        <v>14.24</v>
      </c>
      <c r="GGA118" s="1" t="s">
        <v>542</v>
      </c>
      <c r="GGB118" s="4" t="str" cm="1">
        <f t="array" ref="GGB118:GGD118">IFERROR(VLOOKUP(GGA118,[1]MA!$A$6:$D$32,{2,3,4},0),IFERROR(VLOOKUP(GGA118,[1]MO!$A$6:$D$26,{2,3,4},0),IFERROR(VLOOKUP(GGA118,[1]MQ!$A$6:$D$26,{2,3,4},0),IFERROR(VLOOKUP(GGA118,[1]BA!$A$6:$H$184,{2,5,8},0),{"No encontrado","X","X"}))))</f>
        <v>ALAMBRON 1/4</v>
      </c>
      <c r="GGC118" s="12" t="str">
        <v>Kg</v>
      </c>
      <c r="GGD118" s="4">
        <v>16</v>
      </c>
      <c r="GGE118" s="1">
        <f t="shared" ref="GGE118" si="4710">(0.15*2+0.2*2)/0.2*0.248*1.03</f>
        <v>0.89</v>
      </c>
      <c r="GGF118" s="4">
        <f t="shared" si="1230"/>
        <v>14.24</v>
      </c>
      <c r="GGI118" s="1" t="s">
        <v>542</v>
      </c>
      <c r="GGJ118" s="4" t="str" cm="1">
        <f t="array" ref="GGJ118:GGL118">IFERROR(VLOOKUP(GGI118,[1]MA!$A$6:$D$32,{2,3,4},0),IFERROR(VLOOKUP(GGI118,[1]MO!$A$6:$D$26,{2,3,4},0),IFERROR(VLOOKUP(GGI118,[1]MQ!$A$6:$D$26,{2,3,4},0),IFERROR(VLOOKUP(GGI118,[1]BA!$A$6:$H$184,{2,5,8},0),{"No encontrado","X","X"}))))</f>
        <v>ALAMBRON 1/4</v>
      </c>
      <c r="GGK118" s="12" t="str">
        <v>Kg</v>
      </c>
      <c r="GGL118" s="4">
        <v>16</v>
      </c>
      <c r="GGM118" s="1">
        <f t="shared" ref="GGM118" si="4711">(0.15*2+0.2*2)/0.2*0.248*1.03</f>
        <v>0.89</v>
      </c>
      <c r="GGN118" s="4">
        <f t="shared" si="1232"/>
        <v>14.24</v>
      </c>
      <c r="GGQ118" s="1" t="s">
        <v>542</v>
      </c>
      <c r="GGR118" s="4" t="str" cm="1">
        <f t="array" ref="GGR118:GGT118">IFERROR(VLOOKUP(GGQ118,[1]MA!$A$6:$D$32,{2,3,4},0),IFERROR(VLOOKUP(GGQ118,[1]MO!$A$6:$D$26,{2,3,4},0),IFERROR(VLOOKUP(GGQ118,[1]MQ!$A$6:$D$26,{2,3,4},0),IFERROR(VLOOKUP(GGQ118,[1]BA!$A$6:$H$184,{2,5,8},0),{"No encontrado","X","X"}))))</f>
        <v>ALAMBRON 1/4</v>
      </c>
      <c r="GGS118" s="12" t="str">
        <v>Kg</v>
      </c>
      <c r="GGT118" s="4">
        <v>16</v>
      </c>
      <c r="GGU118" s="1">
        <f t="shared" ref="GGU118" si="4712">(0.15*2+0.2*2)/0.2*0.248*1.03</f>
        <v>0.89</v>
      </c>
      <c r="GGV118" s="4">
        <f t="shared" si="1234"/>
        <v>14.24</v>
      </c>
      <c r="GGY118" s="1" t="s">
        <v>542</v>
      </c>
      <c r="GGZ118" s="4" t="str" cm="1">
        <f t="array" ref="GGZ118:GHB118">IFERROR(VLOOKUP(GGY118,[1]MA!$A$6:$D$32,{2,3,4},0),IFERROR(VLOOKUP(GGY118,[1]MO!$A$6:$D$26,{2,3,4},0),IFERROR(VLOOKUP(GGY118,[1]MQ!$A$6:$D$26,{2,3,4},0),IFERROR(VLOOKUP(GGY118,[1]BA!$A$6:$H$184,{2,5,8},0),{"No encontrado","X","X"}))))</f>
        <v>ALAMBRON 1/4</v>
      </c>
      <c r="GHA118" s="12" t="str">
        <v>Kg</v>
      </c>
      <c r="GHB118" s="4">
        <v>16</v>
      </c>
      <c r="GHC118" s="1">
        <f t="shared" ref="GHC118" si="4713">(0.15*2+0.2*2)/0.2*0.248*1.03</f>
        <v>0.89</v>
      </c>
      <c r="GHD118" s="4">
        <f t="shared" si="1236"/>
        <v>14.24</v>
      </c>
      <c r="GHG118" s="1" t="s">
        <v>542</v>
      </c>
      <c r="GHH118" s="4" t="str" cm="1">
        <f t="array" ref="GHH118:GHJ118">IFERROR(VLOOKUP(GHG118,[1]MA!$A$6:$D$32,{2,3,4},0),IFERROR(VLOOKUP(GHG118,[1]MO!$A$6:$D$26,{2,3,4},0),IFERROR(VLOOKUP(GHG118,[1]MQ!$A$6:$D$26,{2,3,4},0),IFERROR(VLOOKUP(GHG118,[1]BA!$A$6:$H$184,{2,5,8},0),{"No encontrado","X","X"}))))</f>
        <v>ALAMBRON 1/4</v>
      </c>
      <c r="GHI118" s="12" t="str">
        <v>Kg</v>
      </c>
      <c r="GHJ118" s="4">
        <v>16</v>
      </c>
      <c r="GHK118" s="1">
        <f t="shared" ref="GHK118" si="4714">(0.15*2+0.2*2)/0.2*0.248*1.03</f>
        <v>0.89</v>
      </c>
      <c r="GHL118" s="4">
        <f t="shared" si="1238"/>
        <v>14.24</v>
      </c>
      <c r="GHO118" s="1" t="s">
        <v>542</v>
      </c>
      <c r="GHP118" s="4" t="str" cm="1">
        <f t="array" ref="GHP118:GHR118">IFERROR(VLOOKUP(GHO118,[1]MA!$A$6:$D$32,{2,3,4},0),IFERROR(VLOOKUP(GHO118,[1]MO!$A$6:$D$26,{2,3,4},0),IFERROR(VLOOKUP(GHO118,[1]MQ!$A$6:$D$26,{2,3,4},0),IFERROR(VLOOKUP(GHO118,[1]BA!$A$6:$H$184,{2,5,8},0),{"No encontrado","X","X"}))))</f>
        <v>ALAMBRON 1/4</v>
      </c>
      <c r="GHQ118" s="12" t="str">
        <v>Kg</v>
      </c>
      <c r="GHR118" s="4">
        <v>16</v>
      </c>
      <c r="GHS118" s="1">
        <f t="shared" ref="GHS118" si="4715">(0.15*2+0.2*2)/0.2*0.248*1.03</f>
        <v>0.89</v>
      </c>
      <c r="GHT118" s="4">
        <f t="shared" si="1240"/>
        <v>14.24</v>
      </c>
      <c r="GHW118" s="1" t="s">
        <v>542</v>
      </c>
      <c r="GHX118" s="4" t="str" cm="1">
        <f t="array" ref="GHX118:GHZ118">IFERROR(VLOOKUP(GHW118,[1]MA!$A$6:$D$32,{2,3,4},0),IFERROR(VLOOKUP(GHW118,[1]MO!$A$6:$D$26,{2,3,4},0),IFERROR(VLOOKUP(GHW118,[1]MQ!$A$6:$D$26,{2,3,4},0),IFERROR(VLOOKUP(GHW118,[1]BA!$A$6:$H$184,{2,5,8},0),{"No encontrado","X","X"}))))</f>
        <v>ALAMBRON 1/4</v>
      </c>
      <c r="GHY118" s="12" t="str">
        <v>Kg</v>
      </c>
      <c r="GHZ118" s="4">
        <v>16</v>
      </c>
      <c r="GIA118" s="1">
        <f t="shared" ref="GIA118" si="4716">(0.15*2+0.2*2)/0.2*0.248*1.03</f>
        <v>0.89</v>
      </c>
      <c r="GIB118" s="4">
        <f t="shared" si="1242"/>
        <v>14.24</v>
      </c>
      <c r="GIE118" s="1" t="s">
        <v>542</v>
      </c>
      <c r="GIF118" s="4" t="str" cm="1">
        <f t="array" ref="GIF118:GIH118">IFERROR(VLOOKUP(GIE118,[1]MA!$A$6:$D$32,{2,3,4},0),IFERROR(VLOOKUP(GIE118,[1]MO!$A$6:$D$26,{2,3,4},0),IFERROR(VLOOKUP(GIE118,[1]MQ!$A$6:$D$26,{2,3,4},0),IFERROR(VLOOKUP(GIE118,[1]BA!$A$6:$H$184,{2,5,8},0),{"No encontrado","X","X"}))))</f>
        <v>ALAMBRON 1/4</v>
      </c>
      <c r="GIG118" s="12" t="str">
        <v>Kg</v>
      </c>
      <c r="GIH118" s="4">
        <v>16</v>
      </c>
      <c r="GII118" s="1">
        <f t="shared" ref="GII118" si="4717">(0.15*2+0.2*2)/0.2*0.248*1.03</f>
        <v>0.89</v>
      </c>
      <c r="GIJ118" s="4">
        <f t="shared" si="1244"/>
        <v>14.24</v>
      </c>
      <c r="GIM118" s="1" t="s">
        <v>542</v>
      </c>
      <c r="GIN118" s="4" t="str" cm="1">
        <f t="array" ref="GIN118:GIP118">IFERROR(VLOOKUP(GIM118,[1]MA!$A$6:$D$32,{2,3,4},0),IFERROR(VLOOKUP(GIM118,[1]MO!$A$6:$D$26,{2,3,4},0),IFERROR(VLOOKUP(GIM118,[1]MQ!$A$6:$D$26,{2,3,4},0),IFERROR(VLOOKUP(GIM118,[1]BA!$A$6:$H$184,{2,5,8},0),{"No encontrado","X","X"}))))</f>
        <v>ALAMBRON 1/4</v>
      </c>
      <c r="GIO118" s="12" t="str">
        <v>Kg</v>
      </c>
      <c r="GIP118" s="4">
        <v>16</v>
      </c>
      <c r="GIQ118" s="1">
        <f t="shared" ref="GIQ118" si="4718">(0.15*2+0.2*2)/0.2*0.248*1.03</f>
        <v>0.89</v>
      </c>
      <c r="GIR118" s="4">
        <f t="shared" si="1246"/>
        <v>14.24</v>
      </c>
      <c r="GIU118" s="1" t="s">
        <v>542</v>
      </c>
      <c r="GIV118" s="4" t="str" cm="1">
        <f t="array" ref="GIV118:GIX118">IFERROR(VLOOKUP(GIU118,[1]MA!$A$6:$D$32,{2,3,4},0),IFERROR(VLOOKUP(GIU118,[1]MO!$A$6:$D$26,{2,3,4},0),IFERROR(VLOOKUP(GIU118,[1]MQ!$A$6:$D$26,{2,3,4},0),IFERROR(VLOOKUP(GIU118,[1]BA!$A$6:$H$184,{2,5,8},0),{"No encontrado","X","X"}))))</f>
        <v>ALAMBRON 1/4</v>
      </c>
      <c r="GIW118" s="12" t="str">
        <v>Kg</v>
      </c>
      <c r="GIX118" s="4">
        <v>16</v>
      </c>
      <c r="GIY118" s="1">
        <f t="shared" ref="GIY118" si="4719">(0.15*2+0.2*2)/0.2*0.248*1.03</f>
        <v>0.89</v>
      </c>
      <c r="GIZ118" s="4">
        <f t="shared" si="1248"/>
        <v>14.24</v>
      </c>
      <c r="GJC118" s="1" t="s">
        <v>542</v>
      </c>
      <c r="GJD118" s="4" t="str" cm="1">
        <f t="array" ref="GJD118:GJF118">IFERROR(VLOOKUP(GJC118,[1]MA!$A$6:$D$32,{2,3,4},0),IFERROR(VLOOKUP(GJC118,[1]MO!$A$6:$D$26,{2,3,4},0),IFERROR(VLOOKUP(GJC118,[1]MQ!$A$6:$D$26,{2,3,4},0),IFERROR(VLOOKUP(GJC118,[1]BA!$A$6:$H$184,{2,5,8},0),{"No encontrado","X","X"}))))</f>
        <v>ALAMBRON 1/4</v>
      </c>
      <c r="GJE118" s="12" t="str">
        <v>Kg</v>
      </c>
      <c r="GJF118" s="4">
        <v>16</v>
      </c>
      <c r="GJG118" s="1">
        <f t="shared" ref="GJG118" si="4720">(0.15*2+0.2*2)/0.2*0.248*1.03</f>
        <v>0.89</v>
      </c>
      <c r="GJH118" s="4">
        <f t="shared" si="1250"/>
        <v>14.24</v>
      </c>
      <c r="GJK118" s="1" t="s">
        <v>542</v>
      </c>
      <c r="GJL118" s="4" t="str" cm="1">
        <f t="array" ref="GJL118:GJN118">IFERROR(VLOOKUP(GJK118,[1]MA!$A$6:$D$32,{2,3,4},0),IFERROR(VLOOKUP(GJK118,[1]MO!$A$6:$D$26,{2,3,4},0),IFERROR(VLOOKUP(GJK118,[1]MQ!$A$6:$D$26,{2,3,4},0),IFERROR(VLOOKUP(GJK118,[1]BA!$A$6:$H$184,{2,5,8},0),{"No encontrado","X","X"}))))</f>
        <v>ALAMBRON 1/4</v>
      </c>
      <c r="GJM118" s="12" t="str">
        <v>Kg</v>
      </c>
      <c r="GJN118" s="4">
        <v>16</v>
      </c>
      <c r="GJO118" s="1">
        <f t="shared" ref="GJO118" si="4721">(0.15*2+0.2*2)/0.2*0.248*1.03</f>
        <v>0.89</v>
      </c>
      <c r="GJP118" s="4">
        <f t="shared" si="1252"/>
        <v>14.24</v>
      </c>
      <c r="GJS118" s="1" t="s">
        <v>542</v>
      </c>
      <c r="GJT118" s="4" t="str" cm="1">
        <f t="array" ref="GJT118:GJV118">IFERROR(VLOOKUP(GJS118,[1]MA!$A$6:$D$32,{2,3,4},0),IFERROR(VLOOKUP(GJS118,[1]MO!$A$6:$D$26,{2,3,4},0),IFERROR(VLOOKUP(GJS118,[1]MQ!$A$6:$D$26,{2,3,4},0),IFERROR(VLOOKUP(GJS118,[1]BA!$A$6:$H$184,{2,5,8},0),{"No encontrado","X","X"}))))</f>
        <v>ALAMBRON 1/4</v>
      </c>
      <c r="GJU118" s="12" t="str">
        <v>Kg</v>
      </c>
      <c r="GJV118" s="4">
        <v>16</v>
      </c>
      <c r="GJW118" s="1">
        <f t="shared" ref="GJW118" si="4722">(0.15*2+0.2*2)/0.2*0.248*1.03</f>
        <v>0.89</v>
      </c>
      <c r="GJX118" s="4">
        <f t="shared" si="1254"/>
        <v>14.24</v>
      </c>
      <c r="GKA118" s="1" t="s">
        <v>542</v>
      </c>
      <c r="GKB118" s="4" t="str" cm="1">
        <f t="array" ref="GKB118:GKD118">IFERROR(VLOOKUP(GKA118,[1]MA!$A$6:$D$32,{2,3,4},0),IFERROR(VLOOKUP(GKA118,[1]MO!$A$6:$D$26,{2,3,4},0),IFERROR(VLOOKUP(GKA118,[1]MQ!$A$6:$D$26,{2,3,4},0),IFERROR(VLOOKUP(GKA118,[1]BA!$A$6:$H$184,{2,5,8},0),{"No encontrado","X","X"}))))</f>
        <v>ALAMBRON 1/4</v>
      </c>
      <c r="GKC118" s="12" t="str">
        <v>Kg</v>
      </c>
      <c r="GKD118" s="4">
        <v>16</v>
      </c>
      <c r="GKE118" s="1">
        <f t="shared" ref="GKE118" si="4723">(0.15*2+0.2*2)/0.2*0.248*1.03</f>
        <v>0.89</v>
      </c>
      <c r="GKF118" s="4">
        <f t="shared" si="1256"/>
        <v>14.24</v>
      </c>
      <c r="GKI118" s="1" t="s">
        <v>542</v>
      </c>
      <c r="GKJ118" s="4" t="str" cm="1">
        <f t="array" ref="GKJ118:GKL118">IFERROR(VLOOKUP(GKI118,[1]MA!$A$6:$D$32,{2,3,4},0),IFERROR(VLOOKUP(GKI118,[1]MO!$A$6:$D$26,{2,3,4},0),IFERROR(VLOOKUP(GKI118,[1]MQ!$A$6:$D$26,{2,3,4},0),IFERROR(VLOOKUP(GKI118,[1]BA!$A$6:$H$184,{2,5,8},0),{"No encontrado","X","X"}))))</f>
        <v>ALAMBRON 1/4</v>
      </c>
      <c r="GKK118" s="12" t="str">
        <v>Kg</v>
      </c>
      <c r="GKL118" s="4">
        <v>16</v>
      </c>
      <c r="GKM118" s="1">
        <f t="shared" ref="GKM118" si="4724">(0.15*2+0.2*2)/0.2*0.248*1.03</f>
        <v>0.89</v>
      </c>
      <c r="GKN118" s="4">
        <f t="shared" si="1258"/>
        <v>14.24</v>
      </c>
      <c r="GKQ118" s="1" t="s">
        <v>542</v>
      </c>
      <c r="GKR118" s="4" t="str" cm="1">
        <f t="array" ref="GKR118:GKT118">IFERROR(VLOOKUP(GKQ118,[1]MA!$A$6:$D$32,{2,3,4},0),IFERROR(VLOOKUP(GKQ118,[1]MO!$A$6:$D$26,{2,3,4},0),IFERROR(VLOOKUP(GKQ118,[1]MQ!$A$6:$D$26,{2,3,4},0),IFERROR(VLOOKUP(GKQ118,[1]BA!$A$6:$H$184,{2,5,8},0),{"No encontrado","X","X"}))))</f>
        <v>ALAMBRON 1/4</v>
      </c>
      <c r="GKS118" s="12" t="str">
        <v>Kg</v>
      </c>
      <c r="GKT118" s="4">
        <v>16</v>
      </c>
      <c r="GKU118" s="1">
        <f t="shared" ref="GKU118" si="4725">(0.15*2+0.2*2)/0.2*0.248*1.03</f>
        <v>0.89</v>
      </c>
      <c r="GKV118" s="4">
        <f t="shared" si="1260"/>
        <v>14.24</v>
      </c>
      <c r="GKY118" s="1" t="s">
        <v>542</v>
      </c>
      <c r="GKZ118" s="4" t="str" cm="1">
        <f t="array" ref="GKZ118:GLB118">IFERROR(VLOOKUP(GKY118,[1]MA!$A$6:$D$32,{2,3,4},0),IFERROR(VLOOKUP(GKY118,[1]MO!$A$6:$D$26,{2,3,4},0),IFERROR(VLOOKUP(GKY118,[1]MQ!$A$6:$D$26,{2,3,4},0),IFERROR(VLOOKUP(GKY118,[1]BA!$A$6:$H$184,{2,5,8},0),{"No encontrado","X","X"}))))</f>
        <v>ALAMBRON 1/4</v>
      </c>
      <c r="GLA118" s="12" t="str">
        <v>Kg</v>
      </c>
      <c r="GLB118" s="4">
        <v>16</v>
      </c>
      <c r="GLC118" s="1">
        <f t="shared" ref="GLC118" si="4726">(0.15*2+0.2*2)/0.2*0.248*1.03</f>
        <v>0.89</v>
      </c>
      <c r="GLD118" s="4">
        <f t="shared" si="1262"/>
        <v>14.24</v>
      </c>
      <c r="GLG118" s="1" t="s">
        <v>542</v>
      </c>
      <c r="GLH118" s="4" t="str" cm="1">
        <f t="array" ref="GLH118:GLJ118">IFERROR(VLOOKUP(GLG118,[1]MA!$A$6:$D$32,{2,3,4},0),IFERROR(VLOOKUP(GLG118,[1]MO!$A$6:$D$26,{2,3,4},0),IFERROR(VLOOKUP(GLG118,[1]MQ!$A$6:$D$26,{2,3,4},0),IFERROR(VLOOKUP(GLG118,[1]BA!$A$6:$H$184,{2,5,8},0),{"No encontrado","X","X"}))))</f>
        <v>ALAMBRON 1/4</v>
      </c>
      <c r="GLI118" s="12" t="str">
        <v>Kg</v>
      </c>
      <c r="GLJ118" s="4">
        <v>16</v>
      </c>
      <c r="GLK118" s="1">
        <f t="shared" ref="GLK118" si="4727">(0.15*2+0.2*2)/0.2*0.248*1.03</f>
        <v>0.89</v>
      </c>
      <c r="GLL118" s="4">
        <f t="shared" si="1264"/>
        <v>14.24</v>
      </c>
      <c r="GLO118" s="1" t="s">
        <v>542</v>
      </c>
      <c r="GLP118" s="4" t="str" cm="1">
        <f t="array" ref="GLP118:GLR118">IFERROR(VLOOKUP(GLO118,[1]MA!$A$6:$D$32,{2,3,4},0),IFERROR(VLOOKUP(GLO118,[1]MO!$A$6:$D$26,{2,3,4},0),IFERROR(VLOOKUP(GLO118,[1]MQ!$A$6:$D$26,{2,3,4},0),IFERROR(VLOOKUP(GLO118,[1]BA!$A$6:$H$184,{2,5,8},0),{"No encontrado","X","X"}))))</f>
        <v>ALAMBRON 1/4</v>
      </c>
      <c r="GLQ118" s="12" t="str">
        <v>Kg</v>
      </c>
      <c r="GLR118" s="4">
        <v>16</v>
      </c>
      <c r="GLS118" s="1">
        <f t="shared" ref="GLS118" si="4728">(0.15*2+0.2*2)/0.2*0.248*1.03</f>
        <v>0.89</v>
      </c>
      <c r="GLT118" s="4">
        <f t="shared" si="1266"/>
        <v>14.24</v>
      </c>
      <c r="GLW118" s="1" t="s">
        <v>542</v>
      </c>
      <c r="GLX118" s="4" t="str" cm="1">
        <f t="array" ref="GLX118:GLZ118">IFERROR(VLOOKUP(GLW118,[1]MA!$A$6:$D$32,{2,3,4},0),IFERROR(VLOOKUP(GLW118,[1]MO!$A$6:$D$26,{2,3,4},0),IFERROR(VLOOKUP(GLW118,[1]MQ!$A$6:$D$26,{2,3,4},0),IFERROR(VLOOKUP(GLW118,[1]BA!$A$6:$H$184,{2,5,8},0),{"No encontrado","X","X"}))))</f>
        <v>ALAMBRON 1/4</v>
      </c>
      <c r="GLY118" s="12" t="str">
        <v>Kg</v>
      </c>
      <c r="GLZ118" s="4">
        <v>16</v>
      </c>
      <c r="GMA118" s="1">
        <f t="shared" ref="GMA118" si="4729">(0.15*2+0.2*2)/0.2*0.248*1.03</f>
        <v>0.89</v>
      </c>
      <c r="GMB118" s="4">
        <f t="shared" si="1268"/>
        <v>14.24</v>
      </c>
      <c r="GME118" s="1" t="s">
        <v>542</v>
      </c>
      <c r="GMF118" s="4" t="str" cm="1">
        <f t="array" ref="GMF118:GMH118">IFERROR(VLOOKUP(GME118,[1]MA!$A$6:$D$32,{2,3,4},0),IFERROR(VLOOKUP(GME118,[1]MO!$A$6:$D$26,{2,3,4},0),IFERROR(VLOOKUP(GME118,[1]MQ!$A$6:$D$26,{2,3,4},0),IFERROR(VLOOKUP(GME118,[1]BA!$A$6:$H$184,{2,5,8},0),{"No encontrado","X","X"}))))</f>
        <v>ALAMBRON 1/4</v>
      </c>
      <c r="GMG118" s="12" t="str">
        <v>Kg</v>
      </c>
      <c r="GMH118" s="4">
        <v>16</v>
      </c>
      <c r="GMI118" s="1">
        <f t="shared" ref="GMI118" si="4730">(0.15*2+0.2*2)/0.2*0.248*1.03</f>
        <v>0.89</v>
      </c>
      <c r="GMJ118" s="4">
        <f t="shared" si="1270"/>
        <v>14.24</v>
      </c>
      <c r="GMM118" s="1" t="s">
        <v>542</v>
      </c>
      <c r="GMN118" s="4" t="str" cm="1">
        <f t="array" ref="GMN118:GMP118">IFERROR(VLOOKUP(GMM118,[1]MA!$A$6:$D$32,{2,3,4},0),IFERROR(VLOOKUP(GMM118,[1]MO!$A$6:$D$26,{2,3,4},0),IFERROR(VLOOKUP(GMM118,[1]MQ!$A$6:$D$26,{2,3,4},0),IFERROR(VLOOKUP(GMM118,[1]BA!$A$6:$H$184,{2,5,8},0),{"No encontrado","X","X"}))))</f>
        <v>ALAMBRON 1/4</v>
      </c>
      <c r="GMO118" s="12" t="str">
        <v>Kg</v>
      </c>
      <c r="GMP118" s="4">
        <v>16</v>
      </c>
      <c r="GMQ118" s="1">
        <f t="shared" ref="GMQ118" si="4731">(0.15*2+0.2*2)/0.2*0.248*1.03</f>
        <v>0.89</v>
      </c>
      <c r="GMR118" s="4">
        <f t="shared" si="1272"/>
        <v>14.24</v>
      </c>
      <c r="GMU118" s="1" t="s">
        <v>542</v>
      </c>
      <c r="GMV118" s="4" t="str" cm="1">
        <f t="array" ref="GMV118:GMX118">IFERROR(VLOOKUP(GMU118,[1]MA!$A$6:$D$32,{2,3,4},0),IFERROR(VLOOKUP(GMU118,[1]MO!$A$6:$D$26,{2,3,4},0),IFERROR(VLOOKUP(GMU118,[1]MQ!$A$6:$D$26,{2,3,4},0),IFERROR(VLOOKUP(GMU118,[1]BA!$A$6:$H$184,{2,5,8},0),{"No encontrado","X","X"}))))</f>
        <v>ALAMBRON 1/4</v>
      </c>
      <c r="GMW118" s="12" t="str">
        <v>Kg</v>
      </c>
      <c r="GMX118" s="4">
        <v>16</v>
      </c>
      <c r="GMY118" s="1">
        <f t="shared" ref="GMY118" si="4732">(0.15*2+0.2*2)/0.2*0.248*1.03</f>
        <v>0.89</v>
      </c>
      <c r="GMZ118" s="4">
        <f t="shared" si="1274"/>
        <v>14.24</v>
      </c>
      <c r="GNC118" s="1" t="s">
        <v>542</v>
      </c>
      <c r="GND118" s="4" t="str" cm="1">
        <f t="array" ref="GND118:GNF118">IFERROR(VLOOKUP(GNC118,[1]MA!$A$6:$D$32,{2,3,4},0),IFERROR(VLOOKUP(GNC118,[1]MO!$A$6:$D$26,{2,3,4},0),IFERROR(VLOOKUP(GNC118,[1]MQ!$A$6:$D$26,{2,3,4},0),IFERROR(VLOOKUP(GNC118,[1]BA!$A$6:$H$184,{2,5,8},0),{"No encontrado","X","X"}))))</f>
        <v>ALAMBRON 1/4</v>
      </c>
      <c r="GNE118" s="12" t="str">
        <v>Kg</v>
      </c>
      <c r="GNF118" s="4">
        <v>16</v>
      </c>
      <c r="GNG118" s="1">
        <f t="shared" ref="GNG118" si="4733">(0.15*2+0.2*2)/0.2*0.248*1.03</f>
        <v>0.89</v>
      </c>
      <c r="GNH118" s="4">
        <f t="shared" si="1276"/>
        <v>14.24</v>
      </c>
      <c r="GNK118" s="1" t="s">
        <v>542</v>
      </c>
      <c r="GNL118" s="4" t="str" cm="1">
        <f t="array" ref="GNL118:GNN118">IFERROR(VLOOKUP(GNK118,[1]MA!$A$6:$D$32,{2,3,4},0),IFERROR(VLOOKUP(GNK118,[1]MO!$A$6:$D$26,{2,3,4},0),IFERROR(VLOOKUP(GNK118,[1]MQ!$A$6:$D$26,{2,3,4},0),IFERROR(VLOOKUP(GNK118,[1]BA!$A$6:$H$184,{2,5,8},0),{"No encontrado","X","X"}))))</f>
        <v>ALAMBRON 1/4</v>
      </c>
      <c r="GNM118" s="12" t="str">
        <v>Kg</v>
      </c>
      <c r="GNN118" s="4">
        <v>16</v>
      </c>
      <c r="GNO118" s="1">
        <f t="shared" ref="GNO118" si="4734">(0.15*2+0.2*2)/0.2*0.248*1.03</f>
        <v>0.89</v>
      </c>
      <c r="GNP118" s="4">
        <f t="shared" si="1278"/>
        <v>14.24</v>
      </c>
      <c r="GNS118" s="1" t="s">
        <v>542</v>
      </c>
      <c r="GNT118" s="4" t="str" cm="1">
        <f t="array" ref="GNT118:GNV118">IFERROR(VLOOKUP(GNS118,[1]MA!$A$6:$D$32,{2,3,4},0),IFERROR(VLOOKUP(GNS118,[1]MO!$A$6:$D$26,{2,3,4},0),IFERROR(VLOOKUP(GNS118,[1]MQ!$A$6:$D$26,{2,3,4},0),IFERROR(VLOOKUP(GNS118,[1]BA!$A$6:$H$184,{2,5,8},0),{"No encontrado","X","X"}))))</f>
        <v>ALAMBRON 1/4</v>
      </c>
      <c r="GNU118" s="12" t="str">
        <v>Kg</v>
      </c>
      <c r="GNV118" s="4">
        <v>16</v>
      </c>
      <c r="GNW118" s="1">
        <f t="shared" ref="GNW118" si="4735">(0.15*2+0.2*2)/0.2*0.248*1.03</f>
        <v>0.89</v>
      </c>
      <c r="GNX118" s="4">
        <f t="shared" si="1280"/>
        <v>14.24</v>
      </c>
      <c r="GOA118" s="1" t="s">
        <v>542</v>
      </c>
      <c r="GOB118" s="4" t="str" cm="1">
        <f t="array" ref="GOB118:GOD118">IFERROR(VLOOKUP(GOA118,[1]MA!$A$6:$D$32,{2,3,4},0),IFERROR(VLOOKUP(GOA118,[1]MO!$A$6:$D$26,{2,3,4},0),IFERROR(VLOOKUP(GOA118,[1]MQ!$A$6:$D$26,{2,3,4},0),IFERROR(VLOOKUP(GOA118,[1]BA!$A$6:$H$184,{2,5,8},0),{"No encontrado","X","X"}))))</f>
        <v>ALAMBRON 1/4</v>
      </c>
      <c r="GOC118" s="12" t="str">
        <v>Kg</v>
      </c>
      <c r="GOD118" s="4">
        <v>16</v>
      </c>
      <c r="GOE118" s="1">
        <f t="shared" ref="GOE118" si="4736">(0.15*2+0.2*2)/0.2*0.248*1.03</f>
        <v>0.89</v>
      </c>
      <c r="GOF118" s="4">
        <f t="shared" si="1282"/>
        <v>14.24</v>
      </c>
      <c r="GOI118" s="1" t="s">
        <v>542</v>
      </c>
      <c r="GOJ118" s="4" t="str" cm="1">
        <f t="array" ref="GOJ118:GOL118">IFERROR(VLOOKUP(GOI118,[1]MA!$A$6:$D$32,{2,3,4},0),IFERROR(VLOOKUP(GOI118,[1]MO!$A$6:$D$26,{2,3,4},0),IFERROR(VLOOKUP(GOI118,[1]MQ!$A$6:$D$26,{2,3,4},0),IFERROR(VLOOKUP(GOI118,[1]BA!$A$6:$H$184,{2,5,8},0),{"No encontrado","X","X"}))))</f>
        <v>ALAMBRON 1/4</v>
      </c>
      <c r="GOK118" s="12" t="str">
        <v>Kg</v>
      </c>
      <c r="GOL118" s="4">
        <v>16</v>
      </c>
      <c r="GOM118" s="1">
        <f t="shared" ref="GOM118" si="4737">(0.15*2+0.2*2)/0.2*0.248*1.03</f>
        <v>0.89</v>
      </c>
      <c r="GON118" s="4">
        <f t="shared" si="1284"/>
        <v>14.24</v>
      </c>
      <c r="GOQ118" s="1" t="s">
        <v>542</v>
      </c>
      <c r="GOR118" s="4" t="str" cm="1">
        <f t="array" ref="GOR118:GOT118">IFERROR(VLOOKUP(GOQ118,[1]MA!$A$6:$D$32,{2,3,4},0),IFERROR(VLOOKUP(GOQ118,[1]MO!$A$6:$D$26,{2,3,4},0),IFERROR(VLOOKUP(GOQ118,[1]MQ!$A$6:$D$26,{2,3,4},0),IFERROR(VLOOKUP(GOQ118,[1]BA!$A$6:$H$184,{2,5,8},0),{"No encontrado","X","X"}))))</f>
        <v>ALAMBRON 1/4</v>
      </c>
      <c r="GOS118" s="12" t="str">
        <v>Kg</v>
      </c>
      <c r="GOT118" s="4">
        <v>16</v>
      </c>
      <c r="GOU118" s="1">
        <f t="shared" ref="GOU118" si="4738">(0.15*2+0.2*2)/0.2*0.248*1.03</f>
        <v>0.89</v>
      </c>
      <c r="GOV118" s="4">
        <f t="shared" si="1286"/>
        <v>14.24</v>
      </c>
      <c r="GOY118" s="1" t="s">
        <v>542</v>
      </c>
      <c r="GOZ118" s="4" t="str" cm="1">
        <f t="array" ref="GOZ118:GPB118">IFERROR(VLOOKUP(GOY118,[1]MA!$A$6:$D$32,{2,3,4},0),IFERROR(VLOOKUP(GOY118,[1]MO!$A$6:$D$26,{2,3,4},0),IFERROR(VLOOKUP(GOY118,[1]MQ!$A$6:$D$26,{2,3,4},0),IFERROR(VLOOKUP(GOY118,[1]BA!$A$6:$H$184,{2,5,8},0),{"No encontrado","X","X"}))))</f>
        <v>ALAMBRON 1/4</v>
      </c>
      <c r="GPA118" s="12" t="str">
        <v>Kg</v>
      </c>
      <c r="GPB118" s="4">
        <v>16</v>
      </c>
      <c r="GPC118" s="1">
        <f t="shared" ref="GPC118" si="4739">(0.15*2+0.2*2)/0.2*0.248*1.03</f>
        <v>0.89</v>
      </c>
      <c r="GPD118" s="4">
        <f t="shared" si="1288"/>
        <v>14.24</v>
      </c>
      <c r="GPG118" s="1" t="s">
        <v>542</v>
      </c>
      <c r="GPH118" s="4" t="str" cm="1">
        <f t="array" ref="GPH118:GPJ118">IFERROR(VLOOKUP(GPG118,[1]MA!$A$6:$D$32,{2,3,4},0),IFERROR(VLOOKUP(GPG118,[1]MO!$A$6:$D$26,{2,3,4},0),IFERROR(VLOOKUP(GPG118,[1]MQ!$A$6:$D$26,{2,3,4},0),IFERROR(VLOOKUP(GPG118,[1]BA!$A$6:$H$184,{2,5,8},0),{"No encontrado","X","X"}))))</f>
        <v>ALAMBRON 1/4</v>
      </c>
      <c r="GPI118" s="12" t="str">
        <v>Kg</v>
      </c>
      <c r="GPJ118" s="4">
        <v>16</v>
      </c>
      <c r="GPK118" s="1">
        <f t="shared" ref="GPK118" si="4740">(0.15*2+0.2*2)/0.2*0.248*1.03</f>
        <v>0.89</v>
      </c>
      <c r="GPL118" s="4">
        <f t="shared" si="1290"/>
        <v>14.24</v>
      </c>
      <c r="GPO118" s="1" t="s">
        <v>542</v>
      </c>
      <c r="GPP118" s="4" t="str" cm="1">
        <f t="array" ref="GPP118:GPR118">IFERROR(VLOOKUP(GPO118,[1]MA!$A$6:$D$32,{2,3,4},0),IFERROR(VLOOKUP(GPO118,[1]MO!$A$6:$D$26,{2,3,4},0),IFERROR(VLOOKUP(GPO118,[1]MQ!$A$6:$D$26,{2,3,4},0),IFERROR(VLOOKUP(GPO118,[1]BA!$A$6:$H$184,{2,5,8},0),{"No encontrado","X","X"}))))</f>
        <v>ALAMBRON 1/4</v>
      </c>
      <c r="GPQ118" s="12" t="str">
        <v>Kg</v>
      </c>
      <c r="GPR118" s="4">
        <v>16</v>
      </c>
      <c r="GPS118" s="1">
        <f t="shared" ref="GPS118" si="4741">(0.15*2+0.2*2)/0.2*0.248*1.03</f>
        <v>0.89</v>
      </c>
      <c r="GPT118" s="4">
        <f t="shared" si="1292"/>
        <v>14.24</v>
      </c>
      <c r="GPW118" s="1" t="s">
        <v>542</v>
      </c>
      <c r="GPX118" s="4" t="str" cm="1">
        <f t="array" ref="GPX118:GPZ118">IFERROR(VLOOKUP(GPW118,[1]MA!$A$6:$D$32,{2,3,4},0),IFERROR(VLOOKUP(GPW118,[1]MO!$A$6:$D$26,{2,3,4},0),IFERROR(VLOOKUP(GPW118,[1]MQ!$A$6:$D$26,{2,3,4},0),IFERROR(VLOOKUP(GPW118,[1]BA!$A$6:$H$184,{2,5,8},0),{"No encontrado","X","X"}))))</f>
        <v>ALAMBRON 1/4</v>
      </c>
      <c r="GPY118" s="12" t="str">
        <v>Kg</v>
      </c>
      <c r="GPZ118" s="4">
        <v>16</v>
      </c>
      <c r="GQA118" s="1">
        <f t="shared" ref="GQA118" si="4742">(0.15*2+0.2*2)/0.2*0.248*1.03</f>
        <v>0.89</v>
      </c>
      <c r="GQB118" s="4">
        <f t="shared" si="1294"/>
        <v>14.24</v>
      </c>
      <c r="GQE118" s="1" t="s">
        <v>542</v>
      </c>
      <c r="GQF118" s="4" t="str" cm="1">
        <f t="array" ref="GQF118:GQH118">IFERROR(VLOOKUP(GQE118,[1]MA!$A$6:$D$32,{2,3,4},0),IFERROR(VLOOKUP(GQE118,[1]MO!$A$6:$D$26,{2,3,4},0),IFERROR(VLOOKUP(GQE118,[1]MQ!$A$6:$D$26,{2,3,4},0),IFERROR(VLOOKUP(GQE118,[1]BA!$A$6:$H$184,{2,5,8},0),{"No encontrado","X","X"}))))</f>
        <v>ALAMBRON 1/4</v>
      </c>
      <c r="GQG118" s="12" t="str">
        <v>Kg</v>
      </c>
      <c r="GQH118" s="4">
        <v>16</v>
      </c>
      <c r="GQI118" s="1">
        <f t="shared" ref="GQI118" si="4743">(0.15*2+0.2*2)/0.2*0.248*1.03</f>
        <v>0.89</v>
      </c>
      <c r="GQJ118" s="4">
        <f t="shared" si="1296"/>
        <v>14.24</v>
      </c>
      <c r="GQM118" s="1" t="s">
        <v>542</v>
      </c>
      <c r="GQN118" s="4" t="str" cm="1">
        <f t="array" ref="GQN118:GQP118">IFERROR(VLOOKUP(GQM118,[1]MA!$A$6:$D$32,{2,3,4},0),IFERROR(VLOOKUP(GQM118,[1]MO!$A$6:$D$26,{2,3,4},0),IFERROR(VLOOKUP(GQM118,[1]MQ!$A$6:$D$26,{2,3,4},0),IFERROR(VLOOKUP(GQM118,[1]BA!$A$6:$H$184,{2,5,8},0),{"No encontrado","X","X"}))))</f>
        <v>ALAMBRON 1/4</v>
      </c>
      <c r="GQO118" s="12" t="str">
        <v>Kg</v>
      </c>
      <c r="GQP118" s="4">
        <v>16</v>
      </c>
      <c r="GQQ118" s="1">
        <f t="shared" ref="GQQ118" si="4744">(0.15*2+0.2*2)/0.2*0.248*1.03</f>
        <v>0.89</v>
      </c>
      <c r="GQR118" s="4">
        <f t="shared" si="1298"/>
        <v>14.24</v>
      </c>
      <c r="GQU118" s="1" t="s">
        <v>542</v>
      </c>
      <c r="GQV118" s="4" t="str" cm="1">
        <f t="array" ref="GQV118:GQX118">IFERROR(VLOOKUP(GQU118,[1]MA!$A$6:$D$32,{2,3,4},0),IFERROR(VLOOKUP(GQU118,[1]MO!$A$6:$D$26,{2,3,4},0),IFERROR(VLOOKUP(GQU118,[1]MQ!$A$6:$D$26,{2,3,4},0),IFERROR(VLOOKUP(GQU118,[1]BA!$A$6:$H$184,{2,5,8},0),{"No encontrado","X","X"}))))</f>
        <v>ALAMBRON 1/4</v>
      </c>
      <c r="GQW118" s="12" t="str">
        <v>Kg</v>
      </c>
      <c r="GQX118" s="4">
        <v>16</v>
      </c>
      <c r="GQY118" s="1">
        <f t="shared" ref="GQY118" si="4745">(0.15*2+0.2*2)/0.2*0.248*1.03</f>
        <v>0.89</v>
      </c>
      <c r="GQZ118" s="4">
        <f t="shared" si="1300"/>
        <v>14.24</v>
      </c>
      <c r="GRC118" s="1" t="s">
        <v>542</v>
      </c>
      <c r="GRD118" s="4" t="str" cm="1">
        <f t="array" ref="GRD118:GRF118">IFERROR(VLOOKUP(GRC118,[1]MA!$A$6:$D$32,{2,3,4},0),IFERROR(VLOOKUP(GRC118,[1]MO!$A$6:$D$26,{2,3,4},0),IFERROR(VLOOKUP(GRC118,[1]MQ!$A$6:$D$26,{2,3,4},0),IFERROR(VLOOKUP(GRC118,[1]BA!$A$6:$H$184,{2,5,8},0),{"No encontrado","X","X"}))))</f>
        <v>ALAMBRON 1/4</v>
      </c>
      <c r="GRE118" s="12" t="str">
        <v>Kg</v>
      </c>
      <c r="GRF118" s="4">
        <v>16</v>
      </c>
      <c r="GRG118" s="1">
        <f t="shared" ref="GRG118" si="4746">(0.15*2+0.2*2)/0.2*0.248*1.03</f>
        <v>0.89</v>
      </c>
      <c r="GRH118" s="4">
        <f t="shared" si="1302"/>
        <v>14.24</v>
      </c>
      <c r="GRK118" s="1" t="s">
        <v>542</v>
      </c>
      <c r="GRL118" s="4" t="str" cm="1">
        <f t="array" ref="GRL118:GRN118">IFERROR(VLOOKUP(GRK118,[1]MA!$A$6:$D$32,{2,3,4},0),IFERROR(VLOOKUP(GRK118,[1]MO!$A$6:$D$26,{2,3,4},0),IFERROR(VLOOKUP(GRK118,[1]MQ!$A$6:$D$26,{2,3,4},0),IFERROR(VLOOKUP(GRK118,[1]BA!$A$6:$H$184,{2,5,8},0),{"No encontrado","X","X"}))))</f>
        <v>ALAMBRON 1/4</v>
      </c>
      <c r="GRM118" s="12" t="str">
        <v>Kg</v>
      </c>
      <c r="GRN118" s="4">
        <v>16</v>
      </c>
      <c r="GRO118" s="1">
        <f t="shared" ref="GRO118" si="4747">(0.15*2+0.2*2)/0.2*0.248*1.03</f>
        <v>0.89</v>
      </c>
      <c r="GRP118" s="4">
        <f t="shared" si="1304"/>
        <v>14.24</v>
      </c>
      <c r="GRS118" s="1" t="s">
        <v>542</v>
      </c>
      <c r="GRT118" s="4" t="str" cm="1">
        <f t="array" ref="GRT118:GRV118">IFERROR(VLOOKUP(GRS118,[1]MA!$A$6:$D$32,{2,3,4},0),IFERROR(VLOOKUP(GRS118,[1]MO!$A$6:$D$26,{2,3,4},0),IFERROR(VLOOKUP(GRS118,[1]MQ!$A$6:$D$26,{2,3,4},0),IFERROR(VLOOKUP(GRS118,[1]BA!$A$6:$H$184,{2,5,8},0),{"No encontrado","X","X"}))))</f>
        <v>ALAMBRON 1/4</v>
      </c>
      <c r="GRU118" s="12" t="str">
        <v>Kg</v>
      </c>
      <c r="GRV118" s="4">
        <v>16</v>
      </c>
      <c r="GRW118" s="1">
        <f t="shared" ref="GRW118" si="4748">(0.15*2+0.2*2)/0.2*0.248*1.03</f>
        <v>0.89</v>
      </c>
      <c r="GRX118" s="4">
        <f t="shared" si="1306"/>
        <v>14.24</v>
      </c>
      <c r="GSA118" s="1" t="s">
        <v>542</v>
      </c>
      <c r="GSB118" s="4" t="str" cm="1">
        <f t="array" ref="GSB118:GSD118">IFERROR(VLOOKUP(GSA118,[1]MA!$A$6:$D$32,{2,3,4},0),IFERROR(VLOOKUP(GSA118,[1]MO!$A$6:$D$26,{2,3,4},0),IFERROR(VLOOKUP(GSA118,[1]MQ!$A$6:$D$26,{2,3,4},0),IFERROR(VLOOKUP(GSA118,[1]BA!$A$6:$H$184,{2,5,8},0),{"No encontrado","X","X"}))))</f>
        <v>ALAMBRON 1/4</v>
      </c>
      <c r="GSC118" s="12" t="str">
        <v>Kg</v>
      </c>
      <c r="GSD118" s="4">
        <v>16</v>
      </c>
      <c r="GSE118" s="1">
        <f t="shared" ref="GSE118" si="4749">(0.15*2+0.2*2)/0.2*0.248*1.03</f>
        <v>0.89</v>
      </c>
      <c r="GSF118" s="4">
        <f t="shared" si="1308"/>
        <v>14.24</v>
      </c>
      <c r="GSI118" s="1" t="s">
        <v>542</v>
      </c>
      <c r="GSJ118" s="4" t="str" cm="1">
        <f t="array" ref="GSJ118:GSL118">IFERROR(VLOOKUP(GSI118,[1]MA!$A$6:$D$32,{2,3,4},0),IFERROR(VLOOKUP(GSI118,[1]MO!$A$6:$D$26,{2,3,4},0),IFERROR(VLOOKUP(GSI118,[1]MQ!$A$6:$D$26,{2,3,4},0),IFERROR(VLOOKUP(GSI118,[1]BA!$A$6:$H$184,{2,5,8},0),{"No encontrado","X","X"}))))</f>
        <v>ALAMBRON 1/4</v>
      </c>
      <c r="GSK118" s="12" t="str">
        <v>Kg</v>
      </c>
      <c r="GSL118" s="4">
        <v>16</v>
      </c>
      <c r="GSM118" s="1">
        <f t="shared" ref="GSM118" si="4750">(0.15*2+0.2*2)/0.2*0.248*1.03</f>
        <v>0.89</v>
      </c>
      <c r="GSN118" s="4">
        <f t="shared" si="1310"/>
        <v>14.24</v>
      </c>
      <c r="GSQ118" s="1" t="s">
        <v>542</v>
      </c>
      <c r="GSR118" s="4" t="str" cm="1">
        <f t="array" ref="GSR118:GST118">IFERROR(VLOOKUP(GSQ118,[1]MA!$A$6:$D$32,{2,3,4},0),IFERROR(VLOOKUP(GSQ118,[1]MO!$A$6:$D$26,{2,3,4},0),IFERROR(VLOOKUP(GSQ118,[1]MQ!$A$6:$D$26,{2,3,4},0),IFERROR(VLOOKUP(GSQ118,[1]BA!$A$6:$H$184,{2,5,8},0),{"No encontrado","X","X"}))))</f>
        <v>ALAMBRON 1/4</v>
      </c>
      <c r="GSS118" s="12" t="str">
        <v>Kg</v>
      </c>
      <c r="GST118" s="4">
        <v>16</v>
      </c>
      <c r="GSU118" s="1">
        <f t="shared" ref="GSU118" si="4751">(0.15*2+0.2*2)/0.2*0.248*1.03</f>
        <v>0.89</v>
      </c>
      <c r="GSV118" s="4">
        <f t="shared" si="1312"/>
        <v>14.24</v>
      </c>
      <c r="GSY118" s="1" t="s">
        <v>542</v>
      </c>
      <c r="GSZ118" s="4" t="str" cm="1">
        <f t="array" ref="GSZ118:GTB118">IFERROR(VLOOKUP(GSY118,[1]MA!$A$6:$D$32,{2,3,4},0),IFERROR(VLOOKUP(GSY118,[1]MO!$A$6:$D$26,{2,3,4},0),IFERROR(VLOOKUP(GSY118,[1]MQ!$A$6:$D$26,{2,3,4},0),IFERROR(VLOOKUP(GSY118,[1]BA!$A$6:$H$184,{2,5,8},0),{"No encontrado","X","X"}))))</f>
        <v>ALAMBRON 1/4</v>
      </c>
      <c r="GTA118" s="12" t="str">
        <v>Kg</v>
      </c>
      <c r="GTB118" s="4">
        <v>16</v>
      </c>
      <c r="GTC118" s="1">
        <f t="shared" ref="GTC118" si="4752">(0.15*2+0.2*2)/0.2*0.248*1.03</f>
        <v>0.89</v>
      </c>
      <c r="GTD118" s="4">
        <f t="shared" si="1314"/>
        <v>14.24</v>
      </c>
      <c r="GTG118" s="1" t="s">
        <v>542</v>
      </c>
      <c r="GTH118" s="4" t="str" cm="1">
        <f t="array" ref="GTH118:GTJ118">IFERROR(VLOOKUP(GTG118,[1]MA!$A$6:$D$32,{2,3,4},0),IFERROR(VLOOKUP(GTG118,[1]MO!$A$6:$D$26,{2,3,4},0),IFERROR(VLOOKUP(GTG118,[1]MQ!$A$6:$D$26,{2,3,4},0),IFERROR(VLOOKUP(GTG118,[1]BA!$A$6:$H$184,{2,5,8},0),{"No encontrado","X","X"}))))</f>
        <v>ALAMBRON 1/4</v>
      </c>
      <c r="GTI118" s="12" t="str">
        <v>Kg</v>
      </c>
      <c r="GTJ118" s="4">
        <v>16</v>
      </c>
      <c r="GTK118" s="1">
        <f t="shared" ref="GTK118" si="4753">(0.15*2+0.2*2)/0.2*0.248*1.03</f>
        <v>0.89</v>
      </c>
      <c r="GTL118" s="4">
        <f t="shared" si="1316"/>
        <v>14.24</v>
      </c>
      <c r="GTO118" s="1" t="s">
        <v>542</v>
      </c>
      <c r="GTP118" s="4" t="str" cm="1">
        <f t="array" ref="GTP118:GTR118">IFERROR(VLOOKUP(GTO118,[1]MA!$A$6:$D$32,{2,3,4},0),IFERROR(VLOOKUP(GTO118,[1]MO!$A$6:$D$26,{2,3,4},0),IFERROR(VLOOKUP(GTO118,[1]MQ!$A$6:$D$26,{2,3,4},0),IFERROR(VLOOKUP(GTO118,[1]BA!$A$6:$H$184,{2,5,8},0),{"No encontrado","X","X"}))))</f>
        <v>ALAMBRON 1/4</v>
      </c>
      <c r="GTQ118" s="12" t="str">
        <v>Kg</v>
      </c>
      <c r="GTR118" s="4">
        <v>16</v>
      </c>
      <c r="GTS118" s="1">
        <f t="shared" ref="GTS118" si="4754">(0.15*2+0.2*2)/0.2*0.248*1.03</f>
        <v>0.89</v>
      </c>
      <c r="GTT118" s="4">
        <f t="shared" si="1318"/>
        <v>14.24</v>
      </c>
      <c r="GTW118" s="1" t="s">
        <v>542</v>
      </c>
      <c r="GTX118" s="4" t="str" cm="1">
        <f t="array" ref="GTX118:GTZ118">IFERROR(VLOOKUP(GTW118,[1]MA!$A$6:$D$32,{2,3,4},0),IFERROR(VLOOKUP(GTW118,[1]MO!$A$6:$D$26,{2,3,4},0),IFERROR(VLOOKUP(GTW118,[1]MQ!$A$6:$D$26,{2,3,4},0),IFERROR(VLOOKUP(GTW118,[1]BA!$A$6:$H$184,{2,5,8},0),{"No encontrado","X","X"}))))</f>
        <v>ALAMBRON 1/4</v>
      </c>
      <c r="GTY118" s="12" t="str">
        <v>Kg</v>
      </c>
      <c r="GTZ118" s="4">
        <v>16</v>
      </c>
      <c r="GUA118" s="1">
        <f t="shared" ref="GUA118" si="4755">(0.15*2+0.2*2)/0.2*0.248*1.03</f>
        <v>0.89</v>
      </c>
      <c r="GUB118" s="4">
        <f t="shared" si="1320"/>
        <v>14.24</v>
      </c>
      <c r="GUE118" s="1" t="s">
        <v>542</v>
      </c>
      <c r="GUF118" s="4" t="str" cm="1">
        <f t="array" ref="GUF118:GUH118">IFERROR(VLOOKUP(GUE118,[1]MA!$A$6:$D$32,{2,3,4},0),IFERROR(VLOOKUP(GUE118,[1]MO!$A$6:$D$26,{2,3,4},0),IFERROR(VLOOKUP(GUE118,[1]MQ!$A$6:$D$26,{2,3,4},0),IFERROR(VLOOKUP(GUE118,[1]BA!$A$6:$H$184,{2,5,8},0),{"No encontrado","X","X"}))))</f>
        <v>ALAMBRON 1/4</v>
      </c>
      <c r="GUG118" s="12" t="str">
        <v>Kg</v>
      </c>
      <c r="GUH118" s="4">
        <v>16</v>
      </c>
      <c r="GUI118" s="1">
        <f t="shared" ref="GUI118" si="4756">(0.15*2+0.2*2)/0.2*0.248*1.03</f>
        <v>0.89</v>
      </c>
      <c r="GUJ118" s="4">
        <f t="shared" si="1322"/>
        <v>14.24</v>
      </c>
      <c r="GUM118" s="1" t="s">
        <v>542</v>
      </c>
      <c r="GUN118" s="4" t="str" cm="1">
        <f t="array" ref="GUN118:GUP118">IFERROR(VLOOKUP(GUM118,[1]MA!$A$6:$D$32,{2,3,4},0),IFERROR(VLOOKUP(GUM118,[1]MO!$A$6:$D$26,{2,3,4},0),IFERROR(VLOOKUP(GUM118,[1]MQ!$A$6:$D$26,{2,3,4},0),IFERROR(VLOOKUP(GUM118,[1]BA!$A$6:$H$184,{2,5,8},0),{"No encontrado","X","X"}))))</f>
        <v>ALAMBRON 1/4</v>
      </c>
      <c r="GUO118" s="12" t="str">
        <v>Kg</v>
      </c>
      <c r="GUP118" s="4">
        <v>16</v>
      </c>
      <c r="GUQ118" s="1">
        <f t="shared" ref="GUQ118" si="4757">(0.15*2+0.2*2)/0.2*0.248*1.03</f>
        <v>0.89</v>
      </c>
      <c r="GUR118" s="4">
        <f t="shared" si="1324"/>
        <v>14.24</v>
      </c>
      <c r="GUU118" s="1" t="s">
        <v>542</v>
      </c>
      <c r="GUV118" s="4" t="str" cm="1">
        <f t="array" ref="GUV118:GUX118">IFERROR(VLOOKUP(GUU118,[1]MA!$A$6:$D$32,{2,3,4},0),IFERROR(VLOOKUP(GUU118,[1]MO!$A$6:$D$26,{2,3,4},0),IFERROR(VLOOKUP(GUU118,[1]MQ!$A$6:$D$26,{2,3,4},0),IFERROR(VLOOKUP(GUU118,[1]BA!$A$6:$H$184,{2,5,8},0),{"No encontrado","X","X"}))))</f>
        <v>ALAMBRON 1/4</v>
      </c>
      <c r="GUW118" s="12" t="str">
        <v>Kg</v>
      </c>
      <c r="GUX118" s="4">
        <v>16</v>
      </c>
      <c r="GUY118" s="1">
        <f t="shared" ref="GUY118" si="4758">(0.15*2+0.2*2)/0.2*0.248*1.03</f>
        <v>0.89</v>
      </c>
      <c r="GUZ118" s="4">
        <f t="shared" si="1326"/>
        <v>14.24</v>
      </c>
      <c r="GVC118" s="1" t="s">
        <v>542</v>
      </c>
      <c r="GVD118" s="4" t="str" cm="1">
        <f t="array" ref="GVD118:GVF118">IFERROR(VLOOKUP(GVC118,[1]MA!$A$6:$D$32,{2,3,4},0),IFERROR(VLOOKUP(GVC118,[1]MO!$A$6:$D$26,{2,3,4},0),IFERROR(VLOOKUP(GVC118,[1]MQ!$A$6:$D$26,{2,3,4},0),IFERROR(VLOOKUP(GVC118,[1]BA!$A$6:$H$184,{2,5,8},0),{"No encontrado","X","X"}))))</f>
        <v>ALAMBRON 1/4</v>
      </c>
      <c r="GVE118" s="12" t="str">
        <v>Kg</v>
      </c>
      <c r="GVF118" s="4">
        <v>16</v>
      </c>
      <c r="GVG118" s="1">
        <f t="shared" ref="GVG118" si="4759">(0.15*2+0.2*2)/0.2*0.248*1.03</f>
        <v>0.89</v>
      </c>
      <c r="GVH118" s="4">
        <f t="shared" si="1328"/>
        <v>14.24</v>
      </c>
      <c r="GVK118" s="1" t="s">
        <v>542</v>
      </c>
      <c r="GVL118" s="4" t="str" cm="1">
        <f t="array" ref="GVL118:GVN118">IFERROR(VLOOKUP(GVK118,[1]MA!$A$6:$D$32,{2,3,4},0),IFERROR(VLOOKUP(GVK118,[1]MO!$A$6:$D$26,{2,3,4},0),IFERROR(VLOOKUP(GVK118,[1]MQ!$A$6:$D$26,{2,3,4},0),IFERROR(VLOOKUP(GVK118,[1]BA!$A$6:$H$184,{2,5,8},0),{"No encontrado","X","X"}))))</f>
        <v>ALAMBRON 1/4</v>
      </c>
      <c r="GVM118" s="12" t="str">
        <v>Kg</v>
      </c>
      <c r="GVN118" s="4">
        <v>16</v>
      </c>
      <c r="GVO118" s="1">
        <f t="shared" ref="GVO118" si="4760">(0.15*2+0.2*2)/0.2*0.248*1.03</f>
        <v>0.89</v>
      </c>
      <c r="GVP118" s="4">
        <f t="shared" si="1330"/>
        <v>14.24</v>
      </c>
      <c r="GVS118" s="1" t="s">
        <v>542</v>
      </c>
      <c r="GVT118" s="4" t="str" cm="1">
        <f t="array" ref="GVT118:GVV118">IFERROR(VLOOKUP(GVS118,[1]MA!$A$6:$D$32,{2,3,4},0),IFERROR(VLOOKUP(GVS118,[1]MO!$A$6:$D$26,{2,3,4},0),IFERROR(VLOOKUP(GVS118,[1]MQ!$A$6:$D$26,{2,3,4},0),IFERROR(VLOOKUP(GVS118,[1]BA!$A$6:$H$184,{2,5,8},0),{"No encontrado","X","X"}))))</f>
        <v>ALAMBRON 1/4</v>
      </c>
      <c r="GVU118" s="12" t="str">
        <v>Kg</v>
      </c>
      <c r="GVV118" s="4">
        <v>16</v>
      </c>
      <c r="GVW118" s="1">
        <f t="shared" ref="GVW118" si="4761">(0.15*2+0.2*2)/0.2*0.248*1.03</f>
        <v>0.89</v>
      </c>
      <c r="GVX118" s="4">
        <f t="shared" si="1332"/>
        <v>14.24</v>
      </c>
      <c r="GWA118" s="1" t="s">
        <v>542</v>
      </c>
      <c r="GWB118" s="4" t="str" cm="1">
        <f t="array" ref="GWB118:GWD118">IFERROR(VLOOKUP(GWA118,[1]MA!$A$6:$D$32,{2,3,4},0),IFERROR(VLOOKUP(GWA118,[1]MO!$A$6:$D$26,{2,3,4},0),IFERROR(VLOOKUP(GWA118,[1]MQ!$A$6:$D$26,{2,3,4},0),IFERROR(VLOOKUP(GWA118,[1]BA!$A$6:$H$184,{2,5,8},0),{"No encontrado","X","X"}))))</f>
        <v>ALAMBRON 1/4</v>
      </c>
      <c r="GWC118" s="12" t="str">
        <v>Kg</v>
      </c>
      <c r="GWD118" s="4">
        <v>16</v>
      </c>
      <c r="GWE118" s="1">
        <f t="shared" ref="GWE118" si="4762">(0.15*2+0.2*2)/0.2*0.248*1.03</f>
        <v>0.89</v>
      </c>
      <c r="GWF118" s="4">
        <f t="shared" si="1334"/>
        <v>14.24</v>
      </c>
      <c r="GWI118" s="1" t="s">
        <v>542</v>
      </c>
      <c r="GWJ118" s="4" t="str" cm="1">
        <f t="array" ref="GWJ118:GWL118">IFERROR(VLOOKUP(GWI118,[1]MA!$A$6:$D$32,{2,3,4},0),IFERROR(VLOOKUP(GWI118,[1]MO!$A$6:$D$26,{2,3,4},0),IFERROR(VLOOKUP(GWI118,[1]MQ!$A$6:$D$26,{2,3,4},0),IFERROR(VLOOKUP(GWI118,[1]BA!$A$6:$H$184,{2,5,8},0),{"No encontrado","X","X"}))))</f>
        <v>ALAMBRON 1/4</v>
      </c>
      <c r="GWK118" s="12" t="str">
        <v>Kg</v>
      </c>
      <c r="GWL118" s="4">
        <v>16</v>
      </c>
      <c r="GWM118" s="1">
        <f t="shared" ref="GWM118" si="4763">(0.15*2+0.2*2)/0.2*0.248*1.03</f>
        <v>0.89</v>
      </c>
      <c r="GWN118" s="4">
        <f t="shared" si="1336"/>
        <v>14.24</v>
      </c>
      <c r="GWQ118" s="1" t="s">
        <v>542</v>
      </c>
      <c r="GWR118" s="4" t="str" cm="1">
        <f t="array" ref="GWR118:GWT118">IFERROR(VLOOKUP(GWQ118,[1]MA!$A$6:$D$32,{2,3,4},0),IFERROR(VLOOKUP(GWQ118,[1]MO!$A$6:$D$26,{2,3,4},0),IFERROR(VLOOKUP(GWQ118,[1]MQ!$A$6:$D$26,{2,3,4},0),IFERROR(VLOOKUP(GWQ118,[1]BA!$A$6:$H$184,{2,5,8},0),{"No encontrado","X","X"}))))</f>
        <v>ALAMBRON 1/4</v>
      </c>
      <c r="GWS118" s="12" t="str">
        <v>Kg</v>
      </c>
      <c r="GWT118" s="4">
        <v>16</v>
      </c>
      <c r="GWU118" s="1">
        <f t="shared" ref="GWU118" si="4764">(0.15*2+0.2*2)/0.2*0.248*1.03</f>
        <v>0.89</v>
      </c>
      <c r="GWV118" s="4">
        <f t="shared" si="1338"/>
        <v>14.24</v>
      </c>
      <c r="GWY118" s="1" t="s">
        <v>542</v>
      </c>
      <c r="GWZ118" s="4" t="str" cm="1">
        <f t="array" ref="GWZ118:GXB118">IFERROR(VLOOKUP(GWY118,[1]MA!$A$6:$D$32,{2,3,4},0),IFERROR(VLOOKUP(GWY118,[1]MO!$A$6:$D$26,{2,3,4},0),IFERROR(VLOOKUP(GWY118,[1]MQ!$A$6:$D$26,{2,3,4},0),IFERROR(VLOOKUP(GWY118,[1]BA!$A$6:$H$184,{2,5,8},0),{"No encontrado","X","X"}))))</f>
        <v>ALAMBRON 1/4</v>
      </c>
      <c r="GXA118" s="12" t="str">
        <v>Kg</v>
      </c>
      <c r="GXB118" s="4">
        <v>16</v>
      </c>
      <c r="GXC118" s="1">
        <f t="shared" ref="GXC118" si="4765">(0.15*2+0.2*2)/0.2*0.248*1.03</f>
        <v>0.89</v>
      </c>
      <c r="GXD118" s="4">
        <f t="shared" si="1340"/>
        <v>14.24</v>
      </c>
      <c r="GXG118" s="1" t="s">
        <v>542</v>
      </c>
      <c r="GXH118" s="4" t="str" cm="1">
        <f t="array" ref="GXH118:GXJ118">IFERROR(VLOOKUP(GXG118,[1]MA!$A$6:$D$32,{2,3,4},0),IFERROR(VLOOKUP(GXG118,[1]MO!$A$6:$D$26,{2,3,4},0),IFERROR(VLOOKUP(GXG118,[1]MQ!$A$6:$D$26,{2,3,4},0),IFERROR(VLOOKUP(GXG118,[1]BA!$A$6:$H$184,{2,5,8},0),{"No encontrado","X","X"}))))</f>
        <v>ALAMBRON 1/4</v>
      </c>
      <c r="GXI118" s="12" t="str">
        <v>Kg</v>
      </c>
      <c r="GXJ118" s="4">
        <v>16</v>
      </c>
      <c r="GXK118" s="1">
        <f t="shared" ref="GXK118" si="4766">(0.15*2+0.2*2)/0.2*0.248*1.03</f>
        <v>0.89</v>
      </c>
      <c r="GXL118" s="4">
        <f t="shared" si="1342"/>
        <v>14.24</v>
      </c>
      <c r="GXO118" s="1" t="s">
        <v>542</v>
      </c>
      <c r="GXP118" s="4" t="str" cm="1">
        <f t="array" ref="GXP118:GXR118">IFERROR(VLOOKUP(GXO118,[1]MA!$A$6:$D$32,{2,3,4},0),IFERROR(VLOOKUP(GXO118,[1]MO!$A$6:$D$26,{2,3,4},0),IFERROR(VLOOKUP(GXO118,[1]MQ!$A$6:$D$26,{2,3,4},0),IFERROR(VLOOKUP(GXO118,[1]BA!$A$6:$H$184,{2,5,8},0),{"No encontrado","X","X"}))))</f>
        <v>ALAMBRON 1/4</v>
      </c>
      <c r="GXQ118" s="12" t="str">
        <v>Kg</v>
      </c>
      <c r="GXR118" s="4">
        <v>16</v>
      </c>
      <c r="GXS118" s="1">
        <f t="shared" ref="GXS118" si="4767">(0.15*2+0.2*2)/0.2*0.248*1.03</f>
        <v>0.89</v>
      </c>
      <c r="GXT118" s="4">
        <f t="shared" si="1344"/>
        <v>14.24</v>
      </c>
      <c r="GXW118" s="1" t="s">
        <v>542</v>
      </c>
      <c r="GXX118" s="4" t="str" cm="1">
        <f t="array" ref="GXX118:GXZ118">IFERROR(VLOOKUP(GXW118,[1]MA!$A$6:$D$32,{2,3,4},0),IFERROR(VLOOKUP(GXW118,[1]MO!$A$6:$D$26,{2,3,4},0),IFERROR(VLOOKUP(GXW118,[1]MQ!$A$6:$D$26,{2,3,4},0),IFERROR(VLOOKUP(GXW118,[1]BA!$A$6:$H$184,{2,5,8},0),{"No encontrado","X","X"}))))</f>
        <v>ALAMBRON 1/4</v>
      </c>
      <c r="GXY118" s="12" t="str">
        <v>Kg</v>
      </c>
      <c r="GXZ118" s="4">
        <v>16</v>
      </c>
      <c r="GYA118" s="1">
        <f t="shared" ref="GYA118" si="4768">(0.15*2+0.2*2)/0.2*0.248*1.03</f>
        <v>0.89</v>
      </c>
      <c r="GYB118" s="4">
        <f t="shared" si="1346"/>
        <v>14.24</v>
      </c>
      <c r="GYE118" s="1" t="s">
        <v>542</v>
      </c>
      <c r="GYF118" s="4" t="str" cm="1">
        <f t="array" ref="GYF118:GYH118">IFERROR(VLOOKUP(GYE118,[1]MA!$A$6:$D$32,{2,3,4},0),IFERROR(VLOOKUP(GYE118,[1]MO!$A$6:$D$26,{2,3,4},0),IFERROR(VLOOKUP(GYE118,[1]MQ!$A$6:$D$26,{2,3,4},0),IFERROR(VLOOKUP(GYE118,[1]BA!$A$6:$H$184,{2,5,8},0),{"No encontrado","X","X"}))))</f>
        <v>ALAMBRON 1/4</v>
      </c>
      <c r="GYG118" s="12" t="str">
        <v>Kg</v>
      </c>
      <c r="GYH118" s="4">
        <v>16</v>
      </c>
      <c r="GYI118" s="1">
        <f t="shared" ref="GYI118" si="4769">(0.15*2+0.2*2)/0.2*0.248*1.03</f>
        <v>0.89</v>
      </c>
      <c r="GYJ118" s="4">
        <f t="shared" si="1348"/>
        <v>14.24</v>
      </c>
      <c r="GYM118" s="1" t="s">
        <v>542</v>
      </c>
      <c r="GYN118" s="4" t="str" cm="1">
        <f t="array" ref="GYN118:GYP118">IFERROR(VLOOKUP(GYM118,[1]MA!$A$6:$D$32,{2,3,4},0),IFERROR(VLOOKUP(GYM118,[1]MO!$A$6:$D$26,{2,3,4},0),IFERROR(VLOOKUP(GYM118,[1]MQ!$A$6:$D$26,{2,3,4},0),IFERROR(VLOOKUP(GYM118,[1]BA!$A$6:$H$184,{2,5,8},0),{"No encontrado","X","X"}))))</f>
        <v>ALAMBRON 1/4</v>
      </c>
      <c r="GYO118" s="12" t="str">
        <v>Kg</v>
      </c>
      <c r="GYP118" s="4">
        <v>16</v>
      </c>
      <c r="GYQ118" s="1">
        <f t="shared" ref="GYQ118" si="4770">(0.15*2+0.2*2)/0.2*0.248*1.03</f>
        <v>0.89</v>
      </c>
      <c r="GYR118" s="4">
        <f t="shared" si="1350"/>
        <v>14.24</v>
      </c>
      <c r="GYU118" s="1" t="s">
        <v>542</v>
      </c>
      <c r="GYV118" s="4" t="str" cm="1">
        <f t="array" ref="GYV118:GYX118">IFERROR(VLOOKUP(GYU118,[1]MA!$A$6:$D$32,{2,3,4},0),IFERROR(VLOOKUP(GYU118,[1]MO!$A$6:$D$26,{2,3,4},0),IFERROR(VLOOKUP(GYU118,[1]MQ!$A$6:$D$26,{2,3,4},0),IFERROR(VLOOKUP(GYU118,[1]BA!$A$6:$H$184,{2,5,8},0),{"No encontrado","X","X"}))))</f>
        <v>ALAMBRON 1/4</v>
      </c>
      <c r="GYW118" s="12" t="str">
        <v>Kg</v>
      </c>
      <c r="GYX118" s="4">
        <v>16</v>
      </c>
      <c r="GYY118" s="1">
        <f t="shared" ref="GYY118" si="4771">(0.15*2+0.2*2)/0.2*0.248*1.03</f>
        <v>0.89</v>
      </c>
      <c r="GYZ118" s="4">
        <f t="shared" si="1352"/>
        <v>14.24</v>
      </c>
      <c r="GZC118" s="1" t="s">
        <v>542</v>
      </c>
      <c r="GZD118" s="4" t="str" cm="1">
        <f t="array" ref="GZD118:GZF118">IFERROR(VLOOKUP(GZC118,[1]MA!$A$6:$D$32,{2,3,4},0),IFERROR(VLOOKUP(GZC118,[1]MO!$A$6:$D$26,{2,3,4},0),IFERROR(VLOOKUP(GZC118,[1]MQ!$A$6:$D$26,{2,3,4},0),IFERROR(VLOOKUP(GZC118,[1]BA!$A$6:$H$184,{2,5,8},0),{"No encontrado","X","X"}))))</f>
        <v>ALAMBRON 1/4</v>
      </c>
      <c r="GZE118" s="12" t="str">
        <v>Kg</v>
      </c>
      <c r="GZF118" s="4">
        <v>16</v>
      </c>
      <c r="GZG118" s="1">
        <f t="shared" ref="GZG118" si="4772">(0.15*2+0.2*2)/0.2*0.248*1.03</f>
        <v>0.89</v>
      </c>
      <c r="GZH118" s="4">
        <f t="shared" si="1354"/>
        <v>14.24</v>
      </c>
      <c r="GZK118" s="1" t="s">
        <v>542</v>
      </c>
      <c r="GZL118" s="4" t="str" cm="1">
        <f t="array" ref="GZL118:GZN118">IFERROR(VLOOKUP(GZK118,[1]MA!$A$6:$D$32,{2,3,4},0),IFERROR(VLOOKUP(GZK118,[1]MO!$A$6:$D$26,{2,3,4},0),IFERROR(VLOOKUP(GZK118,[1]MQ!$A$6:$D$26,{2,3,4},0),IFERROR(VLOOKUP(GZK118,[1]BA!$A$6:$H$184,{2,5,8},0),{"No encontrado","X","X"}))))</f>
        <v>ALAMBRON 1/4</v>
      </c>
      <c r="GZM118" s="12" t="str">
        <v>Kg</v>
      </c>
      <c r="GZN118" s="4">
        <v>16</v>
      </c>
      <c r="GZO118" s="1">
        <f t="shared" ref="GZO118" si="4773">(0.15*2+0.2*2)/0.2*0.248*1.03</f>
        <v>0.89</v>
      </c>
      <c r="GZP118" s="4">
        <f t="shared" si="1356"/>
        <v>14.24</v>
      </c>
      <c r="GZS118" s="1" t="s">
        <v>542</v>
      </c>
      <c r="GZT118" s="4" t="str" cm="1">
        <f t="array" ref="GZT118:GZV118">IFERROR(VLOOKUP(GZS118,[1]MA!$A$6:$D$32,{2,3,4},0),IFERROR(VLOOKUP(GZS118,[1]MO!$A$6:$D$26,{2,3,4},0),IFERROR(VLOOKUP(GZS118,[1]MQ!$A$6:$D$26,{2,3,4},0),IFERROR(VLOOKUP(GZS118,[1]BA!$A$6:$H$184,{2,5,8},0),{"No encontrado","X","X"}))))</f>
        <v>ALAMBRON 1/4</v>
      </c>
      <c r="GZU118" s="12" t="str">
        <v>Kg</v>
      </c>
      <c r="GZV118" s="4">
        <v>16</v>
      </c>
      <c r="GZW118" s="1">
        <f t="shared" ref="GZW118" si="4774">(0.15*2+0.2*2)/0.2*0.248*1.03</f>
        <v>0.89</v>
      </c>
      <c r="GZX118" s="4">
        <f t="shared" si="1358"/>
        <v>14.24</v>
      </c>
      <c r="HAA118" s="1" t="s">
        <v>542</v>
      </c>
      <c r="HAB118" s="4" t="str" cm="1">
        <f t="array" ref="HAB118:HAD118">IFERROR(VLOOKUP(HAA118,[1]MA!$A$6:$D$32,{2,3,4},0),IFERROR(VLOOKUP(HAA118,[1]MO!$A$6:$D$26,{2,3,4},0),IFERROR(VLOOKUP(HAA118,[1]MQ!$A$6:$D$26,{2,3,4},0),IFERROR(VLOOKUP(HAA118,[1]BA!$A$6:$H$184,{2,5,8},0),{"No encontrado","X","X"}))))</f>
        <v>ALAMBRON 1/4</v>
      </c>
      <c r="HAC118" s="12" t="str">
        <v>Kg</v>
      </c>
      <c r="HAD118" s="4">
        <v>16</v>
      </c>
      <c r="HAE118" s="1">
        <f t="shared" ref="HAE118" si="4775">(0.15*2+0.2*2)/0.2*0.248*1.03</f>
        <v>0.89</v>
      </c>
      <c r="HAF118" s="4">
        <f t="shared" si="1360"/>
        <v>14.24</v>
      </c>
      <c r="HAI118" s="1" t="s">
        <v>542</v>
      </c>
      <c r="HAJ118" s="4" t="str" cm="1">
        <f t="array" ref="HAJ118:HAL118">IFERROR(VLOOKUP(HAI118,[1]MA!$A$6:$D$32,{2,3,4},0),IFERROR(VLOOKUP(HAI118,[1]MO!$A$6:$D$26,{2,3,4},0),IFERROR(VLOOKUP(HAI118,[1]MQ!$A$6:$D$26,{2,3,4},0),IFERROR(VLOOKUP(HAI118,[1]BA!$A$6:$H$184,{2,5,8},0),{"No encontrado","X","X"}))))</f>
        <v>ALAMBRON 1/4</v>
      </c>
      <c r="HAK118" s="12" t="str">
        <v>Kg</v>
      </c>
      <c r="HAL118" s="4">
        <v>16</v>
      </c>
      <c r="HAM118" s="1">
        <f t="shared" ref="HAM118" si="4776">(0.15*2+0.2*2)/0.2*0.248*1.03</f>
        <v>0.89</v>
      </c>
      <c r="HAN118" s="4">
        <f t="shared" si="1362"/>
        <v>14.24</v>
      </c>
      <c r="HAQ118" s="1" t="s">
        <v>542</v>
      </c>
      <c r="HAR118" s="4" t="str" cm="1">
        <f t="array" ref="HAR118:HAT118">IFERROR(VLOOKUP(HAQ118,[1]MA!$A$6:$D$32,{2,3,4},0),IFERROR(VLOOKUP(HAQ118,[1]MO!$A$6:$D$26,{2,3,4},0),IFERROR(VLOOKUP(HAQ118,[1]MQ!$A$6:$D$26,{2,3,4},0),IFERROR(VLOOKUP(HAQ118,[1]BA!$A$6:$H$184,{2,5,8},0),{"No encontrado","X","X"}))))</f>
        <v>ALAMBRON 1/4</v>
      </c>
      <c r="HAS118" s="12" t="str">
        <v>Kg</v>
      </c>
      <c r="HAT118" s="4">
        <v>16</v>
      </c>
      <c r="HAU118" s="1">
        <f t="shared" ref="HAU118" si="4777">(0.15*2+0.2*2)/0.2*0.248*1.03</f>
        <v>0.89</v>
      </c>
      <c r="HAV118" s="4">
        <f t="shared" si="1364"/>
        <v>14.24</v>
      </c>
      <c r="HAY118" s="1" t="s">
        <v>542</v>
      </c>
      <c r="HAZ118" s="4" t="str" cm="1">
        <f t="array" ref="HAZ118:HBB118">IFERROR(VLOOKUP(HAY118,[1]MA!$A$6:$D$32,{2,3,4},0),IFERROR(VLOOKUP(HAY118,[1]MO!$A$6:$D$26,{2,3,4},0),IFERROR(VLOOKUP(HAY118,[1]MQ!$A$6:$D$26,{2,3,4},0),IFERROR(VLOOKUP(HAY118,[1]BA!$A$6:$H$184,{2,5,8},0),{"No encontrado","X","X"}))))</f>
        <v>ALAMBRON 1/4</v>
      </c>
      <c r="HBA118" s="12" t="str">
        <v>Kg</v>
      </c>
      <c r="HBB118" s="4">
        <v>16</v>
      </c>
      <c r="HBC118" s="1">
        <f t="shared" ref="HBC118" si="4778">(0.15*2+0.2*2)/0.2*0.248*1.03</f>
        <v>0.89</v>
      </c>
      <c r="HBD118" s="4">
        <f t="shared" si="1366"/>
        <v>14.24</v>
      </c>
      <c r="HBG118" s="1" t="s">
        <v>542</v>
      </c>
      <c r="HBH118" s="4" t="str" cm="1">
        <f t="array" ref="HBH118:HBJ118">IFERROR(VLOOKUP(HBG118,[1]MA!$A$6:$D$32,{2,3,4},0),IFERROR(VLOOKUP(HBG118,[1]MO!$A$6:$D$26,{2,3,4},0),IFERROR(VLOOKUP(HBG118,[1]MQ!$A$6:$D$26,{2,3,4},0),IFERROR(VLOOKUP(HBG118,[1]BA!$A$6:$H$184,{2,5,8},0),{"No encontrado","X","X"}))))</f>
        <v>ALAMBRON 1/4</v>
      </c>
      <c r="HBI118" s="12" t="str">
        <v>Kg</v>
      </c>
      <c r="HBJ118" s="4">
        <v>16</v>
      </c>
      <c r="HBK118" s="1">
        <f t="shared" ref="HBK118" si="4779">(0.15*2+0.2*2)/0.2*0.248*1.03</f>
        <v>0.89</v>
      </c>
      <c r="HBL118" s="4">
        <f t="shared" si="1368"/>
        <v>14.24</v>
      </c>
      <c r="HBO118" s="1" t="s">
        <v>542</v>
      </c>
      <c r="HBP118" s="4" t="str" cm="1">
        <f t="array" ref="HBP118:HBR118">IFERROR(VLOOKUP(HBO118,[1]MA!$A$6:$D$32,{2,3,4},0),IFERROR(VLOOKUP(HBO118,[1]MO!$A$6:$D$26,{2,3,4},0),IFERROR(VLOOKUP(HBO118,[1]MQ!$A$6:$D$26,{2,3,4},0),IFERROR(VLOOKUP(HBO118,[1]BA!$A$6:$H$184,{2,5,8},0),{"No encontrado","X","X"}))))</f>
        <v>ALAMBRON 1/4</v>
      </c>
      <c r="HBQ118" s="12" t="str">
        <v>Kg</v>
      </c>
      <c r="HBR118" s="4">
        <v>16</v>
      </c>
      <c r="HBS118" s="1">
        <f t="shared" ref="HBS118" si="4780">(0.15*2+0.2*2)/0.2*0.248*1.03</f>
        <v>0.89</v>
      </c>
      <c r="HBT118" s="4">
        <f t="shared" si="1370"/>
        <v>14.24</v>
      </c>
      <c r="HBW118" s="1" t="s">
        <v>542</v>
      </c>
      <c r="HBX118" s="4" t="str" cm="1">
        <f t="array" ref="HBX118:HBZ118">IFERROR(VLOOKUP(HBW118,[1]MA!$A$6:$D$32,{2,3,4},0),IFERROR(VLOOKUP(HBW118,[1]MO!$A$6:$D$26,{2,3,4},0),IFERROR(VLOOKUP(HBW118,[1]MQ!$A$6:$D$26,{2,3,4},0),IFERROR(VLOOKUP(HBW118,[1]BA!$A$6:$H$184,{2,5,8},0),{"No encontrado","X","X"}))))</f>
        <v>ALAMBRON 1/4</v>
      </c>
      <c r="HBY118" s="12" t="str">
        <v>Kg</v>
      </c>
      <c r="HBZ118" s="4">
        <v>16</v>
      </c>
      <c r="HCA118" s="1">
        <f t="shared" ref="HCA118" si="4781">(0.15*2+0.2*2)/0.2*0.248*1.03</f>
        <v>0.89</v>
      </c>
      <c r="HCB118" s="4">
        <f t="shared" si="1372"/>
        <v>14.24</v>
      </c>
      <c r="HCE118" s="1" t="s">
        <v>542</v>
      </c>
      <c r="HCF118" s="4" t="str" cm="1">
        <f t="array" ref="HCF118:HCH118">IFERROR(VLOOKUP(HCE118,[1]MA!$A$6:$D$32,{2,3,4},0),IFERROR(VLOOKUP(HCE118,[1]MO!$A$6:$D$26,{2,3,4},0),IFERROR(VLOOKUP(HCE118,[1]MQ!$A$6:$D$26,{2,3,4},0),IFERROR(VLOOKUP(HCE118,[1]BA!$A$6:$H$184,{2,5,8},0),{"No encontrado","X","X"}))))</f>
        <v>ALAMBRON 1/4</v>
      </c>
      <c r="HCG118" s="12" t="str">
        <v>Kg</v>
      </c>
      <c r="HCH118" s="4">
        <v>16</v>
      </c>
      <c r="HCI118" s="1">
        <f t="shared" ref="HCI118" si="4782">(0.15*2+0.2*2)/0.2*0.248*1.03</f>
        <v>0.89</v>
      </c>
      <c r="HCJ118" s="4">
        <f t="shared" si="1374"/>
        <v>14.24</v>
      </c>
      <c r="HCM118" s="1" t="s">
        <v>542</v>
      </c>
      <c r="HCN118" s="4" t="str" cm="1">
        <f t="array" ref="HCN118:HCP118">IFERROR(VLOOKUP(HCM118,[1]MA!$A$6:$D$32,{2,3,4},0),IFERROR(VLOOKUP(HCM118,[1]MO!$A$6:$D$26,{2,3,4},0),IFERROR(VLOOKUP(HCM118,[1]MQ!$A$6:$D$26,{2,3,4},0),IFERROR(VLOOKUP(HCM118,[1]BA!$A$6:$H$184,{2,5,8},0),{"No encontrado","X","X"}))))</f>
        <v>ALAMBRON 1/4</v>
      </c>
      <c r="HCO118" s="12" t="str">
        <v>Kg</v>
      </c>
      <c r="HCP118" s="4">
        <v>16</v>
      </c>
      <c r="HCQ118" s="1">
        <f t="shared" ref="HCQ118" si="4783">(0.15*2+0.2*2)/0.2*0.248*1.03</f>
        <v>0.89</v>
      </c>
      <c r="HCR118" s="4">
        <f t="shared" si="1376"/>
        <v>14.24</v>
      </c>
      <c r="HCU118" s="1" t="s">
        <v>542</v>
      </c>
      <c r="HCV118" s="4" t="str" cm="1">
        <f t="array" ref="HCV118:HCX118">IFERROR(VLOOKUP(HCU118,[1]MA!$A$6:$D$32,{2,3,4},0),IFERROR(VLOOKUP(HCU118,[1]MO!$A$6:$D$26,{2,3,4},0),IFERROR(VLOOKUP(HCU118,[1]MQ!$A$6:$D$26,{2,3,4},0),IFERROR(VLOOKUP(HCU118,[1]BA!$A$6:$H$184,{2,5,8},0),{"No encontrado","X","X"}))))</f>
        <v>ALAMBRON 1/4</v>
      </c>
      <c r="HCW118" s="12" t="str">
        <v>Kg</v>
      </c>
      <c r="HCX118" s="4">
        <v>16</v>
      </c>
      <c r="HCY118" s="1">
        <f t="shared" ref="HCY118" si="4784">(0.15*2+0.2*2)/0.2*0.248*1.03</f>
        <v>0.89</v>
      </c>
      <c r="HCZ118" s="4">
        <f t="shared" si="1378"/>
        <v>14.24</v>
      </c>
      <c r="HDC118" s="1" t="s">
        <v>542</v>
      </c>
      <c r="HDD118" s="4" t="str" cm="1">
        <f t="array" ref="HDD118:HDF118">IFERROR(VLOOKUP(HDC118,[1]MA!$A$6:$D$32,{2,3,4},0),IFERROR(VLOOKUP(HDC118,[1]MO!$A$6:$D$26,{2,3,4},0),IFERROR(VLOOKUP(HDC118,[1]MQ!$A$6:$D$26,{2,3,4},0),IFERROR(VLOOKUP(HDC118,[1]BA!$A$6:$H$184,{2,5,8},0),{"No encontrado","X","X"}))))</f>
        <v>ALAMBRON 1/4</v>
      </c>
      <c r="HDE118" s="12" t="str">
        <v>Kg</v>
      </c>
      <c r="HDF118" s="4">
        <v>16</v>
      </c>
      <c r="HDG118" s="1">
        <f t="shared" ref="HDG118" si="4785">(0.15*2+0.2*2)/0.2*0.248*1.03</f>
        <v>0.89</v>
      </c>
      <c r="HDH118" s="4">
        <f t="shared" si="1380"/>
        <v>14.24</v>
      </c>
      <c r="HDK118" s="1" t="s">
        <v>542</v>
      </c>
      <c r="HDL118" s="4" t="str" cm="1">
        <f t="array" ref="HDL118:HDN118">IFERROR(VLOOKUP(HDK118,[1]MA!$A$6:$D$32,{2,3,4},0),IFERROR(VLOOKUP(HDK118,[1]MO!$A$6:$D$26,{2,3,4},0),IFERROR(VLOOKUP(HDK118,[1]MQ!$A$6:$D$26,{2,3,4},0),IFERROR(VLOOKUP(HDK118,[1]BA!$A$6:$H$184,{2,5,8},0),{"No encontrado","X","X"}))))</f>
        <v>ALAMBRON 1/4</v>
      </c>
      <c r="HDM118" s="12" t="str">
        <v>Kg</v>
      </c>
      <c r="HDN118" s="4">
        <v>16</v>
      </c>
      <c r="HDO118" s="1">
        <f t="shared" ref="HDO118" si="4786">(0.15*2+0.2*2)/0.2*0.248*1.03</f>
        <v>0.89</v>
      </c>
      <c r="HDP118" s="4">
        <f t="shared" si="1382"/>
        <v>14.24</v>
      </c>
      <c r="HDS118" s="1" t="s">
        <v>542</v>
      </c>
      <c r="HDT118" s="4" t="str" cm="1">
        <f t="array" ref="HDT118:HDV118">IFERROR(VLOOKUP(HDS118,[1]MA!$A$6:$D$32,{2,3,4},0),IFERROR(VLOOKUP(HDS118,[1]MO!$A$6:$D$26,{2,3,4},0),IFERROR(VLOOKUP(HDS118,[1]MQ!$A$6:$D$26,{2,3,4},0),IFERROR(VLOOKUP(HDS118,[1]BA!$A$6:$H$184,{2,5,8},0),{"No encontrado","X","X"}))))</f>
        <v>ALAMBRON 1/4</v>
      </c>
      <c r="HDU118" s="12" t="str">
        <v>Kg</v>
      </c>
      <c r="HDV118" s="4">
        <v>16</v>
      </c>
      <c r="HDW118" s="1">
        <f t="shared" ref="HDW118" si="4787">(0.15*2+0.2*2)/0.2*0.248*1.03</f>
        <v>0.89</v>
      </c>
      <c r="HDX118" s="4">
        <f t="shared" si="1384"/>
        <v>14.24</v>
      </c>
      <c r="HEA118" s="1" t="s">
        <v>542</v>
      </c>
      <c r="HEB118" s="4" t="str" cm="1">
        <f t="array" ref="HEB118:HED118">IFERROR(VLOOKUP(HEA118,[1]MA!$A$6:$D$32,{2,3,4},0),IFERROR(VLOOKUP(HEA118,[1]MO!$A$6:$D$26,{2,3,4},0),IFERROR(VLOOKUP(HEA118,[1]MQ!$A$6:$D$26,{2,3,4},0),IFERROR(VLOOKUP(HEA118,[1]BA!$A$6:$H$184,{2,5,8},0),{"No encontrado","X","X"}))))</f>
        <v>ALAMBRON 1/4</v>
      </c>
      <c r="HEC118" s="12" t="str">
        <v>Kg</v>
      </c>
      <c r="HED118" s="4">
        <v>16</v>
      </c>
      <c r="HEE118" s="1">
        <f t="shared" ref="HEE118" si="4788">(0.15*2+0.2*2)/0.2*0.248*1.03</f>
        <v>0.89</v>
      </c>
      <c r="HEF118" s="4">
        <f t="shared" si="1386"/>
        <v>14.24</v>
      </c>
      <c r="HEI118" s="1" t="s">
        <v>542</v>
      </c>
      <c r="HEJ118" s="4" t="str" cm="1">
        <f t="array" ref="HEJ118:HEL118">IFERROR(VLOOKUP(HEI118,[1]MA!$A$6:$D$32,{2,3,4},0),IFERROR(VLOOKUP(HEI118,[1]MO!$A$6:$D$26,{2,3,4},0),IFERROR(VLOOKUP(HEI118,[1]MQ!$A$6:$D$26,{2,3,4},0),IFERROR(VLOOKUP(HEI118,[1]BA!$A$6:$H$184,{2,5,8},0),{"No encontrado","X","X"}))))</f>
        <v>ALAMBRON 1/4</v>
      </c>
      <c r="HEK118" s="12" t="str">
        <v>Kg</v>
      </c>
      <c r="HEL118" s="4">
        <v>16</v>
      </c>
      <c r="HEM118" s="1">
        <f t="shared" ref="HEM118" si="4789">(0.15*2+0.2*2)/0.2*0.248*1.03</f>
        <v>0.89</v>
      </c>
      <c r="HEN118" s="4">
        <f t="shared" si="1388"/>
        <v>14.24</v>
      </c>
      <c r="HEQ118" s="1" t="s">
        <v>542</v>
      </c>
      <c r="HER118" s="4" t="str" cm="1">
        <f t="array" ref="HER118:HET118">IFERROR(VLOOKUP(HEQ118,[1]MA!$A$6:$D$32,{2,3,4},0),IFERROR(VLOOKUP(HEQ118,[1]MO!$A$6:$D$26,{2,3,4},0),IFERROR(VLOOKUP(HEQ118,[1]MQ!$A$6:$D$26,{2,3,4},0),IFERROR(VLOOKUP(HEQ118,[1]BA!$A$6:$H$184,{2,5,8},0),{"No encontrado","X","X"}))))</f>
        <v>ALAMBRON 1/4</v>
      </c>
      <c r="HES118" s="12" t="str">
        <v>Kg</v>
      </c>
      <c r="HET118" s="4">
        <v>16</v>
      </c>
      <c r="HEU118" s="1">
        <f t="shared" ref="HEU118" si="4790">(0.15*2+0.2*2)/0.2*0.248*1.03</f>
        <v>0.89</v>
      </c>
      <c r="HEV118" s="4">
        <f t="shared" si="1390"/>
        <v>14.24</v>
      </c>
      <c r="HEY118" s="1" t="s">
        <v>542</v>
      </c>
      <c r="HEZ118" s="4" t="str" cm="1">
        <f t="array" ref="HEZ118:HFB118">IFERROR(VLOOKUP(HEY118,[1]MA!$A$6:$D$32,{2,3,4},0),IFERROR(VLOOKUP(HEY118,[1]MO!$A$6:$D$26,{2,3,4},0),IFERROR(VLOOKUP(HEY118,[1]MQ!$A$6:$D$26,{2,3,4},0),IFERROR(VLOOKUP(HEY118,[1]BA!$A$6:$H$184,{2,5,8},0),{"No encontrado","X","X"}))))</f>
        <v>ALAMBRON 1/4</v>
      </c>
      <c r="HFA118" s="12" t="str">
        <v>Kg</v>
      </c>
      <c r="HFB118" s="4">
        <v>16</v>
      </c>
      <c r="HFC118" s="1">
        <f t="shared" ref="HFC118" si="4791">(0.15*2+0.2*2)/0.2*0.248*1.03</f>
        <v>0.89</v>
      </c>
      <c r="HFD118" s="4">
        <f t="shared" si="1392"/>
        <v>14.24</v>
      </c>
      <c r="HFG118" s="1" t="s">
        <v>542</v>
      </c>
      <c r="HFH118" s="4" t="str" cm="1">
        <f t="array" ref="HFH118:HFJ118">IFERROR(VLOOKUP(HFG118,[1]MA!$A$6:$D$32,{2,3,4},0),IFERROR(VLOOKUP(HFG118,[1]MO!$A$6:$D$26,{2,3,4},0),IFERROR(VLOOKUP(HFG118,[1]MQ!$A$6:$D$26,{2,3,4},0),IFERROR(VLOOKUP(HFG118,[1]BA!$A$6:$H$184,{2,5,8},0),{"No encontrado","X","X"}))))</f>
        <v>ALAMBRON 1/4</v>
      </c>
      <c r="HFI118" s="12" t="str">
        <v>Kg</v>
      </c>
      <c r="HFJ118" s="4">
        <v>16</v>
      </c>
      <c r="HFK118" s="1">
        <f t="shared" ref="HFK118" si="4792">(0.15*2+0.2*2)/0.2*0.248*1.03</f>
        <v>0.89</v>
      </c>
      <c r="HFL118" s="4">
        <f t="shared" si="1394"/>
        <v>14.24</v>
      </c>
      <c r="HFO118" s="1" t="s">
        <v>542</v>
      </c>
      <c r="HFP118" s="4" t="str" cm="1">
        <f t="array" ref="HFP118:HFR118">IFERROR(VLOOKUP(HFO118,[1]MA!$A$6:$D$32,{2,3,4},0),IFERROR(VLOOKUP(HFO118,[1]MO!$A$6:$D$26,{2,3,4},0),IFERROR(VLOOKUP(HFO118,[1]MQ!$A$6:$D$26,{2,3,4},0),IFERROR(VLOOKUP(HFO118,[1]BA!$A$6:$H$184,{2,5,8},0),{"No encontrado","X","X"}))))</f>
        <v>ALAMBRON 1/4</v>
      </c>
      <c r="HFQ118" s="12" t="str">
        <v>Kg</v>
      </c>
      <c r="HFR118" s="4">
        <v>16</v>
      </c>
      <c r="HFS118" s="1">
        <f t="shared" ref="HFS118" si="4793">(0.15*2+0.2*2)/0.2*0.248*1.03</f>
        <v>0.89</v>
      </c>
      <c r="HFT118" s="4">
        <f t="shared" si="1396"/>
        <v>14.24</v>
      </c>
      <c r="HFW118" s="1" t="s">
        <v>542</v>
      </c>
      <c r="HFX118" s="4" t="str" cm="1">
        <f t="array" ref="HFX118:HFZ118">IFERROR(VLOOKUP(HFW118,[1]MA!$A$6:$D$32,{2,3,4},0),IFERROR(VLOOKUP(HFW118,[1]MO!$A$6:$D$26,{2,3,4},0),IFERROR(VLOOKUP(HFW118,[1]MQ!$A$6:$D$26,{2,3,4},0),IFERROR(VLOOKUP(HFW118,[1]BA!$A$6:$H$184,{2,5,8},0),{"No encontrado","X","X"}))))</f>
        <v>ALAMBRON 1/4</v>
      </c>
      <c r="HFY118" s="12" t="str">
        <v>Kg</v>
      </c>
      <c r="HFZ118" s="4">
        <v>16</v>
      </c>
      <c r="HGA118" s="1">
        <f t="shared" ref="HGA118" si="4794">(0.15*2+0.2*2)/0.2*0.248*1.03</f>
        <v>0.89</v>
      </c>
      <c r="HGB118" s="4">
        <f t="shared" si="1398"/>
        <v>14.24</v>
      </c>
      <c r="HGE118" s="1" t="s">
        <v>542</v>
      </c>
      <c r="HGF118" s="4" t="str" cm="1">
        <f t="array" ref="HGF118:HGH118">IFERROR(VLOOKUP(HGE118,[1]MA!$A$6:$D$32,{2,3,4},0),IFERROR(VLOOKUP(HGE118,[1]MO!$A$6:$D$26,{2,3,4},0),IFERROR(VLOOKUP(HGE118,[1]MQ!$A$6:$D$26,{2,3,4},0),IFERROR(VLOOKUP(HGE118,[1]BA!$A$6:$H$184,{2,5,8},0),{"No encontrado","X","X"}))))</f>
        <v>ALAMBRON 1/4</v>
      </c>
      <c r="HGG118" s="12" t="str">
        <v>Kg</v>
      </c>
      <c r="HGH118" s="4">
        <v>16</v>
      </c>
      <c r="HGI118" s="1">
        <f t="shared" ref="HGI118" si="4795">(0.15*2+0.2*2)/0.2*0.248*1.03</f>
        <v>0.89</v>
      </c>
      <c r="HGJ118" s="4">
        <f t="shared" si="1400"/>
        <v>14.24</v>
      </c>
      <c r="HGM118" s="1" t="s">
        <v>542</v>
      </c>
      <c r="HGN118" s="4" t="str" cm="1">
        <f t="array" ref="HGN118:HGP118">IFERROR(VLOOKUP(HGM118,[1]MA!$A$6:$D$32,{2,3,4},0),IFERROR(VLOOKUP(HGM118,[1]MO!$A$6:$D$26,{2,3,4},0),IFERROR(VLOOKUP(HGM118,[1]MQ!$A$6:$D$26,{2,3,4},0),IFERROR(VLOOKUP(HGM118,[1]BA!$A$6:$H$184,{2,5,8},0),{"No encontrado","X","X"}))))</f>
        <v>ALAMBRON 1/4</v>
      </c>
      <c r="HGO118" s="12" t="str">
        <v>Kg</v>
      </c>
      <c r="HGP118" s="4">
        <v>16</v>
      </c>
      <c r="HGQ118" s="1">
        <f t="shared" ref="HGQ118" si="4796">(0.15*2+0.2*2)/0.2*0.248*1.03</f>
        <v>0.89</v>
      </c>
      <c r="HGR118" s="4">
        <f t="shared" si="1402"/>
        <v>14.24</v>
      </c>
      <c r="HGU118" s="1" t="s">
        <v>542</v>
      </c>
      <c r="HGV118" s="4" t="str" cm="1">
        <f t="array" ref="HGV118:HGX118">IFERROR(VLOOKUP(HGU118,[1]MA!$A$6:$D$32,{2,3,4},0),IFERROR(VLOOKUP(HGU118,[1]MO!$A$6:$D$26,{2,3,4},0),IFERROR(VLOOKUP(HGU118,[1]MQ!$A$6:$D$26,{2,3,4},0),IFERROR(VLOOKUP(HGU118,[1]BA!$A$6:$H$184,{2,5,8},0),{"No encontrado","X","X"}))))</f>
        <v>ALAMBRON 1/4</v>
      </c>
      <c r="HGW118" s="12" t="str">
        <v>Kg</v>
      </c>
      <c r="HGX118" s="4">
        <v>16</v>
      </c>
      <c r="HGY118" s="1">
        <f t="shared" ref="HGY118" si="4797">(0.15*2+0.2*2)/0.2*0.248*1.03</f>
        <v>0.89</v>
      </c>
      <c r="HGZ118" s="4">
        <f t="shared" si="1404"/>
        <v>14.24</v>
      </c>
      <c r="HHC118" s="1" t="s">
        <v>542</v>
      </c>
      <c r="HHD118" s="4" t="str" cm="1">
        <f t="array" ref="HHD118:HHF118">IFERROR(VLOOKUP(HHC118,[1]MA!$A$6:$D$32,{2,3,4},0),IFERROR(VLOOKUP(HHC118,[1]MO!$A$6:$D$26,{2,3,4},0),IFERROR(VLOOKUP(HHC118,[1]MQ!$A$6:$D$26,{2,3,4},0),IFERROR(VLOOKUP(HHC118,[1]BA!$A$6:$H$184,{2,5,8},0),{"No encontrado","X","X"}))))</f>
        <v>ALAMBRON 1/4</v>
      </c>
      <c r="HHE118" s="12" t="str">
        <v>Kg</v>
      </c>
      <c r="HHF118" s="4">
        <v>16</v>
      </c>
      <c r="HHG118" s="1">
        <f t="shared" ref="HHG118" si="4798">(0.15*2+0.2*2)/0.2*0.248*1.03</f>
        <v>0.89</v>
      </c>
      <c r="HHH118" s="4">
        <f t="shared" si="1406"/>
        <v>14.24</v>
      </c>
      <c r="HHK118" s="1" t="s">
        <v>542</v>
      </c>
      <c r="HHL118" s="4" t="str" cm="1">
        <f t="array" ref="HHL118:HHN118">IFERROR(VLOOKUP(HHK118,[1]MA!$A$6:$D$32,{2,3,4},0),IFERROR(VLOOKUP(HHK118,[1]MO!$A$6:$D$26,{2,3,4},0),IFERROR(VLOOKUP(HHK118,[1]MQ!$A$6:$D$26,{2,3,4},0),IFERROR(VLOOKUP(HHK118,[1]BA!$A$6:$H$184,{2,5,8},0),{"No encontrado","X","X"}))))</f>
        <v>ALAMBRON 1/4</v>
      </c>
      <c r="HHM118" s="12" t="str">
        <v>Kg</v>
      </c>
      <c r="HHN118" s="4">
        <v>16</v>
      </c>
      <c r="HHO118" s="1">
        <f t="shared" ref="HHO118" si="4799">(0.15*2+0.2*2)/0.2*0.248*1.03</f>
        <v>0.89</v>
      </c>
      <c r="HHP118" s="4">
        <f t="shared" si="1408"/>
        <v>14.24</v>
      </c>
      <c r="HHS118" s="1" t="s">
        <v>542</v>
      </c>
      <c r="HHT118" s="4" t="str" cm="1">
        <f t="array" ref="HHT118:HHV118">IFERROR(VLOOKUP(HHS118,[1]MA!$A$6:$D$32,{2,3,4},0),IFERROR(VLOOKUP(HHS118,[1]MO!$A$6:$D$26,{2,3,4},0),IFERROR(VLOOKUP(HHS118,[1]MQ!$A$6:$D$26,{2,3,4},0),IFERROR(VLOOKUP(HHS118,[1]BA!$A$6:$H$184,{2,5,8},0),{"No encontrado","X","X"}))))</f>
        <v>ALAMBRON 1/4</v>
      </c>
      <c r="HHU118" s="12" t="str">
        <v>Kg</v>
      </c>
      <c r="HHV118" s="4">
        <v>16</v>
      </c>
      <c r="HHW118" s="1">
        <f t="shared" ref="HHW118" si="4800">(0.15*2+0.2*2)/0.2*0.248*1.03</f>
        <v>0.89</v>
      </c>
      <c r="HHX118" s="4">
        <f t="shared" si="1410"/>
        <v>14.24</v>
      </c>
      <c r="HIA118" s="1" t="s">
        <v>542</v>
      </c>
      <c r="HIB118" s="4" t="str" cm="1">
        <f t="array" ref="HIB118:HID118">IFERROR(VLOOKUP(HIA118,[1]MA!$A$6:$D$32,{2,3,4},0),IFERROR(VLOOKUP(HIA118,[1]MO!$A$6:$D$26,{2,3,4},0),IFERROR(VLOOKUP(HIA118,[1]MQ!$A$6:$D$26,{2,3,4},0),IFERROR(VLOOKUP(HIA118,[1]BA!$A$6:$H$184,{2,5,8},0),{"No encontrado","X","X"}))))</f>
        <v>ALAMBRON 1/4</v>
      </c>
      <c r="HIC118" s="12" t="str">
        <v>Kg</v>
      </c>
      <c r="HID118" s="4">
        <v>16</v>
      </c>
      <c r="HIE118" s="1">
        <f t="shared" ref="HIE118" si="4801">(0.15*2+0.2*2)/0.2*0.248*1.03</f>
        <v>0.89</v>
      </c>
      <c r="HIF118" s="4">
        <f t="shared" si="1412"/>
        <v>14.24</v>
      </c>
      <c r="HII118" s="1" t="s">
        <v>542</v>
      </c>
      <c r="HIJ118" s="4" t="str" cm="1">
        <f t="array" ref="HIJ118:HIL118">IFERROR(VLOOKUP(HII118,[1]MA!$A$6:$D$32,{2,3,4},0),IFERROR(VLOOKUP(HII118,[1]MO!$A$6:$D$26,{2,3,4},0),IFERROR(VLOOKUP(HII118,[1]MQ!$A$6:$D$26,{2,3,4},0),IFERROR(VLOOKUP(HII118,[1]BA!$A$6:$H$184,{2,5,8},0),{"No encontrado","X","X"}))))</f>
        <v>ALAMBRON 1/4</v>
      </c>
      <c r="HIK118" s="12" t="str">
        <v>Kg</v>
      </c>
      <c r="HIL118" s="4">
        <v>16</v>
      </c>
      <c r="HIM118" s="1">
        <f t="shared" ref="HIM118" si="4802">(0.15*2+0.2*2)/0.2*0.248*1.03</f>
        <v>0.89</v>
      </c>
      <c r="HIN118" s="4">
        <f t="shared" si="1414"/>
        <v>14.24</v>
      </c>
      <c r="HIQ118" s="1" t="s">
        <v>542</v>
      </c>
      <c r="HIR118" s="4" t="str" cm="1">
        <f t="array" ref="HIR118:HIT118">IFERROR(VLOOKUP(HIQ118,[1]MA!$A$6:$D$32,{2,3,4},0),IFERROR(VLOOKUP(HIQ118,[1]MO!$A$6:$D$26,{2,3,4},0),IFERROR(VLOOKUP(HIQ118,[1]MQ!$A$6:$D$26,{2,3,4},0),IFERROR(VLOOKUP(HIQ118,[1]BA!$A$6:$H$184,{2,5,8},0),{"No encontrado","X","X"}))))</f>
        <v>ALAMBRON 1/4</v>
      </c>
      <c r="HIS118" s="12" t="str">
        <v>Kg</v>
      </c>
      <c r="HIT118" s="4">
        <v>16</v>
      </c>
      <c r="HIU118" s="1">
        <f t="shared" ref="HIU118" si="4803">(0.15*2+0.2*2)/0.2*0.248*1.03</f>
        <v>0.89</v>
      </c>
      <c r="HIV118" s="4">
        <f t="shared" si="1416"/>
        <v>14.24</v>
      </c>
      <c r="HIY118" s="1" t="s">
        <v>542</v>
      </c>
      <c r="HIZ118" s="4" t="str" cm="1">
        <f t="array" ref="HIZ118:HJB118">IFERROR(VLOOKUP(HIY118,[1]MA!$A$6:$D$32,{2,3,4},0),IFERROR(VLOOKUP(HIY118,[1]MO!$A$6:$D$26,{2,3,4},0),IFERROR(VLOOKUP(HIY118,[1]MQ!$A$6:$D$26,{2,3,4},0),IFERROR(VLOOKUP(HIY118,[1]BA!$A$6:$H$184,{2,5,8},0),{"No encontrado","X","X"}))))</f>
        <v>ALAMBRON 1/4</v>
      </c>
      <c r="HJA118" s="12" t="str">
        <v>Kg</v>
      </c>
      <c r="HJB118" s="4">
        <v>16</v>
      </c>
      <c r="HJC118" s="1">
        <f t="shared" ref="HJC118" si="4804">(0.15*2+0.2*2)/0.2*0.248*1.03</f>
        <v>0.89</v>
      </c>
      <c r="HJD118" s="4">
        <f t="shared" si="1418"/>
        <v>14.24</v>
      </c>
      <c r="HJG118" s="1" t="s">
        <v>542</v>
      </c>
      <c r="HJH118" s="4" t="str" cm="1">
        <f t="array" ref="HJH118:HJJ118">IFERROR(VLOOKUP(HJG118,[1]MA!$A$6:$D$32,{2,3,4},0),IFERROR(VLOOKUP(HJG118,[1]MO!$A$6:$D$26,{2,3,4},0),IFERROR(VLOOKUP(HJG118,[1]MQ!$A$6:$D$26,{2,3,4},0),IFERROR(VLOOKUP(HJG118,[1]BA!$A$6:$H$184,{2,5,8},0),{"No encontrado","X","X"}))))</f>
        <v>ALAMBRON 1/4</v>
      </c>
      <c r="HJI118" s="12" t="str">
        <v>Kg</v>
      </c>
      <c r="HJJ118" s="4">
        <v>16</v>
      </c>
      <c r="HJK118" s="1">
        <f t="shared" ref="HJK118" si="4805">(0.15*2+0.2*2)/0.2*0.248*1.03</f>
        <v>0.89</v>
      </c>
      <c r="HJL118" s="4">
        <f t="shared" si="1420"/>
        <v>14.24</v>
      </c>
      <c r="HJO118" s="1" t="s">
        <v>542</v>
      </c>
      <c r="HJP118" s="4" t="str" cm="1">
        <f t="array" ref="HJP118:HJR118">IFERROR(VLOOKUP(HJO118,[1]MA!$A$6:$D$32,{2,3,4},0),IFERROR(VLOOKUP(HJO118,[1]MO!$A$6:$D$26,{2,3,4},0),IFERROR(VLOOKUP(HJO118,[1]MQ!$A$6:$D$26,{2,3,4},0),IFERROR(VLOOKUP(HJO118,[1]BA!$A$6:$H$184,{2,5,8},0),{"No encontrado","X","X"}))))</f>
        <v>ALAMBRON 1/4</v>
      </c>
      <c r="HJQ118" s="12" t="str">
        <v>Kg</v>
      </c>
      <c r="HJR118" s="4">
        <v>16</v>
      </c>
      <c r="HJS118" s="1">
        <f t="shared" ref="HJS118" si="4806">(0.15*2+0.2*2)/0.2*0.248*1.03</f>
        <v>0.89</v>
      </c>
      <c r="HJT118" s="4">
        <f t="shared" si="1422"/>
        <v>14.24</v>
      </c>
      <c r="HJW118" s="1" t="s">
        <v>542</v>
      </c>
      <c r="HJX118" s="4" t="str" cm="1">
        <f t="array" ref="HJX118:HJZ118">IFERROR(VLOOKUP(HJW118,[1]MA!$A$6:$D$32,{2,3,4},0),IFERROR(VLOOKUP(HJW118,[1]MO!$A$6:$D$26,{2,3,4},0),IFERROR(VLOOKUP(HJW118,[1]MQ!$A$6:$D$26,{2,3,4},0),IFERROR(VLOOKUP(HJW118,[1]BA!$A$6:$H$184,{2,5,8},0),{"No encontrado","X","X"}))))</f>
        <v>ALAMBRON 1/4</v>
      </c>
      <c r="HJY118" s="12" t="str">
        <v>Kg</v>
      </c>
      <c r="HJZ118" s="4">
        <v>16</v>
      </c>
      <c r="HKA118" s="1">
        <f t="shared" ref="HKA118" si="4807">(0.15*2+0.2*2)/0.2*0.248*1.03</f>
        <v>0.89</v>
      </c>
      <c r="HKB118" s="4">
        <f t="shared" si="1424"/>
        <v>14.24</v>
      </c>
      <c r="HKE118" s="1" t="s">
        <v>542</v>
      </c>
      <c r="HKF118" s="4" t="str" cm="1">
        <f t="array" ref="HKF118:HKH118">IFERROR(VLOOKUP(HKE118,[1]MA!$A$6:$D$32,{2,3,4},0),IFERROR(VLOOKUP(HKE118,[1]MO!$A$6:$D$26,{2,3,4},0),IFERROR(VLOOKUP(HKE118,[1]MQ!$A$6:$D$26,{2,3,4},0),IFERROR(VLOOKUP(HKE118,[1]BA!$A$6:$H$184,{2,5,8},0),{"No encontrado","X","X"}))))</f>
        <v>ALAMBRON 1/4</v>
      </c>
      <c r="HKG118" s="12" t="str">
        <v>Kg</v>
      </c>
      <c r="HKH118" s="4">
        <v>16</v>
      </c>
      <c r="HKI118" s="1">
        <f t="shared" ref="HKI118" si="4808">(0.15*2+0.2*2)/0.2*0.248*1.03</f>
        <v>0.89</v>
      </c>
      <c r="HKJ118" s="4">
        <f t="shared" si="1426"/>
        <v>14.24</v>
      </c>
      <c r="HKM118" s="1" t="s">
        <v>542</v>
      </c>
      <c r="HKN118" s="4" t="str" cm="1">
        <f t="array" ref="HKN118:HKP118">IFERROR(VLOOKUP(HKM118,[1]MA!$A$6:$D$32,{2,3,4},0),IFERROR(VLOOKUP(HKM118,[1]MO!$A$6:$D$26,{2,3,4},0),IFERROR(VLOOKUP(HKM118,[1]MQ!$A$6:$D$26,{2,3,4},0),IFERROR(VLOOKUP(HKM118,[1]BA!$A$6:$H$184,{2,5,8},0),{"No encontrado","X","X"}))))</f>
        <v>ALAMBRON 1/4</v>
      </c>
      <c r="HKO118" s="12" t="str">
        <v>Kg</v>
      </c>
      <c r="HKP118" s="4">
        <v>16</v>
      </c>
      <c r="HKQ118" s="1">
        <f t="shared" ref="HKQ118" si="4809">(0.15*2+0.2*2)/0.2*0.248*1.03</f>
        <v>0.89</v>
      </c>
      <c r="HKR118" s="4">
        <f t="shared" si="1428"/>
        <v>14.24</v>
      </c>
      <c r="HKU118" s="1" t="s">
        <v>542</v>
      </c>
      <c r="HKV118" s="4" t="str" cm="1">
        <f t="array" ref="HKV118:HKX118">IFERROR(VLOOKUP(HKU118,[1]MA!$A$6:$D$32,{2,3,4},0),IFERROR(VLOOKUP(HKU118,[1]MO!$A$6:$D$26,{2,3,4},0),IFERROR(VLOOKUP(HKU118,[1]MQ!$A$6:$D$26,{2,3,4},0),IFERROR(VLOOKUP(HKU118,[1]BA!$A$6:$H$184,{2,5,8},0),{"No encontrado","X","X"}))))</f>
        <v>ALAMBRON 1/4</v>
      </c>
      <c r="HKW118" s="12" t="str">
        <v>Kg</v>
      </c>
      <c r="HKX118" s="4">
        <v>16</v>
      </c>
      <c r="HKY118" s="1">
        <f t="shared" ref="HKY118" si="4810">(0.15*2+0.2*2)/0.2*0.248*1.03</f>
        <v>0.89</v>
      </c>
      <c r="HKZ118" s="4">
        <f t="shared" si="1430"/>
        <v>14.24</v>
      </c>
      <c r="HLC118" s="1" t="s">
        <v>542</v>
      </c>
      <c r="HLD118" s="4" t="str" cm="1">
        <f t="array" ref="HLD118:HLF118">IFERROR(VLOOKUP(HLC118,[1]MA!$A$6:$D$32,{2,3,4},0),IFERROR(VLOOKUP(HLC118,[1]MO!$A$6:$D$26,{2,3,4},0),IFERROR(VLOOKUP(HLC118,[1]MQ!$A$6:$D$26,{2,3,4},0),IFERROR(VLOOKUP(HLC118,[1]BA!$A$6:$H$184,{2,5,8},0),{"No encontrado","X","X"}))))</f>
        <v>ALAMBRON 1/4</v>
      </c>
      <c r="HLE118" s="12" t="str">
        <v>Kg</v>
      </c>
      <c r="HLF118" s="4">
        <v>16</v>
      </c>
      <c r="HLG118" s="1">
        <f t="shared" ref="HLG118" si="4811">(0.15*2+0.2*2)/0.2*0.248*1.03</f>
        <v>0.89</v>
      </c>
      <c r="HLH118" s="4">
        <f t="shared" si="1432"/>
        <v>14.24</v>
      </c>
      <c r="HLK118" s="1" t="s">
        <v>542</v>
      </c>
      <c r="HLL118" s="4" t="str" cm="1">
        <f t="array" ref="HLL118:HLN118">IFERROR(VLOOKUP(HLK118,[1]MA!$A$6:$D$32,{2,3,4},0),IFERROR(VLOOKUP(HLK118,[1]MO!$A$6:$D$26,{2,3,4},0),IFERROR(VLOOKUP(HLK118,[1]MQ!$A$6:$D$26,{2,3,4},0),IFERROR(VLOOKUP(HLK118,[1]BA!$A$6:$H$184,{2,5,8},0),{"No encontrado","X","X"}))))</f>
        <v>ALAMBRON 1/4</v>
      </c>
      <c r="HLM118" s="12" t="str">
        <v>Kg</v>
      </c>
      <c r="HLN118" s="4">
        <v>16</v>
      </c>
      <c r="HLO118" s="1">
        <f t="shared" ref="HLO118" si="4812">(0.15*2+0.2*2)/0.2*0.248*1.03</f>
        <v>0.89</v>
      </c>
      <c r="HLP118" s="4">
        <f t="shared" si="1434"/>
        <v>14.24</v>
      </c>
      <c r="HLS118" s="1" t="s">
        <v>542</v>
      </c>
      <c r="HLT118" s="4" t="str" cm="1">
        <f t="array" ref="HLT118:HLV118">IFERROR(VLOOKUP(HLS118,[1]MA!$A$6:$D$32,{2,3,4},0),IFERROR(VLOOKUP(HLS118,[1]MO!$A$6:$D$26,{2,3,4},0),IFERROR(VLOOKUP(HLS118,[1]MQ!$A$6:$D$26,{2,3,4},0),IFERROR(VLOOKUP(HLS118,[1]BA!$A$6:$H$184,{2,5,8},0),{"No encontrado","X","X"}))))</f>
        <v>ALAMBRON 1/4</v>
      </c>
      <c r="HLU118" s="12" t="str">
        <v>Kg</v>
      </c>
      <c r="HLV118" s="4">
        <v>16</v>
      </c>
      <c r="HLW118" s="1">
        <f t="shared" ref="HLW118" si="4813">(0.15*2+0.2*2)/0.2*0.248*1.03</f>
        <v>0.89</v>
      </c>
      <c r="HLX118" s="4">
        <f t="shared" si="1436"/>
        <v>14.24</v>
      </c>
      <c r="HMA118" s="1" t="s">
        <v>542</v>
      </c>
      <c r="HMB118" s="4" t="str" cm="1">
        <f t="array" ref="HMB118:HMD118">IFERROR(VLOOKUP(HMA118,[1]MA!$A$6:$D$32,{2,3,4},0),IFERROR(VLOOKUP(HMA118,[1]MO!$A$6:$D$26,{2,3,4},0),IFERROR(VLOOKUP(HMA118,[1]MQ!$A$6:$D$26,{2,3,4},0),IFERROR(VLOOKUP(HMA118,[1]BA!$A$6:$H$184,{2,5,8},0),{"No encontrado","X","X"}))))</f>
        <v>ALAMBRON 1/4</v>
      </c>
      <c r="HMC118" s="12" t="str">
        <v>Kg</v>
      </c>
      <c r="HMD118" s="4">
        <v>16</v>
      </c>
      <c r="HME118" s="1">
        <f t="shared" ref="HME118" si="4814">(0.15*2+0.2*2)/0.2*0.248*1.03</f>
        <v>0.89</v>
      </c>
      <c r="HMF118" s="4">
        <f t="shared" si="1438"/>
        <v>14.24</v>
      </c>
      <c r="HMI118" s="1" t="s">
        <v>542</v>
      </c>
      <c r="HMJ118" s="4" t="str" cm="1">
        <f t="array" ref="HMJ118:HML118">IFERROR(VLOOKUP(HMI118,[1]MA!$A$6:$D$32,{2,3,4},0),IFERROR(VLOOKUP(HMI118,[1]MO!$A$6:$D$26,{2,3,4},0),IFERROR(VLOOKUP(HMI118,[1]MQ!$A$6:$D$26,{2,3,4},0),IFERROR(VLOOKUP(HMI118,[1]BA!$A$6:$H$184,{2,5,8},0),{"No encontrado","X","X"}))))</f>
        <v>ALAMBRON 1/4</v>
      </c>
      <c r="HMK118" s="12" t="str">
        <v>Kg</v>
      </c>
      <c r="HML118" s="4">
        <v>16</v>
      </c>
      <c r="HMM118" s="1">
        <f t="shared" ref="HMM118" si="4815">(0.15*2+0.2*2)/0.2*0.248*1.03</f>
        <v>0.89</v>
      </c>
      <c r="HMN118" s="4">
        <f t="shared" si="1440"/>
        <v>14.24</v>
      </c>
      <c r="HMQ118" s="1" t="s">
        <v>542</v>
      </c>
      <c r="HMR118" s="4" t="str" cm="1">
        <f t="array" ref="HMR118:HMT118">IFERROR(VLOOKUP(HMQ118,[1]MA!$A$6:$D$32,{2,3,4},0),IFERROR(VLOOKUP(HMQ118,[1]MO!$A$6:$D$26,{2,3,4},0),IFERROR(VLOOKUP(HMQ118,[1]MQ!$A$6:$D$26,{2,3,4},0),IFERROR(VLOOKUP(HMQ118,[1]BA!$A$6:$H$184,{2,5,8},0),{"No encontrado","X","X"}))))</f>
        <v>ALAMBRON 1/4</v>
      </c>
      <c r="HMS118" s="12" t="str">
        <v>Kg</v>
      </c>
      <c r="HMT118" s="4">
        <v>16</v>
      </c>
      <c r="HMU118" s="1">
        <f t="shared" ref="HMU118" si="4816">(0.15*2+0.2*2)/0.2*0.248*1.03</f>
        <v>0.89</v>
      </c>
      <c r="HMV118" s="4">
        <f t="shared" si="1442"/>
        <v>14.24</v>
      </c>
      <c r="HMY118" s="1" t="s">
        <v>542</v>
      </c>
      <c r="HMZ118" s="4" t="str" cm="1">
        <f t="array" ref="HMZ118:HNB118">IFERROR(VLOOKUP(HMY118,[1]MA!$A$6:$D$32,{2,3,4},0),IFERROR(VLOOKUP(HMY118,[1]MO!$A$6:$D$26,{2,3,4},0),IFERROR(VLOOKUP(HMY118,[1]MQ!$A$6:$D$26,{2,3,4},0),IFERROR(VLOOKUP(HMY118,[1]BA!$A$6:$H$184,{2,5,8},0),{"No encontrado","X","X"}))))</f>
        <v>ALAMBRON 1/4</v>
      </c>
      <c r="HNA118" s="12" t="str">
        <v>Kg</v>
      </c>
      <c r="HNB118" s="4">
        <v>16</v>
      </c>
      <c r="HNC118" s="1">
        <f t="shared" ref="HNC118" si="4817">(0.15*2+0.2*2)/0.2*0.248*1.03</f>
        <v>0.89</v>
      </c>
      <c r="HND118" s="4">
        <f t="shared" si="1444"/>
        <v>14.24</v>
      </c>
      <c r="HNG118" s="1" t="s">
        <v>542</v>
      </c>
      <c r="HNH118" s="4" t="str" cm="1">
        <f t="array" ref="HNH118:HNJ118">IFERROR(VLOOKUP(HNG118,[1]MA!$A$6:$D$32,{2,3,4},0),IFERROR(VLOOKUP(HNG118,[1]MO!$A$6:$D$26,{2,3,4},0),IFERROR(VLOOKUP(HNG118,[1]MQ!$A$6:$D$26,{2,3,4},0),IFERROR(VLOOKUP(HNG118,[1]BA!$A$6:$H$184,{2,5,8},0),{"No encontrado","X","X"}))))</f>
        <v>ALAMBRON 1/4</v>
      </c>
      <c r="HNI118" s="12" t="str">
        <v>Kg</v>
      </c>
      <c r="HNJ118" s="4">
        <v>16</v>
      </c>
      <c r="HNK118" s="1">
        <f t="shared" ref="HNK118" si="4818">(0.15*2+0.2*2)/0.2*0.248*1.03</f>
        <v>0.89</v>
      </c>
      <c r="HNL118" s="4">
        <f t="shared" si="1446"/>
        <v>14.24</v>
      </c>
      <c r="HNO118" s="1" t="s">
        <v>542</v>
      </c>
      <c r="HNP118" s="4" t="str" cm="1">
        <f t="array" ref="HNP118:HNR118">IFERROR(VLOOKUP(HNO118,[1]MA!$A$6:$D$32,{2,3,4},0),IFERROR(VLOOKUP(HNO118,[1]MO!$A$6:$D$26,{2,3,4},0),IFERROR(VLOOKUP(HNO118,[1]MQ!$A$6:$D$26,{2,3,4},0),IFERROR(VLOOKUP(HNO118,[1]BA!$A$6:$H$184,{2,5,8},0),{"No encontrado","X","X"}))))</f>
        <v>ALAMBRON 1/4</v>
      </c>
      <c r="HNQ118" s="12" t="str">
        <v>Kg</v>
      </c>
      <c r="HNR118" s="4">
        <v>16</v>
      </c>
      <c r="HNS118" s="1">
        <f t="shared" ref="HNS118" si="4819">(0.15*2+0.2*2)/0.2*0.248*1.03</f>
        <v>0.89</v>
      </c>
      <c r="HNT118" s="4">
        <f t="shared" si="1448"/>
        <v>14.24</v>
      </c>
      <c r="HNW118" s="1" t="s">
        <v>542</v>
      </c>
      <c r="HNX118" s="4" t="str" cm="1">
        <f t="array" ref="HNX118:HNZ118">IFERROR(VLOOKUP(HNW118,[1]MA!$A$6:$D$32,{2,3,4},0),IFERROR(VLOOKUP(HNW118,[1]MO!$A$6:$D$26,{2,3,4},0),IFERROR(VLOOKUP(HNW118,[1]MQ!$A$6:$D$26,{2,3,4},0),IFERROR(VLOOKUP(HNW118,[1]BA!$A$6:$H$184,{2,5,8},0),{"No encontrado","X","X"}))))</f>
        <v>ALAMBRON 1/4</v>
      </c>
      <c r="HNY118" s="12" t="str">
        <v>Kg</v>
      </c>
      <c r="HNZ118" s="4">
        <v>16</v>
      </c>
      <c r="HOA118" s="1">
        <f t="shared" ref="HOA118" si="4820">(0.15*2+0.2*2)/0.2*0.248*1.03</f>
        <v>0.89</v>
      </c>
      <c r="HOB118" s="4">
        <f t="shared" si="1450"/>
        <v>14.24</v>
      </c>
      <c r="HOE118" s="1" t="s">
        <v>542</v>
      </c>
      <c r="HOF118" s="4" t="str" cm="1">
        <f t="array" ref="HOF118:HOH118">IFERROR(VLOOKUP(HOE118,[1]MA!$A$6:$D$32,{2,3,4},0),IFERROR(VLOOKUP(HOE118,[1]MO!$A$6:$D$26,{2,3,4},0),IFERROR(VLOOKUP(HOE118,[1]MQ!$A$6:$D$26,{2,3,4},0),IFERROR(VLOOKUP(HOE118,[1]BA!$A$6:$H$184,{2,5,8},0),{"No encontrado","X","X"}))))</f>
        <v>ALAMBRON 1/4</v>
      </c>
      <c r="HOG118" s="12" t="str">
        <v>Kg</v>
      </c>
      <c r="HOH118" s="4">
        <v>16</v>
      </c>
      <c r="HOI118" s="1">
        <f t="shared" ref="HOI118" si="4821">(0.15*2+0.2*2)/0.2*0.248*1.03</f>
        <v>0.89</v>
      </c>
      <c r="HOJ118" s="4">
        <f t="shared" si="1452"/>
        <v>14.24</v>
      </c>
      <c r="HOM118" s="1" t="s">
        <v>542</v>
      </c>
      <c r="HON118" s="4" t="str" cm="1">
        <f t="array" ref="HON118:HOP118">IFERROR(VLOOKUP(HOM118,[1]MA!$A$6:$D$32,{2,3,4},0),IFERROR(VLOOKUP(HOM118,[1]MO!$A$6:$D$26,{2,3,4},0),IFERROR(VLOOKUP(HOM118,[1]MQ!$A$6:$D$26,{2,3,4},0),IFERROR(VLOOKUP(HOM118,[1]BA!$A$6:$H$184,{2,5,8},0),{"No encontrado","X","X"}))))</f>
        <v>ALAMBRON 1/4</v>
      </c>
      <c r="HOO118" s="12" t="str">
        <v>Kg</v>
      </c>
      <c r="HOP118" s="4">
        <v>16</v>
      </c>
      <c r="HOQ118" s="1">
        <f t="shared" ref="HOQ118" si="4822">(0.15*2+0.2*2)/0.2*0.248*1.03</f>
        <v>0.89</v>
      </c>
      <c r="HOR118" s="4">
        <f t="shared" si="1454"/>
        <v>14.24</v>
      </c>
      <c r="HOU118" s="1" t="s">
        <v>542</v>
      </c>
      <c r="HOV118" s="4" t="str" cm="1">
        <f t="array" ref="HOV118:HOX118">IFERROR(VLOOKUP(HOU118,[1]MA!$A$6:$D$32,{2,3,4},0),IFERROR(VLOOKUP(HOU118,[1]MO!$A$6:$D$26,{2,3,4},0),IFERROR(VLOOKUP(HOU118,[1]MQ!$A$6:$D$26,{2,3,4},0),IFERROR(VLOOKUP(HOU118,[1]BA!$A$6:$H$184,{2,5,8},0),{"No encontrado","X","X"}))))</f>
        <v>ALAMBRON 1/4</v>
      </c>
      <c r="HOW118" s="12" t="str">
        <v>Kg</v>
      </c>
      <c r="HOX118" s="4">
        <v>16</v>
      </c>
      <c r="HOY118" s="1">
        <f t="shared" ref="HOY118" si="4823">(0.15*2+0.2*2)/0.2*0.248*1.03</f>
        <v>0.89</v>
      </c>
      <c r="HOZ118" s="4">
        <f t="shared" si="1456"/>
        <v>14.24</v>
      </c>
      <c r="HPC118" s="1" t="s">
        <v>542</v>
      </c>
      <c r="HPD118" s="4" t="str" cm="1">
        <f t="array" ref="HPD118:HPF118">IFERROR(VLOOKUP(HPC118,[1]MA!$A$6:$D$32,{2,3,4},0),IFERROR(VLOOKUP(HPC118,[1]MO!$A$6:$D$26,{2,3,4},0),IFERROR(VLOOKUP(HPC118,[1]MQ!$A$6:$D$26,{2,3,4},0),IFERROR(VLOOKUP(HPC118,[1]BA!$A$6:$H$184,{2,5,8},0),{"No encontrado","X","X"}))))</f>
        <v>ALAMBRON 1/4</v>
      </c>
      <c r="HPE118" s="12" t="str">
        <v>Kg</v>
      </c>
      <c r="HPF118" s="4">
        <v>16</v>
      </c>
      <c r="HPG118" s="1">
        <f t="shared" ref="HPG118" si="4824">(0.15*2+0.2*2)/0.2*0.248*1.03</f>
        <v>0.89</v>
      </c>
      <c r="HPH118" s="4">
        <f t="shared" si="1458"/>
        <v>14.24</v>
      </c>
      <c r="HPK118" s="1" t="s">
        <v>542</v>
      </c>
      <c r="HPL118" s="4" t="str" cm="1">
        <f t="array" ref="HPL118:HPN118">IFERROR(VLOOKUP(HPK118,[1]MA!$A$6:$D$32,{2,3,4},0),IFERROR(VLOOKUP(HPK118,[1]MO!$A$6:$D$26,{2,3,4},0),IFERROR(VLOOKUP(HPK118,[1]MQ!$A$6:$D$26,{2,3,4},0),IFERROR(VLOOKUP(HPK118,[1]BA!$A$6:$H$184,{2,5,8},0),{"No encontrado","X","X"}))))</f>
        <v>ALAMBRON 1/4</v>
      </c>
      <c r="HPM118" s="12" t="str">
        <v>Kg</v>
      </c>
      <c r="HPN118" s="4">
        <v>16</v>
      </c>
      <c r="HPO118" s="1">
        <f t="shared" ref="HPO118" si="4825">(0.15*2+0.2*2)/0.2*0.248*1.03</f>
        <v>0.89</v>
      </c>
      <c r="HPP118" s="4">
        <f t="shared" si="1460"/>
        <v>14.24</v>
      </c>
      <c r="HPS118" s="1" t="s">
        <v>542</v>
      </c>
      <c r="HPT118" s="4" t="str" cm="1">
        <f t="array" ref="HPT118:HPV118">IFERROR(VLOOKUP(HPS118,[1]MA!$A$6:$D$32,{2,3,4},0),IFERROR(VLOOKUP(HPS118,[1]MO!$A$6:$D$26,{2,3,4},0),IFERROR(VLOOKUP(HPS118,[1]MQ!$A$6:$D$26,{2,3,4},0),IFERROR(VLOOKUP(HPS118,[1]BA!$A$6:$H$184,{2,5,8},0),{"No encontrado","X","X"}))))</f>
        <v>ALAMBRON 1/4</v>
      </c>
      <c r="HPU118" s="12" t="str">
        <v>Kg</v>
      </c>
      <c r="HPV118" s="4">
        <v>16</v>
      </c>
      <c r="HPW118" s="1">
        <f t="shared" ref="HPW118" si="4826">(0.15*2+0.2*2)/0.2*0.248*1.03</f>
        <v>0.89</v>
      </c>
      <c r="HPX118" s="4">
        <f t="shared" si="1462"/>
        <v>14.24</v>
      </c>
      <c r="HQA118" s="1" t="s">
        <v>542</v>
      </c>
      <c r="HQB118" s="4" t="str" cm="1">
        <f t="array" ref="HQB118:HQD118">IFERROR(VLOOKUP(HQA118,[1]MA!$A$6:$D$32,{2,3,4},0),IFERROR(VLOOKUP(HQA118,[1]MO!$A$6:$D$26,{2,3,4},0),IFERROR(VLOOKUP(HQA118,[1]MQ!$A$6:$D$26,{2,3,4},0),IFERROR(VLOOKUP(HQA118,[1]BA!$A$6:$H$184,{2,5,8},0),{"No encontrado","X","X"}))))</f>
        <v>ALAMBRON 1/4</v>
      </c>
      <c r="HQC118" s="12" t="str">
        <v>Kg</v>
      </c>
      <c r="HQD118" s="4">
        <v>16</v>
      </c>
      <c r="HQE118" s="1">
        <f t="shared" ref="HQE118" si="4827">(0.15*2+0.2*2)/0.2*0.248*1.03</f>
        <v>0.89</v>
      </c>
      <c r="HQF118" s="4">
        <f t="shared" si="1464"/>
        <v>14.24</v>
      </c>
      <c r="HQI118" s="1" t="s">
        <v>542</v>
      </c>
      <c r="HQJ118" s="4" t="str" cm="1">
        <f t="array" ref="HQJ118:HQL118">IFERROR(VLOOKUP(HQI118,[1]MA!$A$6:$D$32,{2,3,4},0),IFERROR(VLOOKUP(HQI118,[1]MO!$A$6:$D$26,{2,3,4},0),IFERROR(VLOOKUP(HQI118,[1]MQ!$A$6:$D$26,{2,3,4},0),IFERROR(VLOOKUP(HQI118,[1]BA!$A$6:$H$184,{2,5,8},0),{"No encontrado","X","X"}))))</f>
        <v>ALAMBRON 1/4</v>
      </c>
      <c r="HQK118" s="12" t="str">
        <v>Kg</v>
      </c>
      <c r="HQL118" s="4">
        <v>16</v>
      </c>
      <c r="HQM118" s="1">
        <f t="shared" ref="HQM118" si="4828">(0.15*2+0.2*2)/0.2*0.248*1.03</f>
        <v>0.89</v>
      </c>
      <c r="HQN118" s="4">
        <f t="shared" si="1466"/>
        <v>14.24</v>
      </c>
      <c r="HQQ118" s="1" t="s">
        <v>542</v>
      </c>
      <c r="HQR118" s="4" t="str" cm="1">
        <f t="array" ref="HQR118:HQT118">IFERROR(VLOOKUP(HQQ118,[1]MA!$A$6:$D$32,{2,3,4},0),IFERROR(VLOOKUP(HQQ118,[1]MO!$A$6:$D$26,{2,3,4},0),IFERROR(VLOOKUP(HQQ118,[1]MQ!$A$6:$D$26,{2,3,4},0),IFERROR(VLOOKUP(HQQ118,[1]BA!$A$6:$H$184,{2,5,8},0),{"No encontrado","X","X"}))))</f>
        <v>ALAMBRON 1/4</v>
      </c>
      <c r="HQS118" s="12" t="str">
        <v>Kg</v>
      </c>
      <c r="HQT118" s="4">
        <v>16</v>
      </c>
      <c r="HQU118" s="1">
        <f t="shared" ref="HQU118" si="4829">(0.15*2+0.2*2)/0.2*0.248*1.03</f>
        <v>0.89</v>
      </c>
      <c r="HQV118" s="4">
        <f t="shared" si="1468"/>
        <v>14.24</v>
      </c>
      <c r="HQY118" s="1" t="s">
        <v>542</v>
      </c>
      <c r="HQZ118" s="4" t="str" cm="1">
        <f t="array" ref="HQZ118:HRB118">IFERROR(VLOOKUP(HQY118,[1]MA!$A$6:$D$32,{2,3,4},0),IFERROR(VLOOKUP(HQY118,[1]MO!$A$6:$D$26,{2,3,4},0),IFERROR(VLOOKUP(HQY118,[1]MQ!$A$6:$D$26,{2,3,4},0),IFERROR(VLOOKUP(HQY118,[1]BA!$A$6:$H$184,{2,5,8},0),{"No encontrado","X","X"}))))</f>
        <v>ALAMBRON 1/4</v>
      </c>
      <c r="HRA118" s="12" t="str">
        <v>Kg</v>
      </c>
      <c r="HRB118" s="4">
        <v>16</v>
      </c>
      <c r="HRC118" s="1">
        <f t="shared" ref="HRC118" si="4830">(0.15*2+0.2*2)/0.2*0.248*1.03</f>
        <v>0.89</v>
      </c>
      <c r="HRD118" s="4">
        <f t="shared" si="1470"/>
        <v>14.24</v>
      </c>
      <c r="HRG118" s="1" t="s">
        <v>542</v>
      </c>
      <c r="HRH118" s="4" t="str" cm="1">
        <f t="array" ref="HRH118:HRJ118">IFERROR(VLOOKUP(HRG118,[1]MA!$A$6:$D$32,{2,3,4},0),IFERROR(VLOOKUP(HRG118,[1]MO!$A$6:$D$26,{2,3,4},0),IFERROR(VLOOKUP(HRG118,[1]MQ!$A$6:$D$26,{2,3,4},0),IFERROR(VLOOKUP(HRG118,[1]BA!$A$6:$H$184,{2,5,8},0),{"No encontrado","X","X"}))))</f>
        <v>ALAMBRON 1/4</v>
      </c>
      <c r="HRI118" s="12" t="str">
        <v>Kg</v>
      </c>
      <c r="HRJ118" s="4">
        <v>16</v>
      </c>
      <c r="HRK118" s="1">
        <f t="shared" ref="HRK118" si="4831">(0.15*2+0.2*2)/0.2*0.248*1.03</f>
        <v>0.89</v>
      </c>
      <c r="HRL118" s="4">
        <f t="shared" si="1472"/>
        <v>14.24</v>
      </c>
      <c r="HRO118" s="1" t="s">
        <v>542</v>
      </c>
      <c r="HRP118" s="4" t="str" cm="1">
        <f t="array" ref="HRP118:HRR118">IFERROR(VLOOKUP(HRO118,[1]MA!$A$6:$D$32,{2,3,4},0),IFERROR(VLOOKUP(HRO118,[1]MO!$A$6:$D$26,{2,3,4},0),IFERROR(VLOOKUP(HRO118,[1]MQ!$A$6:$D$26,{2,3,4},0),IFERROR(VLOOKUP(HRO118,[1]BA!$A$6:$H$184,{2,5,8},0),{"No encontrado","X","X"}))))</f>
        <v>ALAMBRON 1/4</v>
      </c>
      <c r="HRQ118" s="12" t="str">
        <v>Kg</v>
      </c>
      <c r="HRR118" s="4">
        <v>16</v>
      </c>
      <c r="HRS118" s="1">
        <f t="shared" ref="HRS118" si="4832">(0.15*2+0.2*2)/0.2*0.248*1.03</f>
        <v>0.89</v>
      </c>
      <c r="HRT118" s="4">
        <f t="shared" si="1474"/>
        <v>14.24</v>
      </c>
      <c r="HRW118" s="1" t="s">
        <v>542</v>
      </c>
      <c r="HRX118" s="4" t="str" cm="1">
        <f t="array" ref="HRX118:HRZ118">IFERROR(VLOOKUP(HRW118,[1]MA!$A$6:$D$32,{2,3,4},0),IFERROR(VLOOKUP(HRW118,[1]MO!$A$6:$D$26,{2,3,4},0),IFERROR(VLOOKUP(HRW118,[1]MQ!$A$6:$D$26,{2,3,4},0),IFERROR(VLOOKUP(HRW118,[1]BA!$A$6:$H$184,{2,5,8},0),{"No encontrado","X","X"}))))</f>
        <v>ALAMBRON 1/4</v>
      </c>
      <c r="HRY118" s="12" t="str">
        <v>Kg</v>
      </c>
      <c r="HRZ118" s="4">
        <v>16</v>
      </c>
      <c r="HSA118" s="1">
        <f t="shared" ref="HSA118" si="4833">(0.15*2+0.2*2)/0.2*0.248*1.03</f>
        <v>0.89</v>
      </c>
      <c r="HSB118" s="4">
        <f t="shared" si="1476"/>
        <v>14.24</v>
      </c>
      <c r="HSE118" s="1" t="s">
        <v>542</v>
      </c>
      <c r="HSF118" s="4" t="str" cm="1">
        <f t="array" ref="HSF118:HSH118">IFERROR(VLOOKUP(HSE118,[1]MA!$A$6:$D$32,{2,3,4},0),IFERROR(VLOOKUP(HSE118,[1]MO!$A$6:$D$26,{2,3,4},0),IFERROR(VLOOKUP(HSE118,[1]MQ!$A$6:$D$26,{2,3,4},0),IFERROR(VLOOKUP(HSE118,[1]BA!$A$6:$H$184,{2,5,8},0),{"No encontrado","X","X"}))))</f>
        <v>ALAMBRON 1/4</v>
      </c>
      <c r="HSG118" s="12" t="str">
        <v>Kg</v>
      </c>
      <c r="HSH118" s="4">
        <v>16</v>
      </c>
      <c r="HSI118" s="1">
        <f t="shared" ref="HSI118" si="4834">(0.15*2+0.2*2)/0.2*0.248*1.03</f>
        <v>0.89</v>
      </c>
      <c r="HSJ118" s="4">
        <f t="shared" si="1478"/>
        <v>14.24</v>
      </c>
      <c r="HSM118" s="1" t="s">
        <v>542</v>
      </c>
      <c r="HSN118" s="4" t="str" cm="1">
        <f t="array" ref="HSN118:HSP118">IFERROR(VLOOKUP(HSM118,[1]MA!$A$6:$D$32,{2,3,4},0),IFERROR(VLOOKUP(HSM118,[1]MO!$A$6:$D$26,{2,3,4},0),IFERROR(VLOOKUP(HSM118,[1]MQ!$A$6:$D$26,{2,3,4},0),IFERROR(VLOOKUP(HSM118,[1]BA!$A$6:$H$184,{2,5,8},0),{"No encontrado","X","X"}))))</f>
        <v>ALAMBRON 1/4</v>
      </c>
      <c r="HSO118" s="12" t="str">
        <v>Kg</v>
      </c>
      <c r="HSP118" s="4">
        <v>16</v>
      </c>
      <c r="HSQ118" s="1">
        <f t="shared" ref="HSQ118" si="4835">(0.15*2+0.2*2)/0.2*0.248*1.03</f>
        <v>0.89</v>
      </c>
      <c r="HSR118" s="4">
        <f t="shared" si="1480"/>
        <v>14.24</v>
      </c>
      <c r="HSU118" s="1" t="s">
        <v>542</v>
      </c>
      <c r="HSV118" s="4" t="str" cm="1">
        <f t="array" ref="HSV118:HSX118">IFERROR(VLOOKUP(HSU118,[1]MA!$A$6:$D$32,{2,3,4},0),IFERROR(VLOOKUP(HSU118,[1]MO!$A$6:$D$26,{2,3,4},0),IFERROR(VLOOKUP(HSU118,[1]MQ!$A$6:$D$26,{2,3,4},0),IFERROR(VLOOKUP(HSU118,[1]BA!$A$6:$H$184,{2,5,8},0),{"No encontrado","X","X"}))))</f>
        <v>ALAMBRON 1/4</v>
      </c>
      <c r="HSW118" s="12" t="str">
        <v>Kg</v>
      </c>
      <c r="HSX118" s="4">
        <v>16</v>
      </c>
      <c r="HSY118" s="1">
        <f t="shared" ref="HSY118" si="4836">(0.15*2+0.2*2)/0.2*0.248*1.03</f>
        <v>0.89</v>
      </c>
      <c r="HSZ118" s="4">
        <f t="shared" si="1482"/>
        <v>14.24</v>
      </c>
      <c r="HTC118" s="1" t="s">
        <v>542</v>
      </c>
      <c r="HTD118" s="4" t="str" cm="1">
        <f t="array" ref="HTD118:HTF118">IFERROR(VLOOKUP(HTC118,[1]MA!$A$6:$D$32,{2,3,4},0),IFERROR(VLOOKUP(HTC118,[1]MO!$A$6:$D$26,{2,3,4},0),IFERROR(VLOOKUP(HTC118,[1]MQ!$A$6:$D$26,{2,3,4},0),IFERROR(VLOOKUP(HTC118,[1]BA!$A$6:$H$184,{2,5,8},0),{"No encontrado","X","X"}))))</f>
        <v>ALAMBRON 1/4</v>
      </c>
      <c r="HTE118" s="12" t="str">
        <v>Kg</v>
      </c>
      <c r="HTF118" s="4">
        <v>16</v>
      </c>
      <c r="HTG118" s="1">
        <f t="shared" ref="HTG118" si="4837">(0.15*2+0.2*2)/0.2*0.248*1.03</f>
        <v>0.89</v>
      </c>
      <c r="HTH118" s="4">
        <f t="shared" si="1484"/>
        <v>14.24</v>
      </c>
      <c r="HTK118" s="1" t="s">
        <v>542</v>
      </c>
      <c r="HTL118" s="4" t="str" cm="1">
        <f t="array" ref="HTL118:HTN118">IFERROR(VLOOKUP(HTK118,[1]MA!$A$6:$D$32,{2,3,4},0),IFERROR(VLOOKUP(HTK118,[1]MO!$A$6:$D$26,{2,3,4},0),IFERROR(VLOOKUP(HTK118,[1]MQ!$A$6:$D$26,{2,3,4},0),IFERROR(VLOOKUP(HTK118,[1]BA!$A$6:$H$184,{2,5,8},0),{"No encontrado","X","X"}))))</f>
        <v>ALAMBRON 1/4</v>
      </c>
      <c r="HTM118" s="12" t="str">
        <v>Kg</v>
      </c>
      <c r="HTN118" s="4">
        <v>16</v>
      </c>
      <c r="HTO118" s="1">
        <f t="shared" ref="HTO118" si="4838">(0.15*2+0.2*2)/0.2*0.248*1.03</f>
        <v>0.89</v>
      </c>
      <c r="HTP118" s="4">
        <f t="shared" si="1486"/>
        <v>14.24</v>
      </c>
      <c r="HTS118" s="1" t="s">
        <v>542</v>
      </c>
      <c r="HTT118" s="4" t="str" cm="1">
        <f t="array" ref="HTT118:HTV118">IFERROR(VLOOKUP(HTS118,[1]MA!$A$6:$D$32,{2,3,4},0),IFERROR(VLOOKUP(HTS118,[1]MO!$A$6:$D$26,{2,3,4},0),IFERROR(VLOOKUP(HTS118,[1]MQ!$A$6:$D$26,{2,3,4},0),IFERROR(VLOOKUP(HTS118,[1]BA!$A$6:$H$184,{2,5,8},0),{"No encontrado","X","X"}))))</f>
        <v>ALAMBRON 1/4</v>
      </c>
      <c r="HTU118" s="12" t="str">
        <v>Kg</v>
      </c>
      <c r="HTV118" s="4">
        <v>16</v>
      </c>
      <c r="HTW118" s="1">
        <f t="shared" ref="HTW118" si="4839">(0.15*2+0.2*2)/0.2*0.248*1.03</f>
        <v>0.89</v>
      </c>
      <c r="HTX118" s="4">
        <f t="shared" si="1488"/>
        <v>14.24</v>
      </c>
      <c r="HUA118" s="1" t="s">
        <v>542</v>
      </c>
      <c r="HUB118" s="4" t="str" cm="1">
        <f t="array" ref="HUB118:HUD118">IFERROR(VLOOKUP(HUA118,[1]MA!$A$6:$D$32,{2,3,4},0),IFERROR(VLOOKUP(HUA118,[1]MO!$A$6:$D$26,{2,3,4},0),IFERROR(VLOOKUP(HUA118,[1]MQ!$A$6:$D$26,{2,3,4},0),IFERROR(VLOOKUP(HUA118,[1]BA!$A$6:$H$184,{2,5,8},0),{"No encontrado","X","X"}))))</f>
        <v>ALAMBRON 1/4</v>
      </c>
      <c r="HUC118" s="12" t="str">
        <v>Kg</v>
      </c>
      <c r="HUD118" s="4">
        <v>16</v>
      </c>
      <c r="HUE118" s="1">
        <f t="shared" ref="HUE118" si="4840">(0.15*2+0.2*2)/0.2*0.248*1.03</f>
        <v>0.89</v>
      </c>
      <c r="HUF118" s="4">
        <f t="shared" si="1490"/>
        <v>14.24</v>
      </c>
      <c r="HUI118" s="1" t="s">
        <v>542</v>
      </c>
      <c r="HUJ118" s="4" t="str" cm="1">
        <f t="array" ref="HUJ118:HUL118">IFERROR(VLOOKUP(HUI118,[1]MA!$A$6:$D$32,{2,3,4},0),IFERROR(VLOOKUP(HUI118,[1]MO!$A$6:$D$26,{2,3,4},0),IFERROR(VLOOKUP(HUI118,[1]MQ!$A$6:$D$26,{2,3,4},0),IFERROR(VLOOKUP(HUI118,[1]BA!$A$6:$H$184,{2,5,8},0),{"No encontrado","X","X"}))))</f>
        <v>ALAMBRON 1/4</v>
      </c>
      <c r="HUK118" s="12" t="str">
        <v>Kg</v>
      </c>
      <c r="HUL118" s="4">
        <v>16</v>
      </c>
      <c r="HUM118" s="1">
        <f t="shared" ref="HUM118" si="4841">(0.15*2+0.2*2)/0.2*0.248*1.03</f>
        <v>0.89</v>
      </c>
      <c r="HUN118" s="4">
        <f t="shared" si="1492"/>
        <v>14.24</v>
      </c>
      <c r="HUQ118" s="1" t="s">
        <v>542</v>
      </c>
      <c r="HUR118" s="4" t="str" cm="1">
        <f t="array" ref="HUR118:HUT118">IFERROR(VLOOKUP(HUQ118,[1]MA!$A$6:$D$32,{2,3,4},0),IFERROR(VLOOKUP(HUQ118,[1]MO!$A$6:$D$26,{2,3,4},0),IFERROR(VLOOKUP(HUQ118,[1]MQ!$A$6:$D$26,{2,3,4},0),IFERROR(VLOOKUP(HUQ118,[1]BA!$A$6:$H$184,{2,5,8},0),{"No encontrado","X","X"}))))</f>
        <v>ALAMBRON 1/4</v>
      </c>
      <c r="HUS118" s="12" t="str">
        <v>Kg</v>
      </c>
      <c r="HUT118" s="4">
        <v>16</v>
      </c>
      <c r="HUU118" s="1">
        <f t="shared" ref="HUU118" si="4842">(0.15*2+0.2*2)/0.2*0.248*1.03</f>
        <v>0.89</v>
      </c>
      <c r="HUV118" s="4">
        <f t="shared" si="1494"/>
        <v>14.24</v>
      </c>
      <c r="HUY118" s="1" t="s">
        <v>542</v>
      </c>
      <c r="HUZ118" s="4" t="str" cm="1">
        <f t="array" ref="HUZ118:HVB118">IFERROR(VLOOKUP(HUY118,[1]MA!$A$6:$D$32,{2,3,4},0),IFERROR(VLOOKUP(HUY118,[1]MO!$A$6:$D$26,{2,3,4},0),IFERROR(VLOOKUP(HUY118,[1]MQ!$A$6:$D$26,{2,3,4},0),IFERROR(VLOOKUP(HUY118,[1]BA!$A$6:$H$184,{2,5,8},0),{"No encontrado","X","X"}))))</f>
        <v>ALAMBRON 1/4</v>
      </c>
      <c r="HVA118" s="12" t="str">
        <v>Kg</v>
      </c>
      <c r="HVB118" s="4">
        <v>16</v>
      </c>
      <c r="HVC118" s="1">
        <f t="shared" ref="HVC118" si="4843">(0.15*2+0.2*2)/0.2*0.248*1.03</f>
        <v>0.89</v>
      </c>
      <c r="HVD118" s="4">
        <f t="shared" si="1496"/>
        <v>14.24</v>
      </c>
      <c r="HVG118" s="1" t="s">
        <v>542</v>
      </c>
      <c r="HVH118" s="4" t="str" cm="1">
        <f t="array" ref="HVH118:HVJ118">IFERROR(VLOOKUP(HVG118,[1]MA!$A$6:$D$32,{2,3,4},0),IFERROR(VLOOKUP(HVG118,[1]MO!$A$6:$D$26,{2,3,4},0),IFERROR(VLOOKUP(HVG118,[1]MQ!$A$6:$D$26,{2,3,4},0),IFERROR(VLOOKUP(HVG118,[1]BA!$A$6:$H$184,{2,5,8},0),{"No encontrado","X","X"}))))</f>
        <v>ALAMBRON 1/4</v>
      </c>
      <c r="HVI118" s="12" t="str">
        <v>Kg</v>
      </c>
      <c r="HVJ118" s="4">
        <v>16</v>
      </c>
      <c r="HVK118" s="1">
        <f t="shared" ref="HVK118" si="4844">(0.15*2+0.2*2)/0.2*0.248*1.03</f>
        <v>0.89</v>
      </c>
      <c r="HVL118" s="4">
        <f t="shared" si="1498"/>
        <v>14.24</v>
      </c>
      <c r="HVO118" s="1" t="s">
        <v>542</v>
      </c>
      <c r="HVP118" s="4" t="str" cm="1">
        <f t="array" ref="HVP118:HVR118">IFERROR(VLOOKUP(HVO118,[1]MA!$A$6:$D$32,{2,3,4},0),IFERROR(VLOOKUP(HVO118,[1]MO!$A$6:$D$26,{2,3,4},0),IFERROR(VLOOKUP(HVO118,[1]MQ!$A$6:$D$26,{2,3,4},0),IFERROR(VLOOKUP(HVO118,[1]BA!$A$6:$H$184,{2,5,8},0),{"No encontrado","X","X"}))))</f>
        <v>ALAMBRON 1/4</v>
      </c>
      <c r="HVQ118" s="12" t="str">
        <v>Kg</v>
      </c>
      <c r="HVR118" s="4">
        <v>16</v>
      </c>
      <c r="HVS118" s="1">
        <f t="shared" ref="HVS118" si="4845">(0.15*2+0.2*2)/0.2*0.248*1.03</f>
        <v>0.89</v>
      </c>
      <c r="HVT118" s="4">
        <f t="shared" si="1500"/>
        <v>14.24</v>
      </c>
      <c r="HVW118" s="1" t="s">
        <v>542</v>
      </c>
      <c r="HVX118" s="4" t="str" cm="1">
        <f t="array" ref="HVX118:HVZ118">IFERROR(VLOOKUP(HVW118,[1]MA!$A$6:$D$32,{2,3,4},0),IFERROR(VLOOKUP(HVW118,[1]MO!$A$6:$D$26,{2,3,4},0),IFERROR(VLOOKUP(HVW118,[1]MQ!$A$6:$D$26,{2,3,4},0),IFERROR(VLOOKUP(HVW118,[1]BA!$A$6:$H$184,{2,5,8},0),{"No encontrado","X","X"}))))</f>
        <v>ALAMBRON 1/4</v>
      </c>
      <c r="HVY118" s="12" t="str">
        <v>Kg</v>
      </c>
      <c r="HVZ118" s="4">
        <v>16</v>
      </c>
      <c r="HWA118" s="1">
        <f t="shared" ref="HWA118" si="4846">(0.15*2+0.2*2)/0.2*0.248*1.03</f>
        <v>0.89</v>
      </c>
      <c r="HWB118" s="4">
        <f t="shared" si="1502"/>
        <v>14.24</v>
      </c>
      <c r="HWE118" s="1" t="s">
        <v>542</v>
      </c>
      <c r="HWF118" s="4" t="str" cm="1">
        <f t="array" ref="HWF118:HWH118">IFERROR(VLOOKUP(HWE118,[1]MA!$A$6:$D$32,{2,3,4},0),IFERROR(VLOOKUP(HWE118,[1]MO!$A$6:$D$26,{2,3,4},0),IFERROR(VLOOKUP(HWE118,[1]MQ!$A$6:$D$26,{2,3,4},0),IFERROR(VLOOKUP(HWE118,[1]BA!$A$6:$H$184,{2,5,8},0),{"No encontrado","X","X"}))))</f>
        <v>ALAMBRON 1/4</v>
      </c>
      <c r="HWG118" s="12" t="str">
        <v>Kg</v>
      </c>
      <c r="HWH118" s="4">
        <v>16</v>
      </c>
      <c r="HWI118" s="1">
        <f t="shared" ref="HWI118" si="4847">(0.15*2+0.2*2)/0.2*0.248*1.03</f>
        <v>0.89</v>
      </c>
      <c r="HWJ118" s="4">
        <f t="shared" si="1504"/>
        <v>14.24</v>
      </c>
      <c r="HWM118" s="1" t="s">
        <v>542</v>
      </c>
      <c r="HWN118" s="4" t="str" cm="1">
        <f t="array" ref="HWN118:HWP118">IFERROR(VLOOKUP(HWM118,[1]MA!$A$6:$D$32,{2,3,4},0),IFERROR(VLOOKUP(HWM118,[1]MO!$A$6:$D$26,{2,3,4},0),IFERROR(VLOOKUP(HWM118,[1]MQ!$A$6:$D$26,{2,3,4},0),IFERROR(VLOOKUP(HWM118,[1]BA!$A$6:$H$184,{2,5,8},0),{"No encontrado","X","X"}))))</f>
        <v>ALAMBRON 1/4</v>
      </c>
      <c r="HWO118" s="12" t="str">
        <v>Kg</v>
      </c>
      <c r="HWP118" s="4">
        <v>16</v>
      </c>
      <c r="HWQ118" s="1">
        <f t="shared" ref="HWQ118" si="4848">(0.15*2+0.2*2)/0.2*0.248*1.03</f>
        <v>0.89</v>
      </c>
      <c r="HWR118" s="4">
        <f t="shared" si="1506"/>
        <v>14.24</v>
      </c>
      <c r="HWU118" s="1" t="s">
        <v>542</v>
      </c>
      <c r="HWV118" s="4" t="str" cm="1">
        <f t="array" ref="HWV118:HWX118">IFERROR(VLOOKUP(HWU118,[1]MA!$A$6:$D$32,{2,3,4},0),IFERROR(VLOOKUP(HWU118,[1]MO!$A$6:$D$26,{2,3,4},0),IFERROR(VLOOKUP(HWU118,[1]MQ!$A$6:$D$26,{2,3,4},0),IFERROR(VLOOKUP(HWU118,[1]BA!$A$6:$H$184,{2,5,8},0),{"No encontrado","X","X"}))))</f>
        <v>ALAMBRON 1/4</v>
      </c>
      <c r="HWW118" s="12" t="str">
        <v>Kg</v>
      </c>
      <c r="HWX118" s="4">
        <v>16</v>
      </c>
      <c r="HWY118" s="1">
        <f t="shared" ref="HWY118" si="4849">(0.15*2+0.2*2)/0.2*0.248*1.03</f>
        <v>0.89</v>
      </c>
      <c r="HWZ118" s="4">
        <f t="shared" si="1508"/>
        <v>14.24</v>
      </c>
      <c r="HXC118" s="1" t="s">
        <v>542</v>
      </c>
      <c r="HXD118" s="4" t="str" cm="1">
        <f t="array" ref="HXD118:HXF118">IFERROR(VLOOKUP(HXC118,[1]MA!$A$6:$D$32,{2,3,4},0),IFERROR(VLOOKUP(HXC118,[1]MO!$A$6:$D$26,{2,3,4},0),IFERROR(VLOOKUP(HXC118,[1]MQ!$A$6:$D$26,{2,3,4},0),IFERROR(VLOOKUP(HXC118,[1]BA!$A$6:$H$184,{2,5,8},0),{"No encontrado","X","X"}))))</f>
        <v>ALAMBRON 1/4</v>
      </c>
      <c r="HXE118" s="12" t="str">
        <v>Kg</v>
      </c>
      <c r="HXF118" s="4">
        <v>16</v>
      </c>
      <c r="HXG118" s="1">
        <f t="shared" ref="HXG118" si="4850">(0.15*2+0.2*2)/0.2*0.248*1.03</f>
        <v>0.89</v>
      </c>
      <c r="HXH118" s="4">
        <f t="shared" si="1510"/>
        <v>14.24</v>
      </c>
      <c r="HXK118" s="1" t="s">
        <v>542</v>
      </c>
      <c r="HXL118" s="4" t="str" cm="1">
        <f t="array" ref="HXL118:HXN118">IFERROR(VLOOKUP(HXK118,[1]MA!$A$6:$D$32,{2,3,4},0),IFERROR(VLOOKUP(HXK118,[1]MO!$A$6:$D$26,{2,3,4},0),IFERROR(VLOOKUP(HXK118,[1]MQ!$A$6:$D$26,{2,3,4},0),IFERROR(VLOOKUP(HXK118,[1]BA!$A$6:$H$184,{2,5,8},0),{"No encontrado","X","X"}))))</f>
        <v>ALAMBRON 1/4</v>
      </c>
      <c r="HXM118" s="12" t="str">
        <v>Kg</v>
      </c>
      <c r="HXN118" s="4">
        <v>16</v>
      </c>
      <c r="HXO118" s="1">
        <f t="shared" ref="HXO118" si="4851">(0.15*2+0.2*2)/0.2*0.248*1.03</f>
        <v>0.89</v>
      </c>
      <c r="HXP118" s="4">
        <f t="shared" si="1512"/>
        <v>14.24</v>
      </c>
      <c r="HXS118" s="1" t="s">
        <v>542</v>
      </c>
      <c r="HXT118" s="4" t="str" cm="1">
        <f t="array" ref="HXT118:HXV118">IFERROR(VLOOKUP(HXS118,[1]MA!$A$6:$D$32,{2,3,4},0),IFERROR(VLOOKUP(HXS118,[1]MO!$A$6:$D$26,{2,3,4},0),IFERROR(VLOOKUP(HXS118,[1]MQ!$A$6:$D$26,{2,3,4},0),IFERROR(VLOOKUP(HXS118,[1]BA!$A$6:$H$184,{2,5,8},0),{"No encontrado","X","X"}))))</f>
        <v>ALAMBRON 1/4</v>
      </c>
      <c r="HXU118" s="12" t="str">
        <v>Kg</v>
      </c>
      <c r="HXV118" s="4">
        <v>16</v>
      </c>
      <c r="HXW118" s="1">
        <f t="shared" ref="HXW118" si="4852">(0.15*2+0.2*2)/0.2*0.248*1.03</f>
        <v>0.89</v>
      </c>
      <c r="HXX118" s="4">
        <f t="shared" si="1514"/>
        <v>14.24</v>
      </c>
      <c r="HYA118" s="1" t="s">
        <v>542</v>
      </c>
      <c r="HYB118" s="4" t="str" cm="1">
        <f t="array" ref="HYB118:HYD118">IFERROR(VLOOKUP(HYA118,[1]MA!$A$6:$D$32,{2,3,4},0),IFERROR(VLOOKUP(HYA118,[1]MO!$A$6:$D$26,{2,3,4},0),IFERROR(VLOOKUP(HYA118,[1]MQ!$A$6:$D$26,{2,3,4},0),IFERROR(VLOOKUP(HYA118,[1]BA!$A$6:$H$184,{2,5,8},0),{"No encontrado","X","X"}))))</f>
        <v>ALAMBRON 1/4</v>
      </c>
      <c r="HYC118" s="12" t="str">
        <v>Kg</v>
      </c>
      <c r="HYD118" s="4">
        <v>16</v>
      </c>
      <c r="HYE118" s="1">
        <f t="shared" ref="HYE118" si="4853">(0.15*2+0.2*2)/0.2*0.248*1.03</f>
        <v>0.89</v>
      </c>
      <c r="HYF118" s="4">
        <f t="shared" si="1516"/>
        <v>14.24</v>
      </c>
      <c r="HYI118" s="1" t="s">
        <v>542</v>
      </c>
      <c r="HYJ118" s="4" t="str" cm="1">
        <f t="array" ref="HYJ118:HYL118">IFERROR(VLOOKUP(HYI118,[1]MA!$A$6:$D$32,{2,3,4},0),IFERROR(VLOOKUP(HYI118,[1]MO!$A$6:$D$26,{2,3,4},0),IFERROR(VLOOKUP(HYI118,[1]MQ!$A$6:$D$26,{2,3,4},0),IFERROR(VLOOKUP(HYI118,[1]BA!$A$6:$H$184,{2,5,8},0),{"No encontrado","X","X"}))))</f>
        <v>ALAMBRON 1/4</v>
      </c>
      <c r="HYK118" s="12" t="str">
        <v>Kg</v>
      </c>
      <c r="HYL118" s="4">
        <v>16</v>
      </c>
      <c r="HYM118" s="1">
        <f t="shared" ref="HYM118" si="4854">(0.15*2+0.2*2)/0.2*0.248*1.03</f>
        <v>0.89</v>
      </c>
      <c r="HYN118" s="4">
        <f t="shared" si="1518"/>
        <v>14.24</v>
      </c>
      <c r="HYQ118" s="1" t="s">
        <v>542</v>
      </c>
      <c r="HYR118" s="4" t="str" cm="1">
        <f t="array" ref="HYR118:HYT118">IFERROR(VLOOKUP(HYQ118,[1]MA!$A$6:$D$32,{2,3,4},0),IFERROR(VLOOKUP(HYQ118,[1]MO!$A$6:$D$26,{2,3,4},0),IFERROR(VLOOKUP(HYQ118,[1]MQ!$A$6:$D$26,{2,3,4},0),IFERROR(VLOOKUP(HYQ118,[1]BA!$A$6:$H$184,{2,5,8},0),{"No encontrado","X","X"}))))</f>
        <v>ALAMBRON 1/4</v>
      </c>
      <c r="HYS118" s="12" t="str">
        <v>Kg</v>
      </c>
      <c r="HYT118" s="4">
        <v>16</v>
      </c>
      <c r="HYU118" s="1">
        <f t="shared" ref="HYU118" si="4855">(0.15*2+0.2*2)/0.2*0.248*1.03</f>
        <v>0.89</v>
      </c>
      <c r="HYV118" s="4">
        <f t="shared" si="1520"/>
        <v>14.24</v>
      </c>
      <c r="HYY118" s="1" t="s">
        <v>542</v>
      </c>
      <c r="HYZ118" s="4" t="str" cm="1">
        <f t="array" ref="HYZ118:HZB118">IFERROR(VLOOKUP(HYY118,[1]MA!$A$6:$D$32,{2,3,4},0),IFERROR(VLOOKUP(HYY118,[1]MO!$A$6:$D$26,{2,3,4},0),IFERROR(VLOOKUP(HYY118,[1]MQ!$A$6:$D$26,{2,3,4},0),IFERROR(VLOOKUP(HYY118,[1]BA!$A$6:$H$184,{2,5,8},0),{"No encontrado","X","X"}))))</f>
        <v>ALAMBRON 1/4</v>
      </c>
      <c r="HZA118" s="12" t="str">
        <v>Kg</v>
      </c>
      <c r="HZB118" s="4">
        <v>16</v>
      </c>
      <c r="HZC118" s="1">
        <f t="shared" ref="HZC118" si="4856">(0.15*2+0.2*2)/0.2*0.248*1.03</f>
        <v>0.89</v>
      </c>
      <c r="HZD118" s="4">
        <f t="shared" si="1522"/>
        <v>14.24</v>
      </c>
      <c r="HZG118" s="1" t="s">
        <v>542</v>
      </c>
      <c r="HZH118" s="4" t="str" cm="1">
        <f t="array" ref="HZH118:HZJ118">IFERROR(VLOOKUP(HZG118,[1]MA!$A$6:$D$32,{2,3,4},0),IFERROR(VLOOKUP(HZG118,[1]MO!$A$6:$D$26,{2,3,4},0),IFERROR(VLOOKUP(HZG118,[1]MQ!$A$6:$D$26,{2,3,4},0),IFERROR(VLOOKUP(HZG118,[1]BA!$A$6:$H$184,{2,5,8},0),{"No encontrado","X","X"}))))</f>
        <v>ALAMBRON 1/4</v>
      </c>
      <c r="HZI118" s="12" t="str">
        <v>Kg</v>
      </c>
      <c r="HZJ118" s="4">
        <v>16</v>
      </c>
      <c r="HZK118" s="1">
        <f t="shared" ref="HZK118" si="4857">(0.15*2+0.2*2)/0.2*0.248*1.03</f>
        <v>0.89</v>
      </c>
      <c r="HZL118" s="4">
        <f t="shared" si="1524"/>
        <v>14.24</v>
      </c>
      <c r="HZO118" s="1" t="s">
        <v>542</v>
      </c>
      <c r="HZP118" s="4" t="str" cm="1">
        <f t="array" ref="HZP118:HZR118">IFERROR(VLOOKUP(HZO118,[1]MA!$A$6:$D$32,{2,3,4},0),IFERROR(VLOOKUP(HZO118,[1]MO!$A$6:$D$26,{2,3,4},0),IFERROR(VLOOKUP(HZO118,[1]MQ!$A$6:$D$26,{2,3,4},0),IFERROR(VLOOKUP(HZO118,[1]BA!$A$6:$H$184,{2,5,8},0),{"No encontrado","X","X"}))))</f>
        <v>ALAMBRON 1/4</v>
      </c>
      <c r="HZQ118" s="12" t="str">
        <v>Kg</v>
      </c>
      <c r="HZR118" s="4">
        <v>16</v>
      </c>
      <c r="HZS118" s="1">
        <f t="shared" ref="HZS118" si="4858">(0.15*2+0.2*2)/0.2*0.248*1.03</f>
        <v>0.89</v>
      </c>
      <c r="HZT118" s="4">
        <f t="shared" si="1526"/>
        <v>14.24</v>
      </c>
      <c r="HZW118" s="1" t="s">
        <v>542</v>
      </c>
      <c r="HZX118" s="4" t="str" cm="1">
        <f t="array" ref="HZX118:HZZ118">IFERROR(VLOOKUP(HZW118,[1]MA!$A$6:$D$32,{2,3,4},0),IFERROR(VLOOKUP(HZW118,[1]MO!$A$6:$D$26,{2,3,4},0),IFERROR(VLOOKUP(HZW118,[1]MQ!$A$6:$D$26,{2,3,4},0),IFERROR(VLOOKUP(HZW118,[1]BA!$A$6:$H$184,{2,5,8},0),{"No encontrado","X","X"}))))</f>
        <v>ALAMBRON 1/4</v>
      </c>
      <c r="HZY118" s="12" t="str">
        <v>Kg</v>
      </c>
      <c r="HZZ118" s="4">
        <v>16</v>
      </c>
      <c r="IAA118" s="1">
        <f t="shared" ref="IAA118" si="4859">(0.15*2+0.2*2)/0.2*0.248*1.03</f>
        <v>0.89</v>
      </c>
      <c r="IAB118" s="4">
        <f t="shared" si="1528"/>
        <v>14.24</v>
      </c>
      <c r="IAE118" s="1" t="s">
        <v>542</v>
      </c>
      <c r="IAF118" s="4" t="str" cm="1">
        <f t="array" ref="IAF118:IAH118">IFERROR(VLOOKUP(IAE118,[1]MA!$A$6:$D$32,{2,3,4},0),IFERROR(VLOOKUP(IAE118,[1]MO!$A$6:$D$26,{2,3,4},0),IFERROR(VLOOKUP(IAE118,[1]MQ!$A$6:$D$26,{2,3,4},0),IFERROR(VLOOKUP(IAE118,[1]BA!$A$6:$H$184,{2,5,8},0),{"No encontrado","X","X"}))))</f>
        <v>ALAMBRON 1/4</v>
      </c>
      <c r="IAG118" s="12" t="str">
        <v>Kg</v>
      </c>
      <c r="IAH118" s="4">
        <v>16</v>
      </c>
      <c r="IAI118" s="1">
        <f t="shared" ref="IAI118" si="4860">(0.15*2+0.2*2)/0.2*0.248*1.03</f>
        <v>0.89</v>
      </c>
      <c r="IAJ118" s="4">
        <f t="shared" si="1530"/>
        <v>14.24</v>
      </c>
      <c r="IAM118" s="1" t="s">
        <v>542</v>
      </c>
      <c r="IAN118" s="4" t="str" cm="1">
        <f t="array" ref="IAN118:IAP118">IFERROR(VLOOKUP(IAM118,[1]MA!$A$6:$D$32,{2,3,4},0),IFERROR(VLOOKUP(IAM118,[1]MO!$A$6:$D$26,{2,3,4},0),IFERROR(VLOOKUP(IAM118,[1]MQ!$A$6:$D$26,{2,3,4},0),IFERROR(VLOOKUP(IAM118,[1]BA!$A$6:$H$184,{2,5,8},0),{"No encontrado","X","X"}))))</f>
        <v>ALAMBRON 1/4</v>
      </c>
      <c r="IAO118" s="12" t="str">
        <v>Kg</v>
      </c>
      <c r="IAP118" s="4">
        <v>16</v>
      </c>
      <c r="IAQ118" s="1">
        <f t="shared" ref="IAQ118" si="4861">(0.15*2+0.2*2)/0.2*0.248*1.03</f>
        <v>0.89</v>
      </c>
      <c r="IAR118" s="4">
        <f t="shared" si="1532"/>
        <v>14.24</v>
      </c>
      <c r="IAU118" s="1" t="s">
        <v>542</v>
      </c>
      <c r="IAV118" s="4" t="str" cm="1">
        <f t="array" ref="IAV118:IAX118">IFERROR(VLOOKUP(IAU118,[1]MA!$A$6:$D$32,{2,3,4},0),IFERROR(VLOOKUP(IAU118,[1]MO!$A$6:$D$26,{2,3,4},0),IFERROR(VLOOKUP(IAU118,[1]MQ!$A$6:$D$26,{2,3,4},0),IFERROR(VLOOKUP(IAU118,[1]BA!$A$6:$H$184,{2,5,8},0),{"No encontrado","X","X"}))))</f>
        <v>ALAMBRON 1/4</v>
      </c>
      <c r="IAW118" s="12" t="str">
        <v>Kg</v>
      </c>
      <c r="IAX118" s="4">
        <v>16</v>
      </c>
      <c r="IAY118" s="1">
        <f t="shared" ref="IAY118" si="4862">(0.15*2+0.2*2)/0.2*0.248*1.03</f>
        <v>0.89</v>
      </c>
      <c r="IAZ118" s="4">
        <f t="shared" si="1534"/>
        <v>14.24</v>
      </c>
      <c r="IBC118" s="1" t="s">
        <v>542</v>
      </c>
      <c r="IBD118" s="4" t="str" cm="1">
        <f t="array" ref="IBD118:IBF118">IFERROR(VLOOKUP(IBC118,[1]MA!$A$6:$D$32,{2,3,4},0),IFERROR(VLOOKUP(IBC118,[1]MO!$A$6:$D$26,{2,3,4},0),IFERROR(VLOOKUP(IBC118,[1]MQ!$A$6:$D$26,{2,3,4},0),IFERROR(VLOOKUP(IBC118,[1]BA!$A$6:$H$184,{2,5,8},0),{"No encontrado","X","X"}))))</f>
        <v>ALAMBRON 1/4</v>
      </c>
      <c r="IBE118" s="12" t="str">
        <v>Kg</v>
      </c>
      <c r="IBF118" s="4">
        <v>16</v>
      </c>
      <c r="IBG118" s="1">
        <f t="shared" ref="IBG118" si="4863">(0.15*2+0.2*2)/0.2*0.248*1.03</f>
        <v>0.89</v>
      </c>
      <c r="IBH118" s="4">
        <f t="shared" si="1536"/>
        <v>14.24</v>
      </c>
      <c r="IBK118" s="1" t="s">
        <v>542</v>
      </c>
      <c r="IBL118" s="4" t="str" cm="1">
        <f t="array" ref="IBL118:IBN118">IFERROR(VLOOKUP(IBK118,[1]MA!$A$6:$D$32,{2,3,4},0),IFERROR(VLOOKUP(IBK118,[1]MO!$A$6:$D$26,{2,3,4},0),IFERROR(VLOOKUP(IBK118,[1]MQ!$A$6:$D$26,{2,3,4},0),IFERROR(VLOOKUP(IBK118,[1]BA!$A$6:$H$184,{2,5,8},0),{"No encontrado","X","X"}))))</f>
        <v>ALAMBRON 1/4</v>
      </c>
      <c r="IBM118" s="12" t="str">
        <v>Kg</v>
      </c>
      <c r="IBN118" s="4">
        <v>16</v>
      </c>
      <c r="IBO118" s="1">
        <f t="shared" ref="IBO118" si="4864">(0.15*2+0.2*2)/0.2*0.248*1.03</f>
        <v>0.89</v>
      </c>
      <c r="IBP118" s="4">
        <f t="shared" si="1538"/>
        <v>14.24</v>
      </c>
      <c r="IBS118" s="1" t="s">
        <v>542</v>
      </c>
      <c r="IBT118" s="4" t="str" cm="1">
        <f t="array" ref="IBT118:IBV118">IFERROR(VLOOKUP(IBS118,[1]MA!$A$6:$D$32,{2,3,4},0),IFERROR(VLOOKUP(IBS118,[1]MO!$A$6:$D$26,{2,3,4},0),IFERROR(VLOOKUP(IBS118,[1]MQ!$A$6:$D$26,{2,3,4},0),IFERROR(VLOOKUP(IBS118,[1]BA!$A$6:$H$184,{2,5,8},0),{"No encontrado","X","X"}))))</f>
        <v>ALAMBRON 1/4</v>
      </c>
      <c r="IBU118" s="12" t="str">
        <v>Kg</v>
      </c>
      <c r="IBV118" s="4">
        <v>16</v>
      </c>
      <c r="IBW118" s="1">
        <f t="shared" ref="IBW118" si="4865">(0.15*2+0.2*2)/0.2*0.248*1.03</f>
        <v>0.89</v>
      </c>
      <c r="IBX118" s="4">
        <f t="shared" si="1540"/>
        <v>14.24</v>
      </c>
      <c r="ICA118" s="1" t="s">
        <v>542</v>
      </c>
      <c r="ICB118" s="4" t="str" cm="1">
        <f t="array" ref="ICB118:ICD118">IFERROR(VLOOKUP(ICA118,[1]MA!$A$6:$D$32,{2,3,4},0),IFERROR(VLOOKUP(ICA118,[1]MO!$A$6:$D$26,{2,3,4},0),IFERROR(VLOOKUP(ICA118,[1]MQ!$A$6:$D$26,{2,3,4},0),IFERROR(VLOOKUP(ICA118,[1]BA!$A$6:$H$184,{2,5,8},0),{"No encontrado","X","X"}))))</f>
        <v>ALAMBRON 1/4</v>
      </c>
      <c r="ICC118" s="12" t="str">
        <v>Kg</v>
      </c>
      <c r="ICD118" s="4">
        <v>16</v>
      </c>
      <c r="ICE118" s="1">
        <f t="shared" ref="ICE118" si="4866">(0.15*2+0.2*2)/0.2*0.248*1.03</f>
        <v>0.89</v>
      </c>
      <c r="ICF118" s="4">
        <f t="shared" si="1542"/>
        <v>14.24</v>
      </c>
      <c r="ICI118" s="1" t="s">
        <v>542</v>
      </c>
      <c r="ICJ118" s="4" t="str" cm="1">
        <f t="array" ref="ICJ118:ICL118">IFERROR(VLOOKUP(ICI118,[1]MA!$A$6:$D$32,{2,3,4},0),IFERROR(VLOOKUP(ICI118,[1]MO!$A$6:$D$26,{2,3,4},0),IFERROR(VLOOKUP(ICI118,[1]MQ!$A$6:$D$26,{2,3,4},0),IFERROR(VLOOKUP(ICI118,[1]BA!$A$6:$H$184,{2,5,8},0),{"No encontrado","X","X"}))))</f>
        <v>ALAMBRON 1/4</v>
      </c>
      <c r="ICK118" s="12" t="str">
        <v>Kg</v>
      </c>
      <c r="ICL118" s="4">
        <v>16</v>
      </c>
      <c r="ICM118" s="1">
        <f t="shared" ref="ICM118" si="4867">(0.15*2+0.2*2)/0.2*0.248*1.03</f>
        <v>0.89</v>
      </c>
      <c r="ICN118" s="4">
        <f t="shared" si="1544"/>
        <v>14.24</v>
      </c>
      <c r="ICQ118" s="1" t="s">
        <v>542</v>
      </c>
      <c r="ICR118" s="4" t="str" cm="1">
        <f t="array" ref="ICR118:ICT118">IFERROR(VLOOKUP(ICQ118,[1]MA!$A$6:$D$32,{2,3,4},0),IFERROR(VLOOKUP(ICQ118,[1]MO!$A$6:$D$26,{2,3,4},0),IFERROR(VLOOKUP(ICQ118,[1]MQ!$A$6:$D$26,{2,3,4},0),IFERROR(VLOOKUP(ICQ118,[1]BA!$A$6:$H$184,{2,5,8},0),{"No encontrado","X","X"}))))</f>
        <v>ALAMBRON 1/4</v>
      </c>
      <c r="ICS118" s="12" t="str">
        <v>Kg</v>
      </c>
      <c r="ICT118" s="4">
        <v>16</v>
      </c>
      <c r="ICU118" s="1">
        <f t="shared" ref="ICU118" si="4868">(0.15*2+0.2*2)/0.2*0.248*1.03</f>
        <v>0.89</v>
      </c>
      <c r="ICV118" s="4">
        <f t="shared" si="1546"/>
        <v>14.24</v>
      </c>
      <c r="ICY118" s="1" t="s">
        <v>542</v>
      </c>
      <c r="ICZ118" s="4" t="str" cm="1">
        <f t="array" ref="ICZ118:IDB118">IFERROR(VLOOKUP(ICY118,[1]MA!$A$6:$D$32,{2,3,4},0),IFERROR(VLOOKUP(ICY118,[1]MO!$A$6:$D$26,{2,3,4},0),IFERROR(VLOOKUP(ICY118,[1]MQ!$A$6:$D$26,{2,3,4},0),IFERROR(VLOOKUP(ICY118,[1]BA!$A$6:$H$184,{2,5,8},0),{"No encontrado","X","X"}))))</f>
        <v>ALAMBRON 1/4</v>
      </c>
      <c r="IDA118" s="12" t="str">
        <v>Kg</v>
      </c>
      <c r="IDB118" s="4">
        <v>16</v>
      </c>
      <c r="IDC118" s="1">
        <f t="shared" ref="IDC118" si="4869">(0.15*2+0.2*2)/0.2*0.248*1.03</f>
        <v>0.89</v>
      </c>
      <c r="IDD118" s="4">
        <f t="shared" si="1548"/>
        <v>14.24</v>
      </c>
      <c r="IDG118" s="1" t="s">
        <v>542</v>
      </c>
      <c r="IDH118" s="4" t="str" cm="1">
        <f t="array" ref="IDH118:IDJ118">IFERROR(VLOOKUP(IDG118,[1]MA!$A$6:$D$32,{2,3,4},0),IFERROR(VLOOKUP(IDG118,[1]MO!$A$6:$D$26,{2,3,4},0),IFERROR(VLOOKUP(IDG118,[1]MQ!$A$6:$D$26,{2,3,4},0),IFERROR(VLOOKUP(IDG118,[1]BA!$A$6:$H$184,{2,5,8},0),{"No encontrado","X","X"}))))</f>
        <v>ALAMBRON 1/4</v>
      </c>
      <c r="IDI118" s="12" t="str">
        <v>Kg</v>
      </c>
      <c r="IDJ118" s="4">
        <v>16</v>
      </c>
      <c r="IDK118" s="1">
        <f t="shared" ref="IDK118" si="4870">(0.15*2+0.2*2)/0.2*0.248*1.03</f>
        <v>0.89</v>
      </c>
      <c r="IDL118" s="4">
        <f t="shared" si="1550"/>
        <v>14.24</v>
      </c>
      <c r="IDO118" s="1" t="s">
        <v>542</v>
      </c>
      <c r="IDP118" s="4" t="str" cm="1">
        <f t="array" ref="IDP118:IDR118">IFERROR(VLOOKUP(IDO118,[1]MA!$A$6:$D$32,{2,3,4},0),IFERROR(VLOOKUP(IDO118,[1]MO!$A$6:$D$26,{2,3,4},0),IFERROR(VLOOKUP(IDO118,[1]MQ!$A$6:$D$26,{2,3,4},0),IFERROR(VLOOKUP(IDO118,[1]BA!$A$6:$H$184,{2,5,8},0),{"No encontrado","X","X"}))))</f>
        <v>ALAMBRON 1/4</v>
      </c>
      <c r="IDQ118" s="12" t="str">
        <v>Kg</v>
      </c>
      <c r="IDR118" s="4">
        <v>16</v>
      </c>
      <c r="IDS118" s="1">
        <f t="shared" ref="IDS118" si="4871">(0.15*2+0.2*2)/0.2*0.248*1.03</f>
        <v>0.89</v>
      </c>
      <c r="IDT118" s="4">
        <f t="shared" si="1552"/>
        <v>14.24</v>
      </c>
      <c r="IDW118" s="1" t="s">
        <v>542</v>
      </c>
      <c r="IDX118" s="4" t="str" cm="1">
        <f t="array" ref="IDX118:IDZ118">IFERROR(VLOOKUP(IDW118,[1]MA!$A$6:$D$32,{2,3,4},0),IFERROR(VLOOKUP(IDW118,[1]MO!$A$6:$D$26,{2,3,4},0),IFERROR(VLOOKUP(IDW118,[1]MQ!$A$6:$D$26,{2,3,4},0),IFERROR(VLOOKUP(IDW118,[1]BA!$A$6:$H$184,{2,5,8},0),{"No encontrado","X","X"}))))</f>
        <v>ALAMBRON 1/4</v>
      </c>
      <c r="IDY118" s="12" t="str">
        <v>Kg</v>
      </c>
      <c r="IDZ118" s="4">
        <v>16</v>
      </c>
      <c r="IEA118" s="1">
        <f t="shared" ref="IEA118" si="4872">(0.15*2+0.2*2)/0.2*0.248*1.03</f>
        <v>0.89</v>
      </c>
      <c r="IEB118" s="4">
        <f t="shared" si="1554"/>
        <v>14.24</v>
      </c>
      <c r="IEE118" s="1" t="s">
        <v>542</v>
      </c>
      <c r="IEF118" s="4" t="str" cm="1">
        <f t="array" ref="IEF118:IEH118">IFERROR(VLOOKUP(IEE118,[1]MA!$A$6:$D$32,{2,3,4},0),IFERROR(VLOOKUP(IEE118,[1]MO!$A$6:$D$26,{2,3,4},0),IFERROR(VLOOKUP(IEE118,[1]MQ!$A$6:$D$26,{2,3,4},0),IFERROR(VLOOKUP(IEE118,[1]BA!$A$6:$H$184,{2,5,8},0),{"No encontrado","X","X"}))))</f>
        <v>ALAMBRON 1/4</v>
      </c>
      <c r="IEG118" s="12" t="str">
        <v>Kg</v>
      </c>
      <c r="IEH118" s="4">
        <v>16</v>
      </c>
      <c r="IEI118" s="1">
        <f t="shared" ref="IEI118" si="4873">(0.15*2+0.2*2)/0.2*0.248*1.03</f>
        <v>0.89</v>
      </c>
      <c r="IEJ118" s="4">
        <f t="shared" si="1556"/>
        <v>14.24</v>
      </c>
      <c r="IEM118" s="1" t="s">
        <v>542</v>
      </c>
      <c r="IEN118" s="4" t="str" cm="1">
        <f t="array" ref="IEN118:IEP118">IFERROR(VLOOKUP(IEM118,[1]MA!$A$6:$D$32,{2,3,4},0),IFERROR(VLOOKUP(IEM118,[1]MO!$A$6:$D$26,{2,3,4},0),IFERROR(VLOOKUP(IEM118,[1]MQ!$A$6:$D$26,{2,3,4},0),IFERROR(VLOOKUP(IEM118,[1]BA!$A$6:$H$184,{2,5,8},0),{"No encontrado","X","X"}))))</f>
        <v>ALAMBRON 1/4</v>
      </c>
      <c r="IEO118" s="12" t="str">
        <v>Kg</v>
      </c>
      <c r="IEP118" s="4">
        <v>16</v>
      </c>
      <c r="IEQ118" s="1">
        <f t="shared" ref="IEQ118" si="4874">(0.15*2+0.2*2)/0.2*0.248*1.03</f>
        <v>0.89</v>
      </c>
      <c r="IER118" s="4">
        <f t="shared" si="1558"/>
        <v>14.24</v>
      </c>
      <c r="IEU118" s="1" t="s">
        <v>542</v>
      </c>
      <c r="IEV118" s="4" t="str" cm="1">
        <f t="array" ref="IEV118:IEX118">IFERROR(VLOOKUP(IEU118,[1]MA!$A$6:$D$32,{2,3,4},0),IFERROR(VLOOKUP(IEU118,[1]MO!$A$6:$D$26,{2,3,4},0),IFERROR(VLOOKUP(IEU118,[1]MQ!$A$6:$D$26,{2,3,4},0),IFERROR(VLOOKUP(IEU118,[1]BA!$A$6:$H$184,{2,5,8},0),{"No encontrado","X","X"}))))</f>
        <v>ALAMBRON 1/4</v>
      </c>
      <c r="IEW118" s="12" t="str">
        <v>Kg</v>
      </c>
      <c r="IEX118" s="4">
        <v>16</v>
      </c>
      <c r="IEY118" s="1">
        <f t="shared" ref="IEY118" si="4875">(0.15*2+0.2*2)/0.2*0.248*1.03</f>
        <v>0.89</v>
      </c>
      <c r="IEZ118" s="4">
        <f t="shared" si="1560"/>
        <v>14.24</v>
      </c>
      <c r="IFC118" s="1" t="s">
        <v>542</v>
      </c>
      <c r="IFD118" s="4" t="str" cm="1">
        <f t="array" ref="IFD118:IFF118">IFERROR(VLOOKUP(IFC118,[1]MA!$A$6:$D$32,{2,3,4},0),IFERROR(VLOOKUP(IFC118,[1]MO!$A$6:$D$26,{2,3,4},0),IFERROR(VLOOKUP(IFC118,[1]MQ!$A$6:$D$26,{2,3,4},0),IFERROR(VLOOKUP(IFC118,[1]BA!$A$6:$H$184,{2,5,8},0),{"No encontrado","X","X"}))))</f>
        <v>ALAMBRON 1/4</v>
      </c>
      <c r="IFE118" s="12" t="str">
        <v>Kg</v>
      </c>
      <c r="IFF118" s="4">
        <v>16</v>
      </c>
      <c r="IFG118" s="1">
        <f t="shared" ref="IFG118" si="4876">(0.15*2+0.2*2)/0.2*0.248*1.03</f>
        <v>0.89</v>
      </c>
      <c r="IFH118" s="4">
        <f t="shared" si="1562"/>
        <v>14.24</v>
      </c>
      <c r="IFK118" s="1" t="s">
        <v>542</v>
      </c>
      <c r="IFL118" s="4" t="str" cm="1">
        <f t="array" ref="IFL118:IFN118">IFERROR(VLOOKUP(IFK118,[1]MA!$A$6:$D$32,{2,3,4},0),IFERROR(VLOOKUP(IFK118,[1]MO!$A$6:$D$26,{2,3,4},0),IFERROR(VLOOKUP(IFK118,[1]MQ!$A$6:$D$26,{2,3,4},0),IFERROR(VLOOKUP(IFK118,[1]BA!$A$6:$H$184,{2,5,8},0),{"No encontrado","X","X"}))))</f>
        <v>ALAMBRON 1/4</v>
      </c>
      <c r="IFM118" s="12" t="str">
        <v>Kg</v>
      </c>
      <c r="IFN118" s="4">
        <v>16</v>
      </c>
      <c r="IFO118" s="1">
        <f t="shared" ref="IFO118" si="4877">(0.15*2+0.2*2)/0.2*0.248*1.03</f>
        <v>0.89</v>
      </c>
      <c r="IFP118" s="4">
        <f t="shared" si="1564"/>
        <v>14.24</v>
      </c>
      <c r="IFS118" s="1" t="s">
        <v>542</v>
      </c>
      <c r="IFT118" s="4" t="str" cm="1">
        <f t="array" ref="IFT118:IFV118">IFERROR(VLOOKUP(IFS118,[1]MA!$A$6:$D$32,{2,3,4},0),IFERROR(VLOOKUP(IFS118,[1]MO!$A$6:$D$26,{2,3,4},0),IFERROR(VLOOKUP(IFS118,[1]MQ!$A$6:$D$26,{2,3,4},0),IFERROR(VLOOKUP(IFS118,[1]BA!$A$6:$H$184,{2,5,8},0),{"No encontrado","X","X"}))))</f>
        <v>ALAMBRON 1/4</v>
      </c>
      <c r="IFU118" s="12" t="str">
        <v>Kg</v>
      </c>
      <c r="IFV118" s="4">
        <v>16</v>
      </c>
      <c r="IFW118" s="1">
        <f t="shared" ref="IFW118" si="4878">(0.15*2+0.2*2)/0.2*0.248*1.03</f>
        <v>0.89</v>
      </c>
      <c r="IFX118" s="4">
        <f t="shared" si="1566"/>
        <v>14.24</v>
      </c>
      <c r="IGA118" s="1" t="s">
        <v>542</v>
      </c>
      <c r="IGB118" s="4" t="str" cm="1">
        <f t="array" ref="IGB118:IGD118">IFERROR(VLOOKUP(IGA118,[1]MA!$A$6:$D$32,{2,3,4},0),IFERROR(VLOOKUP(IGA118,[1]MO!$A$6:$D$26,{2,3,4},0),IFERROR(VLOOKUP(IGA118,[1]MQ!$A$6:$D$26,{2,3,4},0),IFERROR(VLOOKUP(IGA118,[1]BA!$A$6:$H$184,{2,5,8},0),{"No encontrado","X","X"}))))</f>
        <v>ALAMBRON 1/4</v>
      </c>
      <c r="IGC118" s="12" t="str">
        <v>Kg</v>
      </c>
      <c r="IGD118" s="4">
        <v>16</v>
      </c>
      <c r="IGE118" s="1">
        <f t="shared" ref="IGE118" si="4879">(0.15*2+0.2*2)/0.2*0.248*1.03</f>
        <v>0.89</v>
      </c>
      <c r="IGF118" s="4">
        <f t="shared" si="1568"/>
        <v>14.24</v>
      </c>
      <c r="IGI118" s="1" t="s">
        <v>542</v>
      </c>
      <c r="IGJ118" s="4" t="str" cm="1">
        <f t="array" ref="IGJ118:IGL118">IFERROR(VLOOKUP(IGI118,[1]MA!$A$6:$D$32,{2,3,4},0),IFERROR(VLOOKUP(IGI118,[1]MO!$A$6:$D$26,{2,3,4},0),IFERROR(VLOOKUP(IGI118,[1]MQ!$A$6:$D$26,{2,3,4},0),IFERROR(VLOOKUP(IGI118,[1]BA!$A$6:$H$184,{2,5,8},0),{"No encontrado","X","X"}))))</f>
        <v>ALAMBRON 1/4</v>
      </c>
      <c r="IGK118" s="12" t="str">
        <v>Kg</v>
      </c>
      <c r="IGL118" s="4">
        <v>16</v>
      </c>
      <c r="IGM118" s="1">
        <f t="shared" ref="IGM118" si="4880">(0.15*2+0.2*2)/0.2*0.248*1.03</f>
        <v>0.89</v>
      </c>
      <c r="IGN118" s="4">
        <f t="shared" si="1570"/>
        <v>14.24</v>
      </c>
      <c r="IGQ118" s="1" t="s">
        <v>542</v>
      </c>
      <c r="IGR118" s="4" t="str" cm="1">
        <f t="array" ref="IGR118:IGT118">IFERROR(VLOOKUP(IGQ118,[1]MA!$A$6:$D$32,{2,3,4},0),IFERROR(VLOOKUP(IGQ118,[1]MO!$A$6:$D$26,{2,3,4},0),IFERROR(VLOOKUP(IGQ118,[1]MQ!$A$6:$D$26,{2,3,4},0),IFERROR(VLOOKUP(IGQ118,[1]BA!$A$6:$H$184,{2,5,8},0),{"No encontrado","X","X"}))))</f>
        <v>ALAMBRON 1/4</v>
      </c>
      <c r="IGS118" s="12" t="str">
        <v>Kg</v>
      </c>
      <c r="IGT118" s="4">
        <v>16</v>
      </c>
      <c r="IGU118" s="1">
        <f t="shared" ref="IGU118" si="4881">(0.15*2+0.2*2)/0.2*0.248*1.03</f>
        <v>0.89</v>
      </c>
      <c r="IGV118" s="4">
        <f t="shared" si="1572"/>
        <v>14.24</v>
      </c>
      <c r="IGY118" s="1" t="s">
        <v>542</v>
      </c>
      <c r="IGZ118" s="4" t="str" cm="1">
        <f t="array" ref="IGZ118:IHB118">IFERROR(VLOOKUP(IGY118,[1]MA!$A$6:$D$32,{2,3,4},0),IFERROR(VLOOKUP(IGY118,[1]MO!$A$6:$D$26,{2,3,4},0),IFERROR(VLOOKUP(IGY118,[1]MQ!$A$6:$D$26,{2,3,4},0),IFERROR(VLOOKUP(IGY118,[1]BA!$A$6:$H$184,{2,5,8},0),{"No encontrado","X","X"}))))</f>
        <v>ALAMBRON 1/4</v>
      </c>
      <c r="IHA118" s="12" t="str">
        <v>Kg</v>
      </c>
      <c r="IHB118" s="4">
        <v>16</v>
      </c>
      <c r="IHC118" s="1">
        <f t="shared" ref="IHC118" si="4882">(0.15*2+0.2*2)/0.2*0.248*1.03</f>
        <v>0.89</v>
      </c>
      <c r="IHD118" s="4">
        <f t="shared" si="1574"/>
        <v>14.24</v>
      </c>
      <c r="IHG118" s="1" t="s">
        <v>542</v>
      </c>
      <c r="IHH118" s="4" t="str" cm="1">
        <f t="array" ref="IHH118:IHJ118">IFERROR(VLOOKUP(IHG118,[1]MA!$A$6:$D$32,{2,3,4},0),IFERROR(VLOOKUP(IHG118,[1]MO!$A$6:$D$26,{2,3,4},0),IFERROR(VLOOKUP(IHG118,[1]MQ!$A$6:$D$26,{2,3,4},0),IFERROR(VLOOKUP(IHG118,[1]BA!$A$6:$H$184,{2,5,8},0),{"No encontrado","X","X"}))))</f>
        <v>ALAMBRON 1/4</v>
      </c>
      <c r="IHI118" s="12" t="str">
        <v>Kg</v>
      </c>
      <c r="IHJ118" s="4">
        <v>16</v>
      </c>
      <c r="IHK118" s="1">
        <f t="shared" ref="IHK118" si="4883">(0.15*2+0.2*2)/0.2*0.248*1.03</f>
        <v>0.89</v>
      </c>
      <c r="IHL118" s="4">
        <f t="shared" si="1576"/>
        <v>14.24</v>
      </c>
      <c r="IHO118" s="1" t="s">
        <v>542</v>
      </c>
      <c r="IHP118" s="4" t="str" cm="1">
        <f t="array" ref="IHP118:IHR118">IFERROR(VLOOKUP(IHO118,[1]MA!$A$6:$D$32,{2,3,4},0),IFERROR(VLOOKUP(IHO118,[1]MO!$A$6:$D$26,{2,3,4},0),IFERROR(VLOOKUP(IHO118,[1]MQ!$A$6:$D$26,{2,3,4},0),IFERROR(VLOOKUP(IHO118,[1]BA!$A$6:$H$184,{2,5,8},0),{"No encontrado","X","X"}))))</f>
        <v>ALAMBRON 1/4</v>
      </c>
      <c r="IHQ118" s="12" t="str">
        <v>Kg</v>
      </c>
      <c r="IHR118" s="4">
        <v>16</v>
      </c>
      <c r="IHS118" s="1">
        <f t="shared" ref="IHS118" si="4884">(0.15*2+0.2*2)/0.2*0.248*1.03</f>
        <v>0.89</v>
      </c>
      <c r="IHT118" s="4">
        <f t="shared" si="1578"/>
        <v>14.24</v>
      </c>
      <c r="IHW118" s="1" t="s">
        <v>542</v>
      </c>
      <c r="IHX118" s="4" t="str" cm="1">
        <f t="array" ref="IHX118:IHZ118">IFERROR(VLOOKUP(IHW118,[1]MA!$A$6:$D$32,{2,3,4},0),IFERROR(VLOOKUP(IHW118,[1]MO!$A$6:$D$26,{2,3,4},0),IFERROR(VLOOKUP(IHW118,[1]MQ!$A$6:$D$26,{2,3,4},0),IFERROR(VLOOKUP(IHW118,[1]BA!$A$6:$H$184,{2,5,8},0),{"No encontrado","X","X"}))))</f>
        <v>ALAMBRON 1/4</v>
      </c>
      <c r="IHY118" s="12" t="str">
        <v>Kg</v>
      </c>
      <c r="IHZ118" s="4">
        <v>16</v>
      </c>
      <c r="IIA118" s="1">
        <f t="shared" ref="IIA118" si="4885">(0.15*2+0.2*2)/0.2*0.248*1.03</f>
        <v>0.89</v>
      </c>
      <c r="IIB118" s="4">
        <f t="shared" si="1580"/>
        <v>14.24</v>
      </c>
      <c r="IIE118" s="1" t="s">
        <v>542</v>
      </c>
      <c r="IIF118" s="4" t="str" cm="1">
        <f t="array" ref="IIF118:IIH118">IFERROR(VLOOKUP(IIE118,[1]MA!$A$6:$D$32,{2,3,4},0),IFERROR(VLOOKUP(IIE118,[1]MO!$A$6:$D$26,{2,3,4},0),IFERROR(VLOOKUP(IIE118,[1]MQ!$A$6:$D$26,{2,3,4},0),IFERROR(VLOOKUP(IIE118,[1]BA!$A$6:$H$184,{2,5,8},0),{"No encontrado","X","X"}))))</f>
        <v>ALAMBRON 1/4</v>
      </c>
      <c r="IIG118" s="12" t="str">
        <v>Kg</v>
      </c>
      <c r="IIH118" s="4">
        <v>16</v>
      </c>
      <c r="III118" s="1">
        <f t="shared" ref="III118" si="4886">(0.15*2+0.2*2)/0.2*0.248*1.03</f>
        <v>0.89</v>
      </c>
      <c r="IIJ118" s="4">
        <f t="shared" si="1582"/>
        <v>14.24</v>
      </c>
      <c r="IIM118" s="1" t="s">
        <v>542</v>
      </c>
      <c r="IIN118" s="4" t="str" cm="1">
        <f t="array" ref="IIN118:IIP118">IFERROR(VLOOKUP(IIM118,[1]MA!$A$6:$D$32,{2,3,4},0),IFERROR(VLOOKUP(IIM118,[1]MO!$A$6:$D$26,{2,3,4},0),IFERROR(VLOOKUP(IIM118,[1]MQ!$A$6:$D$26,{2,3,4},0),IFERROR(VLOOKUP(IIM118,[1]BA!$A$6:$H$184,{2,5,8},0),{"No encontrado","X","X"}))))</f>
        <v>ALAMBRON 1/4</v>
      </c>
      <c r="IIO118" s="12" t="str">
        <v>Kg</v>
      </c>
      <c r="IIP118" s="4">
        <v>16</v>
      </c>
      <c r="IIQ118" s="1">
        <f t="shared" ref="IIQ118" si="4887">(0.15*2+0.2*2)/0.2*0.248*1.03</f>
        <v>0.89</v>
      </c>
      <c r="IIR118" s="4">
        <f t="shared" si="1584"/>
        <v>14.24</v>
      </c>
      <c r="IIU118" s="1" t="s">
        <v>542</v>
      </c>
      <c r="IIV118" s="4" t="str" cm="1">
        <f t="array" ref="IIV118:IIX118">IFERROR(VLOOKUP(IIU118,[1]MA!$A$6:$D$32,{2,3,4},0),IFERROR(VLOOKUP(IIU118,[1]MO!$A$6:$D$26,{2,3,4},0),IFERROR(VLOOKUP(IIU118,[1]MQ!$A$6:$D$26,{2,3,4},0),IFERROR(VLOOKUP(IIU118,[1]BA!$A$6:$H$184,{2,5,8},0),{"No encontrado","X","X"}))))</f>
        <v>ALAMBRON 1/4</v>
      </c>
      <c r="IIW118" s="12" t="str">
        <v>Kg</v>
      </c>
      <c r="IIX118" s="4">
        <v>16</v>
      </c>
      <c r="IIY118" s="1">
        <f t="shared" ref="IIY118" si="4888">(0.15*2+0.2*2)/0.2*0.248*1.03</f>
        <v>0.89</v>
      </c>
      <c r="IIZ118" s="4">
        <f t="shared" si="1586"/>
        <v>14.24</v>
      </c>
      <c r="IJC118" s="1" t="s">
        <v>542</v>
      </c>
      <c r="IJD118" s="4" t="str" cm="1">
        <f t="array" ref="IJD118:IJF118">IFERROR(VLOOKUP(IJC118,[1]MA!$A$6:$D$32,{2,3,4},0),IFERROR(VLOOKUP(IJC118,[1]MO!$A$6:$D$26,{2,3,4},0),IFERROR(VLOOKUP(IJC118,[1]MQ!$A$6:$D$26,{2,3,4},0),IFERROR(VLOOKUP(IJC118,[1]BA!$A$6:$H$184,{2,5,8},0),{"No encontrado","X","X"}))))</f>
        <v>ALAMBRON 1/4</v>
      </c>
      <c r="IJE118" s="12" t="str">
        <v>Kg</v>
      </c>
      <c r="IJF118" s="4">
        <v>16</v>
      </c>
      <c r="IJG118" s="1">
        <f t="shared" ref="IJG118" si="4889">(0.15*2+0.2*2)/0.2*0.248*1.03</f>
        <v>0.89</v>
      </c>
      <c r="IJH118" s="4">
        <f t="shared" si="1588"/>
        <v>14.24</v>
      </c>
      <c r="IJK118" s="1" t="s">
        <v>542</v>
      </c>
      <c r="IJL118" s="4" t="str" cm="1">
        <f t="array" ref="IJL118:IJN118">IFERROR(VLOOKUP(IJK118,[1]MA!$A$6:$D$32,{2,3,4},0),IFERROR(VLOOKUP(IJK118,[1]MO!$A$6:$D$26,{2,3,4},0),IFERROR(VLOOKUP(IJK118,[1]MQ!$A$6:$D$26,{2,3,4},0),IFERROR(VLOOKUP(IJK118,[1]BA!$A$6:$H$184,{2,5,8},0),{"No encontrado","X","X"}))))</f>
        <v>ALAMBRON 1/4</v>
      </c>
      <c r="IJM118" s="12" t="str">
        <v>Kg</v>
      </c>
      <c r="IJN118" s="4">
        <v>16</v>
      </c>
      <c r="IJO118" s="1">
        <f t="shared" ref="IJO118" si="4890">(0.15*2+0.2*2)/0.2*0.248*1.03</f>
        <v>0.89</v>
      </c>
      <c r="IJP118" s="4">
        <f t="shared" si="1590"/>
        <v>14.24</v>
      </c>
      <c r="IJS118" s="1" t="s">
        <v>542</v>
      </c>
      <c r="IJT118" s="4" t="str" cm="1">
        <f t="array" ref="IJT118:IJV118">IFERROR(VLOOKUP(IJS118,[1]MA!$A$6:$D$32,{2,3,4},0),IFERROR(VLOOKUP(IJS118,[1]MO!$A$6:$D$26,{2,3,4},0),IFERROR(VLOOKUP(IJS118,[1]MQ!$A$6:$D$26,{2,3,4},0),IFERROR(VLOOKUP(IJS118,[1]BA!$A$6:$H$184,{2,5,8},0),{"No encontrado","X","X"}))))</f>
        <v>ALAMBRON 1/4</v>
      </c>
      <c r="IJU118" s="12" t="str">
        <v>Kg</v>
      </c>
      <c r="IJV118" s="4">
        <v>16</v>
      </c>
      <c r="IJW118" s="1">
        <f t="shared" ref="IJW118" si="4891">(0.15*2+0.2*2)/0.2*0.248*1.03</f>
        <v>0.89</v>
      </c>
      <c r="IJX118" s="4">
        <f t="shared" si="1592"/>
        <v>14.24</v>
      </c>
      <c r="IKA118" s="1" t="s">
        <v>542</v>
      </c>
      <c r="IKB118" s="4" t="str" cm="1">
        <f t="array" ref="IKB118:IKD118">IFERROR(VLOOKUP(IKA118,[1]MA!$A$6:$D$32,{2,3,4},0),IFERROR(VLOOKUP(IKA118,[1]MO!$A$6:$D$26,{2,3,4},0),IFERROR(VLOOKUP(IKA118,[1]MQ!$A$6:$D$26,{2,3,4},0),IFERROR(VLOOKUP(IKA118,[1]BA!$A$6:$H$184,{2,5,8},0),{"No encontrado","X","X"}))))</f>
        <v>ALAMBRON 1/4</v>
      </c>
      <c r="IKC118" s="12" t="str">
        <v>Kg</v>
      </c>
      <c r="IKD118" s="4">
        <v>16</v>
      </c>
      <c r="IKE118" s="1">
        <f t="shared" ref="IKE118" si="4892">(0.15*2+0.2*2)/0.2*0.248*1.03</f>
        <v>0.89</v>
      </c>
      <c r="IKF118" s="4">
        <f t="shared" si="1594"/>
        <v>14.24</v>
      </c>
      <c r="IKI118" s="1" t="s">
        <v>542</v>
      </c>
      <c r="IKJ118" s="4" t="str" cm="1">
        <f t="array" ref="IKJ118:IKL118">IFERROR(VLOOKUP(IKI118,[1]MA!$A$6:$D$32,{2,3,4},0),IFERROR(VLOOKUP(IKI118,[1]MO!$A$6:$D$26,{2,3,4},0),IFERROR(VLOOKUP(IKI118,[1]MQ!$A$6:$D$26,{2,3,4},0),IFERROR(VLOOKUP(IKI118,[1]BA!$A$6:$H$184,{2,5,8},0),{"No encontrado","X","X"}))))</f>
        <v>ALAMBRON 1/4</v>
      </c>
      <c r="IKK118" s="12" t="str">
        <v>Kg</v>
      </c>
      <c r="IKL118" s="4">
        <v>16</v>
      </c>
      <c r="IKM118" s="1">
        <f t="shared" ref="IKM118" si="4893">(0.15*2+0.2*2)/0.2*0.248*1.03</f>
        <v>0.89</v>
      </c>
      <c r="IKN118" s="4">
        <f t="shared" si="1596"/>
        <v>14.24</v>
      </c>
      <c r="IKQ118" s="1" t="s">
        <v>542</v>
      </c>
      <c r="IKR118" s="4" t="str" cm="1">
        <f t="array" ref="IKR118:IKT118">IFERROR(VLOOKUP(IKQ118,[1]MA!$A$6:$D$32,{2,3,4},0),IFERROR(VLOOKUP(IKQ118,[1]MO!$A$6:$D$26,{2,3,4},0),IFERROR(VLOOKUP(IKQ118,[1]MQ!$A$6:$D$26,{2,3,4},0),IFERROR(VLOOKUP(IKQ118,[1]BA!$A$6:$H$184,{2,5,8},0),{"No encontrado","X","X"}))))</f>
        <v>ALAMBRON 1/4</v>
      </c>
      <c r="IKS118" s="12" t="str">
        <v>Kg</v>
      </c>
      <c r="IKT118" s="4">
        <v>16</v>
      </c>
      <c r="IKU118" s="1">
        <f t="shared" ref="IKU118" si="4894">(0.15*2+0.2*2)/0.2*0.248*1.03</f>
        <v>0.89</v>
      </c>
      <c r="IKV118" s="4">
        <f t="shared" si="1598"/>
        <v>14.24</v>
      </c>
      <c r="IKY118" s="1" t="s">
        <v>542</v>
      </c>
      <c r="IKZ118" s="4" t="str" cm="1">
        <f t="array" ref="IKZ118:ILB118">IFERROR(VLOOKUP(IKY118,[1]MA!$A$6:$D$32,{2,3,4},0),IFERROR(VLOOKUP(IKY118,[1]MO!$A$6:$D$26,{2,3,4},0),IFERROR(VLOOKUP(IKY118,[1]MQ!$A$6:$D$26,{2,3,4},0),IFERROR(VLOOKUP(IKY118,[1]BA!$A$6:$H$184,{2,5,8},0),{"No encontrado","X","X"}))))</f>
        <v>ALAMBRON 1/4</v>
      </c>
      <c r="ILA118" s="12" t="str">
        <v>Kg</v>
      </c>
      <c r="ILB118" s="4">
        <v>16</v>
      </c>
      <c r="ILC118" s="1">
        <f t="shared" ref="ILC118" si="4895">(0.15*2+0.2*2)/0.2*0.248*1.03</f>
        <v>0.89</v>
      </c>
      <c r="ILD118" s="4">
        <f t="shared" si="1600"/>
        <v>14.24</v>
      </c>
      <c r="ILG118" s="1" t="s">
        <v>542</v>
      </c>
      <c r="ILH118" s="4" t="str" cm="1">
        <f t="array" ref="ILH118:ILJ118">IFERROR(VLOOKUP(ILG118,[1]MA!$A$6:$D$32,{2,3,4},0),IFERROR(VLOOKUP(ILG118,[1]MO!$A$6:$D$26,{2,3,4},0),IFERROR(VLOOKUP(ILG118,[1]MQ!$A$6:$D$26,{2,3,4},0),IFERROR(VLOOKUP(ILG118,[1]BA!$A$6:$H$184,{2,5,8},0),{"No encontrado","X","X"}))))</f>
        <v>ALAMBRON 1/4</v>
      </c>
      <c r="ILI118" s="12" t="str">
        <v>Kg</v>
      </c>
      <c r="ILJ118" s="4">
        <v>16</v>
      </c>
      <c r="ILK118" s="1">
        <f t="shared" ref="ILK118" si="4896">(0.15*2+0.2*2)/0.2*0.248*1.03</f>
        <v>0.89</v>
      </c>
      <c r="ILL118" s="4">
        <f t="shared" si="1602"/>
        <v>14.24</v>
      </c>
      <c r="ILO118" s="1" t="s">
        <v>542</v>
      </c>
      <c r="ILP118" s="4" t="str" cm="1">
        <f t="array" ref="ILP118:ILR118">IFERROR(VLOOKUP(ILO118,[1]MA!$A$6:$D$32,{2,3,4},0),IFERROR(VLOOKUP(ILO118,[1]MO!$A$6:$D$26,{2,3,4},0),IFERROR(VLOOKUP(ILO118,[1]MQ!$A$6:$D$26,{2,3,4},0),IFERROR(VLOOKUP(ILO118,[1]BA!$A$6:$H$184,{2,5,8},0),{"No encontrado","X","X"}))))</f>
        <v>ALAMBRON 1/4</v>
      </c>
      <c r="ILQ118" s="12" t="str">
        <v>Kg</v>
      </c>
      <c r="ILR118" s="4">
        <v>16</v>
      </c>
      <c r="ILS118" s="1">
        <f t="shared" ref="ILS118" si="4897">(0.15*2+0.2*2)/0.2*0.248*1.03</f>
        <v>0.89</v>
      </c>
      <c r="ILT118" s="4">
        <f t="shared" si="1604"/>
        <v>14.24</v>
      </c>
      <c r="ILW118" s="1" t="s">
        <v>542</v>
      </c>
      <c r="ILX118" s="4" t="str" cm="1">
        <f t="array" ref="ILX118:ILZ118">IFERROR(VLOOKUP(ILW118,[1]MA!$A$6:$D$32,{2,3,4},0),IFERROR(VLOOKUP(ILW118,[1]MO!$A$6:$D$26,{2,3,4},0),IFERROR(VLOOKUP(ILW118,[1]MQ!$A$6:$D$26,{2,3,4},0),IFERROR(VLOOKUP(ILW118,[1]BA!$A$6:$H$184,{2,5,8},0),{"No encontrado","X","X"}))))</f>
        <v>ALAMBRON 1/4</v>
      </c>
      <c r="ILY118" s="12" t="str">
        <v>Kg</v>
      </c>
      <c r="ILZ118" s="4">
        <v>16</v>
      </c>
      <c r="IMA118" s="1">
        <f t="shared" ref="IMA118" si="4898">(0.15*2+0.2*2)/0.2*0.248*1.03</f>
        <v>0.89</v>
      </c>
      <c r="IMB118" s="4">
        <f t="shared" si="1606"/>
        <v>14.24</v>
      </c>
      <c r="IME118" s="1" t="s">
        <v>542</v>
      </c>
      <c r="IMF118" s="4" t="str" cm="1">
        <f t="array" ref="IMF118:IMH118">IFERROR(VLOOKUP(IME118,[1]MA!$A$6:$D$32,{2,3,4},0),IFERROR(VLOOKUP(IME118,[1]MO!$A$6:$D$26,{2,3,4},0),IFERROR(VLOOKUP(IME118,[1]MQ!$A$6:$D$26,{2,3,4},0),IFERROR(VLOOKUP(IME118,[1]BA!$A$6:$H$184,{2,5,8},0),{"No encontrado","X","X"}))))</f>
        <v>ALAMBRON 1/4</v>
      </c>
      <c r="IMG118" s="12" t="str">
        <v>Kg</v>
      </c>
      <c r="IMH118" s="4">
        <v>16</v>
      </c>
      <c r="IMI118" s="1">
        <f t="shared" ref="IMI118" si="4899">(0.15*2+0.2*2)/0.2*0.248*1.03</f>
        <v>0.89</v>
      </c>
      <c r="IMJ118" s="4">
        <f t="shared" si="1608"/>
        <v>14.24</v>
      </c>
      <c r="IMM118" s="1" t="s">
        <v>542</v>
      </c>
      <c r="IMN118" s="4" t="str" cm="1">
        <f t="array" ref="IMN118:IMP118">IFERROR(VLOOKUP(IMM118,[1]MA!$A$6:$D$32,{2,3,4},0),IFERROR(VLOOKUP(IMM118,[1]MO!$A$6:$D$26,{2,3,4},0),IFERROR(VLOOKUP(IMM118,[1]MQ!$A$6:$D$26,{2,3,4},0),IFERROR(VLOOKUP(IMM118,[1]BA!$A$6:$H$184,{2,5,8},0),{"No encontrado","X","X"}))))</f>
        <v>ALAMBRON 1/4</v>
      </c>
      <c r="IMO118" s="12" t="str">
        <v>Kg</v>
      </c>
      <c r="IMP118" s="4">
        <v>16</v>
      </c>
      <c r="IMQ118" s="1">
        <f t="shared" ref="IMQ118" si="4900">(0.15*2+0.2*2)/0.2*0.248*1.03</f>
        <v>0.89</v>
      </c>
      <c r="IMR118" s="4">
        <f t="shared" si="1610"/>
        <v>14.24</v>
      </c>
      <c r="IMU118" s="1" t="s">
        <v>542</v>
      </c>
      <c r="IMV118" s="4" t="str" cm="1">
        <f t="array" ref="IMV118:IMX118">IFERROR(VLOOKUP(IMU118,[1]MA!$A$6:$D$32,{2,3,4},0),IFERROR(VLOOKUP(IMU118,[1]MO!$A$6:$D$26,{2,3,4},0),IFERROR(VLOOKUP(IMU118,[1]MQ!$A$6:$D$26,{2,3,4},0),IFERROR(VLOOKUP(IMU118,[1]BA!$A$6:$H$184,{2,5,8},0),{"No encontrado","X","X"}))))</f>
        <v>ALAMBRON 1/4</v>
      </c>
      <c r="IMW118" s="12" t="str">
        <v>Kg</v>
      </c>
      <c r="IMX118" s="4">
        <v>16</v>
      </c>
      <c r="IMY118" s="1">
        <f t="shared" ref="IMY118" si="4901">(0.15*2+0.2*2)/0.2*0.248*1.03</f>
        <v>0.89</v>
      </c>
      <c r="IMZ118" s="4">
        <f t="shared" si="1612"/>
        <v>14.24</v>
      </c>
      <c r="INC118" s="1" t="s">
        <v>542</v>
      </c>
      <c r="IND118" s="4" t="str" cm="1">
        <f t="array" ref="IND118:INF118">IFERROR(VLOOKUP(INC118,[1]MA!$A$6:$D$32,{2,3,4},0),IFERROR(VLOOKUP(INC118,[1]MO!$A$6:$D$26,{2,3,4},0),IFERROR(VLOOKUP(INC118,[1]MQ!$A$6:$D$26,{2,3,4},0),IFERROR(VLOOKUP(INC118,[1]BA!$A$6:$H$184,{2,5,8},0),{"No encontrado","X","X"}))))</f>
        <v>ALAMBRON 1/4</v>
      </c>
      <c r="INE118" s="12" t="str">
        <v>Kg</v>
      </c>
      <c r="INF118" s="4">
        <v>16</v>
      </c>
      <c r="ING118" s="1">
        <f t="shared" ref="ING118" si="4902">(0.15*2+0.2*2)/0.2*0.248*1.03</f>
        <v>0.89</v>
      </c>
      <c r="INH118" s="4">
        <f t="shared" si="1614"/>
        <v>14.24</v>
      </c>
      <c r="INK118" s="1" t="s">
        <v>542</v>
      </c>
      <c r="INL118" s="4" t="str" cm="1">
        <f t="array" ref="INL118:INN118">IFERROR(VLOOKUP(INK118,[1]MA!$A$6:$D$32,{2,3,4},0),IFERROR(VLOOKUP(INK118,[1]MO!$A$6:$D$26,{2,3,4},0),IFERROR(VLOOKUP(INK118,[1]MQ!$A$6:$D$26,{2,3,4},0),IFERROR(VLOOKUP(INK118,[1]BA!$A$6:$H$184,{2,5,8},0),{"No encontrado","X","X"}))))</f>
        <v>ALAMBRON 1/4</v>
      </c>
      <c r="INM118" s="12" t="str">
        <v>Kg</v>
      </c>
      <c r="INN118" s="4">
        <v>16</v>
      </c>
      <c r="INO118" s="1">
        <f t="shared" ref="INO118" si="4903">(0.15*2+0.2*2)/0.2*0.248*1.03</f>
        <v>0.89</v>
      </c>
      <c r="INP118" s="4">
        <f t="shared" si="1616"/>
        <v>14.24</v>
      </c>
      <c r="INS118" s="1" t="s">
        <v>542</v>
      </c>
      <c r="INT118" s="4" t="str" cm="1">
        <f t="array" ref="INT118:INV118">IFERROR(VLOOKUP(INS118,[1]MA!$A$6:$D$32,{2,3,4},0),IFERROR(VLOOKUP(INS118,[1]MO!$A$6:$D$26,{2,3,4},0),IFERROR(VLOOKUP(INS118,[1]MQ!$A$6:$D$26,{2,3,4},0),IFERROR(VLOOKUP(INS118,[1]BA!$A$6:$H$184,{2,5,8},0),{"No encontrado","X","X"}))))</f>
        <v>ALAMBRON 1/4</v>
      </c>
      <c r="INU118" s="12" t="str">
        <v>Kg</v>
      </c>
      <c r="INV118" s="4">
        <v>16</v>
      </c>
      <c r="INW118" s="1">
        <f t="shared" ref="INW118" si="4904">(0.15*2+0.2*2)/0.2*0.248*1.03</f>
        <v>0.89</v>
      </c>
      <c r="INX118" s="4">
        <f t="shared" si="1618"/>
        <v>14.24</v>
      </c>
      <c r="IOA118" s="1" t="s">
        <v>542</v>
      </c>
      <c r="IOB118" s="4" t="str" cm="1">
        <f t="array" ref="IOB118:IOD118">IFERROR(VLOOKUP(IOA118,[1]MA!$A$6:$D$32,{2,3,4},0),IFERROR(VLOOKUP(IOA118,[1]MO!$A$6:$D$26,{2,3,4},0),IFERROR(VLOOKUP(IOA118,[1]MQ!$A$6:$D$26,{2,3,4},0),IFERROR(VLOOKUP(IOA118,[1]BA!$A$6:$H$184,{2,5,8},0),{"No encontrado","X","X"}))))</f>
        <v>ALAMBRON 1/4</v>
      </c>
      <c r="IOC118" s="12" t="str">
        <v>Kg</v>
      </c>
      <c r="IOD118" s="4">
        <v>16</v>
      </c>
      <c r="IOE118" s="1">
        <f t="shared" ref="IOE118" si="4905">(0.15*2+0.2*2)/0.2*0.248*1.03</f>
        <v>0.89</v>
      </c>
      <c r="IOF118" s="4">
        <f t="shared" si="1620"/>
        <v>14.24</v>
      </c>
      <c r="IOI118" s="1" t="s">
        <v>542</v>
      </c>
      <c r="IOJ118" s="4" t="str" cm="1">
        <f t="array" ref="IOJ118:IOL118">IFERROR(VLOOKUP(IOI118,[1]MA!$A$6:$D$32,{2,3,4},0),IFERROR(VLOOKUP(IOI118,[1]MO!$A$6:$D$26,{2,3,4},0),IFERROR(VLOOKUP(IOI118,[1]MQ!$A$6:$D$26,{2,3,4},0),IFERROR(VLOOKUP(IOI118,[1]BA!$A$6:$H$184,{2,5,8},0),{"No encontrado","X","X"}))))</f>
        <v>ALAMBRON 1/4</v>
      </c>
      <c r="IOK118" s="12" t="str">
        <v>Kg</v>
      </c>
      <c r="IOL118" s="4">
        <v>16</v>
      </c>
      <c r="IOM118" s="1">
        <f t="shared" ref="IOM118" si="4906">(0.15*2+0.2*2)/0.2*0.248*1.03</f>
        <v>0.89</v>
      </c>
      <c r="ION118" s="4">
        <f t="shared" si="1622"/>
        <v>14.24</v>
      </c>
      <c r="IOQ118" s="1" t="s">
        <v>542</v>
      </c>
      <c r="IOR118" s="4" t="str" cm="1">
        <f t="array" ref="IOR118:IOT118">IFERROR(VLOOKUP(IOQ118,[1]MA!$A$6:$D$32,{2,3,4},0),IFERROR(VLOOKUP(IOQ118,[1]MO!$A$6:$D$26,{2,3,4},0),IFERROR(VLOOKUP(IOQ118,[1]MQ!$A$6:$D$26,{2,3,4},0),IFERROR(VLOOKUP(IOQ118,[1]BA!$A$6:$H$184,{2,5,8},0),{"No encontrado","X","X"}))))</f>
        <v>ALAMBRON 1/4</v>
      </c>
      <c r="IOS118" s="12" t="str">
        <v>Kg</v>
      </c>
      <c r="IOT118" s="4">
        <v>16</v>
      </c>
      <c r="IOU118" s="1">
        <f t="shared" ref="IOU118" si="4907">(0.15*2+0.2*2)/0.2*0.248*1.03</f>
        <v>0.89</v>
      </c>
      <c r="IOV118" s="4">
        <f t="shared" si="1624"/>
        <v>14.24</v>
      </c>
      <c r="IOY118" s="1" t="s">
        <v>542</v>
      </c>
      <c r="IOZ118" s="4" t="str" cm="1">
        <f t="array" ref="IOZ118:IPB118">IFERROR(VLOOKUP(IOY118,[1]MA!$A$6:$D$32,{2,3,4},0),IFERROR(VLOOKUP(IOY118,[1]MO!$A$6:$D$26,{2,3,4},0),IFERROR(VLOOKUP(IOY118,[1]MQ!$A$6:$D$26,{2,3,4},0),IFERROR(VLOOKUP(IOY118,[1]BA!$A$6:$H$184,{2,5,8},0),{"No encontrado","X","X"}))))</f>
        <v>ALAMBRON 1/4</v>
      </c>
      <c r="IPA118" s="12" t="str">
        <v>Kg</v>
      </c>
      <c r="IPB118" s="4">
        <v>16</v>
      </c>
      <c r="IPC118" s="1">
        <f t="shared" ref="IPC118" si="4908">(0.15*2+0.2*2)/0.2*0.248*1.03</f>
        <v>0.89</v>
      </c>
      <c r="IPD118" s="4">
        <f t="shared" si="1626"/>
        <v>14.24</v>
      </c>
      <c r="IPG118" s="1" t="s">
        <v>542</v>
      </c>
      <c r="IPH118" s="4" t="str" cm="1">
        <f t="array" ref="IPH118:IPJ118">IFERROR(VLOOKUP(IPG118,[1]MA!$A$6:$D$32,{2,3,4},0),IFERROR(VLOOKUP(IPG118,[1]MO!$A$6:$D$26,{2,3,4},0),IFERROR(VLOOKUP(IPG118,[1]MQ!$A$6:$D$26,{2,3,4},0),IFERROR(VLOOKUP(IPG118,[1]BA!$A$6:$H$184,{2,5,8},0),{"No encontrado","X","X"}))))</f>
        <v>ALAMBRON 1/4</v>
      </c>
      <c r="IPI118" s="12" t="str">
        <v>Kg</v>
      </c>
      <c r="IPJ118" s="4">
        <v>16</v>
      </c>
      <c r="IPK118" s="1">
        <f t="shared" ref="IPK118" si="4909">(0.15*2+0.2*2)/0.2*0.248*1.03</f>
        <v>0.89</v>
      </c>
      <c r="IPL118" s="4">
        <f t="shared" si="1628"/>
        <v>14.24</v>
      </c>
      <c r="IPO118" s="1" t="s">
        <v>542</v>
      </c>
      <c r="IPP118" s="4" t="str" cm="1">
        <f t="array" ref="IPP118:IPR118">IFERROR(VLOOKUP(IPO118,[1]MA!$A$6:$D$32,{2,3,4},0),IFERROR(VLOOKUP(IPO118,[1]MO!$A$6:$D$26,{2,3,4},0),IFERROR(VLOOKUP(IPO118,[1]MQ!$A$6:$D$26,{2,3,4},0),IFERROR(VLOOKUP(IPO118,[1]BA!$A$6:$H$184,{2,5,8},0),{"No encontrado","X","X"}))))</f>
        <v>ALAMBRON 1/4</v>
      </c>
      <c r="IPQ118" s="12" t="str">
        <v>Kg</v>
      </c>
      <c r="IPR118" s="4">
        <v>16</v>
      </c>
      <c r="IPS118" s="1">
        <f t="shared" ref="IPS118" si="4910">(0.15*2+0.2*2)/0.2*0.248*1.03</f>
        <v>0.89</v>
      </c>
      <c r="IPT118" s="4">
        <f t="shared" si="1630"/>
        <v>14.24</v>
      </c>
      <c r="IPW118" s="1" t="s">
        <v>542</v>
      </c>
      <c r="IPX118" s="4" t="str" cm="1">
        <f t="array" ref="IPX118:IPZ118">IFERROR(VLOOKUP(IPW118,[1]MA!$A$6:$D$32,{2,3,4},0),IFERROR(VLOOKUP(IPW118,[1]MO!$A$6:$D$26,{2,3,4},0),IFERROR(VLOOKUP(IPW118,[1]MQ!$A$6:$D$26,{2,3,4},0),IFERROR(VLOOKUP(IPW118,[1]BA!$A$6:$H$184,{2,5,8},0),{"No encontrado","X","X"}))))</f>
        <v>ALAMBRON 1/4</v>
      </c>
      <c r="IPY118" s="12" t="str">
        <v>Kg</v>
      </c>
      <c r="IPZ118" s="4">
        <v>16</v>
      </c>
      <c r="IQA118" s="1">
        <f t="shared" ref="IQA118" si="4911">(0.15*2+0.2*2)/0.2*0.248*1.03</f>
        <v>0.89</v>
      </c>
      <c r="IQB118" s="4">
        <f t="shared" si="1632"/>
        <v>14.24</v>
      </c>
      <c r="IQE118" s="1" t="s">
        <v>542</v>
      </c>
      <c r="IQF118" s="4" t="str" cm="1">
        <f t="array" ref="IQF118:IQH118">IFERROR(VLOOKUP(IQE118,[1]MA!$A$6:$D$32,{2,3,4},0),IFERROR(VLOOKUP(IQE118,[1]MO!$A$6:$D$26,{2,3,4},0),IFERROR(VLOOKUP(IQE118,[1]MQ!$A$6:$D$26,{2,3,4},0),IFERROR(VLOOKUP(IQE118,[1]BA!$A$6:$H$184,{2,5,8},0),{"No encontrado","X","X"}))))</f>
        <v>ALAMBRON 1/4</v>
      </c>
      <c r="IQG118" s="12" t="str">
        <v>Kg</v>
      </c>
      <c r="IQH118" s="4">
        <v>16</v>
      </c>
      <c r="IQI118" s="1">
        <f t="shared" ref="IQI118" si="4912">(0.15*2+0.2*2)/0.2*0.248*1.03</f>
        <v>0.89</v>
      </c>
      <c r="IQJ118" s="4">
        <f t="shared" si="1634"/>
        <v>14.24</v>
      </c>
      <c r="IQM118" s="1" t="s">
        <v>542</v>
      </c>
      <c r="IQN118" s="4" t="str" cm="1">
        <f t="array" ref="IQN118:IQP118">IFERROR(VLOOKUP(IQM118,[1]MA!$A$6:$D$32,{2,3,4},0),IFERROR(VLOOKUP(IQM118,[1]MO!$A$6:$D$26,{2,3,4},0),IFERROR(VLOOKUP(IQM118,[1]MQ!$A$6:$D$26,{2,3,4},0),IFERROR(VLOOKUP(IQM118,[1]BA!$A$6:$H$184,{2,5,8},0),{"No encontrado","X","X"}))))</f>
        <v>ALAMBRON 1/4</v>
      </c>
      <c r="IQO118" s="12" t="str">
        <v>Kg</v>
      </c>
      <c r="IQP118" s="4">
        <v>16</v>
      </c>
      <c r="IQQ118" s="1">
        <f t="shared" ref="IQQ118" si="4913">(0.15*2+0.2*2)/0.2*0.248*1.03</f>
        <v>0.89</v>
      </c>
      <c r="IQR118" s="4">
        <f t="shared" si="1636"/>
        <v>14.24</v>
      </c>
      <c r="IQU118" s="1" t="s">
        <v>542</v>
      </c>
      <c r="IQV118" s="4" t="str" cm="1">
        <f t="array" ref="IQV118:IQX118">IFERROR(VLOOKUP(IQU118,[1]MA!$A$6:$D$32,{2,3,4},0),IFERROR(VLOOKUP(IQU118,[1]MO!$A$6:$D$26,{2,3,4},0),IFERROR(VLOOKUP(IQU118,[1]MQ!$A$6:$D$26,{2,3,4},0),IFERROR(VLOOKUP(IQU118,[1]BA!$A$6:$H$184,{2,5,8},0),{"No encontrado","X","X"}))))</f>
        <v>ALAMBRON 1/4</v>
      </c>
      <c r="IQW118" s="12" t="str">
        <v>Kg</v>
      </c>
      <c r="IQX118" s="4">
        <v>16</v>
      </c>
      <c r="IQY118" s="1">
        <f t="shared" ref="IQY118" si="4914">(0.15*2+0.2*2)/0.2*0.248*1.03</f>
        <v>0.89</v>
      </c>
      <c r="IQZ118" s="4">
        <f t="shared" si="1638"/>
        <v>14.24</v>
      </c>
      <c r="IRC118" s="1" t="s">
        <v>542</v>
      </c>
      <c r="IRD118" s="4" t="str" cm="1">
        <f t="array" ref="IRD118:IRF118">IFERROR(VLOOKUP(IRC118,[1]MA!$A$6:$D$32,{2,3,4},0),IFERROR(VLOOKUP(IRC118,[1]MO!$A$6:$D$26,{2,3,4},0),IFERROR(VLOOKUP(IRC118,[1]MQ!$A$6:$D$26,{2,3,4},0),IFERROR(VLOOKUP(IRC118,[1]BA!$A$6:$H$184,{2,5,8},0),{"No encontrado","X","X"}))))</f>
        <v>ALAMBRON 1/4</v>
      </c>
      <c r="IRE118" s="12" t="str">
        <v>Kg</v>
      </c>
      <c r="IRF118" s="4">
        <v>16</v>
      </c>
      <c r="IRG118" s="1">
        <f t="shared" ref="IRG118" si="4915">(0.15*2+0.2*2)/0.2*0.248*1.03</f>
        <v>0.89</v>
      </c>
      <c r="IRH118" s="4">
        <f t="shared" si="1640"/>
        <v>14.24</v>
      </c>
      <c r="IRK118" s="1" t="s">
        <v>542</v>
      </c>
      <c r="IRL118" s="4" t="str" cm="1">
        <f t="array" ref="IRL118:IRN118">IFERROR(VLOOKUP(IRK118,[1]MA!$A$6:$D$32,{2,3,4},0),IFERROR(VLOOKUP(IRK118,[1]MO!$A$6:$D$26,{2,3,4},0),IFERROR(VLOOKUP(IRK118,[1]MQ!$A$6:$D$26,{2,3,4},0),IFERROR(VLOOKUP(IRK118,[1]BA!$A$6:$H$184,{2,5,8},0),{"No encontrado","X","X"}))))</f>
        <v>ALAMBRON 1/4</v>
      </c>
      <c r="IRM118" s="12" t="str">
        <v>Kg</v>
      </c>
      <c r="IRN118" s="4">
        <v>16</v>
      </c>
      <c r="IRO118" s="1">
        <f t="shared" ref="IRO118" si="4916">(0.15*2+0.2*2)/0.2*0.248*1.03</f>
        <v>0.89</v>
      </c>
      <c r="IRP118" s="4">
        <f t="shared" si="1642"/>
        <v>14.24</v>
      </c>
      <c r="IRS118" s="1" t="s">
        <v>542</v>
      </c>
      <c r="IRT118" s="4" t="str" cm="1">
        <f t="array" ref="IRT118:IRV118">IFERROR(VLOOKUP(IRS118,[1]MA!$A$6:$D$32,{2,3,4},0),IFERROR(VLOOKUP(IRS118,[1]MO!$A$6:$D$26,{2,3,4},0),IFERROR(VLOOKUP(IRS118,[1]MQ!$A$6:$D$26,{2,3,4},0),IFERROR(VLOOKUP(IRS118,[1]BA!$A$6:$H$184,{2,5,8},0),{"No encontrado","X","X"}))))</f>
        <v>ALAMBRON 1/4</v>
      </c>
      <c r="IRU118" s="12" t="str">
        <v>Kg</v>
      </c>
      <c r="IRV118" s="4">
        <v>16</v>
      </c>
      <c r="IRW118" s="1">
        <f t="shared" ref="IRW118" si="4917">(0.15*2+0.2*2)/0.2*0.248*1.03</f>
        <v>0.89</v>
      </c>
      <c r="IRX118" s="4">
        <f t="shared" si="1644"/>
        <v>14.24</v>
      </c>
      <c r="ISA118" s="1" t="s">
        <v>542</v>
      </c>
      <c r="ISB118" s="4" t="str" cm="1">
        <f t="array" ref="ISB118:ISD118">IFERROR(VLOOKUP(ISA118,[1]MA!$A$6:$D$32,{2,3,4},0),IFERROR(VLOOKUP(ISA118,[1]MO!$A$6:$D$26,{2,3,4},0),IFERROR(VLOOKUP(ISA118,[1]MQ!$A$6:$D$26,{2,3,4},0),IFERROR(VLOOKUP(ISA118,[1]BA!$A$6:$H$184,{2,5,8},0),{"No encontrado","X","X"}))))</f>
        <v>ALAMBRON 1/4</v>
      </c>
      <c r="ISC118" s="12" t="str">
        <v>Kg</v>
      </c>
      <c r="ISD118" s="4">
        <v>16</v>
      </c>
      <c r="ISE118" s="1">
        <f t="shared" ref="ISE118" si="4918">(0.15*2+0.2*2)/0.2*0.248*1.03</f>
        <v>0.89</v>
      </c>
      <c r="ISF118" s="4">
        <f t="shared" si="1646"/>
        <v>14.24</v>
      </c>
      <c r="ISI118" s="1" t="s">
        <v>542</v>
      </c>
      <c r="ISJ118" s="4" t="str" cm="1">
        <f t="array" ref="ISJ118:ISL118">IFERROR(VLOOKUP(ISI118,[1]MA!$A$6:$D$32,{2,3,4},0),IFERROR(VLOOKUP(ISI118,[1]MO!$A$6:$D$26,{2,3,4},0),IFERROR(VLOOKUP(ISI118,[1]MQ!$A$6:$D$26,{2,3,4},0),IFERROR(VLOOKUP(ISI118,[1]BA!$A$6:$H$184,{2,5,8},0),{"No encontrado","X","X"}))))</f>
        <v>ALAMBRON 1/4</v>
      </c>
      <c r="ISK118" s="12" t="str">
        <v>Kg</v>
      </c>
      <c r="ISL118" s="4">
        <v>16</v>
      </c>
      <c r="ISM118" s="1">
        <f t="shared" ref="ISM118" si="4919">(0.15*2+0.2*2)/0.2*0.248*1.03</f>
        <v>0.89</v>
      </c>
      <c r="ISN118" s="4">
        <f t="shared" si="1648"/>
        <v>14.24</v>
      </c>
      <c r="ISQ118" s="1" t="s">
        <v>542</v>
      </c>
      <c r="ISR118" s="4" t="str" cm="1">
        <f t="array" ref="ISR118:IST118">IFERROR(VLOOKUP(ISQ118,[1]MA!$A$6:$D$32,{2,3,4},0),IFERROR(VLOOKUP(ISQ118,[1]MO!$A$6:$D$26,{2,3,4},0),IFERROR(VLOOKUP(ISQ118,[1]MQ!$A$6:$D$26,{2,3,4},0),IFERROR(VLOOKUP(ISQ118,[1]BA!$A$6:$H$184,{2,5,8},0),{"No encontrado","X","X"}))))</f>
        <v>ALAMBRON 1/4</v>
      </c>
      <c r="ISS118" s="12" t="str">
        <v>Kg</v>
      </c>
      <c r="IST118" s="4">
        <v>16</v>
      </c>
      <c r="ISU118" s="1">
        <f t="shared" ref="ISU118" si="4920">(0.15*2+0.2*2)/0.2*0.248*1.03</f>
        <v>0.89</v>
      </c>
      <c r="ISV118" s="4">
        <f t="shared" si="1650"/>
        <v>14.24</v>
      </c>
      <c r="ISY118" s="1" t="s">
        <v>542</v>
      </c>
      <c r="ISZ118" s="4" t="str" cm="1">
        <f t="array" ref="ISZ118:ITB118">IFERROR(VLOOKUP(ISY118,[1]MA!$A$6:$D$32,{2,3,4},0),IFERROR(VLOOKUP(ISY118,[1]MO!$A$6:$D$26,{2,3,4},0),IFERROR(VLOOKUP(ISY118,[1]MQ!$A$6:$D$26,{2,3,4},0),IFERROR(VLOOKUP(ISY118,[1]BA!$A$6:$H$184,{2,5,8},0),{"No encontrado","X","X"}))))</f>
        <v>ALAMBRON 1/4</v>
      </c>
      <c r="ITA118" s="12" t="str">
        <v>Kg</v>
      </c>
      <c r="ITB118" s="4">
        <v>16</v>
      </c>
      <c r="ITC118" s="1">
        <f t="shared" ref="ITC118" si="4921">(0.15*2+0.2*2)/0.2*0.248*1.03</f>
        <v>0.89</v>
      </c>
      <c r="ITD118" s="4">
        <f t="shared" si="1652"/>
        <v>14.24</v>
      </c>
      <c r="ITG118" s="1" t="s">
        <v>542</v>
      </c>
      <c r="ITH118" s="4" t="str" cm="1">
        <f t="array" ref="ITH118:ITJ118">IFERROR(VLOOKUP(ITG118,[1]MA!$A$6:$D$32,{2,3,4},0),IFERROR(VLOOKUP(ITG118,[1]MO!$A$6:$D$26,{2,3,4},0),IFERROR(VLOOKUP(ITG118,[1]MQ!$A$6:$D$26,{2,3,4},0),IFERROR(VLOOKUP(ITG118,[1]BA!$A$6:$H$184,{2,5,8},0),{"No encontrado","X","X"}))))</f>
        <v>ALAMBRON 1/4</v>
      </c>
      <c r="ITI118" s="12" t="str">
        <v>Kg</v>
      </c>
      <c r="ITJ118" s="4">
        <v>16</v>
      </c>
      <c r="ITK118" s="1">
        <f t="shared" ref="ITK118" si="4922">(0.15*2+0.2*2)/0.2*0.248*1.03</f>
        <v>0.89</v>
      </c>
      <c r="ITL118" s="4">
        <f t="shared" si="1654"/>
        <v>14.24</v>
      </c>
      <c r="ITO118" s="1" t="s">
        <v>542</v>
      </c>
      <c r="ITP118" s="4" t="str" cm="1">
        <f t="array" ref="ITP118:ITR118">IFERROR(VLOOKUP(ITO118,[1]MA!$A$6:$D$32,{2,3,4},0),IFERROR(VLOOKUP(ITO118,[1]MO!$A$6:$D$26,{2,3,4},0),IFERROR(VLOOKUP(ITO118,[1]MQ!$A$6:$D$26,{2,3,4},0),IFERROR(VLOOKUP(ITO118,[1]BA!$A$6:$H$184,{2,5,8},0),{"No encontrado","X","X"}))))</f>
        <v>ALAMBRON 1/4</v>
      </c>
      <c r="ITQ118" s="12" t="str">
        <v>Kg</v>
      </c>
      <c r="ITR118" s="4">
        <v>16</v>
      </c>
      <c r="ITS118" s="1">
        <f t="shared" ref="ITS118" si="4923">(0.15*2+0.2*2)/0.2*0.248*1.03</f>
        <v>0.89</v>
      </c>
      <c r="ITT118" s="4">
        <f t="shared" si="1656"/>
        <v>14.24</v>
      </c>
      <c r="ITW118" s="1" t="s">
        <v>542</v>
      </c>
      <c r="ITX118" s="4" t="str" cm="1">
        <f t="array" ref="ITX118:ITZ118">IFERROR(VLOOKUP(ITW118,[1]MA!$A$6:$D$32,{2,3,4},0),IFERROR(VLOOKUP(ITW118,[1]MO!$A$6:$D$26,{2,3,4},0),IFERROR(VLOOKUP(ITW118,[1]MQ!$A$6:$D$26,{2,3,4},0),IFERROR(VLOOKUP(ITW118,[1]BA!$A$6:$H$184,{2,5,8},0),{"No encontrado","X","X"}))))</f>
        <v>ALAMBRON 1/4</v>
      </c>
      <c r="ITY118" s="12" t="str">
        <v>Kg</v>
      </c>
      <c r="ITZ118" s="4">
        <v>16</v>
      </c>
      <c r="IUA118" s="1">
        <f t="shared" ref="IUA118" si="4924">(0.15*2+0.2*2)/0.2*0.248*1.03</f>
        <v>0.89</v>
      </c>
      <c r="IUB118" s="4">
        <f t="shared" si="1658"/>
        <v>14.24</v>
      </c>
      <c r="IUE118" s="1" t="s">
        <v>542</v>
      </c>
      <c r="IUF118" s="4" t="str" cm="1">
        <f t="array" ref="IUF118:IUH118">IFERROR(VLOOKUP(IUE118,[1]MA!$A$6:$D$32,{2,3,4},0),IFERROR(VLOOKUP(IUE118,[1]MO!$A$6:$D$26,{2,3,4},0),IFERROR(VLOOKUP(IUE118,[1]MQ!$A$6:$D$26,{2,3,4},0),IFERROR(VLOOKUP(IUE118,[1]BA!$A$6:$H$184,{2,5,8},0),{"No encontrado","X","X"}))))</f>
        <v>ALAMBRON 1/4</v>
      </c>
      <c r="IUG118" s="12" t="str">
        <v>Kg</v>
      </c>
      <c r="IUH118" s="4">
        <v>16</v>
      </c>
      <c r="IUI118" s="1">
        <f t="shared" ref="IUI118" si="4925">(0.15*2+0.2*2)/0.2*0.248*1.03</f>
        <v>0.89</v>
      </c>
      <c r="IUJ118" s="4">
        <f t="shared" si="1660"/>
        <v>14.24</v>
      </c>
      <c r="IUM118" s="1" t="s">
        <v>542</v>
      </c>
      <c r="IUN118" s="4" t="str" cm="1">
        <f t="array" ref="IUN118:IUP118">IFERROR(VLOOKUP(IUM118,[1]MA!$A$6:$D$32,{2,3,4},0),IFERROR(VLOOKUP(IUM118,[1]MO!$A$6:$D$26,{2,3,4},0),IFERROR(VLOOKUP(IUM118,[1]MQ!$A$6:$D$26,{2,3,4},0),IFERROR(VLOOKUP(IUM118,[1]BA!$A$6:$H$184,{2,5,8},0),{"No encontrado","X","X"}))))</f>
        <v>ALAMBRON 1/4</v>
      </c>
      <c r="IUO118" s="12" t="str">
        <v>Kg</v>
      </c>
      <c r="IUP118" s="4">
        <v>16</v>
      </c>
      <c r="IUQ118" s="1">
        <f t="shared" ref="IUQ118" si="4926">(0.15*2+0.2*2)/0.2*0.248*1.03</f>
        <v>0.89</v>
      </c>
      <c r="IUR118" s="4">
        <f t="shared" si="1662"/>
        <v>14.24</v>
      </c>
      <c r="IUU118" s="1" t="s">
        <v>542</v>
      </c>
      <c r="IUV118" s="4" t="str" cm="1">
        <f t="array" ref="IUV118:IUX118">IFERROR(VLOOKUP(IUU118,[1]MA!$A$6:$D$32,{2,3,4},0),IFERROR(VLOOKUP(IUU118,[1]MO!$A$6:$D$26,{2,3,4},0),IFERROR(VLOOKUP(IUU118,[1]MQ!$A$6:$D$26,{2,3,4},0),IFERROR(VLOOKUP(IUU118,[1]BA!$A$6:$H$184,{2,5,8},0),{"No encontrado","X","X"}))))</f>
        <v>ALAMBRON 1/4</v>
      </c>
      <c r="IUW118" s="12" t="str">
        <v>Kg</v>
      </c>
      <c r="IUX118" s="4">
        <v>16</v>
      </c>
      <c r="IUY118" s="1">
        <f t="shared" ref="IUY118" si="4927">(0.15*2+0.2*2)/0.2*0.248*1.03</f>
        <v>0.89</v>
      </c>
      <c r="IUZ118" s="4">
        <f t="shared" si="1664"/>
        <v>14.24</v>
      </c>
      <c r="IVC118" s="1" t="s">
        <v>542</v>
      </c>
      <c r="IVD118" s="4" t="str" cm="1">
        <f t="array" ref="IVD118:IVF118">IFERROR(VLOOKUP(IVC118,[1]MA!$A$6:$D$32,{2,3,4},0),IFERROR(VLOOKUP(IVC118,[1]MO!$A$6:$D$26,{2,3,4},0),IFERROR(VLOOKUP(IVC118,[1]MQ!$A$6:$D$26,{2,3,4},0),IFERROR(VLOOKUP(IVC118,[1]BA!$A$6:$H$184,{2,5,8},0),{"No encontrado","X","X"}))))</f>
        <v>ALAMBRON 1/4</v>
      </c>
      <c r="IVE118" s="12" t="str">
        <v>Kg</v>
      </c>
      <c r="IVF118" s="4">
        <v>16</v>
      </c>
      <c r="IVG118" s="1">
        <f t="shared" ref="IVG118" si="4928">(0.15*2+0.2*2)/0.2*0.248*1.03</f>
        <v>0.89</v>
      </c>
      <c r="IVH118" s="4">
        <f t="shared" si="1666"/>
        <v>14.24</v>
      </c>
      <c r="IVK118" s="1" t="s">
        <v>542</v>
      </c>
      <c r="IVL118" s="4" t="str" cm="1">
        <f t="array" ref="IVL118:IVN118">IFERROR(VLOOKUP(IVK118,[1]MA!$A$6:$D$32,{2,3,4},0),IFERROR(VLOOKUP(IVK118,[1]MO!$A$6:$D$26,{2,3,4},0),IFERROR(VLOOKUP(IVK118,[1]MQ!$A$6:$D$26,{2,3,4},0),IFERROR(VLOOKUP(IVK118,[1]BA!$A$6:$H$184,{2,5,8},0),{"No encontrado","X","X"}))))</f>
        <v>ALAMBRON 1/4</v>
      </c>
      <c r="IVM118" s="12" t="str">
        <v>Kg</v>
      </c>
      <c r="IVN118" s="4">
        <v>16</v>
      </c>
      <c r="IVO118" s="1">
        <f t="shared" ref="IVO118" si="4929">(0.15*2+0.2*2)/0.2*0.248*1.03</f>
        <v>0.89</v>
      </c>
      <c r="IVP118" s="4">
        <f t="shared" si="1668"/>
        <v>14.24</v>
      </c>
      <c r="IVS118" s="1" t="s">
        <v>542</v>
      </c>
      <c r="IVT118" s="4" t="str" cm="1">
        <f t="array" ref="IVT118:IVV118">IFERROR(VLOOKUP(IVS118,[1]MA!$A$6:$D$32,{2,3,4},0),IFERROR(VLOOKUP(IVS118,[1]MO!$A$6:$D$26,{2,3,4},0),IFERROR(VLOOKUP(IVS118,[1]MQ!$A$6:$D$26,{2,3,4},0),IFERROR(VLOOKUP(IVS118,[1]BA!$A$6:$H$184,{2,5,8},0),{"No encontrado","X","X"}))))</f>
        <v>ALAMBRON 1/4</v>
      </c>
      <c r="IVU118" s="12" t="str">
        <v>Kg</v>
      </c>
      <c r="IVV118" s="4">
        <v>16</v>
      </c>
      <c r="IVW118" s="1">
        <f t="shared" ref="IVW118" si="4930">(0.15*2+0.2*2)/0.2*0.248*1.03</f>
        <v>0.89</v>
      </c>
      <c r="IVX118" s="4">
        <f t="shared" si="1670"/>
        <v>14.24</v>
      </c>
      <c r="IWA118" s="1" t="s">
        <v>542</v>
      </c>
      <c r="IWB118" s="4" t="str" cm="1">
        <f t="array" ref="IWB118:IWD118">IFERROR(VLOOKUP(IWA118,[1]MA!$A$6:$D$32,{2,3,4},0),IFERROR(VLOOKUP(IWA118,[1]MO!$A$6:$D$26,{2,3,4},0),IFERROR(VLOOKUP(IWA118,[1]MQ!$A$6:$D$26,{2,3,4},0),IFERROR(VLOOKUP(IWA118,[1]BA!$A$6:$H$184,{2,5,8},0),{"No encontrado","X","X"}))))</f>
        <v>ALAMBRON 1/4</v>
      </c>
      <c r="IWC118" s="12" t="str">
        <v>Kg</v>
      </c>
      <c r="IWD118" s="4">
        <v>16</v>
      </c>
      <c r="IWE118" s="1">
        <f t="shared" ref="IWE118" si="4931">(0.15*2+0.2*2)/0.2*0.248*1.03</f>
        <v>0.89</v>
      </c>
      <c r="IWF118" s="4">
        <f t="shared" si="1672"/>
        <v>14.24</v>
      </c>
      <c r="IWI118" s="1" t="s">
        <v>542</v>
      </c>
      <c r="IWJ118" s="4" t="str" cm="1">
        <f t="array" ref="IWJ118:IWL118">IFERROR(VLOOKUP(IWI118,[1]MA!$A$6:$D$32,{2,3,4},0),IFERROR(VLOOKUP(IWI118,[1]MO!$A$6:$D$26,{2,3,4},0),IFERROR(VLOOKUP(IWI118,[1]MQ!$A$6:$D$26,{2,3,4},0),IFERROR(VLOOKUP(IWI118,[1]BA!$A$6:$H$184,{2,5,8},0),{"No encontrado","X","X"}))))</f>
        <v>ALAMBRON 1/4</v>
      </c>
      <c r="IWK118" s="12" t="str">
        <v>Kg</v>
      </c>
      <c r="IWL118" s="4">
        <v>16</v>
      </c>
      <c r="IWM118" s="1">
        <f t="shared" ref="IWM118" si="4932">(0.15*2+0.2*2)/0.2*0.248*1.03</f>
        <v>0.89</v>
      </c>
      <c r="IWN118" s="4">
        <f t="shared" si="1674"/>
        <v>14.24</v>
      </c>
      <c r="IWQ118" s="1" t="s">
        <v>542</v>
      </c>
      <c r="IWR118" s="4" t="str" cm="1">
        <f t="array" ref="IWR118:IWT118">IFERROR(VLOOKUP(IWQ118,[1]MA!$A$6:$D$32,{2,3,4},0),IFERROR(VLOOKUP(IWQ118,[1]MO!$A$6:$D$26,{2,3,4},0),IFERROR(VLOOKUP(IWQ118,[1]MQ!$A$6:$D$26,{2,3,4},0),IFERROR(VLOOKUP(IWQ118,[1]BA!$A$6:$H$184,{2,5,8},0),{"No encontrado","X","X"}))))</f>
        <v>ALAMBRON 1/4</v>
      </c>
      <c r="IWS118" s="12" t="str">
        <v>Kg</v>
      </c>
      <c r="IWT118" s="4">
        <v>16</v>
      </c>
      <c r="IWU118" s="1">
        <f t="shared" ref="IWU118" si="4933">(0.15*2+0.2*2)/0.2*0.248*1.03</f>
        <v>0.89</v>
      </c>
      <c r="IWV118" s="4">
        <f t="shared" si="1676"/>
        <v>14.24</v>
      </c>
      <c r="IWY118" s="1" t="s">
        <v>542</v>
      </c>
      <c r="IWZ118" s="4" t="str" cm="1">
        <f t="array" ref="IWZ118:IXB118">IFERROR(VLOOKUP(IWY118,[1]MA!$A$6:$D$32,{2,3,4},0),IFERROR(VLOOKUP(IWY118,[1]MO!$A$6:$D$26,{2,3,4},0),IFERROR(VLOOKUP(IWY118,[1]MQ!$A$6:$D$26,{2,3,4},0),IFERROR(VLOOKUP(IWY118,[1]BA!$A$6:$H$184,{2,5,8},0),{"No encontrado","X","X"}))))</f>
        <v>ALAMBRON 1/4</v>
      </c>
      <c r="IXA118" s="12" t="str">
        <v>Kg</v>
      </c>
      <c r="IXB118" s="4">
        <v>16</v>
      </c>
      <c r="IXC118" s="1">
        <f t="shared" ref="IXC118" si="4934">(0.15*2+0.2*2)/0.2*0.248*1.03</f>
        <v>0.89</v>
      </c>
      <c r="IXD118" s="4">
        <f t="shared" si="1678"/>
        <v>14.24</v>
      </c>
      <c r="IXG118" s="1" t="s">
        <v>542</v>
      </c>
      <c r="IXH118" s="4" t="str" cm="1">
        <f t="array" ref="IXH118:IXJ118">IFERROR(VLOOKUP(IXG118,[1]MA!$A$6:$D$32,{2,3,4},0),IFERROR(VLOOKUP(IXG118,[1]MO!$A$6:$D$26,{2,3,4},0),IFERROR(VLOOKUP(IXG118,[1]MQ!$A$6:$D$26,{2,3,4},0),IFERROR(VLOOKUP(IXG118,[1]BA!$A$6:$H$184,{2,5,8},0),{"No encontrado","X","X"}))))</f>
        <v>ALAMBRON 1/4</v>
      </c>
      <c r="IXI118" s="12" t="str">
        <v>Kg</v>
      </c>
      <c r="IXJ118" s="4">
        <v>16</v>
      </c>
      <c r="IXK118" s="1">
        <f t="shared" ref="IXK118" si="4935">(0.15*2+0.2*2)/0.2*0.248*1.03</f>
        <v>0.89</v>
      </c>
      <c r="IXL118" s="4">
        <f t="shared" si="1680"/>
        <v>14.24</v>
      </c>
      <c r="IXO118" s="1" t="s">
        <v>542</v>
      </c>
      <c r="IXP118" s="4" t="str" cm="1">
        <f t="array" ref="IXP118:IXR118">IFERROR(VLOOKUP(IXO118,[1]MA!$A$6:$D$32,{2,3,4},0),IFERROR(VLOOKUP(IXO118,[1]MO!$A$6:$D$26,{2,3,4},0),IFERROR(VLOOKUP(IXO118,[1]MQ!$A$6:$D$26,{2,3,4},0),IFERROR(VLOOKUP(IXO118,[1]BA!$A$6:$H$184,{2,5,8},0),{"No encontrado","X","X"}))))</f>
        <v>ALAMBRON 1/4</v>
      </c>
      <c r="IXQ118" s="12" t="str">
        <v>Kg</v>
      </c>
      <c r="IXR118" s="4">
        <v>16</v>
      </c>
      <c r="IXS118" s="1">
        <f t="shared" ref="IXS118" si="4936">(0.15*2+0.2*2)/0.2*0.248*1.03</f>
        <v>0.89</v>
      </c>
      <c r="IXT118" s="4">
        <f t="shared" si="1682"/>
        <v>14.24</v>
      </c>
      <c r="IXW118" s="1" t="s">
        <v>542</v>
      </c>
      <c r="IXX118" s="4" t="str" cm="1">
        <f t="array" ref="IXX118:IXZ118">IFERROR(VLOOKUP(IXW118,[1]MA!$A$6:$D$32,{2,3,4},0),IFERROR(VLOOKUP(IXW118,[1]MO!$A$6:$D$26,{2,3,4},0),IFERROR(VLOOKUP(IXW118,[1]MQ!$A$6:$D$26,{2,3,4},0),IFERROR(VLOOKUP(IXW118,[1]BA!$A$6:$H$184,{2,5,8},0),{"No encontrado","X","X"}))))</f>
        <v>ALAMBRON 1/4</v>
      </c>
      <c r="IXY118" s="12" t="str">
        <v>Kg</v>
      </c>
      <c r="IXZ118" s="4">
        <v>16</v>
      </c>
      <c r="IYA118" s="1">
        <f t="shared" ref="IYA118" si="4937">(0.15*2+0.2*2)/0.2*0.248*1.03</f>
        <v>0.89</v>
      </c>
      <c r="IYB118" s="4">
        <f t="shared" si="1684"/>
        <v>14.24</v>
      </c>
      <c r="IYE118" s="1" t="s">
        <v>542</v>
      </c>
      <c r="IYF118" s="4" t="str" cm="1">
        <f t="array" ref="IYF118:IYH118">IFERROR(VLOOKUP(IYE118,[1]MA!$A$6:$D$32,{2,3,4},0),IFERROR(VLOOKUP(IYE118,[1]MO!$A$6:$D$26,{2,3,4},0),IFERROR(VLOOKUP(IYE118,[1]MQ!$A$6:$D$26,{2,3,4},0),IFERROR(VLOOKUP(IYE118,[1]BA!$A$6:$H$184,{2,5,8},0),{"No encontrado","X","X"}))))</f>
        <v>ALAMBRON 1/4</v>
      </c>
      <c r="IYG118" s="12" t="str">
        <v>Kg</v>
      </c>
      <c r="IYH118" s="4">
        <v>16</v>
      </c>
      <c r="IYI118" s="1">
        <f t="shared" ref="IYI118" si="4938">(0.15*2+0.2*2)/0.2*0.248*1.03</f>
        <v>0.89</v>
      </c>
      <c r="IYJ118" s="4">
        <f t="shared" si="1686"/>
        <v>14.24</v>
      </c>
      <c r="IYM118" s="1" t="s">
        <v>542</v>
      </c>
      <c r="IYN118" s="4" t="str" cm="1">
        <f t="array" ref="IYN118:IYP118">IFERROR(VLOOKUP(IYM118,[1]MA!$A$6:$D$32,{2,3,4},0),IFERROR(VLOOKUP(IYM118,[1]MO!$A$6:$D$26,{2,3,4},0),IFERROR(VLOOKUP(IYM118,[1]MQ!$A$6:$D$26,{2,3,4},0),IFERROR(VLOOKUP(IYM118,[1]BA!$A$6:$H$184,{2,5,8},0),{"No encontrado","X","X"}))))</f>
        <v>ALAMBRON 1/4</v>
      </c>
      <c r="IYO118" s="12" t="str">
        <v>Kg</v>
      </c>
      <c r="IYP118" s="4">
        <v>16</v>
      </c>
      <c r="IYQ118" s="1">
        <f t="shared" ref="IYQ118" si="4939">(0.15*2+0.2*2)/0.2*0.248*1.03</f>
        <v>0.89</v>
      </c>
      <c r="IYR118" s="4">
        <f t="shared" si="1688"/>
        <v>14.24</v>
      </c>
      <c r="IYU118" s="1" t="s">
        <v>542</v>
      </c>
      <c r="IYV118" s="4" t="str" cm="1">
        <f t="array" ref="IYV118:IYX118">IFERROR(VLOOKUP(IYU118,[1]MA!$A$6:$D$32,{2,3,4},0),IFERROR(VLOOKUP(IYU118,[1]MO!$A$6:$D$26,{2,3,4},0),IFERROR(VLOOKUP(IYU118,[1]MQ!$A$6:$D$26,{2,3,4},0),IFERROR(VLOOKUP(IYU118,[1]BA!$A$6:$H$184,{2,5,8},0),{"No encontrado","X","X"}))))</f>
        <v>ALAMBRON 1/4</v>
      </c>
      <c r="IYW118" s="12" t="str">
        <v>Kg</v>
      </c>
      <c r="IYX118" s="4">
        <v>16</v>
      </c>
      <c r="IYY118" s="1">
        <f t="shared" ref="IYY118" si="4940">(0.15*2+0.2*2)/0.2*0.248*1.03</f>
        <v>0.89</v>
      </c>
      <c r="IYZ118" s="4">
        <f t="shared" si="1690"/>
        <v>14.24</v>
      </c>
      <c r="IZC118" s="1" t="s">
        <v>542</v>
      </c>
      <c r="IZD118" s="4" t="str" cm="1">
        <f t="array" ref="IZD118:IZF118">IFERROR(VLOOKUP(IZC118,[1]MA!$A$6:$D$32,{2,3,4},0),IFERROR(VLOOKUP(IZC118,[1]MO!$A$6:$D$26,{2,3,4},0),IFERROR(VLOOKUP(IZC118,[1]MQ!$A$6:$D$26,{2,3,4},0),IFERROR(VLOOKUP(IZC118,[1]BA!$A$6:$H$184,{2,5,8},0),{"No encontrado","X","X"}))))</f>
        <v>ALAMBRON 1/4</v>
      </c>
      <c r="IZE118" s="12" t="str">
        <v>Kg</v>
      </c>
      <c r="IZF118" s="4">
        <v>16</v>
      </c>
      <c r="IZG118" s="1">
        <f t="shared" ref="IZG118" si="4941">(0.15*2+0.2*2)/0.2*0.248*1.03</f>
        <v>0.89</v>
      </c>
      <c r="IZH118" s="4">
        <f t="shared" si="1692"/>
        <v>14.24</v>
      </c>
      <c r="IZK118" s="1" t="s">
        <v>542</v>
      </c>
      <c r="IZL118" s="4" t="str" cm="1">
        <f t="array" ref="IZL118:IZN118">IFERROR(VLOOKUP(IZK118,[1]MA!$A$6:$D$32,{2,3,4},0),IFERROR(VLOOKUP(IZK118,[1]MO!$A$6:$D$26,{2,3,4},0),IFERROR(VLOOKUP(IZK118,[1]MQ!$A$6:$D$26,{2,3,4},0),IFERROR(VLOOKUP(IZK118,[1]BA!$A$6:$H$184,{2,5,8},0),{"No encontrado","X","X"}))))</f>
        <v>ALAMBRON 1/4</v>
      </c>
      <c r="IZM118" s="12" t="str">
        <v>Kg</v>
      </c>
      <c r="IZN118" s="4">
        <v>16</v>
      </c>
      <c r="IZO118" s="1">
        <f t="shared" ref="IZO118" si="4942">(0.15*2+0.2*2)/0.2*0.248*1.03</f>
        <v>0.89</v>
      </c>
      <c r="IZP118" s="4">
        <f t="shared" si="1694"/>
        <v>14.24</v>
      </c>
      <c r="IZS118" s="1" t="s">
        <v>542</v>
      </c>
      <c r="IZT118" s="4" t="str" cm="1">
        <f t="array" ref="IZT118:IZV118">IFERROR(VLOOKUP(IZS118,[1]MA!$A$6:$D$32,{2,3,4},0),IFERROR(VLOOKUP(IZS118,[1]MO!$A$6:$D$26,{2,3,4},0),IFERROR(VLOOKUP(IZS118,[1]MQ!$A$6:$D$26,{2,3,4},0),IFERROR(VLOOKUP(IZS118,[1]BA!$A$6:$H$184,{2,5,8},0),{"No encontrado","X","X"}))))</f>
        <v>ALAMBRON 1/4</v>
      </c>
      <c r="IZU118" s="12" t="str">
        <v>Kg</v>
      </c>
      <c r="IZV118" s="4">
        <v>16</v>
      </c>
      <c r="IZW118" s="1">
        <f t="shared" ref="IZW118" si="4943">(0.15*2+0.2*2)/0.2*0.248*1.03</f>
        <v>0.89</v>
      </c>
      <c r="IZX118" s="4">
        <f t="shared" si="1696"/>
        <v>14.24</v>
      </c>
      <c r="JAA118" s="1" t="s">
        <v>542</v>
      </c>
      <c r="JAB118" s="4" t="str" cm="1">
        <f t="array" ref="JAB118:JAD118">IFERROR(VLOOKUP(JAA118,[1]MA!$A$6:$D$32,{2,3,4},0),IFERROR(VLOOKUP(JAA118,[1]MO!$A$6:$D$26,{2,3,4},0),IFERROR(VLOOKUP(JAA118,[1]MQ!$A$6:$D$26,{2,3,4},0),IFERROR(VLOOKUP(JAA118,[1]BA!$A$6:$H$184,{2,5,8},0),{"No encontrado","X","X"}))))</f>
        <v>ALAMBRON 1/4</v>
      </c>
      <c r="JAC118" s="12" t="str">
        <v>Kg</v>
      </c>
      <c r="JAD118" s="4">
        <v>16</v>
      </c>
      <c r="JAE118" s="1">
        <f t="shared" ref="JAE118" si="4944">(0.15*2+0.2*2)/0.2*0.248*1.03</f>
        <v>0.89</v>
      </c>
      <c r="JAF118" s="4">
        <f t="shared" si="1698"/>
        <v>14.24</v>
      </c>
      <c r="JAI118" s="1" t="s">
        <v>542</v>
      </c>
      <c r="JAJ118" s="4" t="str" cm="1">
        <f t="array" ref="JAJ118:JAL118">IFERROR(VLOOKUP(JAI118,[1]MA!$A$6:$D$32,{2,3,4},0),IFERROR(VLOOKUP(JAI118,[1]MO!$A$6:$D$26,{2,3,4},0),IFERROR(VLOOKUP(JAI118,[1]MQ!$A$6:$D$26,{2,3,4},0),IFERROR(VLOOKUP(JAI118,[1]BA!$A$6:$H$184,{2,5,8},0),{"No encontrado","X","X"}))))</f>
        <v>ALAMBRON 1/4</v>
      </c>
      <c r="JAK118" s="12" t="str">
        <v>Kg</v>
      </c>
      <c r="JAL118" s="4">
        <v>16</v>
      </c>
      <c r="JAM118" s="1">
        <f t="shared" ref="JAM118" si="4945">(0.15*2+0.2*2)/0.2*0.248*1.03</f>
        <v>0.89</v>
      </c>
      <c r="JAN118" s="4">
        <f t="shared" si="1700"/>
        <v>14.24</v>
      </c>
      <c r="JAQ118" s="1" t="s">
        <v>542</v>
      </c>
      <c r="JAR118" s="4" t="str" cm="1">
        <f t="array" ref="JAR118:JAT118">IFERROR(VLOOKUP(JAQ118,[1]MA!$A$6:$D$32,{2,3,4},0),IFERROR(VLOOKUP(JAQ118,[1]MO!$A$6:$D$26,{2,3,4},0),IFERROR(VLOOKUP(JAQ118,[1]MQ!$A$6:$D$26,{2,3,4},0),IFERROR(VLOOKUP(JAQ118,[1]BA!$A$6:$H$184,{2,5,8},0),{"No encontrado","X","X"}))))</f>
        <v>ALAMBRON 1/4</v>
      </c>
      <c r="JAS118" s="12" t="str">
        <v>Kg</v>
      </c>
      <c r="JAT118" s="4">
        <v>16</v>
      </c>
      <c r="JAU118" s="1">
        <f t="shared" ref="JAU118" si="4946">(0.15*2+0.2*2)/0.2*0.248*1.03</f>
        <v>0.89</v>
      </c>
      <c r="JAV118" s="4">
        <f t="shared" si="1702"/>
        <v>14.24</v>
      </c>
      <c r="JAY118" s="1" t="s">
        <v>542</v>
      </c>
      <c r="JAZ118" s="4" t="str" cm="1">
        <f t="array" ref="JAZ118:JBB118">IFERROR(VLOOKUP(JAY118,[1]MA!$A$6:$D$32,{2,3,4},0),IFERROR(VLOOKUP(JAY118,[1]MO!$A$6:$D$26,{2,3,4},0),IFERROR(VLOOKUP(JAY118,[1]MQ!$A$6:$D$26,{2,3,4},0),IFERROR(VLOOKUP(JAY118,[1]BA!$A$6:$H$184,{2,5,8},0),{"No encontrado","X","X"}))))</f>
        <v>ALAMBRON 1/4</v>
      </c>
      <c r="JBA118" s="12" t="str">
        <v>Kg</v>
      </c>
      <c r="JBB118" s="4">
        <v>16</v>
      </c>
      <c r="JBC118" s="1">
        <f t="shared" ref="JBC118" si="4947">(0.15*2+0.2*2)/0.2*0.248*1.03</f>
        <v>0.89</v>
      </c>
      <c r="JBD118" s="4">
        <f t="shared" si="1704"/>
        <v>14.24</v>
      </c>
      <c r="JBG118" s="1" t="s">
        <v>542</v>
      </c>
      <c r="JBH118" s="4" t="str" cm="1">
        <f t="array" ref="JBH118:JBJ118">IFERROR(VLOOKUP(JBG118,[1]MA!$A$6:$D$32,{2,3,4},0),IFERROR(VLOOKUP(JBG118,[1]MO!$A$6:$D$26,{2,3,4},0),IFERROR(VLOOKUP(JBG118,[1]MQ!$A$6:$D$26,{2,3,4},0),IFERROR(VLOOKUP(JBG118,[1]BA!$A$6:$H$184,{2,5,8},0),{"No encontrado","X","X"}))))</f>
        <v>ALAMBRON 1/4</v>
      </c>
      <c r="JBI118" s="12" t="str">
        <v>Kg</v>
      </c>
      <c r="JBJ118" s="4">
        <v>16</v>
      </c>
      <c r="JBK118" s="1">
        <f t="shared" ref="JBK118" si="4948">(0.15*2+0.2*2)/0.2*0.248*1.03</f>
        <v>0.89</v>
      </c>
      <c r="JBL118" s="4">
        <f t="shared" si="1706"/>
        <v>14.24</v>
      </c>
      <c r="JBO118" s="1" t="s">
        <v>542</v>
      </c>
      <c r="JBP118" s="4" t="str" cm="1">
        <f t="array" ref="JBP118:JBR118">IFERROR(VLOOKUP(JBO118,[1]MA!$A$6:$D$32,{2,3,4},0),IFERROR(VLOOKUP(JBO118,[1]MO!$A$6:$D$26,{2,3,4},0),IFERROR(VLOOKUP(JBO118,[1]MQ!$A$6:$D$26,{2,3,4},0),IFERROR(VLOOKUP(JBO118,[1]BA!$A$6:$H$184,{2,5,8},0),{"No encontrado","X","X"}))))</f>
        <v>ALAMBRON 1/4</v>
      </c>
      <c r="JBQ118" s="12" t="str">
        <v>Kg</v>
      </c>
      <c r="JBR118" s="4">
        <v>16</v>
      </c>
      <c r="JBS118" s="1">
        <f t="shared" ref="JBS118" si="4949">(0.15*2+0.2*2)/0.2*0.248*1.03</f>
        <v>0.89</v>
      </c>
      <c r="JBT118" s="4">
        <f t="shared" si="1708"/>
        <v>14.24</v>
      </c>
      <c r="JBW118" s="1" t="s">
        <v>542</v>
      </c>
      <c r="JBX118" s="4" t="str" cm="1">
        <f t="array" ref="JBX118:JBZ118">IFERROR(VLOOKUP(JBW118,[1]MA!$A$6:$D$32,{2,3,4},0),IFERROR(VLOOKUP(JBW118,[1]MO!$A$6:$D$26,{2,3,4},0),IFERROR(VLOOKUP(JBW118,[1]MQ!$A$6:$D$26,{2,3,4},0),IFERROR(VLOOKUP(JBW118,[1]BA!$A$6:$H$184,{2,5,8},0),{"No encontrado","X","X"}))))</f>
        <v>ALAMBRON 1/4</v>
      </c>
      <c r="JBY118" s="12" t="str">
        <v>Kg</v>
      </c>
      <c r="JBZ118" s="4">
        <v>16</v>
      </c>
      <c r="JCA118" s="1">
        <f t="shared" ref="JCA118" si="4950">(0.15*2+0.2*2)/0.2*0.248*1.03</f>
        <v>0.89</v>
      </c>
      <c r="JCB118" s="4">
        <f t="shared" si="1710"/>
        <v>14.24</v>
      </c>
      <c r="JCE118" s="1" t="s">
        <v>542</v>
      </c>
      <c r="JCF118" s="4" t="str" cm="1">
        <f t="array" ref="JCF118:JCH118">IFERROR(VLOOKUP(JCE118,[1]MA!$A$6:$D$32,{2,3,4},0),IFERROR(VLOOKUP(JCE118,[1]MO!$A$6:$D$26,{2,3,4},0),IFERROR(VLOOKUP(JCE118,[1]MQ!$A$6:$D$26,{2,3,4},0),IFERROR(VLOOKUP(JCE118,[1]BA!$A$6:$H$184,{2,5,8},0),{"No encontrado","X","X"}))))</f>
        <v>ALAMBRON 1/4</v>
      </c>
      <c r="JCG118" s="12" t="str">
        <v>Kg</v>
      </c>
      <c r="JCH118" s="4">
        <v>16</v>
      </c>
      <c r="JCI118" s="1">
        <f t="shared" ref="JCI118" si="4951">(0.15*2+0.2*2)/0.2*0.248*1.03</f>
        <v>0.89</v>
      </c>
      <c r="JCJ118" s="4">
        <f t="shared" si="1712"/>
        <v>14.24</v>
      </c>
      <c r="JCM118" s="1" t="s">
        <v>542</v>
      </c>
      <c r="JCN118" s="4" t="str" cm="1">
        <f t="array" ref="JCN118:JCP118">IFERROR(VLOOKUP(JCM118,[1]MA!$A$6:$D$32,{2,3,4},0),IFERROR(VLOOKUP(JCM118,[1]MO!$A$6:$D$26,{2,3,4},0),IFERROR(VLOOKUP(JCM118,[1]MQ!$A$6:$D$26,{2,3,4},0),IFERROR(VLOOKUP(JCM118,[1]BA!$A$6:$H$184,{2,5,8},0),{"No encontrado","X","X"}))))</f>
        <v>ALAMBRON 1/4</v>
      </c>
      <c r="JCO118" s="12" t="str">
        <v>Kg</v>
      </c>
      <c r="JCP118" s="4">
        <v>16</v>
      </c>
      <c r="JCQ118" s="1">
        <f t="shared" ref="JCQ118" si="4952">(0.15*2+0.2*2)/0.2*0.248*1.03</f>
        <v>0.89</v>
      </c>
      <c r="JCR118" s="4">
        <f t="shared" si="1714"/>
        <v>14.24</v>
      </c>
      <c r="JCU118" s="1" t="s">
        <v>542</v>
      </c>
      <c r="JCV118" s="4" t="str" cm="1">
        <f t="array" ref="JCV118:JCX118">IFERROR(VLOOKUP(JCU118,[1]MA!$A$6:$D$32,{2,3,4},0),IFERROR(VLOOKUP(JCU118,[1]MO!$A$6:$D$26,{2,3,4},0),IFERROR(VLOOKUP(JCU118,[1]MQ!$A$6:$D$26,{2,3,4},0),IFERROR(VLOOKUP(JCU118,[1]BA!$A$6:$H$184,{2,5,8},0),{"No encontrado","X","X"}))))</f>
        <v>ALAMBRON 1/4</v>
      </c>
      <c r="JCW118" s="12" t="str">
        <v>Kg</v>
      </c>
      <c r="JCX118" s="4">
        <v>16</v>
      </c>
      <c r="JCY118" s="1">
        <f t="shared" ref="JCY118" si="4953">(0.15*2+0.2*2)/0.2*0.248*1.03</f>
        <v>0.89</v>
      </c>
      <c r="JCZ118" s="4">
        <f t="shared" si="1716"/>
        <v>14.24</v>
      </c>
      <c r="JDC118" s="1" t="s">
        <v>542</v>
      </c>
      <c r="JDD118" s="4" t="str" cm="1">
        <f t="array" ref="JDD118:JDF118">IFERROR(VLOOKUP(JDC118,[1]MA!$A$6:$D$32,{2,3,4},0),IFERROR(VLOOKUP(JDC118,[1]MO!$A$6:$D$26,{2,3,4},0),IFERROR(VLOOKUP(JDC118,[1]MQ!$A$6:$D$26,{2,3,4},0),IFERROR(VLOOKUP(JDC118,[1]BA!$A$6:$H$184,{2,5,8},0),{"No encontrado","X","X"}))))</f>
        <v>ALAMBRON 1/4</v>
      </c>
      <c r="JDE118" s="12" t="str">
        <v>Kg</v>
      </c>
      <c r="JDF118" s="4">
        <v>16</v>
      </c>
      <c r="JDG118" s="1">
        <f t="shared" ref="JDG118" si="4954">(0.15*2+0.2*2)/0.2*0.248*1.03</f>
        <v>0.89</v>
      </c>
      <c r="JDH118" s="4">
        <f t="shared" si="1718"/>
        <v>14.24</v>
      </c>
      <c r="JDK118" s="1" t="s">
        <v>542</v>
      </c>
      <c r="JDL118" s="4" t="str" cm="1">
        <f t="array" ref="JDL118:JDN118">IFERROR(VLOOKUP(JDK118,[1]MA!$A$6:$D$32,{2,3,4},0),IFERROR(VLOOKUP(JDK118,[1]MO!$A$6:$D$26,{2,3,4},0),IFERROR(VLOOKUP(JDK118,[1]MQ!$A$6:$D$26,{2,3,4},0),IFERROR(VLOOKUP(JDK118,[1]BA!$A$6:$H$184,{2,5,8},0),{"No encontrado","X","X"}))))</f>
        <v>ALAMBRON 1/4</v>
      </c>
      <c r="JDM118" s="12" t="str">
        <v>Kg</v>
      </c>
      <c r="JDN118" s="4">
        <v>16</v>
      </c>
      <c r="JDO118" s="1">
        <f t="shared" ref="JDO118" si="4955">(0.15*2+0.2*2)/0.2*0.248*1.03</f>
        <v>0.89</v>
      </c>
      <c r="JDP118" s="4">
        <f t="shared" si="1720"/>
        <v>14.24</v>
      </c>
      <c r="JDS118" s="1" t="s">
        <v>542</v>
      </c>
      <c r="JDT118" s="4" t="str" cm="1">
        <f t="array" ref="JDT118:JDV118">IFERROR(VLOOKUP(JDS118,[1]MA!$A$6:$D$32,{2,3,4},0),IFERROR(VLOOKUP(JDS118,[1]MO!$A$6:$D$26,{2,3,4},0),IFERROR(VLOOKUP(JDS118,[1]MQ!$A$6:$D$26,{2,3,4},0),IFERROR(VLOOKUP(JDS118,[1]BA!$A$6:$H$184,{2,5,8},0),{"No encontrado","X","X"}))))</f>
        <v>ALAMBRON 1/4</v>
      </c>
      <c r="JDU118" s="12" t="str">
        <v>Kg</v>
      </c>
      <c r="JDV118" s="4">
        <v>16</v>
      </c>
      <c r="JDW118" s="1">
        <f t="shared" ref="JDW118" si="4956">(0.15*2+0.2*2)/0.2*0.248*1.03</f>
        <v>0.89</v>
      </c>
      <c r="JDX118" s="4">
        <f t="shared" si="1722"/>
        <v>14.24</v>
      </c>
      <c r="JEA118" s="1" t="s">
        <v>542</v>
      </c>
      <c r="JEB118" s="4" t="str" cm="1">
        <f t="array" ref="JEB118:JED118">IFERROR(VLOOKUP(JEA118,[1]MA!$A$6:$D$32,{2,3,4},0),IFERROR(VLOOKUP(JEA118,[1]MO!$A$6:$D$26,{2,3,4},0),IFERROR(VLOOKUP(JEA118,[1]MQ!$A$6:$D$26,{2,3,4},0),IFERROR(VLOOKUP(JEA118,[1]BA!$A$6:$H$184,{2,5,8},0),{"No encontrado","X","X"}))))</f>
        <v>ALAMBRON 1/4</v>
      </c>
      <c r="JEC118" s="12" t="str">
        <v>Kg</v>
      </c>
      <c r="JED118" s="4">
        <v>16</v>
      </c>
      <c r="JEE118" s="1">
        <f t="shared" ref="JEE118" si="4957">(0.15*2+0.2*2)/0.2*0.248*1.03</f>
        <v>0.89</v>
      </c>
      <c r="JEF118" s="4">
        <f t="shared" si="1724"/>
        <v>14.24</v>
      </c>
      <c r="JEI118" s="1" t="s">
        <v>542</v>
      </c>
      <c r="JEJ118" s="4" t="str" cm="1">
        <f t="array" ref="JEJ118:JEL118">IFERROR(VLOOKUP(JEI118,[1]MA!$A$6:$D$32,{2,3,4},0),IFERROR(VLOOKUP(JEI118,[1]MO!$A$6:$D$26,{2,3,4},0),IFERROR(VLOOKUP(JEI118,[1]MQ!$A$6:$D$26,{2,3,4},0),IFERROR(VLOOKUP(JEI118,[1]BA!$A$6:$H$184,{2,5,8},0),{"No encontrado","X","X"}))))</f>
        <v>ALAMBRON 1/4</v>
      </c>
      <c r="JEK118" s="12" t="str">
        <v>Kg</v>
      </c>
      <c r="JEL118" s="4">
        <v>16</v>
      </c>
      <c r="JEM118" s="1">
        <f t="shared" ref="JEM118" si="4958">(0.15*2+0.2*2)/0.2*0.248*1.03</f>
        <v>0.89</v>
      </c>
      <c r="JEN118" s="4">
        <f t="shared" si="1726"/>
        <v>14.24</v>
      </c>
      <c r="JEQ118" s="1" t="s">
        <v>542</v>
      </c>
      <c r="JER118" s="4" t="str" cm="1">
        <f t="array" ref="JER118:JET118">IFERROR(VLOOKUP(JEQ118,[1]MA!$A$6:$D$32,{2,3,4},0),IFERROR(VLOOKUP(JEQ118,[1]MO!$A$6:$D$26,{2,3,4},0),IFERROR(VLOOKUP(JEQ118,[1]MQ!$A$6:$D$26,{2,3,4},0),IFERROR(VLOOKUP(JEQ118,[1]BA!$A$6:$H$184,{2,5,8},0),{"No encontrado","X","X"}))))</f>
        <v>ALAMBRON 1/4</v>
      </c>
      <c r="JES118" s="12" t="str">
        <v>Kg</v>
      </c>
      <c r="JET118" s="4">
        <v>16</v>
      </c>
      <c r="JEU118" s="1">
        <f t="shared" ref="JEU118" si="4959">(0.15*2+0.2*2)/0.2*0.248*1.03</f>
        <v>0.89</v>
      </c>
      <c r="JEV118" s="4">
        <f t="shared" si="1728"/>
        <v>14.24</v>
      </c>
      <c r="JEY118" s="1" t="s">
        <v>542</v>
      </c>
      <c r="JEZ118" s="4" t="str" cm="1">
        <f t="array" ref="JEZ118:JFB118">IFERROR(VLOOKUP(JEY118,[1]MA!$A$6:$D$32,{2,3,4},0),IFERROR(VLOOKUP(JEY118,[1]MO!$A$6:$D$26,{2,3,4},0),IFERROR(VLOOKUP(JEY118,[1]MQ!$A$6:$D$26,{2,3,4},0),IFERROR(VLOOKUP(JEY118,[1]BA!$A$6:$H$184,{2,5,8},0),{"No encontrado","X","X"}))))</f>
        <v>ALAMBRON 1/4</v>
      </c>
      <c r="JFA118" s="12" t="str">
        <v>Kg</v>
      </c>
      <c r="JFB118" s="4">
        <v>16</v>
      </c>
      <c r="JFC118" s="1">
        <f t="shared" ref="JFC118" si="4960">(0.15*2+0.2*2)/0.2*0.248*1.03</f>
        <v>0.89</v>
      </c>
      <c r="JFD118" s="4">
        <f t="shared" si="1730"/>
        <v>14.24</v>
      </c>
      <c r="JFG118" s="1" t="s">
        <v>542</v>
      </c>
      <c r="JFH118" s="4" t="str" cm="1">
        <f t="array" ref="JFH118:JFJ118">IFERROR(VLOOKUP(JFG118,[1]MA!$A$6:$D$32,{2,3,4},0),IFERROR(VLOOKUP(JFG118,[1]MO!$A$6:$D$26,{2,3,4},0),IFERROR(VLOOKUP(JFG118,[1]MQ!$A$6:$D$26,{2,3,4},0),IFERROR(VLOOKUP(JFG118,[1]BA!$A$6:$H$184,{2,5,8},0),{"No encontrado","X","X"}))))</f>
        <v>ALAMBRON 1/4</v>
      </c>
      <c r="JFI118" s="12" t="str">
        <v>Kg</v>
      </c>
      <c r="JFJ118" s="4">
        <v>16</v>
      </c>
      <c r="JFK118" s="1">
        <f t="shared" ref="JFK118" si="4961">(0.15*2+0.2*2)/0.2*0.248*1.03</f>
        <v>0.89</v>
      </c>
      <c r="JFL118" s="4">
        <f t="shared" si="1732"/>
        <v>14.24</v>
      </c>
      <c r="JFO118" s="1" t="s">
        <v>542</v>
      </c>
      <c r="JFP118" s="4" t="str" cm="1">
        <f t="array" ref="JFP118:JFR118">IFERROR(VLOOKUP(JFO118,[1]MA!$A$6:$D$32,{2,3,4},0),IFERROR(VLOOKUP(JFO118,[1]MO!$A$6:$D$26,{2,3,4},0),IFERROR(VLOOKUP(JFO118,[1]MQ!$A$6:$D$26,{2,3,4},0),IFERROR(VLOOKUP(JFO118,[1]BA!$A$6:$H$184,{2,5,8},0),{"No encontrado","X","X"}))))</f>
        <v>ALAMBRON 1/4</v>
      </c>
      <c r="JFQ118" s="12" t="str">
        <v>Kg</v>
      </c>
      <c r="JFR118" s="4">
        <v>16</v>
      </c>
      <c r="JFS118" s="1">
        <f t="shared" ref="JFS118" si="4962">(0.15*2+0.2*2)/0.2*0.248*1.03</f>
        <v>0.89</v>
      </c>
      <c r="JFT118" s="4">
        <f t="shared" si="1734"/>
        <v>14.24</v>
      </c>
      <c r="JFW118" s="1" t="s">
        <v>542</v>
      </c>
      <c r="JFX118" s="4" t="str" cm="1">
        <f t="array" ref="JFX118:JFZ118">IFERROR(VLOOKUP(JFW118,[1]MA!$A$6:$D$32,{2,3,4},0),IFERROR(VLOOKUP(JFW118,[1]MO!$A$6:$D$26,{2,3,4},0),IFERROR(VLOOKUP(JFW118,[1]MQ!$A$6:$D$26,{2,3,4},0),IFERROR(VLOOKUP(JFW118,[1]BA!$A$6:$H$184,{2,5,8},0),{"No encontrado","X","X"}))))</f>
        <v>ALAMBRON 1/4</v>
      </c>
      <c r="JFY118" s="12" t="str">
        <v>Kg</v>
      </c>
      <c r="JFZ118" s="4">
        <v>16</v>
      </c>
      <c r="JGA118" s="1">
        <f t="shared" ref="JGA118" si="4963">(0.15*2+0.2*2)/0.2*0.248*1.03</f>
        <v>0.89</v>
      </c>
      <c r="JGB118" s="4">
        <f t="shared" si="1736"/>
        <v>14.24</v>
      </c>
      <c r="JGE118" s="1" t="s">
        <v>542</v>
      </c>
      <c r="JGF118" s="4" t="str" cm="1">
        <f t="array" ref="JGF118:JGH118">IFERROR(VLOOKUP(JGE118,[1]MA!$A$6:$D$32,{2,3,4},0),IFERROR(VLOOKUP(JGE118,[1]MO!$A$6:$D$26,{2,3,4},0),IFERROR(VLOOKUP(JGE118,[1]MQ!$A$6:$D$26,{2,3,4},0),IFERROR(VLOOKUP(JGE118,[1]BA!$A$6:$H$184,{2,5,8},0),{"No encontrado","X","X"}))))</f>
        <v>ALAMBRON 1/4</v>
      </c>
      <c r="JGG118" s="12" t="str">
        <v>Kg</v>
      </c>
      <c r="JGH118" s="4">
        <v>16</v>
      </c>
      <c r="JGI118" s="1">
        <f t="shared" ref="JGI118" si="4964">(0.15*2+0.2*2)/0.2*0.248*1.03</f>
        <v>0.89</v>
      </c>
      <c r="JGJ118" s="4">
        <f t="shared" si="1738"/>
        <v>14.24</v>
      </c>
      <c r="JGM118" s="1" t="s">
        <v>542</v>
      </c>
      <c r="JGN118" s="4" t="str" cm="1">
        <f t="array" ref="JGN118:JGP118">IFERROR(VLOOKUP(JGM118,[1]MA!$A$6:$D$32,{2,3,4},0),IFERROR(VLOOKUP(JGM118,[1]MO!$A$6:$D$26,{2,3,4},0),IFERROR(VLOOKUP(JGM118,[1]MQ!$A$6:$D$26,{2,3,4},0),IFERROR(VLOOKUP(JGM118,[1]BA!$A$6:$H$184,{2,5,8},0),{"No encontrado","X","X"}))))</f>
        <v>ALAMBRON 1/4</v>
      </c>
      <c r="JGO118" s="12" t="str">
        <v>Kg</v>
      </c>
      <c r="JGP118" s="4">
        <v>16</v>
      </c>
      <c r="JGQ118" s="1">
        <f t="shared" ref="JGQ118" si="4965">(0.15*2+0.2*2)/0.2*0.248*1.03</f>
        <v>0.89</v>
      </c>
      <c r="JGR118" s="4">
        <f t="shared" si="1740"/>
        <v>14.24</v>
      </c>
      <c r="JGU118" s="1" t="s">
        <v>542</v>
      </c>
      <c r="JGV118" s="4" t="str" cm="1">
        <f t="array" ref="JGV118:JGX118">IFERROR(VLOOKUP(JGU118,[1]MA!$A$6:$D$32,{2,3,4},0),IFERROR(VLOOKUP(JGU118,[1]MO!$A$6:$D$26,{2,3,4},0),IFERROR(VLOOKUP(JGU118,[1]MQ!$A$6:$D$26,{2,3,4},0),IFERROR(VLOOKUP(JGU118,[1]BA!$A$6:$H$184,{2,5,8},0),{"No encontrado","X","X"}))))</f>
        <v>ALAMBRON 1/4</v>
      </c>
      <c r="JGW118" s="12" t="str">
        <v>Kg</v>
      </c>
      <c r="JGX118" s="4">
        <v>16</v>
      </c>
      <c r="JGY118" s="1">
        <f t="shared" ref="JGY118" si="4966">(0.15*2+0.2*2)/0.2*0.248*1.03</f>
        <v>0.89</v>
      </c>
      <c r="JGZ118" s="4">
        <f t="shared" si="1742"/>
        <v>14.24</v>
      </c>
      <c r="JHC118" s="1" t="s">
        <v>542</v>
      </c>
      <c r="JHD118" s="4" t="str" cm="1">
        <f t="array" ref="JHD118:JHF118">IFERROR(VLOOKUP(JHC118,[1]MA!$A$6:$D$32,{2,3,4},0),IFERROR(VLOOKUP(JHC118,[1]MO!$A$6:$D$26,{2,3,4},0),IFERROR(VLOOKUP(JHC118,[1]MQ!$A$6:$D$26,{2,3,4},0),IFERROR(VLOOKUP(JHC118,[1]BA!$A$6:$H$184,{2,5,8},0),{"No encontrado","X","X"}))))</f>
        <v>ALAMBRON 1/4</v>
      </c>
      <c r="JHE118" s="12" t="str">
        <v>Kg</v>
      </c>
      <c r="JHF118" s="4">
        <v>16</v>
      </c>
      <c r="JHG118" s="1">
        <f t="shared" ref="JHG118" si="4967">(0.15*2+0.2*2)/0.2*0.248*1.03</f>
        <v>0.89</v>
      </c>
      <c r="JHH118" s="4">
        <f t="shared" si="1744"/>
        <v>14.24</v>
      </c>
      <c r="JHK118" s="1" t="s">
        <v>542</v>
      </c>
      <c r="JHL118" s="4" t="str" cm="1">
        <f t="array" ref="JHL118:JHN118">IFERROR(VLOOKUP(JHK118,[1]MA!$A$6:$D$32,{2,3,4},0),IFERROR(VLOOKUP(JHK118,[1]MO!$A$6:$D$26,{2,3,4},0),IFERROR(VLOOKUP(JHK118,[1]MQ!$A$6:$D$26,{2,3,4},0),IFERROR(VLOOKUP(JHK118,[1]BA!$A$6:$H$184,{2,5,8},0),{"No encontrado","X","X"}))))</f>
        <v>ALAMBRON 1/4</v>
      </c>
      <c r="JHM118" s="12" t="str">
        <v>Kg</v>
      </c>
      <c r="JHN118" s="4">
        <v>16</v>
      </c>
      <c r="JHO118" s="1">
        <f t="shared" ref="JHO118" si="4968">(0.15*2+0.2*2)/0.2*0.248*1.03</f>
        <v>0.89</v>
      </c>
      <c r="JHP118" s="4">
        <f t="shared" si="1746"/>
        <v>14.24</v>
      </c>
      <c r="JHS118" s="1" t="s">
        <v>542</v>
      </c>
      <c r="JHT118" s="4" t="str" cm="1">
        <f t="array" ref="JHT118:JHV118">IFERROR(VLOOKUP(JHS118,[1]MA!$A$6:$D$32,{2,3,4},0),IFERROR(VLOOKUP(JHS118,[1]MO!$A$6:$D$26,{2,3,4},0),IFERROR(VLOOKUP(JHS118,[1]MQ!$A$6:$D$26,{2,3,4},0),IFERROR(VLOOKUP(JHS118,[1]BA!$A$6:$H$184,{2,5,8},0),{"No encontrado","X","X"}))))</f>
        <v>ALAMBRON 1/4</v>
      </c>
      <c r="JHU118" s="12" t="str">
        <v>Kg</v>
      </c>
      <c r="JHV118" s="4">
        <v>16</v>
      </c>
      <c r="JHW118" s="1">
        <f t="shared" ref="JHW118" si="4969">(0.15*2+0.2*2)/0.2*0.248*1.03</f>
        <v>0.89</v>
      </c>
      <c r="JHX118" s="4">
        <f t="shared" si="1748"/>
        <v>14.24</v>
      </c>
      <c r="JIA118" s="1" t="s">
        <v>542</v>
      </c>
      <c r="JIB118" s="4" t="str" cm="1">
        <f t="array" ref="JIB118:JID118">IFERROR(VLOOKUP(JIA118,[1]MA!$A$6:$D$32,{2,3,4},0),IFERROR(VLOOKUP(JIA118,[1]MO!$A$6:$D$26,{2,3,4},0),IFERROR(VLOOKUP(JIA118,[1]MQ!$A$6:$D$26,{2,3,4},0),IFERROR(VLOOKUP(JIA118,[1]BA!$A$6:$H$184,{2,5,8},0),{"No encontrado","X","X"}))))</f>
        <v>ALAMBRON 1/4</v>
      </c>
      <c r="JIC118" s="12" t="str">
        <v>Kg</v>
      </c>
      <c r="JID118" s="4">
        <v>16</v>
      </c>
      <c r="JIE118" s="1">
        <f t="shared" ref="JIE118" si="4970">(0.15*2+0.2*2)/0.2*0.248*1.03</f>
        <v>0.89</v>
      </c>
      <c r="JIF118" s="4">
        <f t="shared" si="1750"/>
        <v>14.24</v>
      </c>
      <c r="JII118" s="1" t="s">
        <v>542</v>
      </c>
      <c r="JIJ118" s="4" t="str" cm="1">
        <f t="array" ref="JIJ118:JIL118">IFERROR(VLOOKUP(JII118,[1]MA!$A$6:$D$32,{2,3,4},0),IFERROR(VLOOKUP(JII118,[1]MO!$A$6:$D$26,{2,3,4},0),IFERROR(VLOOKUP(JII118,[1]MQ!$A$6:$D$26,{2,3,4},0),IFERROR(VLOOKUP(JII118,[1]BA!$A$6:$H$184,{2,5,8},0),{"No encontrado","X","X"}))))</f>
        <v>ALAMBRON 1/4</v>
      </c>
      <c r="JIK118" s="12" t="str">
        <v>Kg</v>
      </c>
      <c r="JIL118" s="4">
        <v>16</v>
      </c>
      <c r="JIM118" s="1">
        <f t="shared" ref="JIM118" si="4971">(0.15*2+0.2*2)/0.2*0.248*1.03</f>
        <v>0.89</v>
      </c>
      <c r="JIN118" s="4">
        <f t="shared" si="1752"/>
        <v>14.24</v>
      </c>
      <c r="JIQ118" s="1" t="s">
        <v>542</v>
      </c>
      <c r="JIR118" s="4" t="str" cm="1">
        <f t="array" ref="JIR118:JIT118">IFERROR(VLOOKUP(JIQ118,[1]MA!$A$6:$D$32,{2,3,4},0),IFERROR(VLOOKUP(JIQ118,[1]MO!$A$6:$D$26,{2,3,4},0),IFERROR(VLOOKUP(JIQ118,[1]MQ!$A$6:$D$26,{2,3,4},0),IFERROR(VLOOKUP(JIQ118,[1]BA!$A$6:$H$184,{2,5,8},0),{"No encontrado","X","X"}))))</f>
        <v>ALAMBRON 1/4</v>
      </c>
      <c r="JIS118" s="12" t="str">
        <v>Kg</v>
      </c>
      <c r="JIT118" s="4">
        <v>16</v>
      </c>
      <c r="JIU118" s="1">
        <f t="shared" ref="JIU118" si="4972">(0.15*2+0.2*2)/0.2*0.248*1.03</f>
        <v>0.89</v>
      </c>
      <c r="JIV118" s="4">
        <f t="shared" si="1754"/>
        <v>14.24</v>
      </c>
      <c r="JIY118" s="1" t="s">
        <v>542</v>
      </c>
      <c r="JIZ118" s="4" t="str" cm="1">
        <f t="array" ref="JIZ118:JJB118">IFERROR(VLOOKUP(JIY118,[1]MA!$A$6:$D$32,{2,3,4},0),IFERROR(VLOOKUP(JIY118,[1]MO!$A$6:$D$26,{2,3,4},0),IFERROR(VLOOKUP(JIY118,[1]MQ!$A$6:$D$26,{2,3,4},0),IFERROR(VLOOKUP(JIY118,[1]BA!$A$6:$H$184,{2,5,8},0),{"No encontrado","X","X"}))))</f>
        <v>ALAMBRON 1/4</v>
      </c>
      <c r="JJA118" s="12" t="str">
        <v>Kg</v>
      </c>
      <c r="JJB118" s="4">
        <v>16</v>
      </c>
      <c r="JJC118" s="1">
        <f t="shared" ref="JJC118" si="4973">(0.15*2+0.2*2)/0.2*0.248*1.03</f>
        <v>0.89</v>
      </c>
      <c r="JJD118" s="4">
        <f t="shared" si="1756"/>
        <v>14.24</v>
      </c>
      <c r="JJG118" s="1" t="s">
        <v>542</v>
      </c>
      <c r="JJH118" s="4" t="str" cm="1">
        <f t="array" ref="JJH118:JJJ118">IFERROR(VLOOKUP(JJG118,[1]MA!$A$6:$D$32,{2,3,4},0),IFERROR(VLOOKUP(JJG118,[1]MO!$A$6:$D$26,{2,3,4},0),IFERROR(VLOOKUP(JJG118,[1]MQ!$A$6:$D$26,{2,3,4},0),IFERROR(VLOOKUP(JJG118,[1]BA!$A$6:$H$184,{2,5,8},0),{"No encontrado","X","X"}))))</f>
        <v>ALAMBRON 1/4</v>
      </c>
      <c r="JJI118" s="12" t="str">
        <v>Kg</v>
      </c>
      <c r="JJJ118" s="4">
        <v>16</v>
      </c>
      <c r="JJK118" s="1">
        <f t="shared" ref="JJK118" si="4974">(0.15*2+0.2*2)/0.2*0.248*1.03</f>
        <v>0.89</v>
      </c>
      <c r="JJL118" s="4">
        <f t="shared" si="1758"/>
        <v>14.24</v>
      </c>
      <c r="JJO118" s="1" t="s">
        <v>542</v>
      </c>
      <c r="JJP118" s="4" t="str" cm="1">
        <f t="array" ref="JJP118:JJR118">IFERROR(VLOOKUP(JJO118,[1]MA!$A$6:$D$32,{2,3,4},0),IFERROR(VLOOKUP(JJO118,[1]MO!$A$6:$D$26,{2,3,4},0),IFERROR(VLOOKUP(JJO118,[1]MQ!$A$6:$D$26,{2,3,4},0),IFERROR(VLOOKUP(JJO118,[1]BA!$A$6:$H$184,{2,5,8},0),{"No encontrado","X","X"}))))</f>
        <v>ALAMBRON 1/4</v>
      </c>
      <c r="JJQ118" s="12" t="str">
        <v>Kg</v>
      </c>
      <c r="JJR118" s="4">
        <v>16</v>
      </c>
      <c r="JJS118" s="1">
        <f t="shared" ref="JJS118" si="4975">(0.15*2+0.2*2)/0.2*0.248*1.03</f>
        <v>0.89</v>
      </c>
      <c r="JJT118" s="4">
        <f t="shared" si="1760"/>
        <v>14.24</v>
      </c>
      <c r="JJW118" s="1" t="s">
        <v>542</v>
      </c>
      <c r="JJX118" s="4" t="str" cm="1">
        <f t="array" ref="JJX118:JJZ118">IFERROR(VLOOKUP(JJW118,[1]MA!$A$6:$D$32,{2,3,4},0),IFERROR(VLOOKUP(JJW118,[1]MO!$A$6:$D$26,{2,3,4},0),IFERROR(VLOOKUP(JJW118,[1]MQ!$A$6:$D$26,{2,3,4},0),IFERROR(VLOOKUP(JJW118,[1]BA!$A$6:$H$184,{2,5,8},0),{"No encontrado","X","X"}))))</f>
        <v>ALAMBRON 1/4</v>
      </c>
      <c r="JJY118" s="12" t="str">
        <v>Kg</v>
      </c>
      <c r="JJZ118" s="4">
        <v>16</v>
      </c>
      <c r="JKA118" s="1">
        <f t="shared" ref="JKA118" si="4976">(0.15*2+0.2*2)/0.2*0.248*1.03</f>
        <v>0.89</v>
      </c>
      <c r="JKB118" s="4">
        <f t="shared" si="1762"/>
        <v>14.24</v>
      </c>
      <c r="JKE118" s="1" t="s">
        <v>542</v>
      </c>
      <c r="JKF118" s="4" t="str" cm="1">
        <f t="array" ref="JKF118:JKH118">IFERROR(VLOOKUP(JKE118,[1]MA!$A$6:$D$32,{2,3,4},0),IFERROR(VLOOKUP(JKE118,[1]MO!$A$6:$D$26,{2,3,4},0),IFERROR(VLOOKUP(JKE118,[1]MQ!$A$6:$D$26,{2,3,4},0),IFERROR(VLOOKUP(JKE118,[1]BA!$A$6:$H$184,{2,5,8},0),{"No encontrado","X","X"}))))</f>
        <v>ALAMBRON 1/4</v>
      </c>
      <c r="JKG118" s="12" t="str">
        <v>Kg</v>
      </c>
      <c r="JKH118" s="4">
        <v>16</v>
      </c>
      <c r="JKI118" s="1">
        <f t="shared" ref="JKI118" si="4977">(0.15*2+0.2*2)/0.2*0.248*1.03</f>
        <v>0.89</v>
      </c>
      <c r="JKJ118" s="4">
        <f t="shared" si="1764"/>
        <v>14.24</v>
      </c>
      <c r="JKM118" s="1" t="s">
        <v>542</v>
      </c>
      <c r="JKN118" s="4" t="str" cm="1">
        <f t="array" ref="JKN118:JKP118">IFERROR(VLOOKUP(JKM118,[1]MA!$A$6:$D$32,{2,3,4},0),IFERROR(VLOOKUP(JKM118,[1]MO!$A$6:$D$26,{2,3,4},0),IFERROR(VLOOKUP(JKM118,[1]MQ!$A$6:$D$26,{2,3,4},0),IFERROR(VLOOKUP(JKM118,[1]BA!$A$6:$H$184,{2,5,8},0),{"No encontrado","X","X"}))))</f>
        <v>ALAMBRON 1/4</v>
      </c>
      <c r="JKO118" s="12" t="str">
        <v>Kg</v>
      </c>
      <c r="JKP118" s="4">
        <v>16</v>
      </c>
      <c r="JKQ118" s="1">
        <f t="shared" ref="JKQ118" si="4978">(0.15*2+0.2*2)/0.2*0.248*1.03</f>
        <v>0.89</v>
      </c>
      <c r="JKR118" s="4">
        <f t="shared" si="1766"/>
        <v>14.24</v>
      </c>
      <c r="JKU118" s="1" t="s">
        <v>542</v>
      </c>
      <c r="JKV118" s="4" t="str" cm="1">
        <f t="array" ref="JKV118:JKX118">IFERROR(VLOOKUP(JKU118,[1]MA!$A$6:$D$32,{2,3,4},0),IFERROR(VLOOKUP(JKU118,[1]MO!$A$6:$D$26,{2,3,4},0),IFERROR(VLOOKUP(JKU118,[1]MQ!$A$6:$D$26,{2,3,4},0),IFERROR(VLOOKUP(JKU118,[1]BA!$A$6:$H$184,{2,5,8},0),{"No encontrado","X","X"}))))</f>
        <v>ALAMBRON 1/4</v>
      </c>
      <c r="JKW118" s="12" t="str">
        <v>Kg</v>
      </c>
      <c r="JKX118" s="4">
        <v>16</v>
      </c>
      <c r="JKY118" s="1">
        <f t="shared" ref="JKY118" si="4979">(0.15*2+0.2*2)/0.2*0.248*1.03</f>
        <v>0.89</v>
      </c>
      <c r="JKZ118" s="4">
        <f t="shared" si="1768"/>
        <v>14.24</v>
      </c>
      <c r="JLC118" s="1" t="s">
        <v>542</v>
      </c>
      <c r="JLD118" s="4" t="str" cm="1">
        <f t="array" ref="JLD118:JLF118">IFERROR(VLOOKUP(JLC118,[1]MA!$A$6:$D$32,{2,3,4},0),IFERROR(VLOOKUP(JLC118,[1]MO!$A$6:$D$26,{2,3,4},0),IFERROR(VLOOKUP(JLC118,[1]MQ!$A$6:$D$26,{2,3,4},0),IFERROR(VLOOKUP(JLC118,[1]BA!$A$6:$H$184,{2,5,8},0),{"No encontrado","X","X"}))))</f>
        <v>ALAMBRON 1/4</v>
      </c>
      <c r="JLE118" s="12" t="str">
        <v>Kg</v>
      </c>
      <c r="JLF118" s="4">
        <v>16</v>
      </c>
      <c r="JLG118" s="1">
        <f t="shared" ref="JLG118" si="4980">(0.15*2+0.2*2)/0.2*0.248*1.03</f>
        <v>0.89</v>
      </c>
      <c r="JLH118" s="4">
        <f t="shared" si="1770"/>
        <v>14.24</v>
      </c>
      <c r="JLK118" s="1" t="s">
        <v>542</v>
      </c>
      <c r="JLL118" s="4" t="str" cm="1">
        <f t="array" ref="JLL118:JLN118">IFERROR(VLOOKUP(JLK118,[1]MA!$A$6:$D$32,{2,3,4},0),IFERROR(VLOOKUP(JLK118,[1]MO!$A$6:$D$26,{2,3,4},0),IFERROR(VLOOKUP(JLK118,[1]MQ!$A$6:$D$26,{2,3,4},0),IFERROR(VLOOKUP(JLK118,[1]BA!$A$6:$H$184,{2,5,8},0),{"No encontrado","X","X"}))))</f>
        <v>ALAMBRON 1/4</v>
      </c>
      <c r="JLM118" s="12" t="str">
        <v>Kg</v>
      </c>
      <c r="JLN118" s="4">
        <v>16</v>
      </c>
      <c r="JLO118" s="1">
        <f t="shared" ref="JLO118" si="4981">(0.15*2+0.2*2)/0.2*0.248*1.03</f>
        <v>0.89</v>
      </c>
      <c r="JLP118" s="4">
        <f t="shared" si="1772"/>
        <v>14.24</v>
      </c>
      <c r="JLS118" s="1" t="s">
        <v>542</v>
      </c>
      <c r="JLT118" s="4" t="str" cm="1">
        <f t="array" ref="JLT118:JLV118">IFERROR(VLOOKUP(JLS118,[1]MA!$A$6:$D$32,{2,3,4},0),IFERROR(VLOOKUP(JLS118,[1]MO!$A$6:$D$26,{2,3,4},0),IFERROR(VLOOKUP(JLS118,[1]MQ!$A$6:$D$26,{2,3,4},0),IFERROR(VLOOKUP(JLS118,[1]BA!$A$6:$H$184,{2,5,8},0),{"No encontrado","X","X"}))))</f>
        <v>ALAMBRON 1/4</v>
      </c>
      <c r="JLU118" s="12" t="str">
        <v>Kg</v>
      </c>
      <c r="JLV118" s="4">
        <v>16</v>
      </c>
      <c r="JLW118" s="1">
        <f t="shared" ref="JLW118" si="4982">(0.15*2+0.2*2)/0.2*0.248*1.03</f>
        <v>0.89</v>
      </c>
      <c r="JLX118" s="4">
        <f t="shared" si="1774"/>
        <v>14.24</v>
      </c>
      <c r="JMA118" s="1" t="s">
        <v>542</v>
      </c>
      <c r="JMB118" s="4" t="str" cm="1">
        <f t="array" ref="JMB118:JMD118">IFERROR(VLOOKUP(JMA118,[1]MA!$A$6:$D$32,{2,3,4},0),IFERROR(VLOOKUP(JMA118,[1]MO!$A$6:$D$26,{2,3,4},0),IFERROR(VLOOKUP(JMA118,[1]MQ!$A$6:$D$26,{2,3,4},0),IFERROR(VLOOKUP(JMA118,[1]BA!$A$6:$H$184,{2,5,8},0),{"No encontrado","X","X"}))))</f>
        <v>ALAMBRON 1/4</v>
      </c>
      <c r="JMC118" s="12" t="str">
        <v>Kg</v>
      </c>
      <c r="JMD118" s="4">
        <v>16</v>
      </c>
      <c r="JME118" s="1">
        <f t="shared" ref="JME118" si="4983">(0.15*2+0.2*2)/0.2*0.248*1.03</f>
        <v>0.89</v>
      </c>
      <c r="JMF118" s="4">
        <f t="shared" si="1776"/>
        <v>14.24</v>
      </c>
      <c r="JMI118" s="1" t="s">
        <v>542</v>
      </c>
      <c r="JMJ118" s="4" t="str" cm="1">
        <f t="array" ref="JMJ118:JML118">IFERROR(VLOOKUP(JMI118,[1]MA!$A$6:$D$32,{2,3,4},0),IFERROR(VLOOKUP(JMI118,[1]MO!$A$6:$D$26,{2,3,4},0),IFERROR(VLOOKUP(JMI118,[1]MQ!$A$6:$D$26,{2,3,4},0),IFERROR(VLOOKUP(JMI118,[1]BA!$A$6:$H$184,{2,5,8},0),{"No encontrado","X","X"}))))</f>
        <v>ALAMBRON 1/4</v>
      </c>
      <c r="JMK118" s="12" t="str">
        <v>Kg</v>
      </c>
      <c r="JML118" s="4">
        <v>16</v>
      </c>
      <c r="JMM118" s="1">
        <f t="shared" ref="JMM118" si="4984">(0.15*2+0.2*2)/0.2*0.248*1.03</f>
        <v>0.89</v>
      </c>
      <c r="JMN118" s="4">
        <f t="shared" si="1778"/>
        <v>14.24</v>
      </c>
      <c r="JMQ118" s="1" t="s">
        <v>542</v>
      </c>
      <c r="JMR118" s="4" t="str" cm="1">
        <f t="array" ref="JMR118:JMT118">IFERROR(VLOOKUP(JMQ118,[1]MA!$A$6:$D$32,{2,3,4},0),IFERROR(VLOOKUP(JMQ118,[1]MO!$A$6:$D$26,{2,3,4},0),IFERROR(VLOOKUP(JMQ118,[1]MQ!$A$6:$D$26,{2,3,4},0),IFERROR(VLOOKUP(JMQ118,[1]BA!$A$6:$H$184,{2,5,8},0),{"No encontrado","X","X"}))))</f>
        <v>ALAMBRON 1/4</v>
      </c>
      <c r="JMS118" s="12" t="str">
        <v>Kg</v>
      </c>
      <c r="JMT118" s="4">
        <v>16</v>
      </c>
      <c r="JMU118" s="1">
        <f t="shared" ref="JMU118" si="4985">(0.15*2+0.2*2)/0.2*0.248*1.03</f>
        <v>0.89</v>
      </c>
      <c r="JMV118" s="4">
        <f t="shared" si="1780"/>
        <v>14.24</v>
      </c>
      <c r="JMY118" s="1" t="s">
        <v>542</v>
      </c>
      <c r="JMZ118" s="4" t="str" cm="1">
        <f t="array" ref="JMZ118:JNB118">IFERROR(VLOOKUP(JMY118,[1]MA!$A$6:$D$32,{2,3,4},0),IFERROR(VLOOKUP(JMY118,[1]MO!$A$6:$D$26,{2,3,4},0),IFERROR(VLOOKUP(JMY118,[1]MQ!$A$6:$D$26,{2,3,4},0),IFERROR(VLOOKUP(JMY118,[1]BA!$A$6:$H$184,{2,5,8},0),{"No encontrado","X","X"}))))</f>
        <v>ALAMBRON 1/4</v>
      </c>
      <c r="JNA118" s="12" t="str">
        <v>Kg</v>
      </c>
      <c r="JNB118" s="4">
        <v>16</v>
      </c>
      <c r="JNC118" s="1">
        <f t="shared" ref="JNC118" si="4986">(0.15*2+0.2*2)/0.2*0.248*1.03</f>
        <v>0.89</v>
      </c>
      <c r="JND118" s="4">
        <f t="shared" si="1782"/>
        <v>14.24</v>
      </c>
      <c r="JNG118" s="1" t="s">
        <v>542</v>
      </c>
      <c r="JNH118" s="4" t="str" cm="1">
        <f t="array" ref="JNH118:JNJ118">IFERROR(VLOOKUP(JNG118,[1]MA!$A$6:$D$32,{2,3,4},0),IFERROR(VLOOKUP(JNG118,[1]MO!$A$6:$D$26,{2,3,4},0),IFERROR(VLOOKUP(JNG118,[1]MQ!$A$6:$D$26,{2,3,4},0),IFERROR(VLOOKUP(JNG118,[1]BA!$A$6:$H$184,{2,5,8},0),{"No encontrado","X","X"}))))</f>
        <v>ALAMBRON 1/4</v>
      </c>
      <c r="JNI118" s="12" t="str">
        <v>Kg</v>
      </c>
      <c r="JNJ118" s="4">
        <v>16</v>
      </c>
      <c r="JNK118" s="1">
        <f t="shared" ref="JNK118" si="4987">(0.15*2+0.2*2)/0.2*0.248*1.03</f>
        <v>0.89</v>
      </c>
      <c r="JNL118" s="4">
        <f t="shared" si="1784"/>
        <v>14.24</v>
      </c>
      <c r="JNO118" s="1" t="s">
        <v>542</v>
      </c>
      <c r="JNP118" s="4" t="str" cm="1">
        <f t="array" ref="JNP118:JNR118">IFERROR(VLOOKUP(JNO118,[1]MA!$A$6:$D$32,{2,3,4},0),IFERROR(VLOOKUP(JNO118,[1]MO!$A$6:$D$26,{2,3,4},0),IFERROR(VLOOKUP(JNO118,[1]MQ!$A$6:$D$26,{2,3,4},0),IFERROR(VLOOKUP(JNO118,[1]BA!$A$6:$H$184,{2,5,8},0),{"No encontrado","X","X"}))))</f>
        <v>ALAMBRON 1/4</v>
      </c>
      <c r="JNQ118" s="12" t="str">
        <v>Kg</v>
      </c>
      <c r="JNR118" s="4">
        <v>16</v>
      </c>
      <c r="JNS118" s="1">
        <f t="shared" ref="JNS118" si="4988">(0.15*2+0.2*2)/0.2*0.248*1.03</f>
        <v>0.89</v>
      </c>
      <c r="JNT118" s="4">
        <f t="shared" si="1786"/>
        <v>14.24</v>
      </c>
      <c r="JNW118" s="1" t="s">
        <v>542</v>
      </c>
      <c r="JNX118" s="4" t="str" cm="1">
        <f t="array" ref="JNX118:JNZ118">IFERROR(VLOOKUP(JNW118,[1]MA!$A$6:$D$32,{2,3,4},0),IFERROR(VLOOKUP(JNW118,[1]MO!$A$6:$D$26,{2,3,4},0),IFERROR(VLOOKUP(JNW118,[1]MQ!$A$6:$D$26,{2,3,4},0),IFERROR(VLOOKUP(JNW118,[1]BA!$A$6:$H$184,{2,5,8},0),{"No encontrado","X","X"}))))</f>
        <v>ALAMBRON 1/4</v>
      </c>
      <c r="JNY118" s="12" t="str">
        <v>Kg</v>
      </c>
      <c r="JNZ118" s="4">
        <v>16</v>
      </c>
      <c r="JOA118" s="1">
        <f t="shared" ref="JOA118" si="4989">(0.15*2+0.2*2)/0.2*0.248*1.03</f>
        <v>0.89</v>
      </c>
      <c r="JOB118" s="4">
        <f t="shared" si="1788"/>
        <v>14.24</v>
      </c>
      <c r="JOE118" s="1" t="s">
        <v>542</v>
      </c>
      <c r="JOF118" s="4" t="str" cm="1">
        <f t="array" ref="JOF118:JOH118">IFERROR(VLOOKUP(JOE118,[1]MA!$A$6:$D$32,{2,3,4},0),IFERROR(VLOOKUP(JOE118,[1]MO!$A$6:$D$26,{2,3,4},0),IFERROR(VLOOKUP(JOE118,[1]MQ!$A$6:$D$26,{2,3,4},0),IFERROR(VLOOKUP(JOE118,[1]BA!$A$6:$H$184,{2,5,8},0),{"No encontrado","X","X"}))))</f>
        <v>ALAMBRON 1/4</v>
      </c>
      <c r="JOG118" s="12" t="str">
        <v>Kg</v>
      </c>
      <c r="JOH118" s="4">
        <v>16</v>
      </c>
      <c r="JOI118" s="1">
        <f t="shared" ref="JOI118" si="4990">(0.15*2+0.2*2)/0.2*0.248*1.03</f>
        <v>0.89</v>
      </c>
      <c r="JOJ118" s="4">
        <f t="shared" si="1790"/>
        <v>14.24</v>
      </c>
      <c r="JOM118" s="1" t="s">
        <v>542</v>
      </c>
      <c r="JON118" s="4" t="str" cm="1">
        <f t="array" ref="JON118:JOP118">IFERROR(VLOOKUP(JOM118,[1]MA!$A$6:$D$32,{2,3,4},0),IFERROR(VLOOKUP(JOM118,[1]MO!$A$6:$D$26,{2,3,4},0),IFERROR(VLOOKUP(JOM118,[1]MQ!$A$6:$D$26,{2,3,4},0),IFERROR(VLOOKUP(JOM118,[1]BA!$A$6:$H$184,{2,5,8},0),{"No encontrado","X","X"}))))</f>
        <v>ALAMBRON 1/4</v>
      </c>
      <c r="JOO118" s="12" t="str">
        <v>Kg</v>
      </c>
      <c r="JOP118" s="4">
        <v>16</v>
      </c>
      <c r="JOQ118" s="1">
        <f t="shared" ref="JOQ118" si="4991">(0.15*2+0.2*2)/0.2*0.248*1.03</f>
        <v>0.89</v>
      </c>
      <c r="JOR118" s="4">
        <f t="shared" si="1792"/>
        <v>14.24</v>
      </c>
      <c r="JOU118" s="1" t="s">
        <v>542</v>
      </c>
      <c r="JOV118" s="4" t="str" cm="1">
        <f t="array" ref="JOV118:JOX118">IFERROR(VLOOKUP(JOU118,[1]MA!$A$6:$D$32,{2,3,4},0),IFERROR(VLOOKUP(JOU118,[1]MO!$A$6:$D$26,{2,3,4},0),IFERROR(VLOOKUP(JOU118,[1]MQ!$A$6:$D$26,{2,3,4},0),IFERROR(VLOOKUP(JOU118,[1]BA!$A$6:$H$184,{2,5,8},0),{"No encontrado","X","X"}))))</f>
        <v>ALAMBRON 1/4</v>
      </c>
      <c r="JOW118" s="12" t="str">
        <v>Kg</v>
      </c>
      <c r="JOX118" s="4">
        <v>16</v>
      </c>
      <c r="JOY118" s="1">
        <f t="shared" ref="JOY118" si="4992">(0.15*2+0.2*2)/0.2*0.248*1.03</f>
        <v>0.89</v>
      </c>
      <c r="JOZ118" s="4">
        <f t="shared" si="1794"/>
        <v>14.24</v>
      </c>
      <c r="JPC118" s="1" t="s">
        <v>542</v>
      </c>
      <c r="JPD118" s="4" t="str" cm="1">
        <f t="array" ref="JPD118:JPF118">IFERROR(VLOOKUP(JPC118,[1]MA!$A$6:$D$32,{2,3,4},0),IFERROR(VLOOKUP(JPC118,[1]MO!$A$6:$D$26,{2,3,4},0),IFERROR(VLOOKUP(JPC118,[1]MQ!$A$6:$D$26,{2,3,4},0),IFERROR(VLOOKUP(JPC118,[1]BA!$A$6:$H$184,{2,5,8},0),{"No encontrado","X","X"}))))</f>
        <v>ALAMBRON 1/4</v>
      </c>
      <c r="JPE118" s="12" t="str">
        <v>Kg</v>
      </c>
      <c r="JPF118" s="4">
        <v>16</v>
      </c>
      <c r="JPG118" s="1">
        <f t="shared" ref="JPG118" si="4993">(0.15*2+0.2*2)/0.2*0.248*1.03</f>
        <v>0.89</v>
      </c>
      <c r="JPH118" s="4">
        <f t="shared" si="1796"/>
        <v>14.24</v>
      </c>
      <c r="JPK118" s="1" t="s">
        <v>542</v>
      </c>
      <c r="JPL118" s="4" t="str" cm="1">
        <f t="array" ref="JPL118:JPN118">IFERROR(VLOOKUP(JPK118,[1]MA!$A$6:$D$32,{2,3,4},0),IFERROR(VLOOKUP(JPK118,[1]MO!$A$6:$D$26,{2,3,4},0),IFERROR(VLOOKUP(JPK118,[1]MQ!$A$6:$D$26,{2,3,4},0),IFERROR(VLOOKUP(JPK118,[1]BA!$A$6:$H$184,{2,5,8},0),{"No encontrado","X","X"}))))</f>
        <v>ALAMBRON 1/4</v>
      </c>
      <c r="JPM118" s="12" t="str">
        <v>Kg</v>
      </c>
      <c r="JPN118" s="4">
        <v>16</v>
      </c>
      <c r="JPO118" s="1">
        <f t="shared" ref="JPO118" si="4994">(0.15*2+0.2*2)/0.2*0.248*1.03</f>
        <v>0.89</v>
      </c>
      <c r="JPP118" s="4">
        <f t="shared" si="1798"/>
        <v>14.24</v>
      </c>
      <c r="JPS118" s="1" t="s">
        <v>542</v>
      </c>
      <c r="JPT118" s="4" t="str" cm="1">
        <f t="array" ref="JPT118:JPV118">IFERROR(VLOOKUP(JPS118,[1]MA!$A$6:$D$32,{2,3,4},0),IFERROR(VLOOKUP(JPS118,[1]MO!$A$6:$D$26,{2,3,4},0),IFERROR(VLOOKUP(JPS118,[1]MQ!$A$6:$D$26,{2,3,4},0),IFERROR(VLOOKUP(JPS118,[1]BA!$A$6:$H$184,{2,5,8},0),{"No encontrado","X","X"}))))</f>
        <v>ALAMBRON 1/4</v>
      </c>
      <c r="JPU118" s="12" t="str">
        <v>Kg</v>
      </c>
      <c r="JPV118" s="4">
        <v>16</v>
      </c>
      <c r="JPW118" s="1">
        <f t="shared" ref="JPW118" si="4995">(0.15*2+0.2*2)/0.2*0.248*1.03</f>
        <v>0.89</v>
      </c>
      <c r="JPX118" s="4">
        <f t="shared" si="1800"/>
        <v>14.24</v>
      </c>
      <c r="JQA118" s="1" t="s">
        <v>542</v>
      </c>
      <c r="JQB118" s="4" t="str" cm="1">
        <f t="array" ref="JQB118:JQD118">IFERROR(VLOOKUP(JQA118,[1]MA!$A$6:$D$32,{2,3,4},0),IFERROR(VLOOKUP(JQA118,[1]MO!$A$6:$D$26,{2,3,4},0),IFERROR(VLOOKUP(JQA118,[1]MQ!$A$6:$D$26,{2,3,4},0),IFERROR(VLOOKUP(JQA118,[1]BA!$A$6:$H$184,{2,5,8},0),{"No encontrado","X","X"}))))</f>
        <v>ALAMBRON 1/4</v>
      </c>
      <c r="JQC118" s="12" t="str">
        <v>Kg</v>
      </c>
      <c r="JQD118" s="4">
        <v>16</v>
      </c>
      <c r="JQE118" s="1">
        <f t="shared" ref="JQE118" si="4996">(0.15*2+0.2*2)/0.2*0.248*1.03</f>
        <v>0.89</v>
      </c>
      <c r="JQF118" s="4">
        <f t="shared" si="1802"/>
        <v>14.24</v>
      </c>
      <c r="JQI118" s="1" t="s">
        <v>542</v>
      </c>
      <c r="JQJ118" s="4" t="str" cm="1">
        <f t="array" ref="JQJ118:JQL118">IFERROR(VLOOKUP(JQI118,[1]MA!$A$6:$D$32,{2,3,4},0),IFERROR(VLOOKUP(JQI118,[1]MO!$A$6:$D$26,{2,3,4},0),IFERROR(VLOOKUP(JQI118,[1]MQ!$A$6:$D$26,{2,3,4},0),IFERROR(VLOOKUP(JQI118,[1]BA!$A$6:$H$184,{2,5,8},0),{"No encontrado","X","X"}))))</f>
        <v>ALAMBRON 1/4</v>
      </c>
      <c r="JQK118" s="12" t="str">
        <v>Kg</v>
      </c>
      <c r="JQL118" s="4">
        <v>16</v>
      </c>
      <c r="JQM118" s="1">
        <f t="shared" ref="JQM118" si="4997">(0.15*2+0.2*2)/0.2*0.248*1.03</f>
        <v>0.89</v>
      </c>
      <c r="JQN118" s="4">
        <f t="shared" si="1804"/>
        <v>14.24</v>
      </c>
      <c r="JQQ118" s="1" t="s">
        <v>542</v>
      </c>
      <c r="JQR118" s="4" t="str" cm="1">
        <f t="array" ref="JQR118:JQT118">IFERROR(VLOOKUP(JQQ118,[1]MA!$A$6:$D$32,{2,3,4},0),IFERROR(VLOOKUP(JQQ118,[1]MO!$A$6:$D$26,{2,3,4},0),IFERROR(VLOOKUP(JQQ118,[1]MQ!$A$6:$D$26,{2,3,4},0),IFERROR(VLOOKUP(JQQ118,[1]BA!$A$6:$H$184,{2,5,8},0),{"No encontrado","X","X"}))))</f>
        <v>ALAMBRON 1/4</v>
      </c>
      <c r="JQS118" s="12" t="str">
        <v>Kg</v>
      </c>
      <c r="JQT118" s="4">
        <v>16</v>
      </c>
      <c r="JQU118" s="1">
        <f t="shared" ref="JQU118" si="4998">(0.15*2+0.2*2)/0.2*0.248*1.03</f>
        <v>0.89</v>
      </c>
      <c r="JQV118" s="4">
        <f t="shared" si="1806"/>
        <v>14.24</v>
      </c>
      <c r="JQY118" s="1" t="s">
        <v>542</v>
      </c>
      <c r="JQZ118" s="4" t="str" cm="1">
        <f t="array" ref="JQZ118:JRB118">IFERROR(VLOOKUP(JQY118,[1]MA!$A$6:$D$32,{2,3,4},0),IFERROR(VLOOKUP(JQY118,[1]MO!$A$6:$D$26,{2,3,4},0),IFERROR(VLOOKUP(JQY118,[1]MQ!$A$6:$D$26,{2,3,4},0),IFERROR(VLOOKUP(JQY118,[1]BA!$A$6:$H$184,{2,5,8},0),{"No encontrado","X","X"}))))</f>
        <v>ALAMBRON 1/4</v>
      </c>
      <c r="JRA118" s="12" t="str">
        <v>Kg</v>
      </c>
      <c r="JRB118" s="4">
        <v>16</v>
      </c>
      <c r="JRC118" s="1">
        <f t="shared" ref="JRC118" si="4999">(0.15*2+0.2*2)/0.2*0.248*1.03</f>
        <v>0.89</v>
      </c>
      <c r="JRD118" s="4">
        <f t="shared" si="1808"/>
        <v>14.24</v>
      </c>
      <c r="JRG118" s="1" t="s">
        <v>542</v>
      </c>
      <c r="JRH118" s="4" t="str" cm="1">
        <f t="array" ref="JRH118:JRJ118">IFERROR(VLOOKUP(JRG118,[1]MA!$A$6:$D$32,{2,3,4},0),IFERROR(VLOOKUP(JRG118,[1]MO!$A$6:$D$26,{2,3,4},0),IFERROR(VLOOKUP(JRG118,[1]MQ!$A$6:$D$26,{2,3,4},0),IFERROR(VLOOKUP(JRG118,[1]BA!$A$6:$H$184,{2,5,8},0),{"No encontrado","X","X"}))))</f>
        <v>ALAMBRON 1/4</v>
      </c>
      <c r="JRI118" s="12" t="str">
        <v>Kg</v>
      </c>
      <c r="JRJ118" s="4">
        <v>16</v>
      </c>
      <c r="JRK118" s="1">
        <f t="shared" ref="JRK118" si="5000">(0.15*2+0.2*2)/0.2*0.248*1.03</f>
        <v>0.89</v>
      </c>
      <c r="JRL118" s="4">
        <f t="shared" si="1810"/>
        <v>14.24</v>
      </c>
      <c r="JRO118" s="1" t="s">
        <v>542</v>
      </c>
      <c r="JRP118" s="4" t="str" cm="1">
        <f t="array" ref="JRP118:JRR118">IFERROR(VLOOKUP(JRO118,[1]MA!$A$6:$D$32,{2,3,4},0),IFERROR(VLOOKUP(JRO118,[1]MO!$A$6:$D$26,{2,3,4},0),IFERROR(VLOOKUP(JRO118,[1]MQ!$A$6:$D$26,{2,3,4},0),IFERROR(VLOOKUP(JRO118,[1]BA!$A$6:$H$184,{2,5,8},0),{"No encontrado","X","X"}))))</f>
        <v>ALAMBRON 1/4</v>
      </c>
      <c r="JRQ118" s="12" t="str">
        <v>Kg</v>
      </c>
      <c r="JRR118" s="4">
        <v>16</v>
      </c>
      <c r="JRS118" s="1">
        <f t="shared" ref="JRS118" si="5001">(0.15*2+0.2*2)/0.2*0.248*1.03</f>
        <v>0.89</v>
      </c>
      <c r="JRT118" s="4">
        <f t="shared" si="1812"/>
        <v>14.24</v>
      </c>
      <c r="JRW118" s="1" t="s">
        <v>542</v>
      </c>
      <c r="JRX118" s="4" t="str" cm="1">
        <f t="array" ref="JRX118:JRZ118">IFERROR(VLOOKUP(JRW118,[1]MA!$A$6:$D$32,{2,3,4},0),IFERROR(VLOOKUP(JRW118,[1]MO!$A$6:$D$26,{2,3,4},0),IFERROR(VLOOKUP(JRW118,[1]MQ!$A$6:$D$26,{2,3,4},0),IFERROR(VLOOKUP(JRW118,[1]BA!$A$6:$H$184,{2,5,8},0),{"No encontrado","X","X"}))))</f>
        <v>ALAMBRON 1/4</v>
      </c>
      <c r="JRY118" s="12" t="str">
        <v>Kg</v>
      </c>
      <c r="JRZ118" s="4">
        <v>16</v>
      </c>
      <c r="JSA118" s="1">
        <f t="shared" ref="JSA118" si="5002">(0.15*2+0.2*2)/0.2*0.248*1.03</f>
        <v>0.89</v>
      </c>
      <c r="JSB118" s="4">
        <f t="shared" si="1814"/>
        <v>14.24</v>
      </c>
      <c r="JSE118" s="1" t="s">
        <v>542</v>
      </c>
      <c r="JSF118" s="4" t="str" cm="1">
        <f t="array" ref="JSF118:JSH118">IFERROR(VLOOKUP(JSE118,[1]MA!$A$6:$D$32,{2,3,4},0),IFERROR(VLOOKUP(JSE118,[1]MO!$A$6:$D$26,{2,3,4},0),IFERROR(VLOOKUP(JSE118,[1]MQ!$A$6:$D$26,{2,3,4},0),IFERROR(VLOOKUP(JSE118,[1]BA!$A$6:$H$184,{2,5,8},0),{"No encontrado","X","X"}))))</f>
        <v>ALAMBRON 1/4</v>
      </c>
      <c r="JSG118" s="12" t="str">
        <v>Kg</v>
      </c>
      <c r="JSH118" s="4">
        <v>16</v>
      </c>
      <c r="JSI118" s="1">
        <f t="shared" ref="JSI118" si="5003">(0.15*2+0.2*2)/0.2*0.248*1.03</f>
        <v>0.89</v>
      </c>
      <c r="JSJ118" s="4">
        <f t="shared" si="1816"/>
        <v>14.24</v>
      </c>
      <c r="JSM118" s="1" t="s">
        <v>542</v>
      </c>
      <c r="JSN118" s="4" t="str" cm="1">
        <f t="array" ref="JSN118:JSP118">IFERROR(VLOOKUP(JSM118,[1]MA!$A$6:$D$32,{2,3,4},0),IFERROR(VLOOKUP(JSM118,[1]MO!$A$6:$D$26,{2,3,4},0),IFERROR(VLOOKUP(JSM118,[1]MQ!$A$6:$D$26,{2,3,4},0),IFERROR(VLOOKUP(JSM118,[1]BA!$A$6:$H$184,{2,5,8},0),{"No encontrado","X","X"}))))</f>
        <v>ALAMBRON 1/4</v>
      </c>
      <c r="JSO118" s="12" t="str">
        <v>Kg</v>
      </c>
      <c r="JSP118" s="4">
        <v>16</v>
      </c>
      <c r="JSQ118" s="1">
        <f t="shared" ref="JSQ118" si="5004">(0.15*2+0.2*2)/0.2*0.248*1.03</f>
        <v>0.89</v>
      </c>
      <c r="JSR118" s="4">
        <f t="shared" si="1818"/>
        <v>14.24</v>
      </c>
      <c r="JSU118" s="1" t="s">
        <v>542</v>
      </c>
      <c r="JSV118" s="4" t="str" cm="1">
        <f t="array" ref="JSV118:JSX118">IFERROR(VLOOKUP(JSU118,[1]MA!$A$6:$D$32,{2,3,4},0),IFERROR(VLOOKUP(JSU118,[1]MO!$A$6:$D$26,{2,3,4},0),IFERROR(VLOOKUP(JSU118,[1]MQ!$A$6:$D$26,{2,3,4},0),IFERROR(VLOOKUP(JSU118,[1]BA!$A$6:$H$184,{2,5,8},0),{"No encontrado","X","X"}))))</f>
        <v>ALAMBRON 1/4</v>
      </c>
      <c r="JSW118" s="12" t="str">
        <v>Kg</v>
      </c>
      <c r="JSX118" s="4">
        <v>16</v>
      </c>
      <c r="JSY118" s="1">
        <f t="shared" ref="JSY118" si="5005">(0.15*2+0.2*2)/0.2*0.248*1.03</f>
        <v>0.89</v>
      </c>
      <c r="JSZ118" s="4">
        <f t="shared" si="1820"/>
        <v>14.24</v>
      </c>
      <c r="JTC118" s="1" t="s">
        <v>542</v>
      </c>
      <c r="JTD118" s="4" t="str" cm="1">
        <f t="array" ref="JTD118:JTF118">IFERROR(VLOOKUP(JTC118,[1]MA!$A$6:$D$32,{2,3,4},0),IFERROR(VLOOKUP(JTC118,[1]MO!$A$6:$D$26,{2,3,4},0),IFERROR(VLOOKUP(JTC118,[1]MQ!$A$6:$D$26,{2,3,4},0),IFERROR(VLOOKUP(JTC118,[1]BA!$A$6:$H$184,{2,5,8},0),{"No encontrado","X","X"}))))</f>
        <v>ALAMBRON 1/4</v>
      </c>
      <c r="JTE118" s="12" t="str">
        <v>Kg</v>
      </c>
      <c r="JTF118" s="4">
        <v>16</v>
      </c>
      <c r="JTG118" s="1">
        <f t="shared" ref="JTG118" si="5006">(0.15*2+0.2*2)/0.2*0.248*1.03</f>
        <v>0.89</v>
      </c>
      <c r="JTH118" s="4">
        <f t="shared" si="1822"/>
        <v>14.24</v>
      </c>
      <c r="JTK118" s="1" t="s">
        <v>542</v>
      </c>
      <c r="JTL118" s="4" t="str" cm="1">
        <f t="array" ref="JTL118:JTN118">IFERROR(VLOOKUP(JTK118,[1]MA!$A$6:$D$32,{2,3,4},0),IFERROR(VLOOKUP(JTK118,[1]MO!$A$6:$D$26,{2,3,4},0),IFERROR(VLOOKUP(JTK118,[1]MQ!$A$6:$D$26,{2,3,4},0),IFERROR(VLOOKUP(JTK118,[1]BA!$A$6:$H$184,{2,5,8},0),{"No encontrado","X","X"}))))</f>
        <v>ALAMBRON 1/4</v>
      </c>
      <c r="JTM118" s="12" t="str">
        <v>Kg</v>
      </c>
      <c r="JTN118" s="4">
        <v>16</v>
      </c>
      <c r="JTO118" s="1">
        <f t="shared" ref="JTO118" si="5007">(0.15*2+0.2*2)/0.2*0.248*1.03</f>
        <v>0.89</v>
      </c>
      <c r="JTP118" s="4">
        <f t="shared" si="1824"/>
        <v>14.24</v>
      </c>
      <c r="JTS118" s="1" t="s">
        <v>542</v>
      </c>
      <c r="JTT118" s="4" t="str" cm="1">
        <f t="array" ref="JTT118:JTV118">IFERROR(VLOOKUP(JTS118,[1]MA!$A$6:$D$32,{2,3,4},0),IFERROR(VLOOKUP(JTS118,[1]MO!$A$6:$D$26,{2,3,4},0),IFERROR(VLOOKUP(JTS118,[1]MQ!$A$6:$D$26,{2,3,4},0),IFERROR(VLOOKUP(JTS118,[1]BA!$A$6:$H$184,{2,5,8},0),{"No encontrado","X","X"}))))</f>
        <v>ALAMBRON 1/4</v>
      </c>
      <c r="JTU118" s="12" t="str">
        <v>Kg</v>
      </c>
      <c r="JTV118" s="4">
        <v>16</v>
      </c>
      <c r="JTW118" s="1">
        <f t="shared" ref="JTW118" si="5008">(0.15*2+0.2*2)/0.2*0.248*1.03</f>
        <v>0.89</v>
      </c>
      <c r="JTX118" s="4">
        <f t="shared" si="1826"/>
        <v>14.24</v>
      </c>
      <c r="JUA118" s="1" t="s">
        <v>542</v>
      </c>
      <c r="JUB118" s="4" t="str" cm="1">
        <f t="array" ref="JUB118:JUD118">IFERROR(VLOOKUP(JUA118,[1]MA!$A$6:$D$32,{2,3,4},0),IFERROR(VLOOKUP(JUA118,[1]MO!$A$6:$D$26,{2,3,4},0),IFERROR(VLOOKUP(JUA118,[1]MQ!$A$6:$D$26,{2,3,4},0),IFERROR(VLOOKUP(JUA118,[1]BA!$A$6:$H$184,{2,5,8},0),{"No encontrado","X","X"}))))</f>
        <v>ALAMBRON 1/4</v>
      </c>
      <c r="JUC118" s="12" t="str">
        <v>Kg</v>
      </c>
      <c r="JUD118" s="4">
        <v>16</v>
      </c>
      <c r="JUE118" s="1">
        <f t="shared" ref="JUE118" si="5009">(0.15*2+0.2*2)/0.2*0.248*1.03</f>
        <v>0.89</v>
      </c>
      <c r="JUF118" s="4">
        <f t="shared" si="1828"/>
        <v>14.24</v>
      </c>
      <c r="JUI118" s="1" t="s">
        <v>542</v>
      </c>
      <c r="JUJ118" s="4" t="str" cm="1">
        <f t="array" ref="JUJ118:JUL118">IFERROR(VLOOKUP(JUI118,[1]MA!$A$6:$D$32,{2,3,4},0),IFERROR(VLOOKUP(JUI118,[1]MO!$A$6:$D$26,{2,3,4},0),IFERROR(VLOOKUP(JUI118,[1]MQ!$A$6:$D$26,{2,3,4},0),IFERROR(VLOOKUP(JUI118,[1]BA!$A$6:$H$184,{2,5,8},0),{"No encontrado","X","X"}))))</f>
        <v>ALAMBRON 1/4</v>
      </c>
      <c r="JUK118" s="12" t="str">
        <v>Kg</v>
      </c>
      <c r="JUL118" s="4">
        <v>16</v>
      </c>
      <c r="JUM118" s="1">
        <f t="shared" ref="JUM118" si="5010">(0.15*2+0.2*2)/0.2*0.248*1.03</f>
        <v>0.89</v>
      </c>
      <c r="JUN118" s="4">
        <f t="shared" si="1830"/>
        <v>14.24</v>
      </c>
      <c r="JUQ118" s="1" t="s">
        <v>542</v>
      </c>
      <c r="JUR118" s="4" t="str" cm="1">
        <f t="array" ref="JUR118:JUT118">IFERROR(VLOOKUP(JUQ118,[1]MA!$A$6:$D$32,{2,3,4},0),IFERROR(VLOOKUP(JUQ118,[1]MO!$A$6:$D$26,{2,3,4},0),IFERROR(VLOOKUP(JUQ118,[1]MQ!$A$6:$D$26,{2,3,4},0),IFERROR(VLOOKUP(JUQ118,[1]BA!$A$6:$H$184,{2,5,8},0),{"No encontrado","X","X"}))))</f>
        <v>ALAMBRON 1/4</v>
      </c>
      <c r="JUS118" s="12" t="str">
        <v>Kg</v>
      </c>
      <c r="JUT118" s="4">
        <v>16</v>
      </c>
      <c r="JUU118" s="1">
        <f t="shared" ref="JUU118" si="5011">(0.15*2+0.2*2)/0.2*0.248*1.03</f>
        <v>0.89</v>
      </c>
      <c r="JUV118" s="4">
        <f t="shared" si="1832"/>
        <v>14.24</v>
      </c>
      <c r="JUY118" s="1" t="s">
        <v>542</v>
      </c>
      <c r="JUZ118" s="4" t="str" cm="1">
        <f t="array" ref="JUZ118:JVB118">IFERROR(VLOOKUP(JUY118,[1]MA!$A$6:$D$32,{2,3,4},0),IFERROR(VLOOKUP(JUY118,[1]MO!$A$6:$D$26,{2,3,4},0),IFERROR(VLOOKUP(JUY118,[1]MQ!$A$6:$D$26,{2,3,4},0),IFERROR(VLOOKUP(JUY118,[1]BA!$A$6:$H$184,{2,5,8},0),{"No encontrado","X","X"}))))</f>
        <v>ALAMBRON 1/4</v>
      </c>
      <c r="JVA118" s="12" t="str">
        <v>Kg</v>
      </c>
      <c r="JVB118" s="4">
        <v>16</v>
      </c>
      <c r="JVC118" s="1">
        <f t="shared" ref="JVC118" si="5012">(0.15*2+0.2*2)/0.2*0.248*1.03</f>
        <v>0.89</v>
      </c>
      <c r="JVD118" s="4">
        <f t="shared" si="1834"/>
        <v>14.24</v>
      </c>
      <c r="JVG118" s="1" t="s">
        <v>542</v>
      </c>
      <c r="JVH118" s="4" t="str" cm="1">
        <f t="array" ref="JVH118:JVJ118">IFERROR(VLOOKUP(JVG118,[1]MA!$A$6:$D$32,{2,3,4},0),IFERROR(VLOOKUP(JVG118,[1]MO!$A$6:$D$26,{2,3,4},0),IFERROR(VLOOKUP(JVG118,[1]MQ!$A$6:$D$26,{2,3,4},0),IFERROR(VLOOKUP(JVG118,[1]BA!$A$6:$H$184,{2,5,8},0),{"No encontrado","X","X"}))))</f>
        <v>ALAMBRON 1/4</v>
      </c>
      <c r="JVI118" s="12" t="str">
        <v>Kg</v>
      </c>
      <c r="JVJ118" s="4">
        <v>16</v>
      </c>
      <c r="JVK118" s="1">
        <f t="shared" ref="JVK118" si="5013">(0.15*2+0.2*2)/0.2*0.248*1.03</f>
        <v>0.89</v>
      </c>
      <c r="JVL118" s="4">
        <f t="shared" si="1836"/>
        <v>14.24</v>
      </c>
      <c r="JVO118" s="1" t="s">
        <v>542</v>
      </c>
      <c r="JVP118" s="4" t="str" cm="1">
        <f t="array" ref="JVP118:JVR118">IFERROR(VLOOKUP(JVO118,[1]MA!$A$6:$D$32,{2,3,4},0),IFERROR(VLOOKUP(JVO118,[1]MO!$A$6:$D$26,{2,3,4},0),IFERROR(VLOOKUP(JVO118,[1]MQ!$A$6:$D$26,{2,3,4},0),IFERROR(VLOOKUP(JVO118,[1]BA!$A$6:$H$184,{2,5,8},0),{"No encontrado","X","X"}))))</f>
        <v>ALAMBRON 1/4</v>
      </c>
      <c r="JVQ118" s="12" t="str">
        <v>Kg</v>
      </c>
      <c r="JVR118" s="4">
        <v>16</v>
      </c>
      <c r="JVS118" s="1">
        <f t="shared" ref="JVS118" si="5014">(0.15*2+0.2*2)/0.2*0.248*1.03</f>
        <v>0.89</v>
      </c>
      <c r="JVT118" s="4">
        <f t="shared" si="1838"/>
        <v>14.24</v>
      </c>
      <c r="JVW118" s="1" t="s">
        <v>542</v>
      </c>
      <c r="JVX118" s="4" t="str" cm="1">
        <f t="array" ref="JVX118:JVZ118">IFERROR(VLOOKUP(JVW118,[1]MA!$A$6:$D$32,{2,3,4},0),IFERROR(VLOOKUP(JVW118,[1]MO!$A$6:$D$26,{2,3,4},0),IFERROR(VLOOKUP(JVW118,[1]MQ!$A$6:$D$26,{2,3,4},0),IFERROR(VLOOKUP(JVW118,[1]BA!$A$6:$H$184,{2,5,8},0),{"No encontrado","X","X"}))))</f>
        <v>ALAMBRON 1/4</v>
      </c>
      <c r="JVY118" s="12" t="str">
        <v>Kg</v>
      </c>
      <c r="JVZ118" s="4">
        <v>16</v>
      </c>
      <c r="JWA118" s="1">
        <f t="shared" ref="JWA118" si="5015">(0.15*2+0.2*2)/0.2*0.248*1.03</f>
        <v>0.89</v>
      </c>
      <c r="JWB118" s="4">
        <f t="shared" si="1840"/>
        <v>14.24</v>
      </c>
      <c r="JWE118" s="1" t="s">
        <v>542</v>
      </c>
      <c r="JWF118" s="4" t="str" cm="1">
        <f t="array" ref="JWF118:JWH118">IFERROR(VLOOKUP(JWE118,[1]MA!$A$6:$D$32,{2,3,4},0),IFERROR(VLOOKUP(JWE118,[1]MO!$A$6:$D$26,{2,3,4},0),IFERROR(VLOOKUP(JWE118,[1]MQ!$A$6:$D$26,{2,3,4},0),IFERROR(VLOOKUP(JWE118,[1]BA!$A$6:$H$184,{2,5,8},0),{"No encontrado","X","X"}))))</f>
        <v>ALAMBRON 1/4</v>
      </c>
      <c r="JWG118" s="12" t="str">
        <v>Kg</v>
      </c>
      <c r="JWH118" s="4">
        <v>16</v>
      </c>
      <c r="JWI118" s="1">
        <f t="shared" ref="JWI118" si="5016">(0.15*2+0.2*2)/0.2*0.248*1.03</f>
        <v>0.89</v>
      </c>
      <c r="JWJ118" s="4">
        <f t="shared" si="1842"/>
        <v>14.24</v>
      </c>
      <c r="JWM118" s="1" t="s">
        <v>542</v>
      </c>
      <c r="JWN118" s="4" t="str" cm="1">
        <f t="array" ref="JWN118:JWP118">IFERROR(VLOOKUP(JWM118,[1]MA!$A$6:$D$32,{2,3,4},0),IFERROR(VLOOKUP(JWM118,[1]MO!$A$6:$D$26,{2,3,4},0),IFERROR(VLOOKUP(JWM118,[1]MQ!$A$6:$D$26,{2,3,4},0),IFERROR(VLOOKUP(JWM118,[1]BA!$A$6:$H$184,{2,5,8},0),{"No encontrado","X","X"}))))</f>
        <v>ALAMBRON 1/4</v>
      </c>
      <c r="JWO118" s="12" t="str">
        <v>Kg</v>
      </c>
      <c r="JWP118" s="4">
        <v>16</v>
      </c>
      <c r="JWQ118" s="1">
        <f t="shared" ref="JWQ118" si="5017">(0.15*2+0.2*2)/0.2*0.248*1.03</f>
        <v>0.89</v>
      </c>
      <c r="JWR118" s="4">
        <f t="shared" si="1844"/>
        <v>14.24</v>
      </c>
      <c r="JWU118" s="1" t="s">
        <v>542</v>
      </c>
      <c r="JWV118" s="4" t="str" cm="1">
        <f t="array" ref="JWV118:JWX118">IFERROR(VLOOKUP(JWU118,[1]MA!$A$6:$D$32,{2,3,4},0),IFERROR(VLOOKUP(JWU118,[1]MO!$A$6:$D$26,{2,3,4},0),IFERROR(VLOOKUP(JWU118,[1]MQ!$A$6:$D$26,{2,3,4},0),IFERROR(VLOOKUP(JWU118,[1]BA!$A$6:$H$184,{2,5,8},0),{"No encontrado","X","X"}))))</f>
        <v>ALAMBRON 1/4</v>
      </c>
      <c r="JWW118" s="12" t="str">
        <v>Kg</v>
      </c>
      <c r="JWX118" s="4">
        <v>16</v>
      </c>
      <c r="JWY118" s="1">
        <f t="shared" ref="JWY118" si="5018">(0.15*2+0.2*2)/0.2*0.248*1.03</f>
        <v>0.89</v>
      </c>
      <c r="JWZ118" s="4">
        <f t="shared" si="1846"/>
        <v>14.24</v>
      </c>
      <c r="JXC118" s="1" t="s">
        <v>542</v>
      </c>
      <c r="JXD118" s="4" t="str" cm="1">
        <f t="array" ref="JXD118:JXF118">IFERROR(VLOOKUP(JXC118,[1]MA!$A$6:$D$32,{2,3,4},0),IFERROR(VLOOKUP(JXC118,[1]MO!$A$6:$D$26,{2,3,4},0),IFERROR(VLOOKUP(JXC118,[1]MQ!$A$6:$D$26,{2,3,4},0),IFERROR(VLOOKUP(JXC118,[1]BA!$A$6:$H$184,{2,5,8},0),{"No encontrado","X","X"}))))</f>
        <v>ALAMBRON 1/4</v>
      </c>
      <c r="JXE118" s="12" t="str">
        <v>Kg</v>
      </c>
      <c r="JXF118" s="4">
        <v>16</v>
      </c>
      <c r="JXG118" s="1">
        <f t="shared" ref="JXG118" si="5019">(0.15*2+0.2*2)/0.2*0.248*1.03</f>
        <v>0.89</v>
      </c>
      <c r="JXH118" s="4">
        <f t="shared" si="1848"/>
        <v>14.24</v>
      </c>
      <c r="JXK118" s="1" t="s">
        <v>542</v>
      </c>
      <c r="JXL118" s="4" t="str" cm="1">
        <f t="array" ref="JXL118:JXN118">IFERROR(VLOOKUP(JXK118,[1]MA!$A$6:$D$32,{2,3,4},0),IFERROR(VLOOKUP(JXK118,[1]MO!$A$6:$D$26,{2,3,4},0),IFERROR(VLOOKUP(JXK118,[1]MQ!$A$6:$D$26,{2,3,4},0),IFERROR(VLOOKUP(JXK118,[1]BA!$A$6:$H$184,{2,5,8},0),{"No encontrado","X","X"}))))</f>
        <v>ALAMBRON 1/4</v>
      </c>
      <c r="JXM118" s="12" t="str">
        <v>Kg</v>
      </c>
      <c r="JXN118" s="4">
        <v>16</v>
      </c>
      <c r="JXO118" s="1">
        <f t="shared" ref="JXO118" si="5020">(0.15*2+0.2*2)/0.2*0.248*1.03</f>
        <v>0.89</v>
      </c>
      <c r="JXP118" s="4">
        <f t="shared" si="1850"/>
        <v>14.24</v>
      </c>
      <c r="JXS118" s="1" t="s">
        <v>542</v>
      </c>
      <c r="JXT118" s="4" t="str" cm="1">
        <f t="array" ref="JXT118:JXV118">IFERROR(VLOOKUP(JXS118,[1]MA!$A$6:$D$32,{2,3,4},0),IFERROR(VLOOKUP(JXS118,[1]MO!$A$6:$D$26,{2,3,4},0),IFERROR(VLOOKUP(JXS118,[1]MQ!$A$6:$D$26,{2,3,4},0),IFERROR(VLOOKUP(JXS118,[1]BA!$A$6:$H$184,{2,5,8},0),{"No encontrado","X","X"}))))</f>
        <v>ALAMBRON 1/4</v>
      </c>
      <c r="JXU118" s="12" t="str">
        <v>Kg</v>
      </c>
      <c r="JXV118" s="4">
        <v>16</v>
      </c>
      <c r="JXW118" s="1">
        <f t="shared" ref="JXW118" si="5021">(0.15*2+0.2*2)/0.2*0.248*1.03</f>
        <v>0.89</v>
      </c>
      <c r="JXX118" s="4">
        <f t="shared" si="1852"/>
        <v>14.24</v>
      </c>
      <c r="JYA118" s="1" t="s">
        <v>542</v>
      </c>
      <c r="JYB118" s="4" t="str" cm="1">
        <f t="array" ref="JYB118:JYD118">IFERROR(VLOOKUP(JYA118,[1]MA!$A$6:$D$32,{2,3,4},0),IFERROR(VLOOKUP(JYA118,[1]MO!$A$6:$D$26,{2,3,4},0),IFERROR(VLOOKUP(JYA118,[1]MQ!$A$6:$D$26,{2,3,4},0),IFERROR(VLOOKUP(JYA118,[1]BA!$A$6:$H$184,{2,5,8},0),{"No encontrado","X","X"}))))</f>
        <v>ALAMBRON 1/4</v>
      </c>
      <c r="JYC118" s="12" t="str">
        <v>Kg</v>
      </c>
      <c r="JYD118" s="4">
        <v>16</v>
      </c>
      <c r="JYE118" s="1">
        <f t="shared" ref="JYE118" si="5022">(0.15*2+0.2*2)/0.2*0.248*1.03</f>
        <v>0.89</v>
      </c>
      <c r="JYF118" s="4">
        <f t="shared" si="1854"/>
        <v>14.24</v>
      </c>
      <c r="JYI118" s="1" t="s">
        <v>542</v>
      </c>
      <c r="JYJ118" s="4" t="str" cm="1">
        <f t="array" ref="JYJ118:JYL118">IFERROR(VLOOKUP(JYI118,[1]MA!$A$6:$D$32,{2,3,4},0),IFERROR(VLOOKUP(JYI118,[1]MO!$A$6:$D$26,{2,3,4},0),IFERROR(VLOOKUP(JYI118,[1]MQ!$A$6:$D$26,{2,3,4},0),IFERROR(VLOOKUP(JYI118,[1]BA!$A$6:$H$184,{2,5,8},0),{"No encontrado","X","X"}))))</f>
        <v>ALAMBRON 1/4</v>
      </c>
      <c r="JYK118" s="12" t="str">
        <v>Kg</v>
      </c>
      <c r="JYL118" s="4">
        <v>16</v>
      </c>
      <c r="JYM118" s="1">
        <f t="shared" ref="JYM118" si="5023">(0.15*2+0.2*2)/0.2*0.248*1.03</f>
        <v>0.89</v>
      </c>
      <c r="JYN118" s="4">
        <f t="shared" si="1856"/>
        <v>14.24</v>
      </c>
      <c r="JYQ118" s="1" t="s">
        <v>542</v>
      </c>
      <c r="JYR118" s="4" t="str" cm="1">
        <f t="array" ref="JYR118:JYT118">IFERROR(VLOOKUP(JYQ118,[1]MA!$A$6:$D$32,{2,3,4},0),IFERROR(VLOOKUP(JYQ118,[1]MO!$A$6:$D$26,{2,3,4},0),IFERROR(VLOOKUP(JYQ118,[1]MQ!$A$6:$D$26,{2,3,4},0),IFERROR(VLOOKUP(JYQ118,[1]BA!$A$6:$H$184,{2,5,8},0),{"No encontrado","X","X"}))))</f>
        <v>ALAMBRON 1/4</v>
      </c>
      <c r="JYS118" s="12" t="str">
        <v>Kg</v>
      </c>
      <c r="JYT118" s="4">
        <v>16</v>
      </c>
      <c r="JYU118" s="1">
        <f t="shared" ref="JYU118" si="5024">(0.15*2+0.2*2)/0.2*0.248*1.03</f>
        <v>0.89</v>
      </c>
      <c r="JYV118" s="4">
        <f t="shared" si="1858"/>
        <v>14.24</v>
      </c>
      <c r="JYY118" s="1" t="s">
        <v>542</v>
      </c>
      <c r="JYZ118" s="4" t="str" cm="1">
        <f t="array" ref="JYZ118:JZB118">IFERROR(VLOOKUP(JYY118,[1]MA!$A$6:$D$32,{2,3,4},0),IFERROR(VLOOKUP(JYY118,[1]MO!$A$6:$D$26,{2,3,4},0),IFERROR(VLOOKUP(JYY118,[1]MQ!$A$6:$D$26,{2,3,4},0),IFERROR(VLOOKUP(JYY118,[1]BA!$A$6:$H$184,{2,5,8},0),{"No encontrado","X","X"}))))</f>
        <v>ALAMBRON 1/4</v>
      </c>
      <c r="JZA118" s="12" t="str">
        <v>Kg</v>
      </c>
      <c r="JZB118" s="4">
        <v>16</v>
      </c>
      <c r="JZC118" s="1">
        <f t="shared" ref="JZC118" si="5025">(0.15*2+0.2*2)/0.2*0.248*1.03</f>
        <v>0.89</v>
      </c>
      <c r="JZD118" s="4">
        <f t="shared" si="1860"/>
        <v>14.24</v>
      </c>
      <c r="JZG118" s="1" t="s">
        <v>542</v>
      </c>
      <c r="JZH118" s="4" t="str" cm="1">
        <f t="array" ref="JZH118:JZJ118">IFERROR(VLOOKUP(JZG118,[1]MA!$A$6:$D$32,{2,3,4},0),IFERROR(VLOOKUP(JZG118,[1]MO!$A$6:$D$26,{2,3,4},0),IFERROR(VLOOKUP(JZG118,[1]MQ!$A$6:$D$26,{2,3,4},0),IFERROR(VLOOKUP(JZG118,[1]BA!$A$6:$H$184,{2,5,8},0),{"No encontrado","X","X"}))))</f>
        <v>ALAMBRON 1/4</v>
      </c>
      <c r="JZI118" s="12" t="str">
        <v>Kg</v>
      </c>
      <c r="JZJ118" s="4">
        <v>16</v>
      </c>
      <c r="JZK118" s="1">
        <f t="shared" ref="JZK118" si="5026">(0.15*2+0.2*2)/0.2*0.248*1.03</f>
        <v>0.89</v>
      </c>
      <c r="JZL118" s="4">
        <f t="shared" si="1862"/>
        <v>14.24</v>
      </c>
      <c r="JZO118" s="1" t="s">
        <v>542</v>
      </c>
      <c r="JZP118" s="4" t="str" cm="1">
        <f t="array" ref="JZP118:JZR118">IFERROR(VLOOKUP(JZO118,[1]MA!$A$6:$D$32,{2,3,4},0),IFERROR(VLOOKUP(JZO118,[1]MO!$A$6:$D$26,{2,3,4},0),IFERROR(VLOOKUP(JZO118,[1]MQ!$A$6:$D$26,{2,3,4},0),IFERROR(VLOOKUP(JZO118,[1]BA!$A$6:$H$184,{2,5,8},0),{"No encontrado","X","X"}))))</f>
        <v>ALAMBRON 1/4</v>
      </c>
      <c r="JZQ118" s="12" t="str">
        <v>Kg</v>
      </c>
      <c r="JZR118" s="4">
        <v>16</v>
      </c>
      <c r="JZS118" s="1">
        <f t="shared" ref="JZS118" si="5027">(0.15*2+0.2*2)/0.2*0.248*1.03</f>
        <v>0.89</v>
      </c>
      <c r="JZT118" s="4">
        <f t="shared" si="1864"/>
        <v>14.24</v>
      </c>
      <c r="JZW118" s="1" t="s">
        <v>542</v>
      </c>
      <c r="JZX118" s="4" t="str" cm="1">
        <f t="array" ref="JZX118:JZZ118">IFERROR(VLOOKUP(JZW118,[1]MA!$A$6:$D$32,{2,3,4},0),IFERROR(VLOOKUP(JZW118,[1]MO!$A$6:$D$26,{2,3,4},0),IFERROR(VLOOKUP(JZW118,[1]MQ!$A$6:$D$26,{2,3,4},0),IFERROR(VLOOKUP(JZW118,[1]BA!$A$6:$H$184,{2,5,8},0),{"No encontrado","X","X"}))))</f>
        <v>ALAMBRON 1/4</v>
      </c>
      <c r="JZY118" s="12" t="str">
        <v>Kg</v>
      </c>
      <c r="JZZ118" s="4">
        <v>16</v>
      </c>
      <c r="KAA118" s="1">
        <f t="shared" ref="KAA118" si="5028">(0.15*2+0.2*2)/0.2*0.248*1.03</f>
        <v>0.89</v>
      </c>
      <c r="KAB118" s="4">
        <f t="shared" si="1866"/>
        <v>14.24</v>
      </c>
      <c r="KAE118" s="1" t="s">
        <v>542</v>
      </c>
      <c r="KAF118" s="4" t="str" cm="1">
        <f t="array" ref="KAF118:KAH118">IFERROR(VLOOKUP(KAE118,[1]MA!$A$6:$D$32,{2,3,4},0),IFERROR(VLOOKUP(KAE118,[1]MO!$A$6:$D$26,{2,3,4},0),IFERROR(VLOOKUP(KAE118,[1]MQ!$A$6:$D$26,{2,3,4},0),IFERROR(VLOOKUP(KAE118,[1]BA!$A$6:$H$184,{2,5,8},0),{"No encontrado","X","X"}))))</f>
        <v>ALAMBRON 1/4</v>
      </c>
      <c r="KAG118" s="12" t="str">
        <v>Kg</v>
      </c>
      <c r="KAH118" s="4">
        <v>16</v>
      </c>
      <c r="KAI118" s="1">
        <f t="shared" ref="KAI118" si="5029">(0.15*2+0.2*2)/0.2*0.248*1.03</f>
        <v>0.89</v>
      </c>
      <c r="KAJ118" s="4">
        <f t="shared" si="1868"/>
        <v>14.24</v>
      </c>
      <c r="KAM118" s="1" t="s">
        <v>542</v>
      </c>
      <c r="KAN118" s="4" t="str" cm="1">
        <f t="array" ref="KAN118:KAP118">IFERROR(VLOOKUP(KAM118,[1]MA!$A$6:$D$32,{2,3,4},0),IFERROR(VLOOKUP(KAM118,[1]MO!$A$6:$D$26,{2,3,4},0),IFERROR(VLOOKUP(KAM118,[1]MQ!$A$6:$D$26,{2,3,4},0),IFERROR(VLOOKUP(KAM118,[1]BA!$A$6:$H$184,{2,5,8},0),{"No encontrado","X","X"}))))</f>
        <v>ALAMBRON 1/4</v>
      </c>
      <c r="KAO118" s="12" t="str">
        <v>Kg</v>
      </c>
      <c r="KAP118" s="4">
        <v>16</v>
      </c>
      <c r="KAQ118" s="1">
        <f t="shared" ref="KAQ118" si="5030">(0.15*2+0.2*2)/0.2*0.248*1.03</f>
        <v>0.89</v>
      </c>
      <c r="KAR118" s="4">
        <f t="shared" si="1870"/>
        <v>14.24</v>
      </c>
      <c r="KAU118" s="1" t="s">
        <v>542</v>
      </c>
      <c r="KAV118" s="4" t="str" cm="1">
        <f t="array" ref="KAV118:KAX118">IFERROR(VLOOKUP(KAU118,[1]MA!$A$6:$D$32,{2,3,4},0),IFERROR(VLOOKUP(KAU118,[1]MO!$A$6:$D$26,{2,3,4},0),IFERROR(VLOOKUP(KAU118,[1]MQ!$A$6:$D$26,{2,3,4},0),IFERROR(VLOOKUP(KAU118,[1]BA!$A$6:$H$184,{2,5,8},0),{"No encontrado","X","X"}))))</f>
        <v>ALAMBRON 1/4</v>
      </c>
      <c r="KAW118" s="12" t="str">
        <v>Kg</v>
      </c>
      <c r="KAX118" s="4">
        <v>16</v>
      </c>
      <c r="KAY118" s="1">
        <f t="shared" ref="KAY118" si="5031">(0.15*2+0.2*2)/0.2*0.248*1.03</f>
        <v>0.89</v>
      </c>
      <c r="KAZ118" s="4">
        <f t="shared" si="1872"/>
        <v>14.24</v>
      </c>
      <c r="KBC118" s="1" t="s">
        <v>542</v>
      </c>
      <c r="KBD118" s="4" t="str" cm="1">
        <f t="array" ref="KBD118:KBF118">IFERROR(VLOOKUP(KBC118,[1]MA!$A$6:$D$32,{2,3,4},0),IFERROR(VLOOKUP(KBC118,[1]MO!$A$6:$D$26,{2,3,4},0),IFERROR(VLOOKUP(KBC118,[1]MQ!$A$6:$D$26,{2,3,4},0),IFERROR(VLOOKUP(KBC118,[1]BA!$A$6:$H$184,{2,5,8},0),{"No encontrado","X","X"}))))</f>
        <v>ALAMBRON 1/4</v>
      </c>
      <c r="KBE118" s="12" t="str">
        <v>Kg</v>
      </c>
      <c r="KBF118" s="4">
        <v>16</v>
      </c>
      <c r="KBG118" s="1">
        <f t="shared" ref="KBG118" si="5032">(0.15*2+0.2*2)/0.2*0.248*1.03</f>
        <v>0.89</v>
      </c>
      <c r="KBH118" s="4">
        <f t="shared" si="1874"/>
        <v>14.24</v>
      </c>
      <c r="KBK118" s="1" t="s">
        <v>542</v>
      </c>
      <c r="KBL118" s="4" t="str" cm="1">
        <f t="array" ref="KBL118:KBN118">IFERROR(VLOOKUP(KBK118,[1]MA!$A$6:$D$32,{2,3,4},0),IFERROR(VLOOKUP(KBK118,[1]MO!$A$6:$D$26,{2,3,4},0),IFERROR(VLOOKUP(KBK118,[1]MQ!$A$6:$D$26,{2,3,4},0),IFERROR(VLOOKUP(KBK118,[1]BA!$A$6:$H$184,{2,5,8},0),{"No encontrado","X","X"}))))</f>
        <v>ALAMBRON 1/4</v>
      </c>
      <c r="KBM118" s="12" t="str">
        <v>Kg</v>
      </c>
      <c r="KBN118" s="4">
        <v>16</v>
      </c>
      <c r="KBO118" s="1">
        <f t="shared" ref="KBO118" si="5033">(0.15*2+0.2*2)/0.2*0.248*1.03</f>
        <v>0.89</v>
      </c>
      <c r="KBP118" s="4">
        <f t="shared" si="1876"/>
        <v>14.24</v>
      </c>
      <c r="KBS118" s="1" t="s">
        <v>542</v>
      </c>
      <c r="KBT118" s="4" t="str" cm="1">
        <f t="array" ref="KBT118:KBV118">IFERROR(VLOOKUP(KBS118,[1]MA!$A$6:$D$32,{2,3,4},0),IFERROR(VLOOKUP(KBS118,[1]MO!$A$6:$D$26,{2,3,4},0),IFERROR(VLOOKUP(KBS118,[1]MQ!$A$6:$D$26,{2,3,4},0),IFERROR(VLOOKUP(KBS118,[1]BA!$A$6:$H$184,{2,5,8},0),{"No encontrado","X","X"}))))</f>
        <v>ALAMBRON 1/4</v>
      </c>
      <c r="KBU118" s="12" t="str">
        <v>Kg</v>
      </c>
      <c r="KBV118" s="4">
        <v>16</v>
      </c>
      <c r="KBW118" s="1">
        <f t="shared" ref="KBW118" si="5034">(0.15*2+0.2*2)/0.2*0.248*1.03</f>
        <v>0.89</v>
      </c>
      <c r="KBX118" s="4">
        <f t="shared" si="1878"/>
        <v>14.24</v>
      </c>
      <c r="KCA118" s="1" t="s">
        <v>542</v>
      </c>
      <c r="KCB118" s="4" t="str" cm="1">
        <f t="array" ref="KCB118:KCD118">IFERROR(VLOOKUP(KCA118,[1]MA!$A$6:$D$32,{2,3,4},0),IFERROR(VLOOKUP(KCA118,[1]MO!$A$6:$D$26,{2,3,4},0),IFERROR(VLOOKUP(KCA118,[1]MQ!$A$6:$D$26,{2,3,4},0),IFERROR(VLOOKUP(KCA118,[1]BA!$A$6:$H$184,{2,5,8},0),{"No encontrado","X","X"}))))</f>
        <v>ALAMBRON 1/4</v>
      </c>
      <c r="KCC118" s="12" t="str">
        <v>Kg</v>
      </c>
      <c r="KCD118" s="4">
        <v>16</v>
      </c>
      <c r="KCE118" s="1">
        <f t="shared" ref="KCE118" si="5035">(0.15*2+0.2*2)/0.2*0.248*1.03</f>
        <v>0.89</v>
      </c>
      <c r="KCF118" s="4">
        <f t="shared" si="1880"/>
        <v>14.24</v>
      </c>
      <c r="KCI118" s="1" t="s">
        <v>542</v>
      </c>
      <c r="KCJ118" s="4" t="str" cm="1">
        <f t="array" ref="KCJ118:KCL118">IFERROR(VLOOKUP(KCI118,[1]MA!$A$6:$D$32,{2,3,4},0),IFERROR(VLOOKUP(KCI118,[1]MO!$A$6:$D$26,{2,3,4},0),IFERROR(VLOOKUP(KCI118,[1]MQ!$A$6:$D$26,{2,3,4},0),IFERROR(VLOOKUP(KCI118,[1]BA!$A$6:$H$184,{2,5,8},0),{"No encontrado","X","X"}))))</f>
        <v>ALAMBRON 1/4</v>
      </c>
      <c r="KCK118" s="12" t="str">
        <v>Kg</v>
      </c>
      <c r="KCL118" s="4">
        <v>16</v>
      </c>
      <c r="KCM118" s="1">
        <f t="shared" ref="KCM118" si="5036">(0.15*2+0.2*2)/0.2*0.248*1.03</f>
        <v>0.89</v>
      </c>
      <c r="KCN118" s="4">
        <f t="shared" si="1882"/>
        <v>14.24</v>
      </c>
      <c r="KCQ118" s="1" t="s">
        <v>542</v>
      </c>
      <c r="KCR118" s="4" t="str" cm="1">
        <f t="array" ref="KCR118:KCT118">IFERROR(VLOOKUP(KCQ118,[1]MA!$A$6:$D$32,{2,3,4},0),IFERROR(VLOOKUP(KCQ118,[1]MO!$A$6:$D$26,{2,3,4},0),IFERROR(VLOOKUP(KCQ118,[1]MQ!$A$6:$D$26,{2,3,4},0),IFERROR(VLOOKUP(KCQ118,[1]BA!$A$6:$H$184,{2,5,8},0),{"No encontrado","X","X"}))))</f>
        <v>ALAMBRON 1/4</v>
      </c>
      <c r="KCS118" s="12" t="str">
        <v>Kg</v>
      </c>
      <c r="KCT118" s="4">
        <v>16</v>
      </c>
      <c r="KCU118" s="1">
        <f t="shared" ref="KCU118" si="5037">(0.15*2+0.2*2)/0.2*0.248*1.03</f>
        <v>0.89</v>
      </c>
      <c r="KCV118" s="4">
        <f t="shared" si="1884"/>
        <v>14.24</v>
      </c>
      <c r="KCY118" s="1" t="s">
        <v>542</v>
      </c>
      <c r="KCZ118" s="4" t="str" cm="1">
        <f t="array" ref="KCZ118:KDB118">IFERROR(VLOOKUP(KCY118,[1]MA!$A$6:$D$32,{2,3,4},0),IFERROR(VLOOKUP(KCY118,[1]MO!$A$6:$D$26,{2,3,4},0),IFERROR(VLOOKUP(KCY118,[1]MQ!$A$6:$D$26,{2,3,4},0),IFERROR(VLOOKUP(KCY118,[1]BA!$A$6:$H$184,{2,5,8},0),{"No encontrado","X","X"}))))</f>
        <v>ALAMBRON 1/4</v>
      </c>
      <c r="KDA118" s="12" t="str">
        <v>Kg</v>
      </c>
      <c r="KDB118" s="4">
        <v>16</v>
      </c>
      <c r="KDC118" s="1">
        <f t="shared" ref="KDC118" si="5038">(0.15*2+0.2*2)/0.2*0.248*1.03</f>
        <v>0.89</v>
      </c>
      <c r="KDD118" s="4">
        <f t="shared" si="1886"/>
        <v>14.24</v>
      </c>
      <c r="KDG118" s="1" t="s">
        <v>542</v>
      </c>
      <c r="KDH118" s="4" t="str" cm="1">
        <f t="array" ref="KDH118:KDJ118">IFERROR(VLOOKUP(KDG118,[1]MA!$A$6:$D$32,{2,3,4},0),IFERROR(VLOOKUP(KDG118,[1]MO!$A$6:$D$26,{2,3,4},0),IFERROR(VLOOKUP(KDG118,[1]MQ!$A$6:$D$26,{2,3,4},0),IFERROR(VLOOKUP(KDG118,[1]BA!$A$6:$H$184,{2,5,8},0),{"No encontrado","X","X"}))))</f>
        <v>ALAMBRON 1/4</v>
      </c>
      <c r="KDI118" s="12" t="str">
        <v>Kg</v>
      </c>
      <c r="KDJ118" s="4">
        <v>16</v>
      </c>
      <c r="KDK118" s="1">
        <f t="shared" ref="KDK118" si="5039">(0.15*2+0.2*2)/0.2*0.248*1.03</f>
        <v>0.89</v>
      </c>
      <c r="KDL118" s="4">
        <f t="shared" si="1888"/>
        <v>14.24</v>
      </c>
      <c r="KDO118" s="1" t="s">
        <v>542</v>
      </c>
      <c r="KDP118" s="4" t="str" cm="1">
        <f t="array" ref="KDP118:KDR118">IFERROR(VLOOKUP(KDO118,[1]MA!$A$6:$D$32,{2,3,4},0),IFERROR(VLOOKUP(KDO118,[1]MO!$A$6:$D$26,{2,3,4},0),IFERROR(VLOOKUP(KDO118,[1]MQ!$A$6:$D$26,{2,3,4},0),IFERROR(VLOOKUP(KDO118,[1]BA!$A$6:$H$184,{2,5,8},0),{"No encontrado","X","X"}))))</f>
        <v>ALAMBRON 1/4</v>
      </c>
      <c r="KDQ118" s="12" t="str">
        <v>Kg</v>
      </c>
      <c r="KDR118" s="4">
        <v>16</v>
      </c>
      <c r="KDS118" s="1">
        <f t="shared" ref="KDS118" si="5040">(0.15*2+0.2*2)/0.2*0.248*1.03</f>
        <v>0.89</v>
      </c>
      <c r="KDT118" s="4">
        <f t="shared" si="1890"/>
        <v>14.24</v>
      </c>
      <c r="KDW118" s="1" t="s">
        <v>542</v>
      </c>
      <c r="KDX118" s="4" t="str" cm="1">
        <f t="array" ref="KDX118:KDZ118">IFERROR(VLOOKUP(KDW118,[1]MA!$A$6:$D$32,{2,3,4},0),IFERROR(VLOOKUP(KDW118,[1]MO!$A$6:$D$26,{2,3,4},0),IFERROR(VLOOKUP(KDW118,[1]MQ!$A$6:$D$26,{2,3,4},0),IFERROR(VLOOKUP(KDW118,[1]BA!$A$6:$H$184,{2,5,8},0),{"No encontrado","X","X"}))))</f>
        <v>ALAMBRON 1/4</v>
      </c>
      <c r="KDY118" s="12" t="str">
        <v>Kg</v>
      </c>
      <c r="KDZ118" s="4">
        <v>16</v>
      </c>
      <c r="KEA118" s="1">
        <f t="shared" ref="KEA118" si="5041">(0.15*2+0.2*2)/0.2*0.248*1.03</f>
        <v>0.89</v>
      </c>
      <c r="KEB118" s="4">
        <f t="shared" si="1892"/>
        <v>14.24</v>
      </c>
      <c r="KEE118" s="1" t="s">
        <v>542</v>
      </c>
      <c r="KEF118" s="4" t="str" cm="1">
        <f t="array" ref="KEF118:KEH118">IFERROR(VLOOKUP(KEE118,[1]MA!$A$6:$D$32,{2,3,4},0),IFERROR(VLOOKUP(KEE118,[1]MO!$A$6:$D$26,{2,3,4},0),IFERROR(VLOOKUP(KEE118,[1]MQ!$A$6:$D$26,{2,3,4},0),IFERROR(VLOOKUP(KEE118,[1]BA!$A$6:$H$184,{2,5,8},0),{"No encontrado","X","X"}))))</f>
        <v>ALAMBRON 1/4</v>
      </c>
      <c r="KEG118" s="12" t="str">
        <v>Kg</v>
      </c>
      <c r="KEH118" s="4">
        <v>16</v>
      </c>
      <c r="KEI118" s="1">
        <f t="shared" ref="KEI118" si="5042">(0.15*2+0.2*2)/0.2*0.248*1.03</f>
        <v>0.89</v>
      </c>
      <c r="KEJ118" s="4">
        <f t="shared" si="1894"/>
        <v>14.24</v>
      </c>
      <c r="KEM118" s="1" t="s">
        <v>542</v>
      </c>
      <c r="KEN118" s="4" t="str" cm="1">
        <f t="array" ref="KEN118:KEP118">IFERROR(VLOOKUP(KEM118,[1]MA!$A$6:$D$32,{2,3,4},0),IFERROR(VLOOKUP(KEM118,[1]MO!$A$6:$D$26,{2,3,4},0),IFERROR(VLOOKUP(KEM118,[1]MQ!$A$6:$D$26,{2,3,4},0),IFERROR(VLOOKUP(KEM118,[1]BA!$A$6:$H$184,{2,5,8},0),{"No encontrado","X","X"}))))</f>
        <v>ALAMBRON 1/4</v>
      </c>
      <c r="KEO118" s="12" t="str">
        <v>Kg</v>
      </c>
      <c r="KEP118" s="4">
        <v>16</v>
      </c>
      <c r="KEQ118" s="1">
        <f t="shared" ref="KEQ118" si="5043">(0.15*2+0.2*2)/0.2*0.248*1.03</f>
        <v>0.89</v>
      </c>
      <c r="KER118" s="4">
        <f t="shared" si="1896"/>
        <v>14.24</v>
      </c>
      <c r="KEU118" s="1" t="s">
        <v>542</v>
      </c>
      <c r="KEV118" s="4" t="str" cm="1">
        <f t="array" ref="KEV118:KEX118">IFERROR(VLOOKUP(KEU118,[1]MA!$A$6:$D$32,{2,3,4},0),IFERROR(VLOOKUP(KEU118,[1]MO!$A$6:$D$26,{2,3,4},0),IFERROR(VLOOKUP(KEU118,[1]MQ!$A$6:$D$26,{2,3,4},0),IFERROR(VLOOKUP(KEU118,[1]BA!$A$6:$H$184,{2,5,8},0),{"No encontrado","X","X"}))))</f>
        <v>ALAMBRON 1/4</v>
      </c>
      <c r="KEW118" s="12" t="str">
        <v>Kg</v>
      </c>
      <c r="KEX118" s="4">
        <v>16</v>
      </c>
      <c r="KEY118" s="1">
        <f t="shared" ref="KEY118" si="5044">(0.15*2+0.2*2)/0.2*0.248*1.03</f>
        <v>0.89</v>
      </c>
      <c r="KEZ118" s="4">
        <f t="shared" si="1898"/>
        <v>14.24</v>
      </c>
      <c r="KFC118" s="1" t="s">
        <v>542</v>
      </c>
      <c r="KFD118" s="4" t="str" cm="1">
        <f t="array" ref="KFD118:KFF118">IFERROR(VLOOKUP(KFC118,[1]MA!$A$6:$D$32,{2,3,4},0),IFERROR(VLOOKUP(KFC118,[1]MO!$A$6:$D$26,{2,3,4},0),IFERROR(VLOOKUP(KFC118,[1]MQ!$A$6:$D$26,{2,3,4},0),IFERROR(VLOOKUP(KFC118,[1]BA!$A$6:$H$184,{2,5,8},0),{"No encontrado","X","X"}))))</f>
        <v>ALAMBRON 1/4</v>
      </c>
      <c r="KFE118" s="12" t="str">
        <v>Kg</v>
      </c>
      <c r="KFF118" s="4">
        <v>16</v>
      </c>
      <c r="KFG118" s="1">
        <f t="shared" ref="KFG118" si="5045">(0.15*2+0.2*2)/0.2*0.248*1.03</f>
        <v>0.89</v>
      </c>
      <c r="KFH118" s="4">
        <f t="shared" si="1900"/>
        <v>14.24</v>
      </c>
      <c r="KFK118" s="1" t="s">
        <v>542</v>
      </c>
      <c r="KFL118" s="4" t="str" cm="1">
        <f t="array" ref="KFL118:KFN118">IFERROR(VLOOKUP(KFK118,[1]MA!$A$6:$D$32,{2,3,4},0),IFERROR(VLOOKUP(KFK118,[1]MO!$A$6:$D$26,{2,3,4},0),IFERROR(VLOOKUP(KFK118,[1]MQ!$A$6:$D$26,{2,3,4},0),IFERROR(VLOOKUP(KFK118,[1]BA!$A$6:$H$184,{2,5,8},0),{"No encontrado","X","X"}))))</f>
        <v>ALAMBRON 1/4</v>
      </c>
      <c r="KFM118" s="12" t="str">
        <v>Kg</v>
      </c>
      <c r="KFN118" s="4">
        <v>16</v>
      </c>
      <c r="KFO118" s="1">
        <f t="shared" ref="KFO118" si="5046">(0.15*2+0.2*2)/0.2*0.248*1.03</f>
        <v>0.89</v>
      </c>
      <c r="KFP118" s="4">
        <f t="shared" si="1902"/>
        <v>14.24</v>
      </c>
      <c r="KFS118" s="1" t="s">
        <v>542</v>
      </c>
      <c r="KFT118" s="4" t="str" cm="1">
        <f t="array" ref="KFT118:KFV118">IFERROR(VLOOKUP(KFS118,[1]MA!$A$6:$D$32,{2,3,4},0),IFERROR(VLOOKUP(KFS118,[1]MO!$A$6:$D$26,{2,3,4},0),IFERROR(VLOOKUP(KFS118,[1]MQ!$A$6:$D$26,{2,3,4},0),IFERROR(VLOOKUP(KFS118,[1]BA!$A$6:$H$184,{2,5,8},0),{"No encontrado","X","X"}))))</f>
        <v>ALAMBRON 1/4</v>
      </c>
      <c r="KFU118" s="12" t="str">
        <v>Kg</v>
      </c>
      <c r="KFV118" s="4">
        <v>16</v>
      </c>
      <c r="KFW118" s="1">
        <f t="shared" ref="KFW118" si="5047">(0.15*2+0.2*2)/0.2*0.248*1.03</f>
        <v>0.89</v>
      </c>
      <c r="KFX118" s="4">
        <f t="shared" si="1904"/>
        <v>14.24</v>
      </c>
      <c r="KGA118" s="1" t="s">
        <v>542</v>
      </c>
      <c r="KGB118" s="4" t="str" cm="1">
        <f t="array" ref="KGB118:KGD118">IFERROR(VLOOKUP(KGA118,[1]MA!$A$6:$D$32,{2,3,4},0),IFERROR(VLOOKUP(KGA118,[1]MO!$A$6:$D$26,{2,3,4},0),IFERROR(VLOOKUP(KGA118,[1]MQ!$A$6:$D$26,{2,3,4},0),IFERROR(VLOOKUP(KGA118,[1]BA!$A$6:$H$184,{2,5,8},0),{"No encontrado","X","X"}))))</f>
        <v>ALAMBRON 1/4</v>
      </c>
      <c r="KGC118" s="12" t="str">
        <v>Kg</v>
      </c>
      <c r="KGD118" s="4">
        <v>16</v>
      </c>
      <c r="KGE118" s="1">
        <f t="shared" ref="KGE118" si="5048">(0.15*2+0.2*2)/0.2*0.248*1.03</f>
        <v>0.89</v>
      </c>
      <c r="KGF118" s="4">
        <f t="shared" si="1906"/>
        <v>14.24</v>
      </c>
      <c r="KGI118" s="1" t="s">
        <v>542</v>
      </c>
      <c r="KGJ118" s="4" t="str" cm="1">
        <f t="array" ref="KGJ118:KGL118">IFERROR(VLOOKUP(KGI118,[1]MA!$A$6:$D$32,{2,3,4},0),IFERROR(VLOOKUP(KGI118,[1]MO!$A$6:$D$26,{2,3,4},0),IFERROR(VLOOKUP(KGI118,[1]MQ!$A$6:$D$26,{2,3,4},0),IFERROR(VLOOKUP(KGI118,[1]BA!$A$6:$H$184,{2,5,8},0),{"No encontrado","X","X"}))))</f>
        <v>ALAMBRON 1/4</v>
      </c>
      <c r="KGK118" s="12" t="str">
        <v>Kg</v>
      </c>
      <c r="KGL118" s="4">
        <v>16</v>
      </c>
      <c r="KGM118" s="1">
        <f t="shared" ref="KGM118" si="5049">(0.15*2+0.2*2)/0.2*0.248*1.03</f>
        <v>0.89</v>
      </c>
      <c r="KGN118" s="4">
        <f t="shared" si="1908"/>
        <v>14.24</v>
      </c>
      <c r="KGQ118" s="1" t="s">
        <v>542</v>
      </c>
      <c r="KGR118" s="4" t="str" cm="1">
        <f t="array" ref="KGR118:KGT118">IFERROR(VLOOKUP(KGQ118,[1]MA!$A$6:$D$32,{2,3,4},0),IFERROR(VLOOKUP(KGQ118,[1]MO!$A$6:$D$26,{2,3,4},0),IFERROR(VLOOKUP(KGQ118,[1]MQ!$A$6:$D$26,{2,3,4},0),IFERROR(VLOOKUP(KGQ118,[1]BA!$A$6:$H$184,{2,5,8},0),{"No encontrado","X","X"}))))</f>
        <v>ALAMBRON 1/4</v>
      </c>
      <c r="KGS118" s="12" t="str">
        <v>Kg</v>
      </c>
      <c r="KGT118" s="4">
        <v>16</v>
      </c>
      <c r="KGU118" s="1">
        <f t="shared" ref="KGU118" si="5050">(0.15*2+0.2*2)/0.2*0.248*1.03</f>
        <v>0.89</v>
      </c>
      <c r="KGV118" s="4">
        <f t="shared" si="1910"/>
        <v>14.24</v>
      </c>
      <c r="KGY118" s="1" t="s">
        <v>542</v>
      </c>
      <c r="KGZ118" s="4" t="str" cm="1">
        <f t="array" ref="KGZ118:KHB118">IFERROR(VLOOKUP(KGY118,[1]MA!$A$6:$D$32,{2,3,4},0),IFERROR(VLOOKUP(KGY118,[1]MO!$A$6:$D$26,{2,3,4},0),IFERROR(VLOOKUP(KGY118,[1]MQ!$A$6:$D$26,{2,3,4},0),IFERROR(VLOOKUP(KGY118,[1]BA!$A$6:$H$184,{2,5,8},0),{"No encontrado","X","X"}))))</f>
        <v>ALAMBRON 1/4</v>
      </c>
      <c r="KHA118" s="12" t="str">
        <v>Kg</v>
      </c>
      <c r="KHB118" s="4">
        <v>16</v>
      </c>
      <c r="KHC118" s="1">
        <f t="shared" ref="KHC118" si="5051">(0.15*2+0.2*2)/0.2*0.248*1.03</f>
        <v>0.89</v>
      </c>
      <c r="KHD118" s="4">
        <f t="shared" si="1912"/>
        <v>14.24</v>
      </c>
      <c r="KHG118" s="1" t="s">
        <v>542</v>
      </c>
      <c r="KHH118" s="4" t="str" cm="1">
        <f t="array" ref="KHH118:KHJ118">IFERROR(VLOOKUP(KHG118,[1]MA!$A$6:$D$32,{2,3,4},0),IFERROR(VLOOKUP(KHG118,[1]MO!$A$6:$D$26,{2,3,4},0),IFERROR(VLOOKUP(KHG118,[1]MQ!$A$6:$D$26,{2,3,4},0),IFERROR(VLOOKUP(KHG118,[1]BA!$A$6:$H$184,{2,5,8},0),{"No encontrado","X","X"}))))</f>
        <v>ALAMBRON 1/4</v>
      </c>
      <c r="KHI118" s="12" t="str">
        <v>Kg</v>
      </c>
      <c r="KHJ118" s="4">
        <v>16</v>
      </c>
      <c r="KHK118" s="1">
        <f t="shared" ref="KHK118" si="5052">(0.15*2+0.2*2)/0.2*0.248*1.03</f>
        <v>0.89</v>
      </c>
      <c r="KHL118" s="4">
        <f t="shared" si="1914"/>
        <v>14.24</v>
      </c>
      <c r="KHO118" s="1" t="s">
        <v>542</v>
      </c>
      <c r="KHP118" s="4" t="str" cm="1">
        <f t="array" ref="KHP118:KHR118">IFERROR(VLOOKUP(KHO118,[1]MA!$A$6:$D$32,{2,3,4},0),IFERROR(VLOOKUP(KHO118,[1]MO!$A$6:$D$26,{2,3,4},0),IFERROR(VLOOKUP(KHO118,[1]MQ!$A$6:$D$26,{2,3,4},0),IFERROR(VLOOKUP(KHO118,[1]BA!$A$6:$H$184,{2,5,8},0),{"No encontrado","X","X"}))))</f>
        <v>ALAMBRON 1/4</v>
      </c>
      <c r="KHQ118" s="12" t="str">
        <v>Kg</v>
      </c>
      <c r="KHR118" s="4">
        <v>16</v>
      </c>
      <c r="KHS118" s="1">
        <f t="shared" ref="KHS118" si="5053">(0.15*2+0.2*2)/0.2*0.248*1.03</f>
        <v>0.89</v>
      </c>
      <c r="KHT118" s="4">
        <f t="shared" si="1916"/>
        <v>14.24</v>
      </c>
      <c r="KHW118" s="1" t="s">
        <v>542</v>
      </c>
      <c r="KHX118" s="4" t="str" cm="1">
        <f t="array" ref="KHX118:KHZ118">IFERROR(VLOOKUP(KHW118,[1]MA!$A$6:$D$32,{2,3,4},0),IFERROR(VLOOKUP(KHW118,[1]MO!$A$6:$D$26,{2,3,4},0),IFERROR(VLOOKUP(KHW118,[1]MQ!$A$6:$D$26,{2,3,4},0),IFERROR(VLOOKUP(KHW118,[1]BA!$A$6:$H$184,{2,5,8},0),{"No encontrado","X","X"}))))</f>
        <v>ALAMBRON 1/4</v>
      </c>
      <c r="KHY118" s="12" t="str">
        <v>Kg</v>
      </c>
      <c r="KHZ118" s="4">
        <v>16</v>
      </c>
      <c r="KIA118" s="1">
        <f t="shared" ref="KIA118" si="5054">(0.15*2+0.2*2)/0.2*0.248*1.03</f>
        <v>0.89</v>
      </c>
      <c r="KIB118" s="4">
        <f t="shared" si="1918"/>
        <v>14.24</v>
      </c>
      <c r="KIE118" s="1" t="s">
        <v>542</v>
      </c>
      <c r="KIF118" s="4" t="str" cm="1">
        <f t="array" ref="KIF118:KIH118">IFERROR(VLOOKUP(KIE118,[1]MA!$A$6:$D$32,{2,3,4},0),IFERROR(VLOOKUP(KIE118,[1]MO!$A$6:$D$26,{2,3,4},0),IFERROR(VLOOKUP(KIE118,[1]MQ!$A$6:$D$26,{2,3,4},0),IFERROR(VLOOKUP(KIE118,[1]BA!$A$6:$H$184,{2,5,8},0),{"No encontrado","X","X"}))))</f>
        <v>ALAMBRON 1/4</v>
      </c>
      <c r="KIG118" s="12" t="str">
        <v>Kg</v>
      </c>
      <c r="KIH118" s="4">
        <v>16</v>
      </c>
      <c r="KII118" s="1">
        <f t="shared" ref="KII118" si="5055">(0.15*2+0.2*2)/0.2*0.248*1.03</f>
        <v>0.89</v>
      </c>
      <c r="KIJ118" s="4">
        <f t="shared" si="1920"/>
        <v>14.24</v>
      </c>
      <c r="KIM118" s="1" t="s">
        <v>542</v>
      </c>
      <c r="KIN118" s="4" t="str" cm="1">
        <f t="array" ref="KIN118:KIP118">IFERROR(VLOOKUP(KIM118,[1]MA!$A$6:$D$32,{2,3,4},0),IFERROR(VLOOKUP(KIM118,[1]MO!$A$6:$D$26,{2,3,4},0),IFERROR(VLOOKUP(KIM118,[1]MQ!$A$6:$D$26,{2,3,4},0),IFERROR(VLOOKUP(KIM118,[1]BA!$A$6:$H$184,{2,5,8},0),{"No encontrado","X","X"}))))</f>
        <v>ALAMBRON 1/4</v>
      </c>
      <c r="KIO118" s="12" t="str">
        <v>Kg</v>
      </c>
      <c r="KIP118" s="4">
        <v>16</v>
      </c>
      <c r="KIQ118" s="1">
        <f t="shared" ref="KIQ118" si="5056">(0.15*2+0.2*2)/0.2*0.248*1.03</f>
        <v>0.89</v>
      </c>
      <c r="KIR118" s="4">
        <f t="shared" si="1922"/>
        <v>14.24</v>
      </c>
      <c r="KIU118" s="1" t="s">
        <v>542</v>
      </c>
      <c r="KIV118" s="4" t="str" cm="1">
        <f t="array" ref="KIV118:KIX118">IFERROR(VLOOKUP(KIU118,[1]MA!$A$6:$D$32,{2,3,4},0),IFERROR(VLOOKUP(KIU118,[1]MO!$A$6:$D$26,{2,3,4},0),IFERROR(VLOOKUP(KIU118,[1]MQ!$A$6:$D$26,{2,3,4},0),IFERROR(VLOOKUP(KIU118,[1]BA!$A$6:$H$184,{2,5,8},0),{"No encontrado","X","X"}))))</f>
        <v>ALAMBRON 1/4</v>
      </c>
      <c r="KIW118" s="12" t="str">
        <v>Kg</v>
      </c>
      <c r="KIX118" s="4">
        <v>16</v>
      </c>
      <c r="KIY118" s="1">
        <f t="shared" ref="KIY118" si="5057">(0.15*2+0.2*2)/0.2*0.248*1.03</f>
        <v>0.89</v>
      </c>
      <c r="KIZ118" s="4">
        <f t="shared" si="1924"/>
        <v>14.24</v>
      </c>
      <c r="KJC118" s="1" t="s">
        <v>542</v>
      </c>
      <c r="KJD118" s="4" t="str" cm="1">
        <f t="array" ref="KJD118:KJF118">IFERROR(VLOOKUP(KJC118,[1]MA!$A$6:$D$32,{2,3,4},0),IFERROR(VLOOKUP(KJC118,[1]MO!$A$6:$D$26,{2,3,4},0),IFERROR(VLOOKUP(KJC118,[1]MQ!$A$6:$D$26,{2,3,4},0),IFERROR(VLOOKUP(KJC118,[1]BA!$A$6:$H$184,{2,5,8},0),{"No encontrado","X","X"}))))</f>
        <v>ALAMBRON 1/4</v>
      </c>
      <c r="KJE118" s="12" t="str">
        <v>Kg</v>
      </c>
      <c r="KJF118" s="4">
        <v>16</v>
      </c>
      <c r="KJG118" s="1">
        <f t="shared" ref="KJG118" si="5058">(0.15*2+0.2*2)/0.2*0.248*1.03</f>
        <v>0.89</v>
      </c>
      <c r="KJH118" s="4">
        <f t="shared" si="1926"/>
        <v>14.24</v>
      </c>
      <c r="KJK118" s="1" t="s">
        <v>542</v>
      </c>
      <c r="KJL118" s="4" t="str" cm="1">
        <f t="array" ref="KJL118:KJN118">IFERROR(VLOOKUP(KJK118,[1]MA!$A$6:$D$32,{2,3,4},0),IFERROR(VLOOKUP(KJK118,[1]MO!$A$6:$D$26,{2,3,4},0),IFERROR(VLOOKUP(KJK118,[1]MQ!$A$6:$D$26,{2,3,4},0),IFERROR(VLOOKUP(KJK118,[1]BA!$A$6:$H$184,{2,5,8},0),{"No encontrado","X","X"}))))</f>
        <v>ALAMBRON 1/4</v>
      </c>
      <c r="KJM118" s="12" t="str">
        <v>Kg</v>
      </c>
      <c r="KJN118" s="4">
        <v>16</v>
      </c>
      <c r="KJO118" s="1">
        <f t="shared" ref="KJO118" si="5059">(0.15*2+0.2*2)/0.2*0.248*1.03</f>
        <v>0.89</v>
      </c>
      <c r="KJP118" s="4">
        <f t="shared" si="1928"/>
        <v>14.24</v>
      </c>
      <c r="KJS118" s="1" t="s">
        <v>542</v>
      </c>
      <c r="KJT118" s="4" t="str" cm="1">
        <f t="array" ref="KJT118:KJV118">IFERROR(VLOOKUP(KJS118,[1]MA!$A$6:$D$32,{2,3,4},0),IFERROR(VLOOKUP(KJS118,[1]MO!$A$6:$D$26,{2,3,4},0),IFERROR(VLOOKUP(KJS118,[1]MQ!$A$6:$D$26,{2,3,4},0),IFERROR(VLOOKUP(KJS118,[1]BA!$A$6:$H$184,{2,5,8},0),{"No encontrado","X","X"}))))</f>
        <v>ALAMBRON 1/4</v>
      </c>
      <c r="KJU118" s="12" t="str">
        <v>Kg</v>
      </c>
      <c r="KJV118" s="4">
        <v>16</v>
      </c>
      <c r="KJW118" s="1">
        <f t="shared" ref="KJW118" si="5060">(0.15*2+0.2*2)/0.2*0.248*1.03</f>
        <v>0.89</v>
      </c>
      <c r="KJX118" s="4">
        <f t="shared" si="1930"/>
        <v>14.24</v>
      </c>
      <c r="KKA118" s="1" t="s">
        <v>542</v>
      </c>
      <c r="KKB118" s="4" t="str" cm="1">
        <f t="array" ref="KKB118:KKD118">IFERROR(VLOOKUP(KKA118,[1]MA!$A$6:$D$32,{2,3,4},0),IFERROR(VLOOKUP(KKA118,[1]MO!$A$6:$D$26,{2,3,4},0),IFERROR(VLOOKUP(KKA118,[1]MQ!$A$6:$D$26,{2,3,4},0),IFERROR(VLOOKUP(KKA118,[1]BA!$A$6:$H$184,{2,5,8},0),{"No encontrado","X","X"}))))</f>
        <v>ALAMBRON 1/4</v>
      </c>
      <c r="KKC118" s="12" t="str">
        <v>Kg</v>
      </c>
      <c r="KKD118" s="4">
        <v>16</v>
      </c>
      <c r="KKE118" s="1">
        <f t="shared" ref="KKE118" si="5061">(0.15*2+0.2*2)/0.2*0.248*1.03</f>
        <v>0.89</v>
      </c>
      <c r="KKF118" s="4">
        <f t="shared" si="1932"/>
        <v>14.24</v>
      </c>
      <c r="KKI118" s="1" t="s">
        <v>542</v>
      </c>
      <c r="KKJ118" s="4" t="str" cm="1">
        <f t="array" ref="KKJ118:KKL118">IFERROR(VLOOKUP(KKI118,[1]MA!$A$6:$D$32,{2,3,4},0),IFERROR(VLOOKUP(KKI118,[1]MO!$A$6:$D$26,{2,3,4},0),IFERROR(VLOOKUP(KKI118,[1]MQ!$A$6:$D$26,{2,3,4},0),IFERROR(VLOOKUP(KKI118,[1]BA!$A$6:$H$184,{2,5,8},0),{"No encontrado","X","X"}))))</f>
        <v>ALAMBRON 1/4</v>
      </c>
      <c r="KKK118" s="12" t="str">
        <v>Kg</v>
      </c>
      <c r="KKL118" s="4">
        <v>16</v>
      </c>
      <c r="KKM118" s="1">
        <f t="shared" ref="KKM118" si="5062">(0.15*2+0.2*2)/0.2*0.248*1.03</f>
        <v>0.89</v>
      </c>
      <c r="KKN118" s="4">
        <f t="shared" si="1934"/>
        <v>14.24</v>
      </c>
      <c r="KKQ118" s="1" t="s">
        <v>542</v>
      </c>
      <c r="KKR118" s="4" t="str" cm="1">
        <f t="array" ref="KKR118:KKT118">IFERROR(VLOOKUP(KKQ118,[1]MA!$A$6:$D$32,{2,3,4},0),IFERROR(VLOOKUP(KKQ118,[1]MO!$A$6:$D$26,{2,3,4},0),IFERROR(VLOOKUP(KKQ118,[1]MQ!$A$6:$D$26,{2,3,4},0),IFERROR(VLOOKUP(KKQ118,[1]BA!$A$6:$H$184,{2,5,8},0),{"No encontrado","X","X"}))))</f>
        <v>ALAMBRON 1/4</v>
      </c>
      <c r="KKS118" s="12" t="str">
        <v>Kg</v>
      </c>
      <c r="KKT118" s="4">
        <v>16</v>
      </c>
      <c r="KKU118" s="1">
        <f t="shared" ref="KKU118" si="5063">(0.15*2+0.2*2)/0.2*0.248*1.03</f>
        <v>0.89</v>
      </c>
      <c r="KKV118" s="4">
        <f t="shared" si="1936"/>
        <v>14.24</v>
      </c>
      <c r="KKY118" s="1" t="s">
        <v>542</v>
      </c>
      <c r="KKZ118" s="4" t="str" cm="1">
        <f t="array" ref="KKZ118:KLB118">IFERROR(VLOOKUP(KKY118,[1]MA!$A$6:$D$32,{2,3,4},0),IFERROR(VLOOKUP(KKY118,[1]MO!$A$6:$D$26,{2,3,4},0),IFERROR(VLOOKUP(KKY118,[1]MQ!$A$6:$D$26,{2,3,4},0),IFERROR(VLOOKUP(KKY118,[1]BA!$A$6:$H$184,{2,5,8},0),{"No encontrado","X","X"}))))</f>
        <v>ALAMBRON 1/4</v>
      </c>
      <c r="KLA118" s="12" t="str">
        <v>Kg</v>
      </c>
      <c r="KLB118" s="4">
        <v>16</v>
      </c>
      <c r="KLC118" s="1">
        <f t="shared" ref="KLC118" si="5064">(0.15*2+0.2*2)/0.2*0.248*1.03</f>
        <v>0.89</v>
      </c>
      <c r="KLD118" s="4">
        <f t="shared" si="1938"/>
        <v>14.24</v>
      </c>
      <c r="KLG118" s="1" t="s">
        <v>542</v>
      </c>
      <c r="KLH118" s="4" t="str" cm="1">
        <f t="array" ref="KLH118:KLJ118">IFERROR(VLOOKUP(KLG118,[1]MA!$A$6:$D$32,{2,3,4},0),IFERROR(VLOOKUP(KLG118,[1]MO!$A$6:$D$26,{2,3,4},0),IFERROR(VLOOKUP(KLG118,[1]MQ!$A$6:$D$26,{2,3,4},0),IFERROR(VLOOKUP(KLG118,[1]BA!$A$6:$H$184,{2,5,8},0),{"No encontrado","X","X"}))))</f>
        <v>ALAMBRON 1/4</v>
      </c>
      <c r="KLI118" s="12" t="str">
        <v>Kg</v>
      </c>
      <c r="KLJ118" s="4">
        <v>16</v>
      </c>
      <c r="KLK118" s="1">
        <f t="shared" ref="KLK118" si="5065">(0.15*2+0.2*2)/0.2*0.248*1.03</f>
        <v>0.89</v>
      </c>
      <c r="KLL118" s="4">
        <f t="shared" si="1940"/>
        <v>14.24</v>
      </c>
      <c r="KLO118" s="1" t="s">
        <v>542</v>
      </c>
      <c r="KLP118" s="4" t="str" cm="1">
        <f t="array" ref="KLP118:KLR118">IFERROR(VLOOKUP(KLO118,[1]MA!$A$6:$D$32,{2,3,4},0),IFERROR(VLOOKUP(KLO118,[1]MO!$A$6:$D$26,{2,3,4},0),IFERROR(VLOOKUP(KLO118,[1]MQ!$A$6:$D$26,{2,3,4},0),IFERROR(VLOOKUP(KLO118,[1]BA!$A$6:$H$184,{2,5,8},0),{"No encontrado","X","X"}))))</f>
        <v>ALAMBRON 1/4</v>
      </c>
      <c r="KLQ118" s="12" t="str">
        <v>Kg</v>
      </c>
      <c r="KLR118" s="4">
        <v>16</v>
      </c>
      <c r="KLS118" s="1">
        <f t="shared" ref="KLS118" si="5066">(0.15*2+0.2*2)/0.2*0.248*1.03</f>
        <v>0.89</v>
      </c>
      <c r="KLT118" s="4">
        <f t="shared" si="1942"/>
        <v>14.24</v>
      </c>
      <c r="KLW118" s="1" t="s">
        <v>542</v>
      </c>
      <c r="KLX118" s="4" t="str" cm="1">
        <f t="array" ref="KLX118:KLZ118">IFERROR(VLOOKUP(KLW118,[1]MA!$A$6:$D$32,{2,3,4},0),IFERROR(VLOOKUP(KLW118,[1]MO!$A$6:$D$26,{2,3,4},0),IFERROR(VLOOKUP(KLW118,[1]MQ!$A$6:$D$26,{2,3,4},0),IFERROR(VLOOKUP(KLW118,[1]BA!$A$6:$H$184,{2,5,8},0),{"No encontrado","X","X"}))))</f>
        <v>ALAMBRON 1/4</v>
      </c>
      <c r="KLY118" s="12" t="str">
        <v>Kg</v>
      </c>
      <c r="KLZ118" s="4">
        <v>16</v>
      </c>
      <c r="KMA118" s="1">
        <f t="shared" ref="KMA118" si="5067">(0.15*2+0.2*2)/0.2*0.248*1.03</f>
        <v>0.89</v>
      </c>
      <c r="KMB118" s="4">
        <f t="shared" si="1944"/>
        <v>14.24</v>
      </c>
      <c r="KME118" s="1" t="s">
        <v>542</v>
      </c>
      <c r="KMF118" s="4" t="str" cm="1">
        <f t="array" ref="KMF118:KMH118">IFERROR(VLOOKUP(KME118,[1]MA!$A$6:$D$32,{2,3,4},0),IFERROR(VLOOKUP(KME118,[1]MO!$A$6:$D$26,{2,3,4},0),IFERROR(VLOOKUP(KME118,[1]MQ!$A$6:$D$26,{2,3,4},0),IFERROR(VLOOKUP(KME118,[1]BA!$A$6:$H$184,{2,5,8},0),{"No encontrado","X","X"}))))</f>
        <v>ALAMBRON 1/4</v>
      </c>
      <c r="KMG118" s="12" t="str">
        <v>Kg</v>
      </c>
      <c r="KMH118" s="4">
        <v>16</v>
      </c>
      <c r="KMI118" s="1">
        <f t="shared" ref="KMI118" si="5068">(0.15*2+0.2*2)/0.2*0.248*1.03</f>
        <v>0.89</v>
      </c>
      <c r="KMJ118" s="4">
        <f t="shared" si="1946"/>
        <v>14.24</v>
      </c>
      <c r="KMM118" s="1" t="s">
        <v>542</v>
      </c>
      <c r="KMN118" s="4" t="str" cm="1">
        <f t="array" ref="KMN118:KMP118">IFERROR(VLOOKUP(KMM118,[1]MA!$A$6:$D$32,{2,3,4},0),IFERROR(VLOOKUP(KMM118,[1]MO!$A$6:$D$26,{2,3,4},0),IFERROR(VLOOKUP(KMM118,[1]MQ!$A$6:$D$26,{2,3,4},0),IFERROR(VLOOKUP(KMM118,[1]BA!$A$6:$H$184,{2,5,8},0),{"No encontrado","X","X"}))))</f>
        <v>ALAMBRON 1/4</v>
      </c>
      <c r="KMO118" s="12" t="str">
        <v>Kg</v>
      </c>
      <c r="KMP118" s="4">
        <v>16</v>
      </c>
      <c r="KMQ118" s="1">
        <f t="shared" ref="KMQ118" si="5069">(0.15*2+0.2*2)/0.2*0.248*1.03</f>
        <v>0.89</v>
      </c>
      <c r="KMR118" s="4">
        <f t="shared" si="1948"/>
        <v>14.24</v>
      </c>
      <c r="KMU118" s="1" t="s">
        <v>542</v>
      </c>
      <c r="KMV118" s="4" t="str" cm="1">
        <f t="array" ref="KMV118:KMX118">IFERROR(VLOOKUP(KMU118,[1]MA!$A$6:$D$32,{2,3,4},0),IFERROR(VLOOKUP(KMU118,[1]MO!$A$6:$D$26,{2,3,4},0),IFERROR(VLOOKUP(KMU118,[1]MQ!$A$6:$D$26,{2,3,4},0),IFERROR(VLOOKUP(KMU118,[1]BA!$A$6:$H$184,{2,5,8},0),{"No encontrado","X","X"}))))</f>
        <v>ALAMBRON 1/4</v>
      </c>
      <c r="KMW118" s="12" t="str">
        <v>Kg</v>
      </c>
      <c r="KMX118" s="4">
        <v>16</v>
      </c>
      <c r="KMY118" s="1">
        <f t="shared" ref="KMY118" si="5070">(0.15*2+0.2*2)/0.2*0.248*1.03</f>
        <v>0.89</v>
      </c>
      <c r="KMZ118" s="4">
        <f t="shared" si="1950"/>
        <v>14.24</v>
      </c>
      <c r="KNC118" s="1" t="s">
        <v>542</v>
      </c>
      <c r="KND118" s="4" t="str" cm="1">
        <f t="array" ref="KND118:KNF118">IFERROR(VLOOKUP(KNC118,[1]MA!$A$6:$D$32,{2,3,4},0),IFERROR(VLOOKUP(KNC118,[1]MO!$A$6:$D$26,{2,3,4},0),IFERROR(VLOOKUP(KNC118,[1]MQ!$A$6:$D$26,{2,3,4},0),IFERROR(VLOOKUP(KNC118,[1]BA!$A$6:$H$184,{2,5,8},0),{"No encontrado","X","X"}))))</f>
        <v>ALAMBRON 1/4</v>
      </c>
      <c r="KNE118" s="12" t="str">
        <v>Kg</v>
      </c>
      <c r="KNF118" s="4">
        <v>16</v>
      </c>
      <c r="KNG118" s="1">
        <f t="shared" ref="KNG118" si="5071">(0.15*2+0.2*2)/0.2*0.248*1.03</f>
        <v>0.89</v>
      </c>
      <c r="KNH118" s="4">
        <f t="shared" si="1952"/>
        <v>14.24</v>
      </c>
      <c r="KNK118" s="1" t="s">
        <v>542</v>
      </c>
      <c r="KNL118" s="4" t="str" cm="1">
        <f t="array" ref="KNL118:KNN118">IFERROR(VLOOKUP(KNK118,[1]MA!$A$6:$D$32,{2,3,4},0),IFERROR(VLOOKUP(KNK118,[1]MO!$A$6:$D$26,{2,3,4},0),IFERROR(VLOOKUP(KNK118,[1]MQ!$A$6:$D$26,{2,3,4},0),IFERROR(VLOOKUP(KNK118,[1]BA!$A$6:$H$184,{2,5,8},0),{"No encontrado","X","X"}))))</f>
        <v>ALAMBRON 1/4</v>
      </c>
      <c r="KNM118" s="12" t="str">
        <v>Kg</v>
      </c>
      <c r="KNN118" s="4">
        <v>16</v>
      </c>
      <c r="KNO118" s="1">
        <f t="shared" ref="KNO118" si="5072">(0.15*2+0.2*2)/0.2*0.248*1.03</f>
        <v>0.89</v>
      </c>
      <c r="KNP118" s="4">
        <f t="shared" si="1954"/>
        <v>14.24</v>
      </c>
      <c r="KNS118" s="1" t="s">
        <v>542</v>
      </c>
      <c r="KNT118" s="4" t="str" cm="1">
        <f t="array" ref="KNT118:KNV118">IFERROR(VLOOKUP(KNS118,[1]MA!$A$6:$D$32,{2,3,4},0),IFERROR(VLOOKUP(KNS118,[1]MO!$A$6:$D$26,{2,3,4},0),IFERROR(VLOOKUP(KNS118,[1]MQ!$A$6:$D$26,{2,3,4},0),IFERROR(VLOOKUP(KNS118,[1]BA!$A$6:$H$184,{2,5,8},0),{"No encontrado","X","X"}))))</f>
        <v>ALAMBRON 1/4</v>
      </c>
      <c r="KNU118" s="12" t="str">
        <v>Kg</v>
      </c>
      <c r="KNV118" s="4">
        <v>16</v>
      </c>
      <c r="KNW118" s="1">
        <f t="shared" ref="KNW118" si="5073">(0.15*2+0.2*2)/0.2*0.248*1.03</f>
        <v>0.89</v>
      </c>
      <c r="KNX118" s="4">
        <f t="shared" si="1956"/>
        <v>14.24</v>
      </c>
      <c r="KOA118" s="1" t="s">
        <v>542</v>
      </c>
      <c r="KOB118" s="4" t="str" cm="1">
        <f t="array" ref="KOB118:KOD118">IFERROR(VLOOKUP(KOA118,[1]MA!$A$6:$D$32,{2,3,4},0),IFERROR(VLOOKUP(KOA118,[1]MO!$A$6:$D$26,{2,3,4},0),IFERROR(VLOOKUP(KOA118,[1]MQ!$A$6:$D$26,{2,3,4},0),IFERROR(VLOOKUP(KOA118,[1]BA!$A$6:$H$184,{2,5,8},0),{"No encontrado","X","X"}))))</f>
        <v>ALAMBRON 1/4</v>
      </c>
      <c r="KOC118" s="12" t="str">
        <v>Kg</v>
      </c>
      <c r="KOD118" s="4">
        <v>16</v>
      </c>
      <c r="KOE118" s="1">
        <f t="shared" ref="KOE118" si="5074">(0.15*2+0.2*2)/0.2*0.248*1.03</f>
        <v>0.89</v>
      </c>
      <c r="KOF118" s="4">
        <f t="shared" si="1958"/>
        <v>14.24</v>
      </c>
      <c r="KOI118" s="1" t="s">
        <v>542</v>
      </c>
      <c r="KOJ118" s="4" t="str" cm="1">
        <f t="array" ref="KOJ118:KOL118">IFERROR(VLOOKUP(KOI118,[1]MA!$A$6:$D$32,{2,3,4},0),IFERROR(VLOOKUP(KOI118,[1]MO!$A$6:$D$26,{2,3,4},0),IFERROR(VLOOKUP(KOI118,[1]MQ!$A$6:$D$26,{2,3,4},0),IFERROR(VLOOKUP(KOI118,[1]BA!$A$6:$H$184,{2,5,8},0),{"No encontrado","X","X"}))))</f>
        <v>ALAMBRON 1/4</v>
      </c>
      <c r="KOK118" s="12" t="str">
        <v>Kg</v>
      </c>
      <c r="KOL118" s="4">
        <v>16</v>
      </c>
      <c r="KOM118" s="1">
        <f t="shared" ref="KOM118" si="5075">(0.15*2+0.2*2)/0.2*0.248*1.03</f>
        <v>0.89</v>
      </c>
      <c r="KON118" s="4">
        <f t="shared" si="1960"/>
        <v>14.24</v>
      </c>
      <c r="KOQ118" s="1" t="s">
        <v>542</v>
      </c>
      <c r="KOR118" s="4" t="str" cm="1">
        <f t="array" ref="KOR118:KOT118">IFERROR(VLOOKUP(KOQ118,[1]MA!$A$6:$D$32,{2,3,4},0),IFERROR(VLOOKUP(KOQ118,[1]MO!$A$6:$D$26,{2,3,4},0),IFERROR(VLOOKUP(KOQ118,[1]MQ!$A$6:$D$26,{2,3,4},0),IFERROR(VLOOKUP(KOQ118,[1]BA!$A$6:$H$184,{2,5,8},0),{"No encontrado","X","X"}))))</f>
        <v>ALAMBRON 1/4</v>
      </c>
      <c r="KOS118" s="12" t="str">
        <v>Kg</v>
      </c>
      <c r="KOT118" s="4">
        <v>16</v>
      </c>
      <c r="KOU118" s="1">
        <f t="shared" ref="KOU118" si="5076">(0.15*2+0.2*2)/0.2*0.248*1.03</f>
        <v>0.89</v>
      </c>
      <c r="KOV118" s="4">
        <f t="shared" si="1962"/>
        <v>14.24</v>
      </c>
      <c r="KOY118" s="1" t="s">
        <v>542</v>
      </c>
      <c r="KOZ118" s="4" t="str" cm="1">
        <f t="array" ref="KOZ118:KPB118">IFERROR(VLOOKUP(KOY118,[1]MA!$A$6:$D$32,{2,3,4},0),IFERROR(VLOOKUP(KOY118,[1]MO!$A$6:$D$26,{2,3,4},0),IFERROR(VLOOKUP(KOY118,[1]MQ!$A$6:$D$26,{2,3,4},0),IFERROR(VLOOKUP(KOY118,[1]BA!$A$6:$H$184,{2,5,8},0),{"No encontrado","X","X"}))))</f>
        <v>ALAMBRON 1/4</v>
      </c>
      <c r="KPA118" s="12" t="str">
        <v>Kg</v>
      </c>
      <c r="KPB118" s="4">
        <v>16</v>
      </c>
      <c r="KPC118" s="1">
        <f t="shared" ref="KPC118" si="5077">(0.15*2+0.2*2)/0.2*0.248*1.03</f>
        <v>0.89</v>
      </c>
      <c r="KPD118" s="4">
        <f t="shared" si="1964"/>
        <v>14.24</v>
      </c>
      <c r="KPG118" s="1" t="s">
        <v>542</v>
      </c>
      <c r="KPH118" s="4" t="str" cm="1">
        <f t="array" ref="KPH118:KPJ118">IFERROR(VLOOKUP(KPG118,[1]MA!$A$6:$D$32,{2,3,4},0),IFERROR(VLOOKUP(KPG118,[1]MO!$A$6:$D$26,{2,3,4},0),IFERROR(VLOOKUP(KPG118,[1]MQ!$A$6:$D$26,{2,3,4},0),IFERROR(VLOOKUP(KPG118,[1]BA!$A$6:$H$184,{2,5,8},0),{"No encontrado","X","X"}))))</f>
        <v>ALAMBRON 1/4</v>
      </c>
      <c r="KPI118" s="12" t="str">
        <v>Kg</v>
      </c>
      <c r="KPJ118" s="4">
        <v>16</v>
      </c>
      <c r="KPK118" s="1">
        <f t="shared" ref="KPK118" si="5078">(0.15*2+0.2*2)/0.2*0.248*1.03</f>
        <v>0.89</v>
      </c>
      <c r="KPL118" s="4">
        <f t="shared" si="1966"/>
        <v>14.24</v>
      </c>
      <c r="KPO118" s="1" t="s">
        <v>542</v>
      </c>
      <c r="KPP118" s="4" t="str" cm="1">
        <f t="array" ref="KPP118:KPR118">IFERROR(VLOOKUP(KPO118,[1]MA!$A$6:$D$32,{2,3,4},0),IFERROR(VLOOKUP(KPO118,[1]MO!$A$6:$D$26,{2,3,4},0),IFERROR(VLOOKUP(KPO118,[1]MQ!$A$6:$D$26,{2,3,4},0),IFERROR(VLOOKUP(KPO118,[1]BA!$A$6:$H$184,{2,5,8},0),{"No encontrado","X","X"}))))</f>
        <v>ALAMBRON 1/4</v>
      </c>
      <c r="KPQ118" s="12" t="str">
        <v>Kg</v>
      </c>
      <c r="KPR118" s="4">
        <v>16</v>
      </c>
      <c r="KPS118" s="1">
        <f t="shared" ref="KPS118" si="5079">(0.15*2+0.2*2)/0.2*0.248*1.03</f>
        <v>0.89</v>
      </c>
      <c r="KPT118" s="4">
        <f t="shared" si="1968"/>
        <v>14.24</v>
      </c>
      <c r="KPW118" s="1" t="s">
        <v>542</v>
      </c>
      <c r="KPX118" s="4" t="str" cm="1">
        <f t="array" ref="KPX118:KPZ118">IFERROR(VLOOKUP(KPW118,[1]MA!$A$6:$D$32,{2,3,4},0),IFERROR(VLOOKUP(KPW118,[1]MO!$A$6:$D$26,{2,3,4},0),IFERROR(VLOOKUP(KPW118,[1]MQ!$A$6:$D$26,{2,3,4},0),IFERROR(VLOOKUP(KPW118,[1]BA!$A$6:$H$184,{2,5,8},0),{"No encontrado","X","X"}))))</f>
        <v>ALAMBRON 1/4</v>
      </c>
      <c r="KPY118" s="12" t="str">
        <v>Kg</v>
      </c>
      <c r="KPZ118" s="4">
        <v>16</v>
      </c>
      <c r="KQA118" s="1">
        <f t="shared" ref="KQA118" si="5080">(0.15*2+0.2*2)/0.2*0.248*1.03</f>
        <v>0.89</v>
      </c>
      <c r="KQB118" s="4">
        <f t="shared" si="1970"/>
        <v>14.24</v>
      </c>
      <c r="KQE118" s="1" t="s">
        <v>542</v>
      </c>
      <c r="KQF118" s="4" t="str" cm="1">
        <f t="array" ref="KQF118:KQH118">IFERROR(VLOOKUP(KQE118,[1]MA!$A$6:$D$32,{2,3,4},0),IFERROR(VLOOKUP(KQE118,[1]MO!$A$6:$D$26,{2,3,4},0),IFERROR(VLOOKUP(KQE118,[1]MQ!$A$6:$D$26,{2,3,4},0),IFERROR(VLOOKUP(KQE118,[1]BA!$A$6:$H$184,{2,5,8},0),{"No encontrado","X","X"}))))</f>
        <v>ALAMBRON 1/4</v>
      </c>
      <c r="KQG118" s="12" t="str">
        <v>Kg</v>
      </c>
      <c r="KQH118" s="4">
        <v>16</v>
      </c>
      <c r="KQI118" s="1">
        <f t="shared" ref="KQI118" si="5081">(0.15*2+0.2*2)/0.2*0.248*1.03</f>
        <v>0.89</v>
      </c>
      <c r="KQJ118" s="4">
        <f t="shared" si="1972"/>
        <v>14.24</v>
      </c>
      <c r="KQM118" s="1" t="s">
        <v>542</v>
      </c>
      <c r="KQN118" s="4" t="str" cm="1">
        <f t="array" ref="KQN118:KQP118">IFERROR(VLOOKUP(KQM118,[1]MA!$A$6:$D$32,{2,3,4},0),IFERROR(VLOOKUP(KQM118,[1]MO!$A$6:$D$26,{2,3,4},0),IFERROR(VLOOKUP(KQM118,[1]MQ!$A$6:$D$26,{2,3,4},0),IFERROR(VLOOKUP(KQM118,[1]BA!$A$6:$H$184,{2,5,8},0),{"No encontrado","X","X"}))))</f>
        <v>ALAMBRON 1/4</v>
      </c>
      <c r="KQO118" s="12" t="str">
        <v>Kg</v>
      </c>
      <c r="KQP118" s="4">
        <v>16</v>
      </c>
      <c r="KQQ118" s="1">
        <f t="shared" ref="KQQ118" si="5082">(0.15*2+0.2*2)/0.2*0.248*1.03</f>
        <v>0.89</v>
      </c>
      <c r="KQR118" s="4">
        <f t="shared" si="1974"/>
        <v>14.24</v>
      </c>
      <c r="KQU118" s="1" t="s">
        <v>542</v>
      </c>
      <c r="KQV118" s="4" t="str" cm="1">
        <f t="array" ref="KQV118:KQX118">IFERROR(VLOOKUP(KQU118,[1]MA!$A$6:$D$32,{2,3,4},0),IFERROR(VLOOKUP(KQU118,[1]MO!$A$6:$D$26,{2,3,4},0),IFERROR(VLOOKUP(KQU118,[1]MQ!$A$6:$D$26,{2,3,4},0),IFERROR(VLOOKUP(KQU118,[1]BA!$A$6:$H$184,{2,5,8},0),{"No encontrado","X","X"}))))</f>
        <v>ALAMBRON 1/4</v>
      </c>
      <c r="KQW118" s="12" t="str">
        <v>Kg</v>
      </c>
      <c r="KQX118" s="4">
        <v>16</v>
      </c>
      <c r="KQY118" s="1">
        <f t="shared" ref="KQY118" si="5083">(0.15*2+0.2*2)/0.2*0.248*1.03</f>
        <v>0.89</v>
      </c>
      <c r="KQZ118" s="4">
        <f t="shared" si="1976"/>
        <v>14.24</v>
      </c>
      <c r="KRC118" s="1" t="s">
        <v>542</v>
      </c>
      <c r="KRD118" s="4" t="str" cm="1">
        <f t="array" ref="KRD118:KRF118">IFERROR(VLOOKUP(KRC118,[1]MA!$A$6:$D$32,{2,3,4},0),IFERROR(VLOOKUP(KRC118,[1]MO!$A$6:$D$26,{2,3,4},0),IFERROR(VLOOKUP(KRC118,[1]MQ!$A$6:$D$26,{2,3,4},0),IFERROR(VLOOKUP(KRC118,[1]BA!$A$6:$H$184,{2,5,8},0),{"No encontrado","X","X"}))))</f>
        <v>ALAMBRON 1/4</v>
      </c>
      <c r="KRE118" s="12" t="str">
        <v>Kg</v>
      </c>
      <c r="KRF118" s="4">
        <v>16</v>
      </c>
      <c r="KRG118" s="1">
        <f t="shared" ref="KRG118" si="5084">(0.15*2+0.2*2)/0.2*0.248*1.03</f>
        <v>0.89</v>
      </c>
      <c r="KRH118" s="4">
        <f t="shared" si="1978"/>
        <v>14.24</v>
      </c>
      <c r="KRK118" s="1" t="s">
        <v>542</v>
      </c>
      <c r="KRL118" s="4" t="str" cm="1">
        <f t="array" ref="KRL118:KRN118">IFERROR(VLOOKUP(KRK118,[1]MA!$A$6:$D$32,{2,3,4},0),IFERROR(VLOOKUP(KRK118,[1]MO!$A$6:$D$26,{2,3,4},0),IFERROR(VLOOKUP(KRK118,[1]MQ!$A$6:$D$26,{2,3,4},0),IFERROR(VLOOKUP(KRK118,[1]BA!$A$6:$H$184,{2,5,8},0),{"No encontrado","X","X"}))))</f>
        <v>ALAMBRON 1/4</v>
      </c>
      <c r="KRM118" s="12" t="str">
        <v>Kg</v>
      </c>
      <c r="KRN118" s="4">
        <v>16</v>
      </c>
      <c r="KRO118" s="1">
        <f t="shared" ref="KRO118" si="5085">(0.15*2+0.2*2)/0.2*0.248*1.03</f>
        <v>0.89</v>
      </c>
      <c r="KRP118" s="4">
        <f t="shared" si="1980"/>
        <v>14.24</v>
      </c>
      <c r="KRS118" s="1" t="s">
        <v>542</v>
      </c>
      <c r="KRT118" s="4" t="str" cm="1">
        <f t="array" ref="KRT118:KRV118">IFERROR(VLOOKUP(KRS118,[1]MA!$A$6:$D$32,{2,3,4},0),IFERROR(VLOOKUP(KRS118,[1]MO!$A$6:$D$26,{2,3,4},0),IFERROR(VLOOKUP(KRS118,[1]MQ!$A$6:$D$26,{2,3,4},0),IFERROR(VLOOKUP(KRS118,[1]BA!$A$6:$H$184,{2,5,8},0),{"No encontrado","X","X"}))))</f>
        <v>ALAMBRON 1/4</v>
      </c>
      <c r="KRU118" s="12" t="str">
        <v>Kg</v>
      </c>
      <c r="KRV118" s="4">
        <v>16</v>
      </c>
      <c r="KRW118" s="1">
        <f t="shared" ref="KRW118" si="5086">(0.15*2+0.2*2)/0.2*0.248*1.03</f>
        <v>0.89</v>
      </c>
      <c r="KRX118" s="4">
        <f t="shared" si="1982"/>
        <v>14.24</v>
      </c>
      <c r="KSA118" s="1" t="s">
        <v>542</v>
      </c>
      <c r="KSB118" s="4" t="str" cm="1">
        <f t="array" ref="KSB118:KSD118">IFERROR(VLOOKUP(KSA118,[1]MA!$A$6:$D$32,{2,3,4},0),IFERROR(VLOOKUP(KSA118,[1]MO!$A$6:$D$26,{2,3,4},0),IFERROR(VLOOKUP(KSA118,[1]MQ!$A$6:$D$26,{2,3,4},0),IFERROR(VLOOKUP(KSA118,[1]BA!$A$6:$H$184,{2,5,8},0),{"No encontrado","X","X"}))))</f>
        <v>ALAMBRON 1/4</v>
      </c>
      <c r="KSC118" s="12" t="str">
        <v>Kg</v>
      </c>
      <c r="KSD118" s="4">
        <v>16</v>
      </c>
      <c r="KSE118" s="1">
        <f t="shared" ref="KSE118" si="5087">(0.15*2+0.2*2)/0.2*0.248*1.03</f>
        <v>0.89</v>
      </c>
      <c r="KSF118" s="4">
        <f t="shared" si="1984"/>
        <v>14.24</v>
      </c>
      <c r="KSI118" s="1" t="s">
        <v>542</v>
      </c>
      <c r="KSJ118" s="4" t="str" cm="1">
        <f t="array" ref="KSJ118:KSL118">IFERROR(VLOOKUP(KSI118,[1]MA!$A$6:$D$32,{2,3,4},0),IFERROR(VLOOKUP(KSI118,[1]MO!$A$6:$D$26,{2,3,4},0),IFERROR(VLOOKUP(KSI118,[1]MQ!$A$6:$D$26,{2,3,4},0),IFERROR(VLOOKUP(KSI118,[1]BA!$A$6:$H$184,{2,5,8},0),{"No encontrado","X","X"}))))</f>
        <v>ALAMBRON 1/4</v>
      </c>
      <c r="KSK118" s="12" t="str">
        <v>Kg</v>
      </c>
      <c r="KSL118" s="4">
        <v>16</v>
      </c>
      <c r="KSM118" s="1">
        <f t="shared" ref="KSM118" si="5088">(0.15*2+0.2*2)/0.2*0.248*1.03</f>
        <v>0.89</v>
      </c>
      <c r="KSN118" s="4">
        <f t="shared" si="1986"/>
        <v>14.24</v>
      </c>
      <c r="KSQ118" s="1" t="s">
        <v>542</v>
      </c>
      <c r="KSR118" s="4" t="str" cm="1">
        <f t="array" ref="KSR118:KST118">IFERROR(VLOOKUP(KSQ118,[1]MA!$A$6:$D$32,{2,3,4},0),IFERROR(VLOOKUP(KSQ118,[1]MO!$A$6:$D$26,{2,3,4},0),IFERROR(VLOOKUP(KSQ118,[1]MQ!$A$6:$D$26,{2,3,4},0),IFERROR(VLOOKUP(KSQ118,[1]BA!$A$6:$H$184,{2,5,8},0),{"No encontrado","X","X"}))))</f>
        <v>ALAMBRON 1/4</v>
      </c>
      <c r="KSS118" s="12" t="str">
        <v>Kg</v>
      </c>
      <c r="KST118" s="4">
        <v>16</v>
      </c>
      <c r="KSU118" s="1">
        <f t="shared" ref="KSU118" si="5089">(0.15*2+0.2*2)/0.2*0.248*1.03</f>
        <v>0.89</v>
      </c>
      <c r="KSV118" s="4">
        <f t="shared" si="1988"/>
        <v>14.24</v>
      </c>
      <c r="KSY118" s="1" t="s">
        <v>542</v>
      </c>
      <c r="KSZ118" s="4" t="str" cm="1">
        <f t="array" ref="KSZ118:KTB118">IFERROR(VLOOKUP(KSY118,[1]MA!$A$6:$D$32,{2,3,4},0),IFERROR(VLOOKUP(KSY118,[1]MO!$A$6:$D$26,{2,3,4},0),IFERROR(VLOOKUP(KSY118,[1]MQ!$A$6:$D$26,{2,3,4},0),IFERROR(VLOOKUP(KSY118,[1]BA!$A$6:$H$184,{2,5,8},0),{"No encontrado","X","X"}))))</f>
        <v>ALAMBRON 1/4</v>
      </c>
      <c r="KTA118" s="12" t="str">
        <v>Kg</v>
      </c>
      <c r="KTB118" s="4">
        <v>16</v>
      </c>
      <c r="KTC118" s="1">
        <f t="shared" ref="KTC118" si="5090">(0.15*2+0.2*2)/0.2*0.248*1.03</f>
        <v>0.89</v>
      </c>
      <c r="KTD118" s="4">
        <f t="shared" si="1990"/>
        <v>14.24</v>
      </c>
      <c r="KTG118" s="1" t="s">
        <v>542</v>
      </c>
      <c r="KTH118" s="4" t="str" cm="1">
        <f t="array" ref="KTH118:KTJ118">IFERROR(VLOOKUP(KTG118,[1]MA!$A$6:$D$32,{2,3,4},0),IFERROR(VLOOKUP(KTG118,[1]MO!$A$6:$D$26,{2,3,4},0),IFERROR(VLOOKUP(KTG118,[1]MQ!$A$6:$D$26,{2,3,4},0),IFERROR(VLOOKUP(KTG118,[1]BA!$A$6:$H$184,{2,5,8},0),{"No encontrado","X","X"}))))</f>
        <v>ALAMBRON 1/4</v>
      </c>
      <c r="KTI118" s="12" t="str">
        <v>Kg</v>
      </c>
      <c r="KTJ118" s="4">
        <v>16</v>
      </c>
      <c r="KTK118" s="1">
        <f t="shared" ref="KTK118" si="5091">(0.15*2+0.2*2)/0.2*0.248*1.03</f>
        <v>0.89</v>
      </c>
      <c r="KTL118" s="4">
        <f t="shared" si="1992"/>
        <v>14.24</v>
      </c>
      <c r="KTO118" s="1" t="s">
        <v>542</v>
      </c>
      <c r="KTP118" s="4" t="str" cm="1">
        <f t="array" ref="KTP118:KTR118">IFERROR(VLOOKUP(KTO118,[1]MA!$A$6:$D$32,{2,3,4},0),IFERROR(VLOOKUP(KTO118,[1]MO!$A$6:$D$26,{2,3,4},0),IFERROR(VLOOKUP(KTO118,[1]MQ!$A$6:$D$26,{2,3,4},0),IFERROR(VLOOKUP(KTO118,[1]BA!$A$6:$H$184,{2,5,8},0),{"No encontrado","X","X"}))))</f>
        <v>ALAMBRON 1/4</v>
      </c>
      <c r="KTQ118" s="12" t="str">
        <v>Kg</v>
      </c>
      <c r="KTR118" s="4">
        <v>16</v>
      </c>
      <c r="KTS118" s="1">
        <f t="shared" ref="KTS118" si="5092">(0.15*2+0.2*2)/0.2*0.248*1.03</f>
        <v>0.89</v>
      </c>
      <c r="KTT118" s="4">
        <f t="shared" si="1994"/>
        <v>14.24</v>
      </c>
      <c r="KTW118" s="1" t="s">
        <v>542</v>
      </c>
      <c r="KTX118" s="4" t="str" cm="1">
        <f t="array" ref="KTX118:KTZ118">IFERROR(VLOOKUP(KTW118,[1]MA!$A$6:$D$32,{2,3,4},0),IFERROR(VLOOKUP(KTW118,[1]MO!$A$6:$D$26,{2,3,4},0),IFERROR(VLOOKUP(KTW118,[1]MQ!$A$6:$D$26,{2,3,4},0),IFERROR(VLOOKUP(KTW118,[1]BA!$A$6:$H$184,{2,5,8},0),{"No encontrado","X","X"}))))</f>
        <v>ALAMBRON 1/4</v>
      </c>
      <c r="KTY118" s="12" t="str">
        <v>Kg</v>
      </c>
      <c r="KTZ118" s="4">
        <v>16</v>
      </c>
      <c r="KUA118" s="1">
        <f t="shared" ref="KUA118" si="5093">(0.15*2+0.2*2)/0.2*0.248*1.03</f>
        <v>0.89</v>
      </c>
      <c r="KUB118" s="4">
        <f t="shared" si="1996"/>
        <v>14.24</v>
      </c>
      <c r="KUE118" s="1" t="s">
        <v>542</v>
      </c>
      <c r="KUF118" s="4" t="str" cm="1">
        <f t="array" ref="KUF118:KUH118">IFERROR(VLOOKUP(KUE118,[1]MA!$A$6:$D$32,{2,3,4},0),IFERROR(VLOOKUP(KUE118,[1]MO!$A$6:$D$26,{2,3,4},0),IFERROR(VLOOKUP(KUE118,[1]MQ!$A$6:$D$26,{2,3,4},0),IFERROR(VLOOKUP(KUE118,[1]BA!$A$6:$H$184,{2,5,8},0),{"No encontrado","X","X"}))))</f>
        <v>ALAMBRON 1/4</v>
      </c>
      <c r="KUG118" s="12" t="str">
        <v>Kg</v>
      </c>
      <c r="KUH118" s="4">
        <v>16</v>
      </c>
      <c r="KUI118" s="1">
        <f t="shared" ref="KUI118" si="5094">(0.15*2+0.2*2)/0.2*0.248*1.03</f>
        <v>0.89</v>
      </c>
      <c r="KUJ118" s="4">
        <f t="shared" si="1998"/>
        <v>14.24</v>
      </c>
      <c r="KUM118" s="1" t="s">
        <v>542</v>
      </c>
      <c r="KUN118" s="4" t="str" cm="1">
        <f t="array" ref="KUN118:KUP118">IFERROR(VLOOKUP(KUM118,[1]MA!$A$6:$D$32,{2,3,4},0),IFERROR(VLOOKUP(KUM118,[1]MO!$A$6:$D$26,{2,3,4},0),IFERROR(VLOOKUP(KUM118,[1]MQ!$A$6:$D$26,{2,3,4},0),IFERROR(VLOOKUP(KUM118,[1]BA!$A$6:$H$184,{2,5,8},0),{"No encontrado","X","X"}))))</f>
        <v>ALAMBRON 1/4</v>
      </c>
      <c r="KUO118" s="12" t="str">
        <v>Kg</v>
      </c>
      <c r="KUP118" s="4">
        <v>16</v>
      </c>
      <c r="KUQ118" s="1">
        <f t="shared" ref="KUQ118" si="5095">(0.15*2+0.2*2)/0.2*0.248*1.03</f>
        <v>0.89</v>
      </c>
      <c r="KUR118" s="4">
        <f t="shared" si="2000"/>
        <v>14.24</v>
      </c>
      <c r="KUU118" s="1" t="s">
        <v>542</v>
      </c>
      <c r="KUV118" s="4" t="str" cm="1">
        <f t="array" ref="KUV118:KUX118">IFERROR(VLOOKUP(KUU118,[1]MA!$A$6:$D$32,{2,3,4},0),IFERROR(VLOOKUP(KUU118,[1]MO!$A$6:$D$26,{2,3,4},0),IFERROR(VLOOKUP(KUU118,[1]MQ!$A$6:$D$26,{2,3,4},0),IFERROR(VLOOKUP(KUU118,[1]BA!$A$6:$H$184,{2,5,8},0),{"No encontrado","X","X"}))))</f>
        <v>ALAMBRON 1/4</v>
      </c>
      <c r="KUW118" s="12" t="str">
        <v>Kg</v>
      </c>
      <c r="KUX118" s="4">
        <v>16</v>
      </c>
      <c r="KUY118" s="1">
        <f t="shared" ref="KUY118" si="5096">(0.15*2+0.2*2)/0.2*0.248*1.03</f>
        <v>0.89</v>
      </c>
      <c r="KUZ118" s="4">
        <f t="shared" si="2002"/>
        <v>14.24</v>
      </c>
      <c r="KVC118" s="1" t="s">
        <v>542</v>
      </c>
      <c r="KVD118" s="4" t="str" cm="1">
        <f t="array" ref="KVD118:KVF118">IFERROR(VLOOKUP(KVC118,[1]MA!$A$6:$D$32,{2,3,4},0),IFERROR(VLOOKUP(KVC118,[1]MO!$A$6:$D$26,{2,3,4},0),IFERROR(VLOOKUP(KVC118,[1]MQ!$A$6:$D$26,{2,3,4},0),IFERROR(VLOOKUP(KVC118,[1]BA!$A$6:$H$184,{2,5,8},0),{"No encontrado","X","X"}))))</f>
        <v>ALAMBRON 1/4</v>
      </c>
      <c r="KVE118" s="12" t="str">
        <v>Kg</v>
      </c>
      <c r="KVF118" s="4">
        <v>16</v>
      </c>
      <c r="KVG118" s="1">
        <f t="shared" ref="KVG118" si="5097">(0.15*2+0.2*2)/0.2*0.248*1.03</f>
        <v>0.89</v>
      </c>
      <c r="KVH118" s="4">
        <f t="shared" si="2004"/>
        <v>14.24</v>
      </c>
      <c r="KVK118" s="1" t="s">
        <v>542</v>
      </c>
      <c r="KVL118" s="4" t="str" cm="1">
        <f t="array" ref="KVL118:KVN118">IFERROR(VLOOKUP(KVK118,[1]MA!$A$6:$D$32,{2,3,4},0),IFERROR(VLOOKUP(KVK118,[1]MO!$A$6:$D$26,{2,3,4},0),IFERROR(VLOOKUP(KVK118,[1]MQ!$A$6:$D$26,{2,3,4},0),IFERROR(VLOOKUP(KVK118,[1]BA!$A$6:$H$184,{2,5,8},0),{"No encontrado","X","X"}))))</f>
        <v>ALAMBRON 1/4</v>
      </c>
      <c r="KVM118" s="12" t="str">
        <v>Kg</v>
      </c>
      <c r="KVN118" s="4">
        <v>16</v>
      </c>
      <c r="KVO118" s="1">
        <f t="shared" ref="KVO118" si="5098">(0.15*2+0.2*2)/0.2*0.248*1.03</f>
        <v>0.89</v>
      </c>
      <c r="KVP118" s="4">
        <f t="shared" si="2006"/>
        <v>14.24</v>
      </c>
      <c r="KVS118" s="1" t="s">
        <v>542</v>
      </c>
      <c r="KVT118" s="4" t="str" cm="1">
        <f t="array" ref="KVT118:KVV118">IFERROR(VLOOKUP(KVS118,[1]MA!$A$6:$D$32,{2,3,4},0),IFERROR(VLOOKUP(KVS118,[1]MO!$A$6:$D$26,{2,3,4},0),IFERROR(VLOOKUP(KVS118,[1]MQ!$A$6:$D$26,{2,3,4},0),IFERROR(VLOOKUP(KVS118,[1]BA!$A$6:$H$184,{2,5,8},0),{"No encontrado","X","X"}))))</f>
        <v>ALAMBRON 1/4</v>
      </c>
      <c r="KVU118" s="12" t="str">
        <v>Kg</v>
      </c>
      <c r="KVV118" s="4">
        <v>16</v>
      </c>
      <c r="KVW118" s="1">
        <f t="shared" ref="KVW118" si="5099">(0.15*2+0.2*2)/0.2*0.248*1.03</f>
        <v>0.89</v>
      </c>
      <c r="KVX118" s="4">
        <f t="shared" si="2008"/>
        <v>14.24</v>
      </c>
      <c r="KWA118" s="1" t="s">
        <v>542</v>
      </c>
      <c r="KWB118" s="4" t="str" cm="1">
        <f t="array" ref="KWB118:KWD118">IFERROR(VLOOKUP(KWA118,[1]MA!$A$6:$D$32,{2,3,4},0),IFERROR(VLOOKUP(KWA118,[1]MO!$A$6:$D$26,{2,3,4},0),IFERROR(VLOOKUP(KWA118,[1]MQ!$A$6:$D$26,{2,3,4},0),IFERROR(VLOOKUP(KWA118,[1]BA!$A$6:$H$184,{2,5,8},0),{"No encontrado","X","X"}))))</f>
        <v>ALAMBRON 1/4</v>
      </c>
      <c r="KWC118" s="12" t="str">
        <v>Kg</v>
      </c>
      <c r="KWD118" s="4">
        <v>16</v>
      </c>
      <c r="KWE118" s="1">
        <f t="shared" ref="KWE118" si="5100">(0.15*2+0.2*2)/0.2*0.248*1.03</f>
        <v>0.89</v>
      </c>
      <c r="KWF118" s="4">
        <f t="shared" si="2010"/>
        <v>14.24</v>
      </c>
      <c r="KWI118" s="1" t="s">
        <v>542</v>
      </c>
      <c r="KWJ118" s="4" t="str" cm="1">
        <f t="array" ref="KWJ118:KWL118">IFERROR(VLOOKUP(KWI118,[1]MA!$A$6:$D$32,{2,3,4},0),IFERROR(VLOOKUP(KWI118,[1]MO!$A$6:$D$26,{2,3,4},0),IFERROR(VLOOKUP(KWI118,[1]MQ!$A$6:$D$26,{2,3,4},0),IFERROR(VLOOKUP(KWI118,[1]BA!$A$6:$H$184,{2,5,8},0),{"No encontrado","X","X"}))))</f>
        <v>ALAMBRON 1/4</v>
      </c>
      <c r="KWK118" s="12" t="str">
        <v>Kg</v>
      </c>
      <c r="KWL118" s="4">
        <v>16</v>
      </c>
      <c r="KWM118" s="1">
        <f t="shared" ref="KWM118" si="5101">(0.15*2+0.2*2)/0.2*0.248*1.03</f>
        <v>0.89</v>
      </c>
      <c r="KWN118" s="4">
        <f t="shared" si="2012"/>
        <v>14.24</v>
      </c>
      <c r="KWQ118" s="1" t="s">
        <v>542</v>
      </c>
      <c r="KWR118" s="4" t="str" cm="1">
        <f t="array" ref="KWR118:KWT118">IFERROR(VLOOKUP(KWQ118,[1]MA!$A$6:$D$32,{2,3,4},0),IFERROR(VLOOKUP(KWQ118,[1]MO!$A$6:$D$26,{2,3,4},0),IFERROR(VLOOKUP(KWQ118,[1]MQ!$A$6:$D$26,{2,3,4},0),IFERROR(VLOOKUP(KWQ118,[1]BA!$A$6:$H$184,{2,5,8},0),{"No encontrado","X","X"}))))</f>
        <v>ALAMBRON 1/4</v>
      </c>
      <c r="KWS118" s="12" t="str">
        <v>Kg</v>
      </c>
      <c r="KWT118" s="4">
        <v>16</v>
      </c>
      <c r="KWU118" s="1">
        <f t="shared" ref="KWU118" si="5102">(0.15*2+0.2*2)/0.2*0.248*1.03</f>
        <v>0.89</v>
      </c>
      <c r="KWV118" s="4">
        <f t="shared" si="2014"/>
        <v>14.24</v>
      </c>
      <c r="KWY118" s="1" t="s">
        <v>542</v>
      </c>
      <c r="KWZ118" s="4" t="str" cm="1">
        <f t="array" ref="KWZ118:KXB118">IFERROR(VLOOKUP(KWY118,[1]MA!$A$6:$D$32,{2,3,4},0),IFERROR(VLOOKUP(KWY118,[1]MO!$A$6:$D$26,{2,3,4},0),IFERROR(VLOOKUP(KWY118,[1]MQ!$A$6:$D$26,{2,3,4},0),IFERROR(VLOOKUP(KWY118,[1]BA!$A$6:$H$184,{2,5,8},0),{"No encontrado","X","X"}))))</f>
        <v>ALAMBRON 1/4</v>
      </c>
      <c r="KXA118" s="12" t="str">
        <v>Kg</v>
      </c>
      <c r="KXB118" s="4">
        <v>16</v>
      </c>
      <c r="KXC118" s="1">
        <f t="shared" ref="KXC118" si="5103">(0.15*2+0.2*2)/0.2*0.248*1.03</f>
        <v>0.89</v>
      </c>
      <c r="KXD118" s="4">
        <f t="shared" si="2016"/>
        <v>14.24</v>
      </c>
      <c r="KXG118" s="1" t="s">
        <v>542</v>
      </c>
      <c r="KXH118" s="4" t="str" cm="1">
        <f t="array" ref="KXH118:KXJ118">IFERROR(VLOOKUP(KXG118,[1]MA!$A$6:$D$32,{2,3,4},0),IFERROR(VLOOKUP(KXG118,[1]MO!$A$6:$D$26,{2,3,4},0),IFERROR(VLOOKUP(KXG118,[1]MQ!$A$6:$D$26,{2,3,4},0),IFERROR(VLOOKUP(KXG118,[1]BA!$A$6:$H$184,{2,5,8},0),{"No encontrado","X","X"}))))</f>
        <v>ALAMBRON 1/4</v>
      </c>
      <c r="KXI118" s="12" t="str">
        <v>Kg</v>
      </c>
      <c r="KXJ118" s="4">
        <v>16</v>
      </c>
      <c r="KXK118" s="1">
        <f t="shared" ref="KXK118" si="5104">(0.15*2+0.2*2)/0.2*0.248*1.03</f>
        <v>0.89</v>
      </c>
      <c r="KXL118" s="4">
        <f t="shared" si="2018"/>
        <v>14.24</v>
      </c>
      <c r="KXO118" s="1" t="s">
        <v>542</v>
      </c>
      <c r="KXP118" s="4" t="str" cm="1">
        <f t="array" ref="KXP118:KXR118">IFERROR(VLOOKUP(KXO118,[1]MA!$A$6:$D$32,{2,3,4},0),IFERROR(VLOOKUP(KXO118,[1]MO!$A$6:$D$26,{2,3,4},0),IFERROR(VLOOKUP(KXO118,[1]MQ!$A$6:$D$26,{2,3,4},0),IFERROR(VLOOKUP(KXO118,[1]BA!$A$6:$H$184,{2,5,8},0),{"No encontrado","X","X"}))))</f>
        <v>ALAMBRON 1/4</v>
      </c>
      <c r="KXQ118" s="12" t="str">
        <v>Kg</v>
      </c>
      <c r="KXR118" s="4">
        <v>16</v>
      </c>
      <c r="KXS118" s="1">
        <f t="shared" ref="KXS118" si="5105">(0.15*2+0.2*2)/0.2*0.248*1.03</f>
        <v>0.89</v>
      </c>
      <c r="KXT118" s="4">
        <f t="shared" si="2020"/>
        <v>14.24</v>
      </c>
      <c r="KXW118" s="1" t="s">
        <v>542</v>
      </c>
      <c r="KXX118" s="4" t="str" cm="1">
        <f t="array" ref="KXX118:KXZ118">IFERROR(VLOOKUP(KXW118,[1]MA!$A$6:$D$32,{2,3,4},0),IFERROR(VLOOKUP(KXW118,[1]MO!$A$6:$D$26,{2,3,4},0),IFERROR(VLOOKUP(KXW118,[1]MQ!$A$6:$D$26,{2,3,4},0),IFERROR(VLOOKUP(KXW118,[1]BA!$A$6:$H$184,{2,5,8},0),{"No encontrado","X","X"}))))</f>
        <v>ALAMBRON 1/4</v>
      </c>
      <c r="KXY118" s="12" t="str">
        <v>Kg</v>
      </c>
      <c r="KXZ118" s="4">
        <v>16</v>
      </c>
      <c r="KYA118" s="1">
        <f t="shared" ref="KYA118" si="5106">(0.15*2+0.2*2)/0.2*0.248*1.03</f>
        <v>0.89</v>
      </c>
      <c r="KYB118" s="4">
        <f t="shared" si="2022"/>
        <v>14.24</v>
      </c>
      <c r="KYE118" s="1" t="s">
        <v>542</v>
      </c>
      <c r="KYF118" s="4" t="str" cm="1">
        <f t="array" ref="KYF118:KYH118">IFERROR(VLOOKUP(KYE118,[1]MA!$A$6:$D$32,{2,3,4},0),IFERROR(VLOOKUP(KYE118,[1]MO!$A$6:$D$26,{2,3,4},0),IFERROR(VLOOKUP(KYE118,[1]MQ!$A$6:$D$26,{2,3,4},0),IFERROR(VLOOKUP(KYE118,[1]BA!$A$6:$H$184,{2,5,8},0),{"No encontrado","X","X"}))))</f>
        <v>ALAMBRON 1/4</v>
      </c>
      <c r="KYG118" s="12" t="str">
        <v>Kg</v>
      </c>
      <c r="KYH118" s="4">
        <v>16</v>
      </c>
      <c r="KYI118" s="1">
        <f t="shared" ref="KYI118" si="5107">(0.15*2+0.2*2)/0.2*0.248*1.03</f>
        <v>0.89</v>
      </c>
      <c r="KYJ118" s="4">
        <f t="shared" si="2024"/>
        <v>14.24</v>
      </c>
      <c r="KYM118" s="1" t="s">
        <v>542</v>
      </c>
      <c r="KYN118" s="4" t="str" cm="1">
        <f t="array" ref="KYN118:KYP118">IFERROR(VLOOKUP(KYM118,[1]MA!$A$6:$D$32,{2,3,4},0),IFERROR(VLOOKUP(KYM118,[1]MO!$A$6:$D$26,{2,3,4},0),IFERROR(VLOOKUP(KYM118,[1]MQ!$A$6:$D$26,{2,3,4},0),IFERROR(VLOOKUP(KYM118,[1]BA!$A$6:$H$184,{2,5,8},0),{"No encontrado","X","X"}))))</f>
        <v>ALAMBRON 1/4</v>
      </c>
      <c r="KYO118" s="12" t="str">
        <v>Kg</v>
      </c>
      <c r="KYP118" s="4">
        <v>16</v>
      </c>
      <c r="KYQ118" s="1">
        <f t="shared" ref="KYQ118" si="5108">(0.15*2+0.2*2)/0.2*0.248*1.03</f>
        <v>0.89</v>
      </c>
      <c r="KYR118" s="4">
        <f t="shared" si="2026"/>
        <v>14.24</v>
      </c>
      <c r="KYU118" s="1" t="s">
        <v>542</v>
      </c>
      <c r="KYV118" s="4" t="str" cm="1">
        <f t="array" ref="KYV118:KYX118">IFERROR(VLOOKUP(KYU118,[1]MA!$A$6:$D$32,{2,3,4},0),IFERROR(VLOOKUP(KYU118,[1]MO!$A$6:$D$26,{2,3,4},0),IFERROR(VLOOKUP(KYU118,[1]MQ!$A$6:$D$26,{2,3,4},0),IFERROR(VLOOKUP(KYU118,[1]BA!$A$6:$H$184,{2,5,8},0),{"No encontrado","X","X"}))))</f>
        <v>ALAMBRON 1/4</v>
      </c>
      <c r="KYW118" s="12" t="str">
        <v>Kg</v>
      </c>
      <c r="KYX118" s="4">
        <v>16</v>
      </c>
      <c r="KYY118" s="1">
        <f t="shared" ref="KYY118" si="5109">(0.15*2+0.2*2)/0.2*0.248*1.03</f>
        <v>0.89</v>
      </c>
      <c r="KYZ118" s="4">
        <f t="shared" si="2028"/>
        <v>14.24</v>
      </c>
      <c r="KZC118" s="1" t="s">
        <v>542</v>
      </c>
      <c r="KZD118" s="4" t="str" cm="1">
        <f t="array" ref="KZD118:KZF118">IFERROR(VLOOKUP(KZC118,[1]MA!$A$6:$D$32,{2,3,4},0),IFERROR(VLOOKUP(KZC118,[1]MO!$A$6:$D$26,{2,3,4},0),IFERROR(VLOOKUP(KZC118,[1]MQ!$A$6:$D$26,{2,3,4},0),IFERROR(VLOOKUP(KZC118,[1]BA!$A$6:$H$184,{2,5,8},0),{"No encontrado","X","X"}))))</f>
        <v>ALAMBRON 1/4</v>
      </c>
      <c r="KZE118" s="12" t="str">
        <v>Kg</v>
      </c>
      <c r="KZF118" s="4">
        <v>16</v>
      </c>
      <c r="KZG118" s="1">
        <f t="shared" ref="KZG118" si="5110">(0.15*2+0.2*2)/0.2*0.248*1.03</f>
        <v>0.89</v>
      </c>
      <c r="KZH118" s="4">
        <f t="shared" si="2030"/>
        <v>14.24</v>
      </c>
      <c r="KZK118" s="1" t="s">
        <v>542</v>
      </c>
      <c r="KZL118" s="4" t="str" cm="1">
        <f t="array" ref="KZL118:KZN118">IFERROR(VLOOKUP(KZK118,[1]MA!$A$6:$D$32,{2,3,4},0),IFERROR(VLOOKUP(KZK118,[1]MO!$A$6:$D$26,{2,3,4},0),IFERROR(VLOOKUP(KZK118,[1]MQ!$A$6:$D$26,{2,3,4},0),IFERROR(VLOOKUP(KZK118,[1]BA!$A$6:$H$184,{2,5,8},0),{"No encontrado","X","X"}))))</f>
        <v>ALAMBRON 1/4</v>
      </c>
      <c r="KZM118" s="12" t="str">
        <v>Kg</v>
      </c>
      <c r="KZN118" s="4">
        <v>16</v>
      </c>
      <c r="KZO118" s="1">
        <f t="shared" ref="KZO118" si="5111">(0.15*2+0.2*2)/0.2*0.248*1.03</f>
        <v>0.89</v>
      </c>
      <c r="KZP118" s="4">
        <f t="shared" si="2032"/>
        <v>14.24</v>
      </c>
      <c r="KZS118" s="1" t="s">
        <v>542</v>
      </c>
      <c r="KZT118" s="4" t="str" cm="1">
        <f t="array" ref="KZT118:KZV118">IFERROR(VLOOKUP(KZS118,[1]MA!$A$6:$D$32,{2,3,4},0),IFERROR(VLOOKUP(KZS118,[1]MO!$A$6:$D$26,{2,3,4},0),IFERROR(VLOOKUP(KZS118,[1]MQ!$A$6:$D$26,{2,3,4},0),IFERROR(VLOOKUP(KZS118,[1]BA!$A$6:$H$184,{2,5,8},0),{"No encontrado","X","X"}))))</f>
        <v>ALAMBRON 1/4</v>
      </c>
      <c r="KZU118" s="12" t="str">
        <v>Kg</v>
      </c>
      <c r="KZV118" s="4">
        <v>16</v>
      </c>
      <c r="KZW118" s="1">
        <f t="shared" ref="KZW118" si="5112">(0.15*2+0.2*2)/0.2*0.248*1.03</f>
        <v>0.89</v>
      </c>
      <c r="KZX118" s="4">
        <f t="shared" si="2034"/>
        <v>14.24</v>
      </c>
      <c r="LAA118" s="1" t="s">
        <v>542</v>
      </c>
      <c r="LAB118" s="4" t="str" cm="1">
        <f t="array" ref="LAB118:LAD118">IFERROR(VLOOKUP(LAA118,[1]MA!$A$6:$D$32,{2,3,4},0),IFERROR(VLOOKUP(LAA118,[1]MO!$A$6:$D$26,{2,3,4},0),IFERROR(VLOOKUP(LAA118,[1]MQ!$A$6:$D$26,{2,3,4},0),IFERROR(VLOOKUP(LAA118,[1]BA!$A$6:$H$184,{2,5,8},0),{"No encontrado","X","X"}))))</f>
        <v>ALAMBRON 1/4</v>
      </c>
      <c r="LAC118" s="12" t="str">
        <v>Kg</v>
      </c>
      <c r="LAD118" s="4">
        <v>16</v>
      </c>
      <c r="LAE118" s="1">
        <f t="shared" ref="LAE118" si="5113">(0.15*2+0.2*2)/0.2*0.248*1.03</f>
        <v>0.89</v>
      </c>
      <c r="LAF118" s="4">
        <f t="shared" si="2036"/>
        <v>14.24</v>
      </c>
      <c r="LAI118" s="1" t="s">
        <v>542</v>
      </c>
      <c r="LAJ118" s="4" t="str" cm="1">
        <f t="array" ref="LAJ118:LAL118">IFERROR(VLOOKUP(LAI118,[1]MA!$A$6:$D$32,{2,3,4},0),IFERROR(VLOOKUP(LAI118,[1]MO!$A$6:$D$26,{2,3,4},0),IFERROR(VLOOKUP(LAI118,[1]MQ!$A$6:$D$26,{2,3,4},0),IFERROR(VLOOKUP(LAI118,[1]BA!$A$6:$H$184,{2,5,8},0),{"No encontrado","X","X"}))))</f>
        <v>ALAMBRON 1/4</v>
      </c>
      <c r="LAK118" s="12" t="str">
        <v>Kg</v>
      </c>
      <c r="LAL118" s="4">
        <v>16</v>
      </c>
      <c r="LAM118" s="1">
        <f t="shared" ref="LAM118" si="5114">(0.15*2+0.2*2)/0.2*0.248*1.03</f>
        <v>0.89</v>
      </c>
      <c r="LAN118" s="4">
        <f t="shared" si="2038"/>
        <v>14.24</v>
      </c>
      <c r="LAQ118" s="1" t="s">
        <v>542</v>
      </c>
      <c r="LAR118" s="4" t="str" cm="1">
        <f t="array" ref="LAR118:LAT118">IFERROR(VLOOKUP(LAQ118,[1]MA!$A$6:$D$32,{2,3,4},0),IFERROR(VLOOKUP(LAQ118,[1]MO!$A$6:$D$26,{2,3,4},0),IFERROR(VLOOKUP(LAQ118,[1]MQ!$A$6:$D$26,{2,3,4},0),IFERROR(VLOOKUP(LAQ118,[1]BA!$A$6:$H$184,{2,5,8},0),{"No encontrado","X","X"}))))</f>
        <v>ALAMBRON 1/4</v>
      </c>
      <c r="LAS118" s="12" t="str">
        <v>Kg</v>
      </c>
      <c r="LAT118" s="4">
        <v>16</v>
      </c>
      <c r="LAU118" s="1">
        <f t="shared" ref="LAU118" si="5115">(0.15*2+0.2*2)/0.2*0.248*1.03</f>
        <v>0.89</v>
      </c>
      <c r="LAV118" s="4">
        <f t="shared" si="2040"/>
        <v>14.24</v>
      </c>
      <c r="LAY118" s="1" t="s">
        <v>542</v>
      </c>
      <c r="LAZ118" s="4" t="str" cm="1">
        <f t="array" ref="LAZ118:LBB118">IFERROR(VLOOKUP(LAY118,[1]MA!$A$6:$D$32,{2,3,4},0),IFERROR(VLOOKUP(LAY118,[1]MO!$A$6:$D$26,{2,3,4},0),IFERROR(VLOOKUP(LAY118,[1]MQ!$A$6:$D$26,{2,3,4},0),IFERROR(VLOOKUP(LAY118,[1]BA!$A$6:$H$184,{2,5,8},0),{"No encontrado","X","X"}))))</f>
        <v>ALAMBRON 1/4</v>
      </c>
      <c r="LBA118" s="12" t="str">
        <v>Kg</v>
      </c>
      <c r="LBB118" s="4">
        <v>16</v>
      </c>
      <c r="LBC118" s="1">
        <f t="shared" ref="LBC118" si="5116">(0.15*2+0.2*2)/0.2*0.248*1.03</f>
        <v>0.89</v>
      </c>
      <c r="LBD118" s="4">
        <f t="shared" si="2042"/>
        <v>14.24</v>
      </c>
      <c r="LBG118" s="1" t="s">
        <v>542</v>
      </c>
      <c r="LBH118" s="4" t="str" cm="1">
        <f t="array" ref="LBH118:LBJ118">IFERROR(VLOOKUP(LBG118,[1]MA!$A$6:$D$32,{2,3,4},0),IFERROR(VLOOKUP(LBG118,[1]MO!$A$6:$D$26,{2,3,4},0),IFERROR(VLOOKUP(LBG118,[1]MQ!$A$6:$D$26,{2,3,4},0),IFERROR(VLOOKUP(LBG118,[1]BA!$A$6:$H$184,{2,5,8},0),{"No encontrado","X","X"}))))</f>
        <v>ALAMBRON 1/4</v>
      </c>
      <c r="LBI118" s="12" t="str">
        <v>Kg</v>
      </c>
      <c r="LBJ118" s="4">
        <v>16</v>
      </c>
      <c r="LBK118" s="1">
        <f t="shared" ref="LBK118" si="5117">(0.15*2+0.2*2)/0.2*0.248*1.03</f>
        <v>0.89</v>
      </c>
      <c r="LBL118" s="4">
        <f t="shared" si="2044"/>
        <v>14.24</v>
      </c>
      <c r="LBO118" s="1" t="s">
        <v>542</v>
      </c>
      <c r="LBP118" s="4" t="str" cm="1">
        <f t="array" ref="LBP118:LBR118">IFERROR(VLOOKUP(LBO118,[1]MA!$A$6:$D$32,{2,3,4},0),IFERROR(VLOOKUP(LBO118,[1]MO!$A$6:$D$26,{2,3,4},0),IFERROR(VLOOKUP(LBO118,[1]MQ!$A$6:$D$26,{2,3,4},0),IFERROR(VLOOKUP(LBO118,[1]BA!$A$6:$H$184,{2,5,8},0),{"No encontrado","X","X"}))))</f>
        <v>ALAMBRON 1/4</v>
      </c>
      <c r="LBQ118" s="12" t="str">
        <v>Kg</v>
      </c>
      <c r="LBR118" s="4">
        <v>16</v>
      </c>
      <c r="LBS118" s="1">
        <f t="shared" ref="LBS118" si="5118">(0.15*2+0.2*2)/0.2*0.248*1.03</f>
        <v>0.89</v>
      </c>
      <c r="LBT118" s="4">
        <f t="shared" si="2046"/>
        <v>14.24</v>
      </c>
      <c r="LBW118" s="1" t="s">
        <v>542</v>
      </c>
      <c r="LBX118" s="4" t="str" cm="1">
        <f t="array" ref="LBX118:LBZ118">IFERROR(VLOOKUP(LBW118,[1]MA!$A$6:$D$32,{2,3,4},0),IFERROR(VLOOKUP(LBW118,[1]MO!$A$6:$D$26,{2,3,4},0),IFERROR(VLOOKUP(LBW118,[1]MQ!$A$6:$D$26,{2,3,4},0),IFERROR(VLOOKUP(LBW118,[1]BA!$A$6:$H$184,{2,5,8},0),{"No encontrado","X","X"}))))</f>
        <v>ALAMBRON 1/4</v>
      </c>
      <c r="LBY118" s="12" t="str">
        <v>Kg</v>
      </c>
      <c r="LBZ118" s="4">
        <v>16</v>
      </c>
      <c r="LCA118" s="1">
        <f t="shared" ref="LCA118" si="5119">(0.15*2+0.2*2)/0.2*0.248*1.03</f>
        <v>0.89</v>
      </c>
      <c r="LCB118" s="4">
        <f t="shared" si="2048"/>
        <v>14.24</v>
      </c>
      <c r="LCE118" s="1" t="s">
        <v>542</v>
      </c>
      <c r="LCF118" s="4" t="str" cm="1">
        <f t="array" ref="LCF118:LCH118">IFERROR(VLOOKUP(LCE118,[1]MA!$A$6:$D$32,{2,3,4},0),IFERROR(VLOOKUP(LCE118,[1]MO!$A$6:$D$26,{2,3,4},0),IFERROR(VLOOKUP(LCE118,[1]MQ!$A$6:$D$26,{2,3,4},0),IFERROR(VLOOKUP(LCE118,[1]BA!$A$6:$H$184,{2,5,8},0),{"No encontrado","X","X"}))))</f>
        <v>ALAMBRON 1/4</v>
      </c>
      <c r="LCG118" s="12" t="str">
        <v>Kg</v>
      </c>
      <c r="LCH118" s="4">
        <v>16</v>
      </c>
      <c r="LCI118" s="1">
        <f t="shared" ref="LCI118" si="5120">(0.15*2+0.2*2)/0.2*0.248*1.03</f>
        <v>0.89</v>
      </c>
      <c r="LCJ118" s="4">
        <f t="shared" si="2050"/>
        <v>14.24</v>
      </c>
      <c r="LCM118" s="1" t="s">
        <v>542</v>
      </c>
      <c r="LCN118" s="4" t="str" cm="1">
        <f t="array" ref="LCN118:LCP118">IFERROR(VLOOKUP(LCM118,[1]MA!$A$6:$D$32,{2,3,4},0),IFERROR(VLOOKUP(LCM118,[1]MO!$A$6:$D$26,{2,3,4},0),IFERROR(VLOOKUP(LCM118,[1]MQ!$A$6:$D$26,{2,3,4},0),IFERROR(VLOOKUP(LCM118,[1]BA!$A$6:$H$184,{2,5,8},0),{"No encontrado","X","X"}))))</f>
        <v>ALAMBRON 1/4</v>
      </c>
      <c r="LCO118" s="12" t="str">
        <v>Kg</v>
      </c>
      <c r="LCP118" s="4">
        <v>16</v>
      </c>
      <c r="LCQ118" s="1">
        <f t="shared" ref="LCQ118" si="5121">(0.15*2+0.2*2)/0.2*0.248*1.03</f>
        <v>0.89</v>
      </c>
      <c r="LCR118" s="4">
        <f t="shared" si="2052"/>
        <v>14.24</v>
      </c>
      <c r="LCU118" s="1" t="s">
        <v>542</v>
      </c>
      <c r="LCV118" s="4" t="str" cm="1">
        <f t="array" ref="LCV118:LCX118">IFERROR(VLOOKUP(LCU118,[1]MA!$A$6:$D$32,{2,3,4},0),IFERROR(VLOOKUP(LCU118,[1]MO!$A$6:$D$26,{2,3,4},0),IFERROR(VLOOKUP(LCU118,[1]MQ!$A$6:$D$26,{2,3,4},0),IFERROR(VLOOKUP(LCU118,[1]BA!$A$6:$H$184,{2,5,8},0),{"No encontrado","X","X"}))))</f>
        <v>ALAMBRON 1/4</v>
      </c>
      <c r="LCW118" s="12" t="str">
        <v>Kg</v>
      </c>
      <c r="LCX118" s="4">
        <v>16</v>
      </c>
      <c r="LCY118" s="1">
        <f t="shared" ref="LCY118" si="5122">(0.15*2+0.2*2)/0.2*0.248*1.03</f>
        <v>0.89</v>
      </c>
      <c r="LCZ118" s="4">
        <f t="shared" si="2054"/>
        <v>14.24</v>
      </c>
      <c r="LDC118" s="1" t="s">
        <v>542</v>
      </c>
      <c r="LDD118" s="4" t="str" cm="1">
        <f t="array" ref="LDD118:LDF118">IFERROR(VLOOKUP(LDC118,[1]MA!$A$6:$D$32,{2,3,4},0),IFERROR(VLOOKUP(LDC118,[1]MO!$A$6:$D$26,{2,3,4},0),IFERROR(VLOOKUP(LDC118,[1]MQ!$A$6:$D$26,{2,3,4},0),IFERROR(VLOOKUP(LDC118,[1]BA!$A$6:$H$184,{2,5,8},0),{"No encontrado","X","X"}))))</f>
        <v>ALAMBRON 1/4</v>
      </c>
      <c r="LDE118" s="12" t="str">
        <v>Kg</v>
      </c>
      <c r="LDF118" s="4">
        <v>16</v>
      </c>
      <c r="LDG118" s="1">
        <f t="shared" ref="LDG118" si="5123">(0.15*2+0.2*2)/0.2*0.248*1.03</f>
        <v>0.89</v>
      </c>
      <c r="LDH118" s="4">
        <f t="shared" si="2056"/>
        <v>14.24</v>
      </c>
      <c r="LDK118" s="1" t="s">
        <v>542</v>
      </c>
      <c r="LDL118" s="4" t="str" cm="1">
        <f t="array" ref="LDL118:LDN118">IFERROR(VLOOKUP(LDK118,[1]MA!$A$6:$D$32,{2,3,4},0),IFERROR(VLOOKUP(LDK118,[1]MO!$A$6:$D$26,{2,3,4},0),IFERROR(VLOOKUP(LDK118,[1]MQ!$A$6:$D$26,{2,3,4},0),IFERROR(VLOOKUP(LDK118,[1]BA!$A$6:$H$184,{2,5,8},0),{"No encontrado","X","X"}))))</f>
        <v>ALAMBRON 1/4</v>
      </c>
      <c r="LDM118" s="12" t="str">
        <v>Kg</v>
      </c>
      <c r="LDN118" s="4">
        <v>16</v>
      </c>
      <c r="LDO118" s="1">
        <f t="shared" ref="LDO118" si="5124">(0.15*2+0.2*2)/0.2*0.248*1.03</f>
        <v>0.89</v>
      </c>
      <c r="LDP118" s="4">
        <f t="shared" si="2058"/>
        <v>14.24</v>
      </c>
      <c r="LDS118" s="1" t="s">
        <v>542</v>
      </c>
      <c r="LDT118" s="4" t="str" cm="1">
        <f t="array" ref="LDT118:LDV118">IFERROR(VLOOKUP(LDS118,[1]MA!$A$6:$D$32,{2,3,4},0),IFERROR(VLOOKUP(LDS118,[1]MO!$A$6:$D$26,{2,3,4},0),IFERROR(VLOOKUP(LDS118,[1]MQ!$A$6:$D$26,{2,3,4},0),IFERROR(VLOOKUP(LDS118,[1]BA!$A$6:$H$184,{2,5,8},0),{"No encontrado","X","X"}))))</f>
        <v>ALAMBRON 1/4</v>
      </c>
      <c r="LDU118" s="12" t="str">
        <v>Kg</v>
      </c>
      <c r="LDV118" s="4">
        <v>16</v>
      </c>
      <c r="LDW118" s="1">
        <f t="shared" ref="LDW118" si="5125">(0.15*2+0.2*2)/0.2*0.248*1.03</f>
        <v>0.89</v>
      </c>
      <c r="LDX118" s="4">
        <f t="shared" si="2060"/>
        <v>14.24</v>
      </c>
      <c r="LEA118" s="1" t="s">
        <v>542</v>
      </c>
      <c r="LEB118" s="4" t="str" cm="1">
        <f t="array" ref="LEB118:LED118">IFERROR(VLOOKUP(LEA118,[1]MA!$A$6:$D$32,{2,3,4},0),IFERROR(VLOOKUP(LEA118,[1]MO!$A$6:$D$26,{2,3,4},0),IFERROR(VLOOKUP(LEA118,[1]MQ!$A$6:$D$26,{2,3,4},0),IFERROR(VLOOKUP(LEA118,[1]BA!$A$6:$H$184,{2,5,8},0),{"No encontrado","X","X"}))))</f>
        <v>ALAMBRON 1/4</v>
      </c>
      <c r="LEC118" s="12" t="str">
        <v>Kg</v>
      </c>
      <c r="LED118" s="4">
        <v>16</v>
      </c>
      <c r="LEE118" s="1">
        <f t="shared" ref="LEE118" si="5126">(0.15*2+0.2*2)/0.2*0.248*1.03</f>
        <v>0.89</v>
      </c>
      <c r="LEF118" s="4">
        <f t="shared" si="2062"/>
        <v>14.24</v>
      </c>
      <c r="LEI118" s="1" t="s">
        <v>542</v>
      </c>
      <c r="LEJ118" s="4" t="str" cm="1">
        <f t="array" ref="LEJ118:LEL118">IFERROR(VLOOKUP(LEI118,[1]MA!$A$6:$D$32,{2,3,4},0),IFERROR(VLOOKUP(LEI118,[1]MO!$A$6:$D$26,{2,3,4},0),IFERROR(VLOOKUP(LEI118,[1]MQ!$A$6:$D$26,{2,3,4},0),IFERROR(VLOOKUP(LEI118,[1]BA!$A$6:$H$184,{2,5,8},0),{"No encontrado","X","X"}))))</f>
        <v>ALAMBRON 1/4</v>
      </c>
      <c r="LEK118" s="12" t="str">
        <v>Kg</v>
      </c>
      <c r="LEL118" s="4">
        <v>16</v>
      </c>
      <c r="LEM118" s="1">
        <f t="shared" ref="LEM118" si="5127">(0.15*2+0.2*2)/0.2*0.248*1.03</f>
        <v>0.89</v>
      </c>
      <c r="LEN118" s="4">
        <f t="shared" si="2064"/>
        <v>14.24</v>
      </c>
      <c r="LEQ118" s="1" t="s">
        <v>542</v>
      </c>
      <c r="LER118" s="4" t="str" cm="1">
        <f t="array" ref="LER118:LET118">IFERROR(VLOOKUP(LEQ118,[1]MA!$A$6:$D$32,{2,3,4},0),IFERROR(VLOOKUP(LEQ118,[1]MO!$A$6:$D$26,{2,3,4},0),IFERROR(VLOOKUP(LEQ118,[1]MQ!$A$6:$D$26,{2,3,4},0),IFERROR(VLOOKUP(LEQ118,[1]BA!$A$6:$H$184,{2,5,8},0),{"No encontrado","X","X"}))))</f>
        <v>ALAMBRON 1/4</v>
      </c>
      <c r="LES118" s="12" t="str">
        <v>Kg</v>
      </c>
      <c r="LET118" s="4">
        <v>16</v>
      </c>
      <c r="LEU118" s="1">
        <f t="shared" ref="LEU118" si="5128">(0.15*2+0.2*2)/0.2*0.248*1.03</f>
        <v>0.89</v>
      </c>
      <c r="LEV118" s="4">
        <f t="shared" si="2066"/>
        <v>14.24</v>
      </c>
      <c r="LEY118" s="1" t="s">
        <v>542</v>
      </c>
      <c r="LEZ118" s="4" t="str" cm="1">
        <f t="array" ref="LEZ118:LFB118">IFERROR(VLOOKUP(LEY118,[1]MA!$A$6:$D$32,{2,3,4},0),IFERROR(VLOOKUP(LEY118,[1]MO!$A$6:$D$26,{2,3,4},0),IFERROR(VLOOKUP(LEY118,[1]MQ!$A$6:$D$26,{2,3,4},0),IFERROR(VLOOKUP(LEY118,[1]BA!$A$6:$H$184,{2,5,8},0),{"No encontrado","X","X"}))))</f>
        <v>ALAMBRON 1/4</v>
      </c>
      <c r="LFA118" s="12" t="str">
        <v>Kg</v>
      </c>
      <c r="LFB118" s="4">
        <v>16</v>
      </c>
      <c r="LFC118" s="1">
        <f t="shared" ref="LFC118" si="5129">(0.15*2+0.2*2)/0.2*0.248*1.03</f>
        <v>0.89</v>
      </c>
      <c r="LFD118" s="4">
        <f t="shared" si="2068"/>
        <v>14.24</v>
      </c>
      <c r="LFG118" s="1" t="s">
        <v>542</v>
      </c>
      <c r="LFH118" s="4" t="str" cm="1">
        <f t="array" ref="LFH118:LFJ118">IFERROR(VLOOKUP(LFG118,[1]MA!$A$6:$D$32,{2,3,4},0),IFERROR(VLOOKUP(LFG118,[1]MO!$A$6:$D$26,{2,3,4},0),IFERROR(VLOOKUP(LFG118,[1]MQ!$A$6:$D$26,{2,3,4},0),IFERROR(VLOOKUP(LFG118,[1]BA!$A$6:$H$184,{2,5,8},0),{"No encontrado","X","X"}))))</f>
        <v>ALAMBRON 1/4</v>
      </c>
      <c r="LFI118" s="12" t="str">
        <v>Kg</v>
      </c>
      <c r="LFJ118" s="4">
        <v>16</v>
      </c>
      <c r="LFK118" s="1">
        <f t="shared" ref="LFK118" si="5130">(0.15*2+0.2*2)/0.2*0.248*1.03</f>
        <v>0.89</v>
      </c>
      <c r="LFL118" s="4">
        <f t="shared" si="2070"/>
        <v>14.24</v>
      </c>
      <c r="LFO118" s="1" t="s">
        <v>542</v>
      </c>
      <c r="LFP118" s="4" t="str" cm="1">
        <f t="array" ref="LFP118:LFR118">IFERROR(VLOOKUP(LFO118,[1]MA!$A$6:$D$32,{2,3,4},0),IFERROR(VLOOKUP(LFO118,[1]MO!$A$6:$D$26,{2,3,4},0),IFERROR(VLOOKUP(LFO118,[1]MQ!$A$6:$D$26,{2,3,4},0),IFERROR(VLOOKUP(LFO118,[1]BA!$A$6:$H$184,{2,5,8},0),{"No encontrado","X","X"}))))</f>
        <v>ALAMBRON 1/4</v>
      </c>
      <c r="LFQ118" s="12" t="str">
        <v>Kg</v>
      </c>
      <c r="LFR118" s="4">
        <v>16</v>
      </c>
      <c r="LFS118" s="1">
        <f t="shared" ref="LFS118" si="5131">(0.15*2+0.2*2)/0.2*0.248*1.03</f>
        <v>0.89</v>
      </c>
      <c r="LFT118" s="4">
        <f t="shared" si="2072"/>
        <v>14.24</v>
      </c>
      <c r="LFW118" s="1" t="s">
        <v>542</v>
      </c>
      <c r="LFX118" s="4" t="str" cm="1">
        <f t="array" ref="LFX118:LFZ118">IFERROR(VLOOKUP(LFW118,[1]MA!$A$6:$D$32,{2,3,4},0),IFERROR(VLOOKUP(LFW118,[1]MO!$A$6:$D$26,{2,3,4},0),IFERROR(VLOOKUP(LFW118,[1]MQ!$A$6:$D$26,{2,3,4},0),IFERROR(VLOOKUP(LFW118,[1]BA!$A$6:$H$184,{2,5,8},0),{"No encontrado","X","X"}))))</f>
        <v>ALAMBRON 1/4</v>
      </c>
      <c r="LFY118" s="12" t="str">
        <v>Kg</v>
      </c>
      <c r="LFZ118" s="4">
        <v>16</v>
      </c>
      <c r="LGA118" s="1">
        <f t="shared" ref="LGA118" si="5132">(0.15*2+0.2*2)/0.2*0.248*1.03</f>
        <v>0.89</v>
      </c>
      <c r="LGB118" s="4">
        <f t="shared" si="2074"/>
        <v>14.24</v>
      </c>
      <c r="LGE118" s="1" t="s">
        <v>542</v>
      </c>
      <c r="LGF118" s="4" t="str" cm="1">
        <f t="array" ref="LGF118:LGH118">IFERROR(VLOOKUP(LGE118,[1]MA!$A$6:$D$32,{2,3,4},0),IFERROR(VLOOKUP(LGE118,[1]MO!$A$6:$D$26,{2,3,4},0),IFERROR(VLOOKUP(LGE118,[1]MQ!$A$6:$D$26,{2,3,4},0),IFERROR(VLOOKUP(LGE118,[1]BA!$A$6:$H$184,{2,5,8},0),{"No encontrado","X","X"}))))</f>
        <v>ALAMBRON 1/4</v>
      </c>
      <c r="LGG118" s="12" t="str">
        <v>Kg</v>
      </c>
      <c r="LGH118" s="4">
        <v>16</v>
      </c>
      <c r="LGI118" s="1">
        <f t="shared" ref="LGI118" si="5133">(0.15*2+0.2*2)/0.2*0.248*1.03</f>
        <v>0.89</v>
      </c>
      <c r="LGJ118" s="4">
        <f t="shared" si="2076"/>
        <v>14.24</v>
      </c>
      <c r="LGM118" s="1" t="s">
        <v>542</v>
      </c>
      <c r="LGN118" s="4" t="str" cm="1">
        <f t="array" ref="LGN118:LGP118">IFERROR(VLOOKUP(LGM118,[1]MA!$A$6:$D$32,{2,3,4},0),IFERROR(VLOOKUP(LGM118,[1]MO!$A$6:$D$26,{2,3,4},0),IFERROR(VLOOKUP(LGM118,[1]MQ!$A$6:$D$26,{2,3,4},0),IFERROR(VLOOKUP(LGM118,[1]BA!$A$6:$H$184,{2,5,8},0),{"No encontrado","X","X"}))))</f>
        <v>ALAMBRON 1/4</v>
      </c>
      <c r="LGO118" s="12" t="str">
        <v>Kg</v>
      </c>
      <c r="LGP118" s="4">
        <v>16</v>
      </c>
      <c r="LGQ118" s="1">
        <f t="shared" ref="LGQ118" si="5134">(0.15*2+0.2*2)/0.2*0.248*1.03</f>
        <v>0.89</v>
      </c>
      <c r="LGR118" s="4">
        <f t="shared" si="2078"/>
        <v>14.24</v>
      </c>
      <c r="LGU118" s="1" t="s">
        <v>542</v>
      </c>
      <c r="LGV118" s="4" t="str" cm="1">
        <f t="array" ref="LGV118:LGX118">IFERROR(VLOOKUP(LGU118,[1]MA!$A$6:$D$32,{2,3,4},0),IFERROR(VLOOKUP(LGU118,[1]MO!$A$6:$D$26,{2,3,4},0),IFERROR(VLOOKUP(LGU118,[1]MQ!$A$6:$D$26,{2,3,4},0),IFERROR(VLOOKUP(LGU118,[1]BA!$A$6:$H$184,{2,5,8},0),{"No encontrado","X","X"}))))</f>
        <v>ALAMBRON 1/4</v>
      </c>
      <c r="LGW118" s="12" t="str">
        <v>Kg</v>
      </c>
      <c r="LGX118" s="4">
        <v>16</v>
      </c>
      <c r="LGY118" s="1">
        <f t="shared" ref="LGY118" si="5135">(0.15*2+0.2*2)/0.2*0.248*1.03</f>
        <v>0.89</v>
      </c>
      <c r="LGZ118" s="4">
        <f t="shared" si="2080"/>
        <v>14.24</v>
      </c>
      <c r="LHC118" s="1" t="s">
        <v>542</v>
      </c>
      <c r="LHD118" s="4" t="str" cm="1">
        <f t="array" ref="LHD118:LHF118">IFERROR(VLOOKUP(LHC118,[1]MA!$A$6:$D$32,{2,3,4},0),IFERROR(VLOOKUP(LHC118,[1]MO!$A$6:$D$26,{2,3,4},0),IFERROR(VLOOKUP(LHC118,[1]MQ!$A$6:$D$26,{2,3,4},0),IFERROR(VLOOKUP(LHC118,[1]BA!$A$6:$H$184,{2,5,8},0),{"No encontrado","X","X"}))))</f>
        <v>ALAMBRON 1/4</v>
      </c>
      <c r="LHE118" s="12" t="str">
        <v>Kg</v>
      </c>
      <c r="LHF118" s="4">
        <v>16</v>
      </c>
      <c r="LHG118" s="1">
        <f t="shared" ref="LHG118" si="5136">(0.15*2+0.2*2)/0.2*0.248*1.03</f>
        <v>0.89</v>
      </c>
      <c r="LHH118" s="4">
        <f t="shared" si="2082"/>
        <v>14.24</v>
      </c>
      <c r="LHK118" s="1" t="s">
        <v>542</v>
      </c>
      <c r="LHL118" s="4" t="str" cm="1">
        <f t="array" ref="LHL118:LHN118">IFERROR(VLOOKUP(LHK118,[1]MA!$A$6:$D$32,{2,3,4},0),IFERROR(VLOOKUP(LHK118,[1]MO!$A$6:$D$26,{2,3,4},0),IFERROR(VLOOKUP(LHK118,[1]MQ!$A$6:$D$26,{2,3,4},0),IFERROR(VLOOKUP(LHK118,[1]BA!$A$6:$H$184,{2,5,8},0),{"No encontrado","X","X"}))))</f>
        <v>ALAMBRON 1/4</v>
      </c>
      <c r="LHM118" s="12" t="str">
        <v>Kg</v>
      </c>
      <c r="LHN118" s="4">
        <v>16</v>
      </c>
      <c r="LHO118" s="1">
        <f t="shared" ref="LHO118" si="5137">(0.15*2+0.2*2)/0.2*0.248*1.03</f>
        <v>0.89</v>
      </c>
      <c r="LHP118" s="4">
        <f t="shared" si="2084"/>
        <v>14.24</v>
      </c>
      <c r="LHS118" s="1" t="s">
        <v>542</v>
      </c>
      <c r="LHT118" s="4" t="str" cm="1">
        <f t="array" ref="LHT118:LHV118">IFERROR(VLOOKUP(LHS118,[1]MA!$A$6:$D$32,{2,3,4},0),IFERROR(VLOOKUP(LHS118,[1]MO!$A$6:$D$26,{2,3,4},0),IFERROR(VLOOKUP(LHS118,[1]MQ!$A$6:$D$26,{2,3,4},0),IFERROR(VLOOKUP(LHS118,[1]BA!$A$6:$H$184,{2,5,8},0),{"No encontrado","X","X"}))))</f>
        <v>ALAMBRON 1/4</v>
      </c>
      <c r="LHU118" s="12" t="str">
        <v>Kg</v>
      </c>
      <c r="LHV118" s="4">
        <v>16</v>
      </c>
      <c r="LHW118" s="1">
        <f t="shared" ref="LHW118" si="5138">(0.15*2+0.2*2)/0.2*0.248*1.03</f>
        <v>0.89</v>
      </c>
      <c r="LHX118" s="4">
        <f t="shared" si="2086"/>
        <v>14.24</v>
      </c>
      <c r="LIA118" s="1" t="s">
        <v>542</v>
      </c>
      <c r="LIB118" s="4" t="str" cm="1">
        <f t="array" ref="LIB118:LID118">IFERROR(VLOOKUP(LIA118,[1]MA!$A$6:$D$32,{2,3,4},0),IFERROR(VLOOKUP(LIA118,[1]MO!$A$6:$D$26,{2,3,4},0),IFERROR(VLOOKUP(LIA118,[1]MQ!$A$6:$D$26,{2,3,4},0),IFERROR(VLOOKUP(LIA118,[1]BA!$A$6:$H$184,{2,5,8},0),{"No encontrado","X","X"}))))</f>
        <v>ALAMBRON 1/4</v>
      </c>
      <c r="LIC118" s="12" t="str">
        <v>Kg</v>
      </c>
      <c r="LID118" s="4">
        <v>16</v>
      </c>
      <c r="LIE118" s="1">
        <f t="shared" ref="LIE118" si="5139">(0.15*2+0.2*2)/0.2*0.248*1.03</f>
        <v>0.89</v>
      </c>
      <c r="LIF118" s="4">
        <f t="shared" si="2088"/>
        <v>14.24</v>
      </c>
      <c r="LII118" s="1" t="s">
        <v>542</v>
      </c>
      <c r="LIJ118" s="4" t="str" cm="1">
        <f t="array" ref="LIJ118:LIL118">IFERROR(VLOOKUP(LII118,[1]MA!$A$6:$D$32,{2,3,4},0),IFERROR(VLOOKUP(LII118,[1]MO!$A$6:$D$26,{2,3,4},0),IFERROR(VLOOKUP(LII118,[1]MQ!$A$6:$D$26,{2,3,4},0),IFERROR(VLOOKUP(LII118,[1]BA!$A$6:$H$184,{2,5,8},0),{"No encontrado","X","X"}))))</f>
        <v>ALAMBRON 1/4</v>
      </c>
      <c r="LIK118" s="12" t="str">
        <v>Kg</v>
      </c>
      <c r="LIL118" s="4">
        <v>16</v>
      </c>
      <c r="LIM118" s="1">
        <f t="shared" ref="LIM118" si="5140">(0.15*2+0.2*2)/0.2*0.248*1.03</f>
        <v>0.89</v>
      </c>
      <c r="LIN118" s="4">
        <f t="shared" si="2090"/>
        <v>14.24</v>
      </c>
      <c r="LIQ118" s="1" t="s">
        <v>542</v>
      </c>
      <c r="LIR118" s="4" t="str" cm="1">
        <f t="array" ref="LIR118:LIT118">IFERROR(VLOOKUP(LIQ118,[1]MA!$A$6:$D$32,{2,3,4},0),IFERROR(VLOOKUP(LIQ118,[1]MO!$A$6:$D$26,{2,3,4},0),IFERROR(VLOOKUP(LIQ118,[1]MQ!$A$6:$D$26,{2,3,4},0),IFERROR(VLOOKUP(LIQ118,[1]BA!$A$6:$H$184,{2,5,8},0),{"No encontrado","X","X"}))))</f>
        <v>ALAMBRON 1/4</v>
      </c>
      <c r="LIS118" s="12" t="str">
        <v>Kg</v>
      </c>
      <c r="LIT118" s="4">
        <v>16</v>
      </c>
      <c r="LIU118" s="1">
        <f t="shared" ref="LIU118" si="5141">(0.15*2+0.2*2)/0.2*0.248*1.03</f>
        <v>0.89</v>
      </c>
      <c r="LIV118" s="4">
        <f t="shared" si="2092"/>
        <v>14.24</v>
      </c>
      <c r="LIY118" s="1" t="s">
        <v>542</v>
      </c>
      <c r="LIZ118" s="4" t="str" cm="1">
        <f t="array" ref="LIZ118:LJB118">IFERROR(VLOOKUP(LIY118,[1]MA!$A$6:$D$32,{2,3,4},0),IFERROR(VLOOKUP(LIY118,[1]MO!$A$6:$D$26,{2,3,4},0),IFERROR(VLOOKUP(LIY118,[1]MQ!$A$6:$D$26,{2,3,4},0),IFERROR(VLOOKUP(LIY118,[1]BA!$A$6:$H$184,{2,5,8},0),{"No encontrado","X","X"}))))</f>
        <v>ALAMBRON 1/4</v>
      </c>
      <c r="LJA118" s="12" t="str">
        <v>Kg</v>
      </c>
      <c r="LJB118" s="4">
        <v>16</v>
      </c>
      <c r="LJC118" s="1">
        <f t="shared" ref="LJC118" si="5142">(0.15*2+0.2*2)/0.2*0.248*1.03</f>
        <v>0.89</v>
      </c>
      <c r="LJD118" s="4">
        <f t="shared" si="2094"/>
        <v>14.24</v>
      </c>
      <c r="LJG118" s="1" t="s">
        <v>542</v>
      </c>
      <c r="LJH118" s="4" t="str" cm="1">
        <f t="array" ref="LJH118:LJJ118">IFERROR(VLOOKUP(LJG118,[1]MA!$A$6:$D$32,{2,3,4},0),IFERROR(VLOOKUP(LJG118,[1]MO!$A$6:$D$26,{2,3,4},0),IFERROR(VLOOKUP(LJG118,[1]MQ!$A$6:$D$26,{2,3,4},0),IFERROR(VLOOKUP(LJG118,[1]BA!$A$6:$H$184,{2,5,8},0),{"No encontrado","X","X"}))))</f>
        <v>ALAMBRON 1/4</v>
      </c>
      <c r="LJI118" s="12" t="str">
        <v>Kg</v>
      </c>
      <c r="LJJ118" s="4">
        <v>16</v>
      </c>
      <c r="LJK118" s="1">
        <f t="shared" ref="LJK118" si="5143">(0.15*2+0.2*2)/0.2*0.248*1.03</f>
        <v>0.89</v>
      </c>
      <c r="LJL118" s="4">
        <f t="shared" si="2096"/>
        <v>14.24</v>
      </c>
      <c r="LJO118" s="1" t="s">
        <v>542</v>
      </c>
      <c r="LJP118" s="4" t="str" cm="1">
        <f t="array" ref="LJP118:LJR118">IFERROR(VLOOKUP(LJO118,[1]MA!$A$6:$D$32,{2,3,4},0),IFERROR(VLOOKUP(LJO118,[1]MO!$A$6:$D$26,{2,3,4},0),IFERROR(VLOOKUP(LJO118,[1]MQ!$A$6:$D$26,{2,3,4},0),IFERROR(VLOOKUP(LJO118,[1]BA!$A$6:$H$184,{2,5,8},0),{"No encontrado","X","X"}))))</f>
        <v>ALAMBRON 1/4</v>
      </c>
      <c r="LJQ118" s="12" t="str">
        <v>Kg</v>
      </c>
      <c r="LJR118" s="4">
        <v>16</v>
      </c>
      <c r="LJS118" s="1">
        <f t="shared" ref="LJS118" si="5144">(0.15*2+0.2*2)/0.2*0.248*1.03</f>
        <v>0.89</v>
      </c>
      <c r="LJT118" s="4">
        <f t="shared" si="2098"/>
        <v>14.24</v>
      </c>
      <c r="LJW118" s="1" t="s">
        <v>542</v>
      </c>
      <c r="LJX118" s="4" t="str" cm="1">
        <f t="array" ref="LJX118:LJZ118">IFERROR(VLOOKUP(LJW118,[1]MA!$A$6:$D$32,{2,3,4},0),IFERROR(VLOOKUP(LJW118,[1]MO!$A$6:$D$26,{2,3,4},0),IFERROR(VLOOKUP(LJW118,[1]MQ!$A$6:$D$26,{2,3,4},0),IFERROR(VLOOKUP(LJW118,[1]BA!$A$6:$H$184,{2,5,8},0),{"No encontrado","X","X"}))))</f>
        <v>ALAMBRON 1/4</v>
      </c>
      <c r="LJY118" s="12" t="str">
        <v>Kg</v>
      </c>
      <c r="LJZ118" s="4">
        <v>16</v>
      </c>
      <c r="LKA118" s="1">
        <f t="shared" ref="LKA118" si="5145">(0.15*2+0.2*2)/0.2*0.248*1.03</f>
        <v>0.89</v>
      </c>
      <c r="LKB118" s="4">
        <f t="shared" si="2100"/>
        <v>14.24</v>
      </c>
      <c r="LKE118" s="1" t="s">
        <v>542</v>
      </c>
      <c r="LKF118" s="4" t="str" cm="1">
        <f t="array" ref="LKF118:LKH118">IFERROR(VLOOKUP(LKE118,[1]MA!$A$6:$D$32,{2,3,4},0),IFERROR(VLOOKUP(LKE118,[1]MO!$A$6:$D$26,{2,3,4},0),IFERROR(VLOOKUP(LKE118,[1]MQ!$A$6:$D$26,{2,3,4},0),IFERROR(VLOOKUP(LKE118,[1]BA!$A$6:$H$184,{2,5,8},0),{"No encontrado","X","X"}))))</f>
        <v>ALAMBRON 1/4</v>
      </c>
      <c r="LKG118" s="12" t="str">
        <v>Kg</v>
      </c>
      <c r="LKH118" s="4">
        <v>16</v>
      </c>
      <c r="LKI118" s="1">
        <f t="shared" ref="LKI118" si="5146">(0.15*2+0.2*2)/0.2*0.248*1.03</f>
        <v>0.89</v>
      </c>
      <c r="LKJ118" s="4">
        <f t="shared" si="2102"/>
        <v>14.24</v>
      </c>
      <c r="LKM118" s="1" t="s">
        <v>542</v>
      </c>
      <c r="LKN118" s="4" t="str" cm="1">
        <f t="array" ref="LKN118:LKP118">IFERROR(VLOOKUP(LKM118,[1]MA!$A$6:$D$32,{2,3,4},0),IFERROR(VLOOKUP(LKM118,[1]MO!$A$6:$D$26,{2,3,4},0),IFERROR(VLOOKUP(LKM118,[1]MQ!$A$6:$D$26,{2,3,4},0),IFERROR(VLOOKUP(LKM118,[1]BA!$A$6:$H$184,{2,5,8},0),{"No encontrado","X","X"}))))</f>
        <v>ALAMBRON 1/4</v>
      </c>
      <c r="LKO118" s="12" t="str">
        <v>Kg</v>
      </c>
      <c r="LKP118" s="4">
        <v>16</v>
      </c>
      <c r="LKQ118" s="1">
        <f t="shared" ref="LKQ118" si="5147">(0.15*2+0.2*2)/0.2*0.248*1.03</f>
        <v>0.89</v>
      </c>
      <c r="LKR118" s="4">
        <f t="shared" si="2104"/>
        <v>14.24</v>
      </c>
      <c r="LKU118" s="1" t="s">
        <v>542</v>
      </c>
      <c r="LKV118" s="4" t="str" cm="1">
        <f t="array" ref="LKV118:LKX118">IFERROR(VLOOKUP(LKU118,[1]MA!$A$6:$D$32,{2,3,4},0),IFERROR(VLOOKUP(LKU118,[1]MO!$A$6:$D$26,{2,3,4},0),IFERROR(VLOOKUP(LKU118,[1]MQ!$A$6:$D$26,{2,3,4},0),IFERROR(VLOOKUP(LKU118,[1]BA!$A$6:$H$184,{2,5,8},0),{"No encontrado","X","X"}))))</f>
        <v>ALAMBRON 1/4</v>
      </c>
      <c r="LKW118" s="12" t="str">
        <v>Kg</v>
      </c>
      <c r="LKX118" s="4">
        <v>16</v>
      </c>
      <c r="LKY118" s="1">
        <f t="shared" ref="LKY118" si="5148">(0.15*2+0.2*2)/0.2*0.248*1.03</f>
        <v>0.89</v>
      </c>
      <c r="LKZ118" s="4">
        <f t="shared" si="2106"/>
        <v>14.24</v>
      </c>
      <c r="LLC118" s="1" t="s">
        <v>542</v>
      </c>
      <c r="LLD118" s="4" t="str" cm="1">
        <f t="array" ref="LLD118:LLF118">IFERROR(VLOOKUP(LLC118,[1]MA!$A$6:$D$32,{2,3,4},0),IFERROR(VLOOKUP(LLC118,[1]MO!$A$6:$D$26,{2,3,4},0),IFERROR(VLOOKUP(LLC118,[1]MQ!$A$6:$D$26,{2,3,4},0),IFERROR(VLOOKUP(LLC118,[1]BA!$A$6:$H$184,{2,5,8},0),{"No encontrado","X","X"}))))</f>
        <v>ALAMBRON 1/4</v>
      </c>
      <c r="LLE118" s="12" t="str">
        <v>Kg</v>
      </c>
      <c r="LLF118" s="4">
        <v>16</v>
      </c>
      <c r="LLG118" s="1">
        <f t="shared" ref="LLG118" si="5149">(0.15*2+0.2*2)/0.2*0.248*1.03</f>
        <v>0.89</v>
      </c>
      <c r="LLH118" s="4">
        <f t="shared" si="2108"/>
        <v>14.24</v>
      </c>
      <c r="LLK118" s="1" t="s">
        <v>542</v>
      </c>
      <c r="LLL118" s="4" t="str" cm="1">
        <f t="array" ref="LLL118:LLN118">IFERROR(VLOOKUP(LLK118,[1]MA!$A$6:$D$32,{2,3,4},0),IFERROR(VLOOKUP(LLK118,[1]MO!$A$6:$D$26,{2,3,4},0),IFERROR(VLOOKUP(LLK118,[1]MQ!$A$6:$D$26,{2,3,4},0),IFERROR(VLOOKUP(LLK118,[1]BA!$A$6:$H$184,{2,5,8},0),{"No encontrado","X","X"}))))</f>
        <v>ALAMBRON 1/4</v>
      </c>
      <c r="LLM118" s="12" t="str">
        <v>Kg</v>
      </c>
      <c r="LLN118" s="4">
        <v>16</v>
      </c>
      <c r="LLO118" s="1">
        <f t="shared" ref="LLO118" si="5150">(0.15*2+0.2*2)/0.2*0.248*1.03</f>
        <v>0.89</v>
      </c>
      <c r="LLP118" s="4">
        <f t="shared" si="2110"/>
        <v>14.24</v>
      </c>
      <c r="LLS118" s="1" t="s">
        <v>542</v>
      </c>
      <c r="LLT118" s="4" t="str" cm="1">
        <f t="array" ref="LLT118:LLV118">IFERROR(VLOOKUP(LLS118,[1]MA!$A$6:$D$32,{2,3,4},0),IFERROR(VLOOKUP(LLS118,[1]MO!$A$6:$D$26,{2,3,4},0),IFERROR(VLOOKUP(LLS118,[1]MQ!$A$6:$D$26,{2,3,4},0),IFERROR(VLOOKUP(LLS118,[1]BA!$A$6:$H$184,{2,5,8},0),{"No encontrado","X","X"}))))</f>
        <v>ALAMBRON 1/4</v>
      </c>
      <c r="LLU118" s="12" t="str">
        <v>Kg</v>
      </c>
      <c r="LLV118" s="4">
        <v>16</v>
      </c>
      <c r="LLW118" s="1">
        <f t="shared" ref="LLW118" si="5151">(0.15*2+0.2*2)/0.2*0.248*1.03</f>
        <v>0.89</v>
      </c>
      <c r="LLX118" s="4">
        <f t="shared" si="2112"/>
        <v>14.24</v>
      </c>
      <c r="LMA118" s="1" t="s">
        <v>542</v>
      </c>
      <c r="LMB118" s="4" t="str" cm="1">
        <f t="array" ref="LMB118:LMD118">IFERROR(VLOOKUP(LMA118,[1]MA!$A$6:$D$32,{2,3,4},0),IFERROR(VLOOKUP(LMA118,[1]MO!$A$6:$D$26,{2,3,4},0),IFERROR(VLOOKUP(LMA118,[1]MQ!$A$6:$D$26,{2,3,4},0),IFERROR(VLOOKUP(LMA118,[1]BA!$A$6:$H$184,{2,5,8},0),{"No encontrado","X","X"}))))</f>
        <v>ALAMBRON 1/4</v>
      </c>
      <c r="LMC118" s="12" t="str">
        <v>Kg</v>
      </c>
      <c r="LMD118" s="4">
        <v>16</v>
      </c>
      <c r="LME118" s="1">
        <f t="shared" ref="LME118" si="5152">(0.15*2+0.2*2)/0.2*0.248*1.03</f>
        <v>0.89</v>
      </c>
      <c r="LMF118" s="4">
        <f t="shared" si="2114"/>
        <v>14.24</v>
      </c>
      <c r="LMI118" s="1" t="s">
        <v>542</v>
      </c>
      <c r="LMJ118" s="4" t="str" cm="1">
        <f t="array" ref="LMJ118:LML118">IFERROR(VLOOKUP(LMI118,[1]MA!$A$6:$D$32,{2,3,4},0),IFERROR(VLOOKUP(LMI118,[1]MO!$A$6:$D$26,{2,3,4},0),IFERROR(VLOOKUP(LMI118,[1]MQ!$A$6:$D$26,{2,3,4},0),IFERROR(VLOOKUP(LMI118,[1]BA!$A$6:$H$184,{2,5,8},0),{"No encontrado","X","X"}))))</f>
        <v>ALAMBRON 1/4</v>
      </c>
      <c r="LMK118" s="12" t="str">
        <v>Kg</v>
      </c>
      <c r="LML118" s="4">
        <v>16</v>
      </c>
      <c r="LMM118" s="1">
        <f t="shared" ref="LMM118" si="5153">(0.15*2+0.2*2)/0.2*0.248*1.03</f>
        <v>0.89</v>
      </c>
      <c r="LMN118" s="4">
        <f t="shared" si="2116"/>
        <v>14.24</v>
      </c>
      <c r="LMQ118" s="1" t="s">
        <v>542</v>
      </c>
      <c r="LMR118" s="4" t="str" cm="1">
        <f t="array" ref="LMR118:LMT118">IFERROR(VLOOKUP(LMQ118,[1]MA!$A$6:$D$32,{2,3,4},0),IFERROR(VLOOKUP(LMQ118,[1]MO!$A$6:$D$26,{2,3,4},0),IFERROR(VLOOKUP(LMQ118,[1]MQ!$A$6:$D$26,{2,3,4},0),IFERROR(VLOOKUP(LMQ118,[1]BA!$A$6:$H$184,{2,5,8},0),{"No encontrado","X","X"}))))</f>
        <v>ALAMBRON 1/4</v>
      </c>
      <c r="LMS118" s="12" t="str">
        <v>Kg</v>
      </c>
      <c r="LMT118" s="4">
        <v>16</v>
      </c>
      <c r="LMU118" s="1">
        <f t="shared" ref="LMU118" si="5154">(0.15*2+0.2*2)/0.2*0.248*1.03</f>
        <v>0.89</v>
      </c>
      <c r="LMV118" s="4">
        <f t="shared" si="2118"/>
        <v>14.24</v>
      </c>
      <c r="LMY118" s="1" t="s">
        <v>542</v>
      </c>
      <c r="LMZ118" s="4" t="str" cm="1">
        <f t="array" ref="LMZ118:LNB118">IFERROR(VLOOKUP(LMY118,[1]MA!$A$6:$D$32,{2,3,4},0),IFERROR(VLOOKUP(LMY118,[1]MO!$A$6:$D$26,{2,3,4},0),IFERROR(VLOOKUP(LMY118,[1]MQ!$A$6:$D$26,{2,3,4},0),IFERROR(VLOOKUP(LMY118,[1]BA!$A$6:$H$184,{2,5,8},0),{"No encontrado","X","X"}))))</f>
        <v>ALAMBRON 1/4</v>
      </c>
      <c r="LNA118" s="12" t="str">
        <v>Kg</v>
      </c>
      <c r="LNB118" s="4">
        <v>16</v>
      </c>
      <c r="LNC118" s="1">
        <f t="shared" ref="LNC118" si="5155">(0.15*2+0.2*2)/0.2*0.248*1.03</f>
        <v>0.89</v>
      </c>
      <c r="LND118" s="4">
        <f t="shared" si="2120"/>
        <v>14.24</v>
      </c>
      <c r="LNG118" s="1" t="s">
        <v>542</v>
      </c>
      <c r="LNH118" s="4" t="str" cm="1">
        <f t="array" ref="LNH118:LNJ118">IFERROR(VLOOKUP(LNG118,[1]MA!$A$6:$D$32,{2,3,4},0),IFERROR(VLOOKUP(LNG118,[1]MO!$A$6:$D$26,{2,3,4},0),IFERROR(VLOOKUP(LNG118,[1]MQ!$A$6:$D$26,{2,3,4},0),IFERROR(VLOOKUP(LNG118,[1]BA!$A$6:$H$184,{2,5,8},0),{"No encontrado","X","X"}))))</f>
        <v>ALAMBRON 1/4</v>
      </c>
      <c r="LNI118" s="12" t="str">
        <v>Kg</v>
      </c>
      <c r="LNJ118" s="4">
        <v>16</v>
      </c>
      <c r="LNK118" s="1">
        <f t="shared" ref="LNK118" si="5156">(0.15*2+0.2*2)/0.2*0.248*1.03</f>
        <v>0.89</v>
      </c>
      <c r="LNL118" s="4">
        <f t="shared" si="2122"/>
        <v>14.24</v>
      </c>
      <c r="LNO118" s="1" t="s">
        <v>542</v>
      </c>
      <c r="LNP118" s="4" t="str" cm="1">
        <f t="array" ref="LNP118:LNR118">IFERROR(VLOOKUP(LNO118,[1]MA!$A$6:$D$32,{2,3,4},0),IFERROR(VLOOKUP(LNO118,[1]MO!$A$6:$D$26,{2,3,4},0),IFERROR(VLOOKUP(LNO118,[1]MQ!$A$6:$D$26,{2,3,4},0),IFERROR(VLOOKUP(LNO118,[1]BA!$A$6:$H$184,{2,5,8},0),{"No encontrado","X","X"}))))</f>
        <v>ALAMBRON 1/4</v>
      </c>
      <c r="LNQ118" s="12" t="str">
        <v>Kg</v>
      </c>
      <c r="LNR118" s="4">
        <v>16</v>
      </c>
      <c r="LNS118" s="1">
        <f t="shared" ref="LNS118" si="5157">(0.15*2+0.2*2)/0.2*0.248*1.03</f>
        <v>0.89</v>
      </c>
      <c r="LNT118" s="4">
        <f t="shared" si="2124"/>
        <v>14.24</v>
      </c>
      <c r="LNW118" s="1" t="s">
        <v>542</v>
      </c>
      <c r="LNX118" s="4" t="str" cm="1">
        <f t="array" ref="LNX118:LNZ118">IFERROR(VLOOKUP(LNW118,[1]MA!$A$6:$D$32,{2,3,4},0),IFERROR(VLOOKUP(LNW118,[1]MO!$A$6:$D$26,{2,3,4},0),IFERROR(VLOOKUP(LNW118,[1]MQ!$A$6:$D$26,{2,3,4},0),IFERROR(VLOOKUP(LNW118,[1]BA!$A$6:$H$184,{2,5,8},0),{"No encontrado","X","X"}))))</f>
        <v>ALAMBRON 1/4</v>
      </c>
      <c r="LNY118" s="12" t="str">
        <v>Kg</v>
      </c>
      <c r="LNZ118" s="4">
        <v>16</v>
      </c>
      <c r="LOA118" s="1">
        <f t="shared" ref="LOA118" si="5158">(0.15*2+0.2*2)/0.2*0.248*1.03</f>
        <v>0.89</v>
      </c>
      <c r="LOB118" s="4">
        <f t="shared" si="2126"/>
        <v>14.24</v>
      </c>
      <c r="LOE118" s="1" t="s">
        <v>542</v>
      </c>
      <c r="LOF118" s="4" t="str" cm="1">
        <f t="array" ref="LOF118:LOH118">IFERROR(VLOOKUP(LOE118,[1]MA!$A$6:$D$32,{2,3,4},0),IFERROR(VLOOKUP(LOE118,[1]MO!$A$6:$D$26,{2,3,4},0),IFERROR(VLOOKUP(LOE118,[1]MQ!$A$6:$D$26,{2,3,4},0),IFERROR(VLOOKUP(LOE118,[1]BA!$A$6:$H$184,{2,5,8},0),{"No encontrado","X","X"}))))</f>
        <v>ALAMBRON 1/4</v>
      </c>
      <c r="LOG118" s="12" t="str">
        <v>Kg</v>
      </c>
      <c r="LOH118" s="4">
        <v>16</v>
      </c>
      <c r="LOI118" s="1">
        <f t="shared" ref="LOI118" si="5159">(0.15*2+0.2*2)/0.2*0.248*1.03</f>
        <v>0.89</v>
      </c>
      <c r="LOJ118" s="4">
        <f t="shared" si="2128"/>
        <v>14.24</v>
      </c>
      <c r="LOM118" s="1" t="s">
        <v>542</v>
      </c>
      <c r="LON118" s="4" t="str" cm="1">
        <f t="array" ref="LON118:LOP118">IFERROR(VLOOKUP(LOM118,[1]MA!$A$6:$D$32,{2,3,4},0),IFERROR(VLOOKUP(LOM118,[1]MO!$A$6:$D$26,{2,3,4},0),IFERROR(VLOOKUP(LOM118,[1]MQ!$A$6:$D$26,{2,3,4},0),IFERROR(VLOOKUP(LOM118,[1]BA!$A$6:$H$184,{2,5,8},0),{"No encontrado","X","X"}))))</f>
        <v>ALAMBRON 1/4</v>
      </c>
      <c r="LOO118" s="12" t="str">
        <v>Kg</v>
      </c>
      <c r="LOP118" s="4">
        <v>16</v>
      </c>
      <c r="LOQ118" s="1">
        <f t="shared" ref="LOQ118" si="5160">(0.15*2+0.2*2)/0.2*0.248*1.03</f>
        <v>0.89</v>
      </c>
      <c r="LOR118" s="4">
        <f t="shared" si="2130"/>
        <v>14.24</v>
      </c>
      <c r="LOU118" s="1" t="s">
        <v>542</v>
      </c>
      <c r="LOV118" s="4" t="str" cm="1">
        <f t="array" ref="LOV118:LOX118">IFERROR(VLOOKUP(LOU118,[1]MA!$A$6:$D$32,{2,3,4},0),IFERROR(VLOOKUP(LOU118,[1]MO!$A$6:$D$26,{2,3,4},0),IFERROR(VLOOKUP(LOU118,[1]MQ!$A$6:$D$26,{2,3,4},0),IFERROR(VLOOKUP(LOU118,[1]BA!$A$6:$H$184,{2,5,8},0),{"No encontrado","X","X"}))))</f>
        <v>ALAMBRON 1/4</v>
      </c>
      <c r="LOW118" s="12" t="str">
        <v>Kg</v>
      </c>
      <c r="LOX118" s="4">
        <v>16</v>
      </c>
      <c r="LOY118" s="1">
        <f t="shared" ref="LOY118" si="5161">(0.15*2+0.2*2)/0.2*0.248*1.03</f>
        <v>0.89</v>
      </c>
      <c r="LOZ118" s="4">
        <f t="shared" si="2132"/>
        <v>14.24</v>
      </c>
      <c r="LPC118" s="1" t="s">
        <v>542</v>
      </c>
      <c r="LPD118" s="4" t="str" cm="1">
        <f t="array" ref="LPD118:LPF118">IFERROR(VLOOKUP(LPC118,[1]MA!$A$6:$D$32,{2,3,4},0),IFERROR(VLOOKUP(LPC118,[1]MO!$A$6:$D$26,{2,3,4},0),IFERROR(VLOOKUP(LPC118,[1]MQ!$A$6:$D$26,{2,3,4},0),IFERROR(VLOOKUP(LPC118,[1]BA!$A$6:$H$184,{2,5,8},0),{"No encontrado","X","X"}))))</f>
        <v>ALAMBRON 1/4</v>
      </c>
      <c r="LPE118" s="12" t="str">
        <v>Kg</v>
      </c>
      <c r="LPF118" s="4">
        <v>16</v>
      </c>
      <c r="LPG118" s="1">
        <f t="shared" ref="LPG118" si="5162">(0.15*2+0.2*2)/0.2*0.248*1.03</f>
        <v>0.89</v>
      </c>
      <c r="LPH118" s="4">
        <f t="shared" si="2134"/>
        <v>14.24</v>
      </c>
      <c r="LPK118" s="1" t="s">
        <v>542</v>
      </c>
      <c r="LPL118" s="4" t="str" cm="1">
        <f t="array" ref="LPL118:LPN118">IFERROR(VLOOKUP(LPK118,[1]MA!$A$6:$D$32,{2,3,4},0),IFERROR(VLOOKUP(LPK118,[1]MO!$A$6:$D$26,{2,3,4},0),IFERROR(VLOOKUP(LPK118,[1]MQ!$A$6:$D$26,{2,3,4},0),IFERROR(VLOOKUP(LPK118,[1]BA!$A$6:$H$184,{2,5,8},0),{"No encontrado","X","X"}))))</f>
        <v>ALAMBRON 1/4</v>
      </c>
      <c r="LPM118" s="12" t="str">
        <v>Kg</v>
      </c>
      <c r="LPN118" s="4">
        <v>16</v>
      </c>
      <c r="LPO118" s="1">
        <f t="shared" ref="LPO118" si="5163">(0.15*2+0.2*2)/0.2*0.248*1.03</f>
        <v>0.89</v>
      </c>
      <c r="LPP118" s="4">
        <f t="shared" si="2136"/>
        <v>14.24</v>
      </c>
      <c r="LPS118" s="1" t="s">
        <v>542</v>
      </c>
      <c r="LPT118" s="4" t="str" cm="1">
        <f t="array" ref="LPT118:LPV118">IFERROR(VLOOKUP(LPS118,[1]MA!$A$6:$D$32,{2,3,4},0),IFERROR(VLOOKUP(LPS118,[1]MO!$A$6:$D$26,{2,3,4},0),IFERROR(VLOOKUP(LPS118,[1]MQ!$A$6:$D$26,{2,3,4},0),IFERROR(VLOOKUP(LPS118,[1]BA!$A$6:$H$184,{2,5,8},0),{"No encontrado","X","X"}))))</f>
        <v>ALAMBRON 1/4</v>
      </c>
      <c r="LPU118" s="12" t="str">
        <v>Kg</v>
      </c>
      <c r="LPV118" s="4">
        <v>16</v>
      </c>
      <c r="LPW118" s="1">
        <f t="shared" ref="LPW118" si="5164">(0.15*2+0.2*2)/0.2*0.248*1.03</f>
        <v>0.89</v>
      </c>
      <c r="LPX118" s="4">
        <f t="shared" si="2138"/>
        <v>14.24</v>
      </c>
      <c r="LQA118" s="1" t="s">
        <v>542</v>
      </c>
      <c r="LQB118" s="4" t="str" cm="1">
        <f t="array" ref="LQB118:LQD118">IFERROR(VLOOKUP(LQA118,[1]MA!$A$6:$D$32,{2,3,4},0),IFERROR(VLOOKUP(LQA118,[1]MO!$A$6:$D$26,{2,3,4},0),IFERROR(VLOOKUP(LQA118,[1]MQ!$A$6:$D$26,{2,3,4},0),IFERROR(VLOOKUP(LQA118,[1]BA!$A$6:$H$184,{2,5,8},0),{"No encontrado","X","X"}))))</f>
        <v>ALAMBRON 1/4</v>
      </c>
      <c r="LQC118" s="12" t="str">
        <v>Kg</v>
      </c>
      <c r="LQD118" s="4">
        <v>16</v>
      </c>
      <c r="LQE118" s="1">
        <f t="shared" ref="LQE118" si="5165">(0.15*2+0.2*2)/0.2*0.248*1.03</f>
        <v>0.89</v>
      </c>
      <c r="LQF118" s="4">
        <f t="shared" si="2140"/>
        <v>14.24</v>
      </c>
      <c r="LQI118" s="1" t="s">
        <v>542</v>
      </c>
      <c r="LQJ118" s="4" t="str" cm="1">
        <f t="array" ref="LQJ118:LQL118">IFERROR(VLOOKUP(LQI118,[1]MA!$A$6:$D$32,{2,3,4},0),IFERROR(VLOOKUP(LQI118,[1]MO!$A$6:$D$26,{2,3,4},0),IFERROR(VLOOKUP(LQI118,[1]MQ!$A$6:$D$26,{2,3,4},0),IFERROR(VLOOKUP(LQI118,[1]BA!$A$6:$H$184,{2,5,8},0),{"No encontrado","X","X"}))))</f>
        <v>ALAMBRON 1/4</v>
      </c>
      <c r="LQK118" s="12" t="str">
        <v>Kg</v>
      </c>
      <c r="LQL118" s="4">
        <v>16</v>
      </c>
      <c r="LQM118" s="1">
        <f t="shared" ref="LQM118" si="5166">(0.15*2+0.2*2)/0.2*0.248*1.03</f>
        <v>0.89</v>
      </c>
      <c r="LQN118" s="4">
        <f t="shared" si="2142"/>
        <v>14.24</v>
      </c>
      <c r="LQQ118" s="1" t="s">
        <v>542</v>
      </c>
      <c r="LQR118" s="4" t="str" cm="1">
        <f t="array" ref="LQR118:LQT118">IFERROR(VLOOKUP(LQQ118,[1]MA!$A$6:$D$32,{2,3,4},0),IFERROR(VLOOKUP(LQQ118,[1]MO!$A$6:$D$26,{2,3,4},0),IFERROR(VLOOKUP(LQQ118,[1]MQ!$A$6:$D$26,{2,3,4},0),IFERROR(VLOOKUP(LQQ118,[1]BA!$A$6:$H$184,{2,5,8},0),{"No encontrado","X","X"}))))</f>
        <v>ALAMBRON 1/4</v>
      </c>
      <c r="LQS118" s="12" t="str">
        <v>Kg</v>
      </c>
      <c r="LQT118" s="4">
        <v>16</v>
      </c>
      <c r="LQU118" s="1">
        <f t="shared" ref="LQU118" si="5167">(0.15*2+0.2*2)/0.2*0.248*1.03</f>
        <v>0.89</v>
      </c>
      <c r="LQV118" s="4">
        <f t="shared" si="2144"/>
        <v>14.24</v>
      </c>
      <c r="LQY118" s="1" t="s">
        <v>542</v>
      </c>
      <c r="LQZ118" s="4" t="str" cm="1">
        <f t="array" ref="LQZ118:LRB118">IFERROR(VLOOKUP(LQY118,[1]MA!$A$6:$D$32,{2,3,4},0),IFERROR(VLOOKUP(LQY118,[1]MO!$A$6:$D$26,{2,3,4},0),IFERROR(VLOOKUP(LQY118,[1]MQ!$A$6:$D$26,{2,3,4},0),IFERROR(VLOOKUP(LQY118,[1]BA!$A$6:$H$184,{2,5,8},0),{"No encontrado","X","X"}))))</f>
        <v>ALAMBRON 1/4</v>
      </c>
      <c r="LRA118" s="12" t="str">
        <v>Kg</v>
      </c>
      <c r="LRB118" s="4">
        <v>16</v>
      </c>
      <c r="LRC118" s="1">
        <f t="shared" ref="LRC118" si="5168">(0.15*2+0.2*2)/0.2*0.248*1.03</f>
        <v>0.89</v>
      </c>
      <c r="LRD118" s="4">
        <f t="shared" si="2146"/>
        <v>14.24</v>
      </c>
      <c r="LRG118" s="1" t="s">
        <v>542</v>
      </c>
      <c r="LRH118" s="4" t="str" cm="1">
        <f t="array" ref="LRH118:LRJ118">IFERROR(VLOOKUP(LRG118,[1]MA!$A$6:$D$32,{2,3,4},0),IFERROR(VLOOKUP(LRG118,[1]MO!$A$6:$D$26,{2,3,4},0),IFERROR(VLOOKUP(LRG118,[1]MQ!$A$6:$D$26,{2,3,4},0),IFERROR(VLOOKUP(LRG118,[1]BA!$A$6:$H$184,{2,5,8},0),{"No encontrado","X","X"}))))</f>
        <v>ALAMBRON 1/4</v>
      </c>
      <c r="LRI118" s="12" t="str">
        <v>Kg</v>
      </c>
      <c r="LRJ118" s="4">
        <v>16</v>
      </c>
      <c r="LRK118" s="1">
        <f t="shared" ref="LRK118" si="5169">(0.15*2+0.2*2)/0.2*0.248*1.03</f>
        <v>0.89</v>
      </c>
      <c r="LRL118" s="4">
        <f t="shared" si="2148"/>
        <v>14.24</v>
      </c>
      <c r="LRO118" s="1" t="s">
        <v>542</v>
      </c>
      <c r="LRP118" s="4" t="str" cm="1">
        <f t="array" ref="LRP118:LRR118">IFERROR(VLOOKUP(LRO118,[1]MA!$A$6:$D$32,{2,3,4},0),IFERROR(VLOOKUP(LRO118,[1]MO!$A$6:$D$26,{2,3,4},0),IFERROR(VLOOKUP(LRO118,[1]MQ!$A$6:$D$26,{2,3,4},0),IFERROR(VLOOKUP(LRO118,[1]BA!$A$6:$H$184,{2,5,8},0),{"No encontrado","X","X"}))))</f>
        <v>ALAMBRON 1/4</v>
      </c>
      <c r="LRQ118" s="12" t="str">
        <v>Kg</v>
      </c>
      <c r="LRR118" s="4">
        <v>16</v>
      </c>
      <c r="LRS118" s="1">
        <f t="shared" ref="LRS118" si="5170">(0.15*2+0.2*2)/0.2*0.248*1.03</f>
        <v>0.89</v>
      </c>
      <c r="LRT118" s="4">
        <f t="shared" si="2150"/>
        <v>14.24</v>
      </c>
      <c r="LRW118" s="1" t="s">
        <v>542</v>
      </c>
      <c r="LRX118" s="4" t="str" cm="1">
        <f t="array" ref="LRX118:LRZ118">IFERROR(VLOOKUP(LRW118,[1]MA!$A$6:$D$32,{2,3,4},0),IFERROR(VLOOKUP(LRW118,[1]MO!$A$6:$D$26,{2,3,4},0),IFERROR(VLOOKUP(LRW118,[1]MQ!$A$6:$D$26,{2,3,4},0),IFERROR(VLOOKUP(LRW118,[1]BA!$A$6:$H$184,{2,5,8},0),{"No encontrado","X","X"}))))</f>
        <v>ALAMBRON 1/4</v>
      </c>
      <c r="LRY118" s="12" t="str">
        <v>Kg</v>
      </c>
      <c r="LRZ118" s="4">
        <v>16</v>
      </c>
      <c r="LSA118" s="1">
        <f t="shared" ref="LSA118" si="5171">(0.15*2+0.2*2)/0.2*0.248*1.03</f>
        <v>0.89</v>
      </c>
      <c r="LSB118" s="4">
        <f t="shared" si="2152"/>
        <v>14.24</v>
      </c>
      <c r="LSE118" s="1" t="s">
        <v>542</v>
      </c>
      <c r="LSF118" s="4" t="str" cm="1">
        <f t="array" ref="LSF118:LSH118">IFERROR(VLOOKUP(LSE118,[1]MA!$A$6:$D$32,{2,3,4},0),IFERROR(VLOOKUP(LSE118,[1]MO!$A$6:$D$26,{2,3,4},0),IFERROR(VLOOKUP(LSE118,[1]MQ!$A$6:$D$26,{2,3,4},0),IFERROR(VLOOKUP(LSE118,[1]BA!$A$6:$H$184,{2,5,8},0),{"No encontrado","X","X"}))))</f>
        <v>ALAMBRON 1/4</v>
      </c>
      <c r="LSG118" s="12" t="str">
        <v>Kg</v>
      </c>
      <c r="LSH118" s="4">
        <v>16</v>
      </c>
      <c r="LSI118" s="1">
        <f t="shared" ref="LSI118" si="5172">(0.15*2+0.2*2)/0.2*0.248*1.03</f>
        <v>0.89</v>
      </c>
      <c r="LSJ118" s="4">
        <f t="shared" si="2154"/>
        <v>14.24</v>
      </c>
      <c r="LSM118" s="1" t="s">
        <v>542</v>
      </c>
      <c r="LSN118" s="4" t="str" cm="1">
        <f t="array" ref="LSN118:LSP118">IFERROR(VLOOKUP(LSM118,[1]MA!$A$6:$D$32,{2,3,4},0),IFERROR(VLOOKUP(LSM118,[1]MO!$A$6:$D$26,{2,3,4},0),IFERROR(VLOOKUP(LSM118,[1]MQ!$A$6:$D$26,{2,3,4},0),IFERROR(VLOOKUP(LSM118,[1]BA!$A$6:$H$184,{2,5,8},0),{"No encontrado","X","X"}))))</f>
        <v>ALAMBRON 1/4</v>
      </c>
      <c r="LSO118" s="12" t="str">
        <v>Kg</v>
      </c>
      <c r="LSP118" s="4">
        <v>16</v>
      </c>
      <c r="LSQ118" s="1">
        <f t="shared" ref="LSQ118" si="5173">(0.15*2+0.2*2)/0.2*0.248*1.03</f>
        <v>0.89</v>
      </c>
      <c r="LSR118" s="4">
        <f t="shared" si="2156"/>
        <v>14.24</v>
      </c>
      <c r="LSU118" s="1" t="s">
        <v>542</v>
      </c>
      <c r="LSV118" s="4" t="str" cm="1">
        <f t="array" ref="LSV118:LSX118">IFERROR(VLOOKUP(LSU118,[1]MA!$A$6:$D$32,{2,3,4},0),IFERROR(VLOOKUP(LSU118,[1]MO!$A$6:$D$26,{2,3,4},0),IFERROR(VLOOKUP(LSU118,[1]MQ!$A$6:$D$26,{2,3,4},0),IFERROR(VLOOKUP(LSU118,[1]BA!$A$6:$H$184,{2,5,8},0),{"No encontrado","X","X"}))))</f>
        <v>ALAMBRON 1/4</v>
      </c>
      <c r="LSW118" s="12" t="str">
        <v>Kg</v>
      </c>
      <c r="LSX118" s="4">
        <v>16</v>
      </c>
      <c r="LSY118" s="1">
        <f t="shared" ref="LSY118" si="5174">(0.15*2+0.2*2)/0.2*0.248*1.03</f>
        <v>0.89</v>
      </c>
      <c r="LSZ118" s="4">
        <f t="shared" si="2158"/>
        <v>14.24</v>
      </c>
      <c r="LTC118" s="1" t="s">
        <v>542</v>
      </c>
      <c r="LTD118" s="4" t="str" cm="1">
        <f t="array" ref="LTD118:LTF118">IFERROR(VLOOKUP(LTC118,[1]MA!$A$6:$D$32,{2,3,4},0),IFERROR(VLOOKUP(LTC118,[1]MO!$A$6:$D$26,{2,3,4},0),IFERROR(VLOOKUP(LTC118,[1]MQ!$A$6:$D$26,{2,3,4},0),IFERROR(VLOOKUP(LTC118,[1]BA!$A$6:$H$184,{2,5,8},0),{"No encontrado","X","X"}))))</f>
        <v>ALAMBRON 1/4</v>
      </c>
      <c r="LTE118" s="12" t="str">
        <v>Kg</v>
      </c>
      <c r="LTF118" s="4">
        <v>16</v>
      </c>
      <c r="LTG118" s="1">
        <f t="shared" ref="LTG118" si="5175">(0.15*2+0.2*2)/0.2*0.248*1.03</f>
        <v>0.89</v>
      </c>
      <c r="LTH118" s="4">
        <f t="shared" si="2160"/>
        <v>14.24</v>
      </c>
      <c r="LTK118" s="1" t="s">
        <v>542</v>
      </c>
      <c r="LTL118" s="4" t="str" cm="1">
        <f t="array" ref="LTL118:LTN118">IFERROR(VLOOKUP(LTK118,[1]MA!$A$6:$D$32,{2,3,4},0),IFERROR(VLOOKUP(LTK118,[1]MO!$A$6:$D$26,{2,3,4},0),IFERROR(VLOOKUP(LTK118,[1]MQ!$A$6:$D$26,{2,3,4},0),IFERROR(VLOOKUP(LTK118,[1]BA!$A$6:$H$184,{2,5,8},0),{"No encontrado","X","X"}))))</f>
        <v>ALAMBRON 1/4</v>
      </c>
      <c r="LTM118" s="12" t="str">
        <v>Kg</v>
      </c>
      <c r="LTN118" s="4">
        <v>16</v>
      </c>
      <c r="LTO118" s="1">
        <f t="shared" ref="LTO118" si="5176">(0.15*2+0.2*2)/0.2*0.248*1.03</f>
        <v>0.89</v>
      </c>
      <c r="LTP118" s="4">
        <f t="shared" si="2162"/>
        <v>14.24</v>
      </c>
      <c r="LTS118" s="1" t="s">
        <v>542</v>
      </c>
      <c r="LTT118" s="4" t="str" cm="1">
        <f t="array" ref="LTT118:LTV118">IFERROR(VLOOKUP(LTS118,[1]MA!$A$6:$D$32,{2,3,4},0),IFERROR(VLOOKUP(LTS118,[1]MO!$A$6:$D$26,{2,3,4},0),IFERROR(VLOOKUP(LTS118,[1]MQ!$A$6:$D$26,{2,3,4},0),IFERROR(VLOOKUP(LTS118,[1]BA!$A$6:$H$184,{2,5,8},0),{"No encontrado","X","X"}))))</f>
        <v>ALAMBRON 1/4</v>
      </c>
      <c r="LTU118" s="12" t="str">
        <v>Kg</v>
      </c>
      <c r="LTV118" s="4">
        <v>16</v>
      </c>
      <c r="LTW118" s="1">
        <f t="shared" ref="LTW118" si="5177">(0.15*2+0.2*2)/0.2*0.248*1.03</f>
        <v>0.89</v>
      </c>
      <c r="LTX118" s="4">
        <f t="shared" si="2164"/>
        <v>14.24</v>
      </c>
      <c r="LUA118" s="1" t="s">
        <v>542</v>
      </c>
      <c r="LUB118" s="4" t="str" cm="1">
        <f t="array" ref="LUB118:LUD118">IFERROR(VLOOKUP(LUA118,[1]MA!$A$6:$D$32,{2,3,4},0),IFERROR(VLOOKUP(LUA118,[1]MO!$A$6:$D$26,{2,3,4},0),IFERROR(VLOOKUP(LUA118,[1]MQ!$A$6:$D$26,{2,3,4},0),IFERROR(VLOOKUP(LUA118,[1]BA!$A$6:$H$184,{2,5,8},0),{"No encontrado","X","X"}))))</f>
        <v>ALAMBRON 1/4</v>
      </c>
      <c r="LUC118" s="12" t="str">
        <v>Kg</v>
      </c>
      <c r="LUD118" s="4">
        <v>16</v>
      </c>
      <c r="LUE118" s="1">
        <f t="shared" ref="LUE118" si="5178">(0.15*2+0.2*2)/0.2*0.248*1.03</f>
        <v>0.89</v>
      </c>
      <c r="LUF118" s="4">
        <f t="shared" si="2166"/>
        <v>14.24</v>
      </c>
      <c r="LUI118" s="1" t="s">
        <v>542</v>
      </c>
      <c r="LUJ118" s="4" t="str" cm="1">
        <f t="array" ref="LUJ118:LUL118">IFERROR(VLOOKUP(LUI118,[1]MA!$A$6:$D$32,{2,3,4},0),IFERROR(VLOOKUP(LUI118,[1]MO!$A$6:$D$26,{2,3,4},0),IFERROR(VLOOKUP(LUI118,[1]MQ!$A$6:$D$26,{2,3,4},0),IFERROR(VLOOKUP(LUI118,[1]BA!$A$6:$H$184,{2,5,8},0),{"No encontrado","X","X"}))))</f>
        <v>ALAMBRON 1/4</v>
      </c>
      <c r="LUK118" s="12" t="str">
        <v>Kg</v>
      </c>
      <c r="LUL118" s="4">
        <v>16</v>
      </c>
      <c r="LUM118" s="1">
        <f t="shared" ref="LUM118" si="5179">(0.15*2+0.2*2)/0.2*0.248*1.03</f>
        <v>0.89</v>
      </c>
      <c r="LUN118" s="4">
        <f t="shared" si="2168"/>
        <v>14.24</v>
      </c>
      <c r="LUQ118" s="1" t="s">
        <v>542</v>
      </c>
      <c r="LUR118" s="4" t="str" cm="1">
        <f t="array" ref="LUR118:LUT118">IFERROR(VLOOKUP(LUQ118,[1]MA!$A$6:$D$32,{2,3,4},0),IFERROR(VLOOKUP(LUQ118,[1]MO!$A$6:$D$26,{2,3,4},0),IFERROR(VLOOKUP(LUQ118,[1]MQ!$A$6:$D$26,{2,3,4},0),IFERROR(VLOOKUP(LUQ118,[1]BA!$A$6:$H$184,{2,5,8},0),{"No encontrado","X","X"}))))</f>
        <v>ALAMBRON 1/4</v>
      </c>
      <c r="LUS118" s="12" t="str">
        <v>Kg</v>
      </c>
      <c r="LUT118" s="4">
        <v>16</v>
      </c>
      <c r="LUU118" s="1">
        <f t="shared" ref="LUU118" si="5180">(0.15*2+0.2*2)/0.2*0.248*1.03</f>
        <v>0.89</v>
      </c>
      <c r="LUV118" s="4">
        <f t="shared" si="2170"/>
        <v>14.24</v>
      </c>
      <c r="LUY118" s="1" t="s">
        <v>542</v>
      </c>
      <c r="LUZ118" s="4" t="str" cm="1">
        <f t="array" ref="LUZ118:LVB118">IFERROR(VLOOKUP(LUY118,[1]MA!$A$6:$D$32,{2,3,4},0),IFERROR(VLOOKUP(LUY118,[1]MO!$A$6:$D$26,{2,3,4},0),IFERROR(VLOOKUP(LUY118,[1]MQ!$A$6:$D$26,{2,3,4},0),IFERROR(VLOOKUP(LUY118,[1]BA!$A$6:$H$184,{2,5,8},0),{"No encontrado","X","X"}))))</f>
        <v>ALAMBRON 1/4</v>
      </c>
      <c r="LVA118" s="12" t="str">
        <v>Kg</v>
      </c>
      <c r="LVB118" s="4">
        <v>16</v>
      </c>
      <c r="LVC118" s="1">
        <f t="shared" ref="LVC118" si="5181">(0.15*2+0.2*2)/0.2*0.248*1.03</f>
        <v>0.89</v>
      </c>
      <c r="LVD118" s="4">
        <f t="shared" si="2172"/>
        <v>14.24</v>
      </c>
      <c r="LVG118" s="1" t="s">
        <v>542</v>
      </c>
      <c r="LVH118" s="4" t="str" cm="1">
        <f t="array" ref="LVH118:LVJ118">IFERROR(VLOOKUP(LVG118,[1]MA!$A$6:$D$32,{2,3,4},0),IFERROR(VLOOKUP(LVG118,[1]MO!$A$6:$D$26,{2,3,4},0),IFERROR(VLOOKUP(LVG118,[1]MQ!$A$6:$D$26,{2,3,4},0),IFERROR(VLOOKUP(LVG118,[1]BA!$A$6:$H$184,{2,5,8},0),{"No encontrado","X","X"}))))</f>
        <v>ALAMBRON 1/4</v>
      </c>
      <c r="LVI118" s="12" t="str">
        <v>Kg</v>
      </c>
      <c r="LVJ118" s="4">
        <v>16</v>
      </c>
      <c r="LVK118" s="1">
        <f t="shared" ref="LVK118" si="5182">(0.15*2+0.2*2)/0.2*0.248*1.03</f>
        <v>0.89</v>
      </c>
      <c r="LVL118" s="4">
        <f t="shared" si="2174"/>
        <v>14.24</v>
      </c>
      <c r="LVO118" s="1" t="s">
        <v>542</v>
      </c>
      <c r="LVP118" s="4" t="str" cm="1">
        <f t="array" ref="LVP118:LVR118">IFERROR(VLOOKUP(LVO118,[1]MA!$A$6:$D$32,{2,3,4},0),IFERROR(VLOOKUP(LVO118,[1]MO!$A$6:$D$26,{2,3,4},0),IFERROR(VLOOKUP(LVO118,[1]MQ!$A$6:$D$26,{2,3,4},0),IFERROR(VLOOKUP(LVO118,[1]BA!$A$6:$H$184,{2,5,8},0),{"No encontrado","X","X"}))))</f>
        <v>ALAMBRON 1/4</v>
      </c>
      <c r="LVQ118" s="12" t="str">
        <v>Kg</v>
      </c>
      <c r="LVR118" s="4">
        <v>16</v>
      </c>
      <c r="LVS118" s="1">
        <f t="shared" ref="LVS118" si="5183">(0.15*2+0.2*2)/0.2*0.248*1.03</f>
        <v>0.89</v>
      </c>
      <c r="LVT118" s="4">
        <f t="shared" si="2176"/>
        <v>14.24</v>
      </c>
      <c r="LVW118" s="1" t="s">
        <v>542</v>
      </c>
      <c r="LVX118" s="4" t="str" cm="1">
        <f t="array" ref="LVX118:LVZ118">IFERROR(VLOOKUP(LVW118,[1]MA!$A$6:$D$32,{2,3,4},0),IFERROR(VLOOKUP(LVW118,[1]MO!$A$6:$D$26,{2,3,4},0),IFERROR(VLOOKUP(LVW118,[1]MQ!$A$6:$D$26,{2,3,4},0),IFERROR(VLOOKUP(LVW118,[1]BA!$A$6:$H$184,{2,5,8},0),{"No encontrado","X","X"}))))</f>
        <v>ALAMBRON 1/4</v>
      </c>
      <c r="LVY118" s="12" t="str">
        <v>Kg</v>
      </c>
      <c r="LVZ118" s="4">
        <v>16</v>
      </c>
      <c r="LWA118" s="1">
        <f t="shared" ref="LWA118" si="5184">(0.15*2+0.2*2)/0.2*0.248*1.03</f>
        <v>0.89</v>
      </c>
      <c r="LWB118" s="4">
        <f t="shared" si="2178"/>
        <v>14.24</v>
      </c>
      <c r="LWE118" s="1" t="s">
        <v>542</v>
      </c>
      <c r="LWF118" s="4" t="str" cm="1">
        <f t="array" ref="LWF118:LWH118">IFERROR(VLOOKUP(LWE118,[1]MA!$A$6:$D$32,{2,3,4},0),IFERROR(VLOOKUP(LWE118,[1]MO!$A$6:$D$26,{2,3,4},0),IFERROR(VLOOKUP(LWE118,[1]MQ!$A$6:$D$26,{2,3,4},0),IFERROR(VLOOKUP(LWE118,[1]BA!$A$6:$H$184,{2,5,8},0),{"No encontrado","X","X"}))))</f>
        <v>ALAMBRON 1/4</v>
      </c>
      <c r="LWG118" s="12" t="str">
        <v>Kg</v>
      </c>
      <c r="LWH118" s="4">
        <v>16</v>
      </c>
      <c r="LWI118" s="1">
        <f t="shared" ref="LWI118" si="5185">(0.15*2+0.2*2)/0.2*0.248*1.03</f>
        <v>0.89</v>
      </c>
      <c r="LWJ118" s="4">
        <f t="shared" si="2180"/>
        <v>14.24</v>
      </c>
      <c r="LWM118" s="1" t="s">
        <v>542</v>
      </c>
      <c r="LWN118" s="4" t="str" cm="1">
        <f t="array" ref="LWN118:LWP118">IFERROR(VLOOKUP(LWM118,[1]MA!$A$6:$D$32,{2,3,4},0),IFERROR(VLOOKUP(LWM118,[1]MO!$A$6:$D$26,{2,3,4},0),IFERROR(VLOOKUP(LWM118,[1]MQ!$A$6:$D$26,{2,3,4},0),IFERROR(VLOOKUP(LWM118,[1]BA!$A$6:$H$184,{2,5,8},0),{"No encontrado","X","X"}))))</f>
        <v>ALAMBRON 1/4</v>
      </c>
      <c r="LWO118" s="12" t="str">
        <v>Kg</v>
      </c>
      <c r="LWP118" s="4">
        <v>16</v>
      </c>
      <c r="LWQ118" s="1">
        <f t="shared" ref="LWQ118" si="5186">(0.15*2+0.2*2)/0.2*0.248*1.03</f>
        <v>0.89</v>
      </c>
      <c r="LWR118" s="4">
        <f t="shared" si="2182"/>
        <v>14.24</v>
      </c>
      <c r="LWU118" s="1" t="s">
        <v>542</v>
      </c>
      <c r="LWV118" s="4" t="str" cm="1">
        <f t="array" ref="LWV118:LWX118">IFERROR(VLOOKUP(LWU118,[1]MA!$A$6:$D$32,{2,3,4},0),IFERROR(VLOOKUP(LWU118,[1]MO!$A$6:$D$26,{2,3,4},0),IFERROR(VLOOKUP(LWU118,[1]MQ!$A$6:$D$26,{2,3,4},0),IFERROR(VLOOKUP(LWU118,[1]BA!$A$6:$H$184,{2,5,8},0),{"No encontrado","X","X"}))))</f>
        <v>ALAMBRON 1/4</v>
      </c>
      <c r="LWW118" s="12" t="str">
        <v>Kg</v>
      </c>
      <c r="LWX118" s="4">
        <v>16</v>
      </c>
      <c r="LWY118" s="1">
        <f t="shared" ref="LWY118" si="5187">(0.15*2+0.2*2)/0.2*0.248*1.03</f>
        <v>0.89</v>
      </c>
      <c r="LWZ118" s="4">
        <f t="shared" si="2184"/>
        <v>14.24</v>
      </c>
      <c r="LXC118" s="1" t="s">
        <v>542</v>
      </c>
      <c r="LXD118" s="4" t="str" cm="1">
        <f t="array" ref="LXD118:LXF118">IFERROR(VLOOKUP(LXC118,[1]MA!$A$6:$D$32,{2,3,4},0),IFERROR(VLOOKUP(LXC118,[1]MO!$A$6:$D$26,{2,3,4},0),IFERROR(VLOOKUP(LXC118,[1]MQ!$A$6:$D$26,{2,3,4},0),IFERROR(VLOOKUP(LXC118,[1]BA!$A$6:$H$184,{2,5,8},0),{"No encontrado","X","X"}))))</f>
        <v>ALAMBRON 1/4</v>
      </c>
      <c r="LXE118" s="12" t="str">
        <v>Kg</v>
      </c>
      <c r="LXF118" s="4">
        <v>16</v>
      </c>
      <c r="LXG118" s="1">
        <f t="shared" ref="LXG118" si="5188">(0.15*2+0.2*2)/0.2*0.248*1.03</f>
        <v>0.89</v>
      </c>
      <c r="LXH118" s="4">
        <f t="shared" si="2186"/>
        <v>14.24</v>
      </c>
      <c r="LXK118" s="1" t="s">
        <v>542</v>
      </c>
      <c r="LXL118" s="4" t="str" cm="1">
        <f t="array" ref="LXL118:LXN118">IFERROR(VLOOKUP(LXK118,[1]MA!$A$6:$D$32,{2,3,4},0),IFERROR(VLOOKUP(LXK118,[1]MO!$A$6:$D$26,{2,3,4},0),IFERROR(VLOOKUP(LXK118,[1]MQ!$A$6:$D$26,{2,3,4},0),IFERROR(VLOOKUP(LXK118,[1]BA!$A$6:$H$184,{2,5,8},0),{"No encontrado","X","X"}))))</f>
        <v>ALAMBRON 1/4</v>
      </c>
      <c r="LXM118" s="12" t="str">
        <v>Kg</v>
      </c>
      <c r="LXN118" s="4">
        <v>16</v>
      </c>
      <c r="LXO118" s="1">
        <f t="shared" ref="LXO118" si="5189">(0.15*2+0.2*2)/0.2*0.248*1.03</f>
        <v>0.89</v>
      </c>
      <c r="LXP118" s="4">
        <f t="shared" si="2188"/>
        <v>14.24</v>
      </c>
      <c r="LXS118" s="1" t="s">
        <v>542</v>
      </c>
      <c r="LXT118" s="4" t="str" cm="1">
        <f t="array" ref="LXT118:LXV118">IFERROR(VLOOKUP(LXS118,[1]MA!$A$6:$D$32,{2,3,4},0),IFERROR(VLOOKUP(LXS118,[1]MO!$A$6:$D$26,{2,3,4},0),IFERROR(VLOOKUP(LXS118,[1]MQ!$A$6:$D$26,{2,3,4},0),IFERROR(VLOOKUP(LXS118,[1]BA!$A$6:$H$184,{2,5,8},0),{"No encontrado","X","X"}))))</f>
        <v>ALAMBRON 1/4</v>
      </c>
      <c r="LXU118" s="12" t="str">
        <v>Kg</v>
      </c>
      <c r="LXV118" s="4">
        <v>16</v>
      </c>
      <c r="LXW118" s="1">
        <f t="shared" ref="LXW118" si="5190">(0.15*2+0.2*2)/0.2*0.248*1.03</f>
        <v>0.89</v>
      </c>
      <c r="LXX118" s="4">
        <f t="shared" si="2190"/>
        <v>14.24</v>
      </c>
      <c r="LYA118" s="1" t="s">
        <v>542</v>
      </c>
      <c r="LYB118" s="4" t="str" cm="1">
        <f t="array" ref="LYB118:LYD118">IFERROR(VLOOKUP(LYA118,[1]MA!$A$6:$D$32,{2,3,4},0),IFERROR(VLOOKUP(LYA118,[1]MO!$A$6:$D$26,{2,3,4},0),IFERROR(VLOOKUP(LYA118,[1]MQ!$A$6:$D$26,{2,3,4},0),IFERROR(VLOOKUP(LYA118,[1]BA!$A$6:$H$184,{2,5,8},0),{"No encontrado","X","X"}))))</f>
        <v>ALAMBRON 1/4</v>
      </c>
      <c r="LYC118" s="12" t="str">
        <v>Kg</v>
      </c>
      <c r="LYD118" s="4">
        <v>16</v>
      </c>
      <c r="LYE118" s="1">
        <f t="shared" ref="LYE118" si="5191">(0.15*2+0.2*2)/0.2*0.248*1.03</f>
        <v>0.89</v>
      </c>
      <c r="LYF118" s="4">
        <f t="shared" si="2192"/>
        <v>14.24</v>
      </c>
      <c r="LYI118" s="1" t="s">
        <v>542</v>
      </c>
      <c r="LYJ118" s="4" t="str" cm="1">
        <f t="array" ref="LYJ118:LYL118">IFERROR(VLOOKUP(LYI118,[1]MA!$A$6:$D$32,{2,3,4},0),IFERROR(VLOOKUP(LYI118,[1]MO!$A$6:$D$26,{2,3,4},0),IFERROR(VLOOKUP(LYI118,[1]MQ!$A$6:$D$26,{2,3,4},0),IFERROR(VLOOKUP(LYI118,[1]BA!$A$6:$H$184,{2,5,8},0),{"No encontrado","X","X"}))))</f>
        <v>ALAMBRON 1/4</v>
      </c>
      <c r="LYK118" s="12" t="str">
        <v>Kg</v>
      </c>
      <c r="LYL118" s="4">
        <v>16</v>
      </c>
      <c r="LYM118" s="1">
        <f t="shared" ref="LYM118" si="5192">(0.15*2+0.2*2)/0.2*0.248*1.03</f>
        <v>0.89</v>
      </c>
      <c r="LYN118" s="4">
        <f t="shared" si="2194"/>
        <v>14.24</v>
      </c>
      <c r="LYQ118" s="1" t="s">
        <v>542</v>
      </c>
      <c r="LYR118" s="4" t="str" cm="1">
        <f t="array" ref="LYR118:LYT118">IFERROR(VLOOKUP(LYQ118,[1]MA!$A$6:$D$32,{2,3,4},0),IFERROR(VLOOKUP(LYQ118,[1]MO!$A$6:$D$26,{2,3,4},0),IFERROR(VLOOKUP(LYQ118,[1]MQ!$A$6:$D$26,{2,3,4},0),IFERROR(VLOOKUP(LYQ118,[1]BA!$A$6:$H$184,{2,5,8},0),{"No encontrado","X","X"}))))</f>
        <v>ALAMBRON 1/4</v>
      </c>
      <c r="LYS118" s="12" t="str">
        <v>Kg</v>
      </c>
      <c r="LYT118" s="4">
        <v>16</v>
      </c>
      <c r="LYU118" s="1">
        <f t="shared" ref="LYU118" si="5193">(0.15*2+0.2*2)/0.2*0.248*1.03</f>
        <v>0.89</v>
      </c>
      <c r="LYV118" s="4">
        <f t="shared" si="2196"/>
        <v>14.24</v>
      </c>
      <c r="LYY118" s="1" t="s">
        <v>542</v>
      </c>
      <c r="LYZ118" s="4" t="str" cm="1">
        <f t="array" ref="LYZ118:LZB118">IFERROR(VLOOKUP(LYY118,[1]MA!$A$6:$D$32,{2,3,4},0),IFERROR(VLOOKUP(LYY118,[1]MO!$A$6:$D$26,{2,3,4},0),IFERROR(VLOOKUP(LYY118,[1]MQ!$A$6:$D$26,{2,3,4},0),IFERROR(VLOOKUP(LYY118,[1]BA!$A$6:$H$184,{2,5,8},0),{"No encontrado","X","X"}))))</f>
        <v>ALAMBRON 1/4</v>
      </c>
      <c r="LZA118" s="12" t="str">
        <v>Kg</v>
      </c>
      <c r="LZB118" s="4">
        <v>16</v>
      </c>
      <c r="LZC118" s="1">
        <f t="shared" ref="LZC118" si="5194">(0.15*2+0.2*2)/0.2*0.248*1.03</f>
        <v>0.89</v>
      </c>
      <c r="LZD118" s="4">
        <f t="shared" si="2198"/>
        <v>14.24</v>
      </c>
      <c r="LZG118" s="1" t="s">
        <v>542</v>
      </c>
      <c r="LZH118" s="4" t="str" cm="1">
        <f t="array" ref="LZH118:LZJ118">IFERROR(VLOOKUP(LZG118,[1]MA!$A$6:$D$32,{2,3,4},0),IFERROR(VLOOKUP(LZG118,[1]MO!$A$6:$D$26,{2,3,4},0),IFERROR(VLOOKUP(LZG118,[1]MQ!$A$6:$D$26,{2,3,4},0),IFERROR(VLOOKUP(LZG118,[1]BA!$A$6:$H$184,{2,5,8},0),{"No encontrado","X","X"}))))</f>
        <v>ALAMBRON 1/4</v>
      </c>
      <c r="LZI118" s="12" t="str">
        <v>Kg</v>
      </c>
      <c r="LZJ118" s="4">
        <v>16</v>
      </c>
      <c r="LZK118" s="1">
        <f t="shared" ref="LZK118" si="5195">(0.15*2+0.2*2)/0.2*0.248*1.03</f>
        <v>0.89</v>
      </c>
      <c r="LZL118" s="4">
        <f t="shared" si="2200"/>
        <v>14.24</v>
      </c>
      <c r="LZO118" s="1" t="s">
        <v>542</v>
      </c>
      <c r="LZP118" s="4" t="str" cm="1">
        <f t="array" ref="LZP118:LZR118">IFERROR(VLOOKUP(LZO118,[1]MA!$A$6:$D$32,{2,3,4},0),IFERROR(VLOOKUP(LZO118,[1]MO!$A$6:$D$26,{2,3,4},0),IFERROR(VLOOKUP(LZO118,[1]MQ!$A$6:$D$26,{2,3,4},0),IFERROR(VLOOKUP(LZO118,[1]BA!$A$6:$H$184,{2,5,8},0),{"No encontrado","X","X"}))))</f>
        <v>ALAMBRON 1/4</v>
      </c>
      <c r="LZQ118" s="12" t="str">
        <v>Kg</v>
      </c>
      <c r="LZR118" s="4">
        <v>16</v>
      </c>
      <c r="LZS118" s="1">
        <f t="shared" ref="LZS118" si="5196">(0.15*2+0.2*2)/0.2*0.248*1.03</f>
        <v>0.89</v>
      </c>
      <c r="LZT118" s="4">
        <f t="shared" si="2202"/>
        <v>14.24</v>
      </c>
      <c r="LZW118" s="1" t="s">
        <v>542</v>
      </c>
      <c r="LZX118" s="4" t="str" cm="1">
        <f t="array" ref="LZX118:LZZ118">IFERROR(VLOOKUP(LZW118,[1]MA!$A$6:$D$32,{2,3,4},0),IFERROR(VLOOKUP(LZW118,[1]MO!$A$6:$D$26,{2,3,4},0),IFERROR(VLOOKUP(LZW118,[1]MQ!$A$6:$D$26,{2,3,4},0),IFERROR(VLOOKUP(LZW118,[1]BA!$A$6:$H$184,{2,5,8},0),{"No encontrado","X","X"}))))</f>
        <v>ALAMBRON 1/4</v>
      </c>
      <c r="LZY118" s="12" t="str">
        <v>Kg</v>
      </c>
      <c r="LZZ118" s="4">
        <v>16</v>
      </c>
      <c r="MAA118" s="1">
        <f t="shared" ref="MAA118" si="5197">(0.15*2+0.2*2)/0.2*0.248*1.03</f>
        <v>0.89</v>
      </c>
      <c r="MAB118" s="4">
        <f t="shared" si="2204"/>
        <v>14.24</v>
      </c>
      <c r="MAE118" s="1" t="s">
        <v>542</v>
      </c>
      <c r="MAF118" s="4" t="str" cm="1">
        <f t="array" ref="MAF118:MAH118">IFERROR(VLOOKUP(MAE118,[1]MA!$A$6:$D$32,{2,3,4},0),IFERROR(VLOOKUP(MAE118,[1]MO!$A$6:$D$26,{2,3,4},0),IFERROR(VLOOKUP(MAE118,[1]MQ!$A$6:$D$26,{2,3,4},0),IFERROR(VLOOKUP(MAE118,[1]BA!$A$6:$H$184,{2,5,8},0),{"No encontrado","X","X"}))))</f>
        <v>ALAMBRON 1/4</v>
      </c>
      <c r="MAG118" s="12" t="str">
        <v>Kg</v>
      </c>
      <c r="MAH118" s="4">
        <v>16</v>
      </c>
      <c r="MAI118" s="1">
        <f t="shared" ref="MAI118" si="5198">(0.15*2+0.2*2)/0.2*0.248*1.03</f>
        <v>0.89</v>
      </c>
      <c r="MAJ118" s="4">
        <f t="shared" si="2206"/>
        <v>14.24</v>
      </c>
      <c r="MAM118" s="1" t="s">
        <v>542</v>
      </c>
      <c r="MAN118" s="4" t="str" cm="1">
        <f t="array" ref="MAN118:MAP118">IFERROR(VLOOKUP(MAM118,[1]MA!$A$6:$D$32,{2,3,4},0),IFERROR(VLOOKUP(MAM118,[1]MO!$A$6:$D$26,{2,3,4},0),IFERROR(VLOOKUP(MAM118,[1]MQ!$A$6:$D$26,{2,3,4},0),IFERROR(VLOOKUP(MAM118,[1]BA!$A$6:$H$184,{2,5,8},0),{"No encontrado","X","X"}))))</f>
        <v>ALAMBRON 1/4</v>
      </c>
      <c r="MAO118" s="12" t="str">
        <v>Kg</v>
      </c>
      <c r="MAP118" s="4">
        <v>16</v>
      </c>
      <c r="MAQ118" s="1">
        <f t="shared" ref="MAQ118" si="5199">(0.15*2+0.2*2)/0.2*0.248*1.03</f>
        <v>0.89</v>
      </c>
      <c r="MAR118" s="4">
        <f t="shared" si="2208"/>
        <v>14.24</v>
      </c>
      <c r="MAU118" s="1" t="s">
        <v>542</v>
      </c>
      <c r="MAV118" s="4" t="str" cm="1">
        <f t="array" ref="MAV118:MAX118">IFERROR(VLOOKUP(MAU118,[1]MA!$A$6:$D$32,{2,3,4},0),IFERROR(VLOOKUP(MAU118,[1]MO!$A$6:$D$26,{2,3,4},0),IFERROR(VLOOKUP(MAU118,[1]MQ!$A$6:$D$26,{2,3,4},0),IFERROR(VLOOKUP(MAU118,[1]BA!$A$6:$H$184,{2,5,8},0),{"No encontrado","X","X"}))))</f>
        <v>ALAMBRON 1/4</v>
      </c>
      <c r="MAW118" s="12" t="str">
        <v>Kg</v>
      </c>
      <c r="MAX118" s="4">
        <v>16</v>
      </c>
      <c r="MAY118" s="1">
        <f t="shared" ref="MAY118" si="5200">(0.15*2+0.2*2)/0.2*0.248*1.03</f>
        <v>0.89</v>
      </c>
      <c r="MAZ118" s="4">
        <f t="shared" si="2210"/>
        <v>14.24</v>
      </c>
      <c r="MBC118" s="1" t="s">
        <v>542</v>
      </c>
      <c r="MBD118" s="4" t="str" cm="1">
        <f t="array" ref="MBD118:MBF118">IFERROR(VLOOKUP(MBC118,[1]MA!$A$6:$D$32,{2,3,4},0),IFERROR(VLOOKUP(MBC118,[1]MO!$A$6:$D$26,{2,3,4},0),IFERROR(VLOOKUP(MBC118,[1]MQ!$A$6:$D$26,{2,3,4},0),IFERROR(VLOOKUP(MBC118,[1]BA!$A$6:$H$184,{2,5,8},0),{"No encontrado","X","X"}))))</f>
        <v>ALAMBRON 1/4</v>
      </c>
      <c r="MBE118" s="12" t="str">
        <v>Kg</v>
      </c>
      <c r="MBF118" s="4">
        <v>16</v>
      </c>
      <c r="MBG118" s="1">
        <f t="shared" ref="MBG118" si="5201">(0.15*2+0.2*2)/0.2*0.248*1.03</f>
        <v>0.89</v>
      </c>
      <c r="MBH118" s="4">
        <f t="shared" si="2212"/>
        <v>14.24</v>
      </c>
      <c r="MBK118" s="1" t="s">
        <v>542</v>
      </c>
      <c r="MBL118" s="4" t="str" cm="1">
        <f t="array" ref="MBL118:MBN118">IFERROR(VLOOKUP(MBK118,[1]MA!$A$6:$D$32,{2,3,4},0),IFERROR(VLOOKUP(MBK118,[1]MO!$A$6:$D$26,{2,3,4},0),IFERROR(VLOOKUP(MBK118,[1]MQ!$A$6:$D$26,{2,3,4},0),IFERROR(VLOOKUP(MBK118,[1]BA!$A$6:$H$184,{2,5,8},0),{"No encontrado","X","X"}))))</f>
        <v>ALAMBRON 1/4</v>
      </c>
      <c r="MBM118" s="12" t="str">
        <v>Kg</v>
      </c>
      <c r="MBN118" s="4">
        <v>16</v>
      </c>
      <c r="MBO118" s="1">
        <f t="shared" ref="MBO118" si="5202">(0.15*2+0.2*2)/0.2*0.248*1.03</f>
        <v>0.89</v>
      </c>
      <c r="MBP118" s="4">
        <f t="shared" si="2214"/>
        <v>14.24</v>
      </c>
      <c r="MBS118" s="1" t="s">
        <v>542</v>
      </c>
      <c r="MBT118" s="4" t="str" cm="1">
        <f t="array" ref="MBT118:MBV118">IFERROR(VLOOKUP(MBS118,[1]MA!$A$6:$D$32,{2,3,4},0),IFERROR(VLOOKUP(MBS118,[1]MO!$A$6:$D$26,{2,3,4},0),IFERROR(VLOOKUP(MBS118,[1]MQ!$A$6:$D$26,{2,3,4},0),IFERROR(VLOOKUP(MBS118,[1]BA!$A$6:$H$184,{2,5,8},0),{"No encontrado","X","X"}))))</f>
        <v>ALAMBRON 1/4</v>
      </c>
      <c r="MBU118" s="12" t="str">
        <v>Kg</v>
      </c>
      <c r="MBV118" s="4">
        <v>16</v>
      </c>
      <c r="MBW118" s="1">
        <f t="shared" ref="MBW118" si="5203">(0.15*2+0.2*2)/0.2*0.248*1.03</f>
        <v>0.89</v>
      </c>
      <c r="MBX118" s="4">
        <f t="shared" si="2216"/>
        <v>14.24</v>
      </c>
      <c r="MCA118" s="1" t="s">
        <v>542</v>
      </c>
      <c r="MCB118" s="4" t="str" cm="1">
        <f t="array" ref="MCB118:MCD118">IFERROR(VLOOKUP(MCA118,[1]MA!$A$6:$D$32,{2,3,4},0),IFERROR(VLOOKUP(MCA118,[1]MO!$A$6:$D$26,{2,3,4},0),IFERROR(VLOOKUP(MCA118,[1]MQ!$A$6:$D$26,{2,3,4},0),IFERROR(VLOOKUP(MCA118,[1]BA!$A$6:$H$184,{2,5,8},0),{"No encontrado","X","X"}))))</f>
        <v>ALAMBRON 1/4</v>
      </c>
      <c r="MCC118" s="12" t="str">
        <v>Kg</v>
      </c>
      <c r="MCD118" s="4">
        <v>16</v>
      </c>
      <c r="MCE118" s="1">
        <f t="shared" ref="MCE118" si="5204">(0.15*2+0.2*2)/0.2*0.248*1.03</f>
        <v>0.89</v>
      </c>
      <c r="MCF118" s="4">
        <f t="shared" si="2218"/>
        <v>14.24</v>
      </c>
      <c r="MCI118" s="1" t="s">
        <v>542</v>
      </c>
      <c r="MCJ118" s="4" t="str" cm="1">
        <f t="array" ref="MCJ118:MCL118">IFERROR(VLOOKUP(MCI118,[1]MA!$A$6:$D$32,{2,3,4},0),IFERROR(VLOOKUP(MCI118,[1]MO!$A$6:$D$26,{2,3,4},0),IFERROR(VLOOKUP(MCI118,[1]MQ!$A$6:$D$26,{2,3,4},0),IFERROR(VLOOKUP(MCI118,[1]BA!$A$6:$H$184,{2,5,8},0),{"No encontrado","X","X"}))))</f>
        <v>ALAMBRON 1/4</v>
      </c>
      <c r="MCK118" s="12" t="str">
        <v>Kg</v>
      </c>
      <c r="MCL118" s="4">
        <v>16</v>
      </c>
      <c r="MCM118" s="1">
        <f t="shared" ref="MCM118" si="5205">(0.15*2+0.2*2)/0.2*0.248*1.03</f>
        <v>0.89</v>
      </c>
      <c r="MCN118" s="4">
        <f t="shared" si="2220"/>
        <v>14.24</v>
      </c>
      <c r="MCQ118" s="1" t="s">
        <v>542</v>
      </c>
      <c r="MCR118" s="4" t="str" cm="1">
        <f t="array" ref="MCR118:MCT118">IFERROR(VLOOKUP(MCQ118,[1]MA!$A$6:$D$32,{2,3,4},0),IFERROR(VLOOKUP(MCQ118,[1]MO!$A$6:$D$26,{2,3,4},0),IFERROR(VLOOKUP(MCQ118,[1]MQ!$A$6:$D$26,{2,3,4},0),IFERROR(VLOOKUP(MCQ118,[1]BA!$A$6:$H$184,{2,5,8},0),{"No encontrado","X","X"}))))</f>
        <v>ALAMBRON 1/4</v>
      </c>
      <c r="MCS118" s="12" t="str">
        <v>Kg</v>
      </c>
      <c r="MCT118" s="4">
        <v>16</v>
      </c>
      <c r="MCU118" s="1">
        <f t="shared" ref="MCU118" si="5206">(0.15*2+0.2*2)/0.2*0.248*1.03</f>
        <v>0.89</v>
      </c>
      <c r="MCV118" s="4">
        <f t="shared" si="2222"/>
        <v>14.24</v>
      </c>
      <c r="MCY118" s="1" t="s">
        <v>542</v>
      </c>
      <c r="MCZ118" s="4" t="str" cm="1">
        <f t="array" ref="MCZ118:MDB118">IFERROR(VLOOKUP(MCY118,[1]MA!$A$6:$D$32,{2,3,4},0),IFERROR(VLOOKUP(MCY118,[1]MO!$A$6:$D$26,{2,3,4},0),IFERROR(VLOOKUP(MCY118,[1]MQ!$A$6:$D$26,{2,3,4},0),IFERROR(VLOOKUP(MCY118,[1]BA!$A$6:$H$184,{2,5,8},0),{"No encontrado","X","X"}))))</f>
        <v>ALAMBRON 1/4</v>
      </c>
      <c r="MDA118" s="12" t="str">
        <v>Kg</v>
      </c>
      <c r="MDB118" s="4">
        <v>16</v>
      </c>
      <c r="MDC118" s="1">
        <f t="shared" ref="MDC118" si="5207">(0.15*2+0.2*2)/0.2*0.248*1.03</f>
        <v>0.89</v>
      </c>
      <c r="MDD118" s="4">
        <f t="shared" si="2224"/>
        <v>14.24</v>
      </c>
      <c r="MDG118" s="1" t="s">
        <v>542</v>
      </c>
      <c r="MDH118" s="4" t="str" cm="1">
        <f t="array" ref="MDH118:MDJ118">IFERROR(VLOOKUP(MDG118,[1]MA!$A$6:$D$32,{2,3,4},0),IFERROR(VLOOKUP(MDG118,[1]MO!$A$6:$D$26,{2,3,4},0),IFERROR(VLOOKUP(MDG118,[1]MQ!$A$6:$D$26,{2,3,4},0),IFERROR(VLOOKUP(MDG118,[1]BA!$A$6:$H$184,{2,5,8},0),{"No encontrado","X","X"}))))</f>
        <v>ALAMBRON 1/4</v>
      </c>
      <c r="MDI118" s="12" t="str">
        <v>Kg</v>
      </c>
      <c r="MDJ118" s="4">
        <v>16</v>
      </c>
      <c r="MDK118" s="1">
        <f t="shared" ref="MDK118" si="5208">(0.15*2+0.2*2)/0.2*0.248*1.03</f>
        <v>0.89</v>
      </c>
      <c r="MDL118" s="4">
        <f t="shared" si="2226"/>
        <v>14.24</v>
      </c>
      <c r="MDO118" s="1" t="s">
        <v>542</v>
      </c>
      <c r="MDP118" s="4" t="str" cm="1">
        <f t="array" ref="MDP118:MDR118">IFERROR(VLOOKUP(MDO118,[1]MA!$A$6:$D$32,{2,3,4},0),IFERROR(VLOOKUP(MDO118,[1]MO!$A$6:$D$26,{2,3,4},0),IFERROR(VLOOKUP(MDO118,[1]MQ!$A$6:$D$26,{2,3,4},0),IFERROR(VLOOKUP(MDO118,[1]BA!$A$6:$H$184,{2,5,8},0),{"No encontrado","X","X"}))))</f>
        <v>ALAMBRON 1/4</v>
      </c>
      <c r="MDQ118" s="12" t="str">
        <v>Kg</v>
      </c>
      <c r="MDR118" s="4">
        <v>16</v>
      </c>
      <c r="MDS118" s="1">
        <f t="shared" ref="MDS118" si="5209">(0.15*2+0.2*2)/0.2*0.248*1.03</f>
        <v>0.89</v>
      </c>
      <c r="MDT118" s="4">
        <f t="shared" si="2228"/>
        <v>14.24</v>
      </c>
      <c r="MDW118" s="1" t="s">
        <v>542</v>
      </c>
      <c r="MDX118" s="4" t="str" cm="1">
        <f t="array" ref="MDX118:MDZ118">IFERROR(VLOOKUP(MDW118,[1]MA!$A$6:$D$32,{2,3,4},0),IFERROR(VLOOKUP(MDW118,[1]MO!$A$6:$D$26,{2,3,4},0),IFERROR(VLOOKUP(MDW118,[1]MQ!$A$6:$D$26,{2,3,4},0),IFERROR(VLOOKUP(MDW118,[1]BA!$A$6:$H$184,{2,5,8},0),{"No encontrado","X","X"}))))</f>
        <v>ALAMBRON 1/4</v>
      </c>
      <c r="MDY118" s="12" t="str">
        <v>Kg</v>
      </c>
      <c r="MDZ118" s="4">
        <v>16</v>
      </c>
      <c r="MEA118" s="1">
        <f t="shared" ref="MEA118" si="5210">(0.15*2+0.2*2)/0.2*0.248*1.03</f>
        <v>0.89</v>
      </c>
      <c r="MEB118" s="4">
        <f t="shared" si="2230"/>
        <v>14.24</v>
      </c>
      <c r="MEE118" s="1" t="s">
        <v>542</v>
      </c>
      <c r="MEF118" s="4" t="str" cm="1">
        <f t="array" ref="MEF118:MEH118">IFERROR(VLOOKUP(MEE118,[1]MA!$A$6:$D$32,{2,3,4},0),IFERROR(VLOOKUP(MEE118,[1]MO!$A$6:$D$26,{2,3,4},0),IFERROR(VLOOKUP(MEE118,[1]MQ!$A$6:$D$26,{2,3,4},0),IFERROR(VLOOKUP(MEE118,[1]BA!$A$6:$H$184,{2,5,8},0),{"No encontrado","X","X"}))))</f>
        <v>ALAMBRON 1/4</v>
      </c>
      <c r="MEG118" s="12" t="str">
        <v>Kg</v>
      </c>
      <c r="MEH118" s="4">
        <v>16</v>
      </c>
      <c r="MEI118" s="1">
        <f t="shared" ref="MEI118" si="5211">(0.15*2+0.2*2)/0.2*0.248*1.03</f>
        <v>0.89</v>
      </c>
      <c r="MEJ118" s="4">
        <f t="shared" si="2232"/>
        <v>14.24</v>
      </c>
      <c r="MEM118" s="1" t="s">
        <v>542</v>
      </c>
      <c r="MEN118" s="4" t="str" cm="1">
        <f t="array" ref="MEN118:MEP118">IFERROR(VLOOKUP(MEM118,[1]MA!$A$6:$D$32,{2,3,4},0),IFERROR(VLOOKUP(MEM118,[1]MO!$A$6:$D$26,{2,3,4},0),IFERROR(VLOOKUP(MEM118,[1]MQ!$A$6:$D$26,{2,3,4},0),IFERROR(VLOOKUP(MEM118,[1]BA!$A$6:$H$184,{2,5,8},0),{"No encontrado","X","X"}))))</f>
        <v>ALAMBRON 1/4</v>
      </c>
      <c r="MEO118" s="12" t="str">
        <v>Kg</v>
      </c>
      <c r="MEP118" s="4">
        <v>16</v>
      </c>
      <c r="MEQ118" s="1">
        <f t="shared" ref="MEQ118" si="5212">(0.15*2+0.2*2)/0.2*0.248*1.03</f>
        <v>0.89</v>
      </c>
      <c r="MER118" s="4">
        <f t="shared" si="2234"/>
        <v>14.24</v>
      </c>
      <c r="MEU118" s="1" t="s">
        <v>542</v>
      </c>
      <c r="MEV118" s="4" t="str" cm="1">
        <f t="array" ref="MEV118:MEX118">IFERROR(VLOOKUP(MEU118,[1]MA!$A$6:$D$32,{2,3,4},0),IFERROR(VLOOKUP(MEU118,[1]MO!$A$6:$D$26,{2,3,4},0),IFERROR(VLOOKUP(MEU118,[1]MQ!$A$6:$D$26,{2,3,4},0),IFERROR(VLOOKUP(MEU118,[1]BA!$A$6:$H$184,{2,5,8},0),{"No encontrado","X","X"}))))</f>
        <v>ALAMBRON 1/4</v>
      </c>
      <c r="MEW118" s="12" t="str">
        <v>Kg</v>
      </c>
      <c r="MEX118" s="4">
        <v>16</v>
      </c>
      <c r="MEY118" s="1">
        <f t="shared" ref="MEY118" si="5213">(0.15*2+0.2*2)/0.2*0.248*1.03</f>
        <v>0.89</v>
      </c>
      <c r="MEZ118" s="4">
        <f t="shared" si="2236"/>
        <v>14.24</v>
      </c>
      <c r="MFC118" s="1" t="s">
        <v>542</v>
      </c>
      <c r="MFD118" s="4" t="str" cm="1">
        <f t="array" ref="MFD118:MFF118">IFERROR(VLOOKUP(MFC118,[1]MA!$A$6:$D$32,{2,3,4},0),IFERROR(VLOOKUP(MFC118,[1]MO!$A$6:$D$26,{2,3,4},0),IFERROR(VLOOKUP(MFC118,[1]MQ!$A$6:$D$26,{2,3,4},0),IFERROR(VLOOKUP(MFC118,[1]BA!$A$6:$H$184,{2,5,8},0),{"No encontrado","X","X"}))))</f>
        <v>ALAMBRON 1/4</v>
      </c>
      <c r="MFE118" s="12" t="str">
        <v>Kg</v>
      </c>
      <c r="MFF118" s="4">
        <v>16</v>
      </c>
      <c r="MFG118" s="1">
        <f t="shared" ref="MFG118" si="5214">(0.15*2+0.2*2)/0.2*0.248*1.03</f>
        <v>0.89</v>
      </c>
      <c r="MFH118" s="4">
        <f t="shared" si="2238"/>
        <v>14.24</v>
      </c>
      <c r="MFK118" s="1" t="s">
        <v>542</v>
      </c>
      <c r="MFL118" s="4" t="str" cm="1">
        <f t="array" ref="MFL118:MFN118">IFERROR(VLOOKUP(MFK118,[1]MA!$A$6:$D$32,{2,3,4},0),IFERROR(VLOOKUP(MFK118,[1]MO!$A$6:$D$26,{2,3,4},0),IFERROR(VLOOKUP(MFK118,[1]MQ!$A$6:$D$26,{2,3,4},0),IFERROR(VLOOKUP(MFK118,[1]BA!$A$6:$H$184,{2,5,8},0),{"No encontrado","X","X"}))))</f>
        <v>ALAMBRON 1/4</v>
      </c>
      <c r="MFM118" s="12" t="str">
        <v>Kg</v>
      </c>
      <c r="MFN118" s="4">
        <v>16</v>
      </c>
      <c r="MFO118" s="1">
        <f t="shared" ref="MFO118" si="5215">(0.15*2+0.2*2)/0.2*0.248*1.03</f>
        <v>0.89</v>
      </c>
      <c r="MFP118" s="4">
        <f t="shared" si="2240"/>
        <v>14.24</v>
      </c>
      <c r="MFS118" s="1" t="s">
        <v>542</v>
      </c>
      <c r="MFT118" s="4" t="str" cm="1">
        <f t="array" ref="MFT118:MFV118">IFERROR(VLOOKUP(MFS118,[1]MA!$A$6:$D$32,{2,3,4},0),IFERROR(VLOOKUP(MFS118,[1]MO!$A$6:$D$26,{2,3,4},0),IFERROR(VLOOKUP(MFS118,[1]MQ!$A$6:$D$26,{2,3,4},0),IFERROR(VLOOKUP(MFS118,[1]BA!$A$6:$H$184,{2,5,8},0),{"No encontrado","X","X"}))))</f>
        <v>ALAMBRON 1/4</v>
      </c>
      <c r="MFU118" s="12" t="str">
        <v>Kg</v>
      </c>
      <c r="MFV118" s="4">
        <v>16</v>
      </c>
      <c r="MFW118" s="1">
        <f t="shared" ref="MFW118" si="5216">(0.15*2+0.2*2)/0.2*0.248*1.03</f>
        <v>0.89</v>
      </c>
      <c r="MFX118" s="4">
        <f t="shared" si="2242"/>
        <v>14.24</v>
      </c>
      <c r="MGA118" s="1" t="s">
        <v>542</v>
      </c>
      <c r="MGB118" s="4" t="str" cm="1">
        <f t="array" ref="MGB118:MGD118">IFERROR(VLOOKUP(MGA118,[1]MA!$A$6:$D$32,{2,3,4},0),IFERROR(VLOOKUP(MGA118,[1]MO!$A$6:$D$26,{2,3,4},0),IFERROR(VLOOKUP(MGA118,[1]MQ!$A$6:$D$26,{2,3,4},0),IFERROR(VLOOKUP(MGA118,[1]BA!$A$6:$H$184,{2,5,8},0),{"No encontrado","X","X"}))))</f>
        <v>ALAMBRON 1/4</v>
      </c>
      <c r="MGC118" s="12" t="str">
        <v>Kg</v>
      </c>
      <c r="MGD118" s="4">
        <v>16</v>
      </c>
      <c r="MGE118" s="1">
        <f t="shared" ref="MGE118" si="5217">(0.15*2+0.2*2)/0.2*0.248*1.03</f>
        <v>0.89</v>
      </c>
      <c r="MGF118" s="4">
        <f t="shared" si="2244"/>
        <v>14.24</v>
      </c>
      <c r="MGI118" s="1" t="s">
        <v>542</v>
      </c>
      <c r="MGJ118" s="4" t="str" cm="1">
        <f t="array" ref="MGJ118:MGL118">IFERROR(VLOOKUP(MGI118,[1]MA!$A$6:$D$32,{2,3,4},0),IFERROR(VLOOKUP(MGI118,[1]MO!$A$6:$D$26,{2,3,4},0),IFERROR(VLOOKUP(MGI118,[1]MQ!$A$6:$D$26,{2,3,4},0),IFERROR(VLOOKUP(MGI118,[1]BA!$A$6:$H$184,{2,5,8},0),{"No encontrado","X","X"}))))</f>
        <v>ALAMBRON 1/4</v>
      </c>
      <c r="MGK118" s="12" t="str">
        <v>Kg</v>
      </c>
      <c r="MGL118" s="4">
        <v>16</v>
      </c>
      <c r="MGM118" s="1">
        <f t="shared" ref="MGM118" si="5218">(0.15*2+0.2*2)/0.2*0.248*1.03</f>
        <v>0.89</v>
      </c>
      <c r="MGN118" s="4">
        <f t="shared" si="2246"/>
        <v>14.24</v>
      </c>
      <c r="MGQ118" s="1" t="s">
        <v>542</v>
      </c>
      <c r="MGR118" s="4" t="str" cm="1">
        <f t="array" ref="MGR118:MGT118">IFERROR(VLOOKUP(MGQ118,[1]MA!$A$6:$D$32,{2,3,4},0),IFERROR(VLOOKUP(MGQ118,[1]MO!$A$6:$D$26,{2,3,4},0),IFERROR(VLOOKUP(MGQ118,[1]MQ!$A$6:$D$26,{2,3,4},0),IFERROR(VLOOKUP(MGQ118,[1]BA!$A$6:$H$184,{2,5,8},0),{"No encontrado","X","X"}))))</f>
        <v>ALAMBRON 1/4</v>
      </c>
      <c r="MGS118" s="12" t="str">
        <v>Kg</v>
      </c>
      <c r="MGT118" s="4">
        <v>16</v>
      </c>
      <c r="MGU118" s="1">
        <f t="shared" ref="MGU118" si="5219">(0.15*2+0.2*2)/0.2*0.248*1.03</f>
        <v>0.89</v>
      </c>
      <c r="MGV118" s="4">
        <f t="shared" si="2248"/>
        <v>14.24</v>
      </c>
      <c r="MGY118" s="1" t="s">
        <v>542</v>
      </c>
      <c r="MGZ118" s="4" t="str" cm="1">
        <f t="array" ref="MGZ118:MHB118">IFERROR(VLOOKUP(MGY118,[1]MA!$A$6:$D$32,{2,3,4},0),IFERROR(VLOOKUP(MGY118,[1]MO!$A$6:$D$26,{2,3,4},0),IFERROR(VLOOKUP(MGY118,[1]MQ!$A$6:$D$26,{2,3,4},0),IFERROR(VLOOKUP(MGY118,[1]BA!$A$6:$H$184,{2,5,8},0),{"No encontrado","X","X"}))))</f>
        <v>ALAMBRON 1/4</v>
      </c>
      <c r="MHA118" s="12" t="str">
        <v>Kg</v>
      </c>
      <c r="MHB118" s="4">
        <v>16</v>
      </c>
      <c r="MHC118" s="1">
        <f t="shared" ref="MHC118" si="5220">(0.15*2+0.2*2)/0.2*0.248*1.03</f>
        <v>0.89</v>
      </c>
      <c r="MHD118" s="4">
        <f t="shared" si="2250"/>
        <v>14.24</v>
      </c>
      <c r="MHG118" s="1" t="s">
        <v>542</v>
      </c>
      <c r="MHH118" s="4" t="str" cm="1">
        <f t="array" ref="MHH118:MHJ118">IFERROR(VLOOKUP(MHG118,[1]MA!$A$6:$D$32,{2,3,4},0),IFERROR(VLOOKUP(MHG118,[1]MO!$A$6:$D$26,{2,3,4},0),IFERROR(VLOOKUP(MHG118,[1]MQ!$A$6:$D$26,{2,3,4},0),IFERROR(VLOOKUP(MHG118,[1]BA!$A$6:$H$184,{2,5,8},0),{"No encontrado","X","X"}))))</f>
        <v>ALAMBRON 1/4</v>
      </c>
      <c r="MHI118" s="12" t="str">
        <v>Kg</v>
      </c>
      <c r="MHJ118" s="4">
        <v>16</v>
      </c>
      <c r="MHK118" s="1">
        <f t="shared" ref="MHK118" si="5221">(0.15*2+0.2*2)/0.2*0.248*1.03</f>
        <v>0.89</v>
      </c>
      <c r="MHL118" s="4">
        <f t="shared" si="2252"/>
        <v>14.24</v>
      </c>
      <c r="MHO118" s="1" t="s">
        <v>542</v>
      </c>
      <c r="MHP118" s="4" t="str" cm="1">
        <f t="array" ref="MHP118:MHR118">IFERROR(VLOOKUP(MHO118,[1]MA!$A$6:$D$32,{2,3,4},0),IFERROR(VLOOKUP(MHO118,[1]MO!$A$6:$D$26,{2,3,4},0),IFERROR(VLOOKUP(MHO118,[1]MQ!$A$6:$D$26,{2,3,4},0),IFERROR(VLOOKUP(MHO118,[1]BA!$A$6:$H$184,{2,5,8},0),{"No encontrado","X","X"}))))</f>
        <v>ALAMBRON 1/4</v>
      </c>
      <c r="MHQ118" s="12" t="str">
        <v>Kg</v>
      </c>
      <c r="MHR118" s="4">
        <v>16</v>
      </c>
      <c r="MHS118" s="1">
        <f t="shared" ref="MHS118" si="5222">(0.15*2+0.2*2)/0.2*0.248*1.03</f>
        <v>0.89</v>
      </c>
      <c r="MHT118" s="4">
        <f t="shared" si="2254"/>
        <v>14.24</v>
      </c>
      <c r="MHW118" s="1" t="s">
        <v>542</v>
      </c>
      <c r="MHX118" s="4" t="str" cm="1">
        <f t="array" ref="MHX118:MHZ118">IFERROR(VLOOKUP(MHW118,[1]MA!$A$6:$D$32,{2,3,4},0),IFERROR(VLOOKUP(MHW118,[1]MO!$A$6:$D$26,{2,3,4},0),IFERROR(VLOOKUP(MHW118,[1]MQ!$A$6:$D$26,{2,3,4},0),IFERROR(VLOOKUP(MHW118,[1]BA!$A$6:$H$184,{2,5,8},0),{"No encontrado","X","X"}))))</f>
        <v>ALAMBRON 1/4</v>
      </c>
      <c r="MHY118" s="12" t="str">
        <v>Kg</v>
      </c>
      <c r="MHZ118" s="4">
        <v>16</v>
      </c>
      <c r="MIA118" s="1">
        <f t="shared" ref="MIA118" si="5223">(0.15*2+0.2*2)/0.2*0.248*1.03</f>
        <v>0.89</v>
      </c>
      <c r="MIB118" s="4">
        <f t="shared" si="2256"/>
        <v>14.24</v>
      </c>
      <c r="MIE118" s="1" t="s">
        <v>542</v>
      </c>
      <c r="MIF118" s="4" t="str" cm="1">
        <f t="array" ref="MIF118:MIH118">IFERROR(VLOOKUP(MIE118,[1]MA!$A$6:$D$32,{2,3,4},0),IFERROR(VLOOKUP(MIE118,[1]MO!$A$6:$D$26,{2,3,4},0),IFERROR(VLOOKUP(MIE118,[1]MQ!$A$6:$D$26,{2,3,4},0),IFERROR(VLOOKUP(MIE118,[1]BA!$A$6:$H$184,{2,5,8},0),{"No encontrado","X","X"}))))</f>
        <v>ALAMBRON 1/4</v>
      </c>
      <c r="MIG118" s="12" t="str">
        <v>Kg</v>
      </c>
      <c r="MIH118" s="4">
        <v>16</v>
      </c>
      <c r="MII118" s="1">
        <f t="shared" ref="MII118" si="5224">(0.15*2+0.2*2)/0.2*0.248*1.03</f>
        <v>0.89</v>
      </c>
      <c r="MIJ118" s="4">
        <f t="shared" si="2258"/>
        <v>14.24</v>
      </c>
      <c r="MIM118" s="1" t="s">
        <v>542</v>
      </c>
      <c r="MIN118" s="4" t="str" cm="1">
        <f t="array" ref="MIN118:MIP118">IFERROR(VLOOKUP(MIM118,[1]MA!$A$6:$D$32,{2,3,4},0),IFERROR(VLOOKUP(MIM118,[1]MO!$A$6:$D$26,{2,3,4},0),IFERROR(VLOOKUP(MIM118,[1]MQ!$A$6:$D$26,{2,3,4},0),IFERROR(VLOOKUP(MIM118,[1]BA!$A$6:$H$184,{2,5,8},0),{"No encontrado","X","X"}))))</f>
        <v>ALAMBRON 1/4</v>
      </c>
      <c r="MIO118" s="12" t="str">
        <v>Kg</v>
      </c>
      <c r="MIP118" s="4">
        <v>16</v>
      </c>
      <c r="MIQ118" s="1">
        <f t="shared" ref="MIQ118" si="5225">(0.15*2+0.2*2)/0.2*0.248*1.03</f>
        <v>0.89</v>
      </c>
      <c r="MIR118" s="4">
        <f t="shared" si="2260"/>
        <v>14.24</v>
      </c>
      <c r="MIU118" s="1" t="s">
        <v>542</v>
      </c>
      <c r="MIV118" s="4" t="str" cm="1">
        <f t="array" ref="MIV118:MIX118">IFERROR(VLOOKUP(MIU118,[1]MA!$A$6:$D$32,{2,3,4},0),IFERROR(VLOOKUP(MIU118,[1]MO!$A$6:$D$26,{2,3,4},0),IFERROR(VLOOKUP(MIU118,[1]MQ!$A$6:$D$26,{2,3,4},0),IFERROR(VLOOKUP(MIU118,[1]BA!$A$6:$H$184,{2,5,8},0),{"No encontrado","X","X"}))))</f>
        <v>ALAMBRON 1/4</v>
      </c>
      <c r="MIW118" s="12" t="str">
        <v>Kg</v>
      </c>
      <c r="MIX118" s="4">
        <v>16</v>
      </c>
      <c r="MIY118" s="1">
        <f t="shared" ref="MIY118" si="5226">(0.15*2+0.2*2)/0.2*0.248*1.03</f>
        <v>0.89</v>
      </c>
      <c r="MIZ118" s="4">
        <f t="shared" si="2262"/>
        <v>14.24</v>
      </c>
      <c r="MJC118" s="1" t="s">
        <v>542</v>
      </c>
      <c r="MJD118" s="4" t="str" cm="1">
        <f t="array" ref="MJD118:MJF118">IFERROR(VLOOKUP(MJC118,[1]MA!$A$6:$D$32,{2,3,4},0),IFERROR(VLOOKUP(MJC118,[1]MO!$A$6:$D$26,{2,3,4},0),IFERROR(VLOOKUP(MJC118,[1]MQ!$A$6:$D$26,{2,3,4},0),IFERROR(VLOOKUP(MJC118,[1]BA!$A$6:$H$184,{2,5,8},0),{"No encontrado","X","X"}))))</f>
        <v>ALAMBRON 1/4</v>
      </c>
      <c r="MJE118" s="12" t="str">
        <v>Kg</v>
      </c>
      <c r="MJF118" s="4">
        <v>16</v>
      </c>
      <c r="MJG118" s="1">
        <f t="shared" ref="MJG118" si="5227">(0.15*2+0.2*2)/0.2*0.248*1.03</f>
        <v>0.89</v>
      </c>
      <c r="MJH118" s="4">
        <f t="shared" si="2264"/>
        <v>14.24</v>
      </c>
      <c r="MJK118" s="1" t="s">
        <v>542</v>
      </c>
      <c r="MJL118" s="4" t="str" cm="1">
        <f t="array" ref="MJL118:MJN118">IFERROR(VLOOKUP(MJK118,[1]MA!$A$6:$D$32,{2,3,4},0),IFERROR(VLOOKUP(MJK118,[1]MO!$A$6:$D$26,{2,3,4},0),IFERROR(VLOOKUP(MJK118,[1]MQ!$A$6:$D$26,{2,3,4},0),IFERROR(VLOOKUP(MJK118,[1]BA!$A$6:$H$184,{2,5,8},0),{"No encontrado","X","X"}))))</f>
        <v>ALAMBRON 1/4</v>
      </c>
      <c r="MJM118" s="12" t="str">
        <v>Kg</v>
      </c>
      <c r="MJN118" s="4">
        <v>16</v>
      </c>
      <c r="MJO118" s="1">
        <f t="shared" ref="MJO118" si="5228">(0.15*2+0.2*2)/0.2*0.248*1.03</f>
        <v>0.89</v>
      </c>
      <c r="MJP118" s="4">
        <f t="shared" si="2266"/>
        <v>14.24</v>
      </c>
      <c r="MJS118" s="1" t="s">
        <v>542</v>
      </c>
      <c r="MJT118" s="4" t="str" cm="1">
        <f t="array" ref="MJT118:MJV118">IFERROR(VLOOKUP(MJS118,[1]MA!$A$6:$D$32,{2,3,4},0),IFERROR(VLOOKUP(MJS118,[1]MO!$A$6:$D$26,{2,3,4},0),IFERROR(VLOOKUP(MJS118,[1]MQ!$A$6:$D$26,{2,3,4},0),IFERROR(VLOOKUP(MJS118,[1]BA!$A$6:$H$184,{2,5,8},0),{"No encontrado","X","X"}))))</f>
        <v>ALAMBRON 1/4</v>
      </c>
      <c r="MJU118" s="12" t="str">
        <v>Kg</v>
      </c>
      <c r="MJV118" s="4">
        <v>16</v>
      </c>
      <c r="MJW118" s="1">
        <f t="shared" ref="MJW118" si="5229">(0.15*2+0.2*2)/0.2*0.248*1.03</f>
        <v>0.89</v>
      </c>
      <c r="MJX118" s="4">
        <f t="shared" si="2268"/>
        <v>14.24</v>
      </c>
      <c r="MKA118" s="1" t="s">
        <v>542</v>
      </c>
      <c r="MKB118" s="4" t="str" cm="1">
        <f t="array" ref="MKB118:MKD118">IFERROR(VLOOKUP(MKA118,[1]MA!$A$6:$D$32,{2,3,4},0),IFERROR(VLOOKUP(MKA118,[1]MO!$A$6:$D$26,{2,3,4},0),IFERROR(VLOOKUP(MKA118,[1]MQ!$A$6:$D$26,{2,3,4},0),IFERROR(VLOOKUP(MKA118,[1]BA!$A$6:$H$184,{2,5,8},0),{"No encontrado","X","X"}))))</f>
        <v>ALAMBRON 1/4</v>
      </c>
      <c r="MKC118" s="12" t="str">
        <v>Kg</v>
      </c>
      <c r="MKD118" s="4">
        <v>16</v>
      </c>
      <c r="MKE118" s="1">
        <f t="shared" ref="MKE118" si="5230">(0.15*2+0.2*2)/0.2*0.248*1.03</f>
        <v>0.89</v>
      </c>
      <c r="MKF118" s="4">
        <f t="shared" si="2270"/>
        <v>14.24</v>
      </c>
      <c r="MKI118" s="1" t="s">
        <v>542</v>
      </c>
      <c r="MKJ118" s="4" t="str" cm="1">
        <f t="array" ref="MKJ118:MKL118">IFERROR(VLOOKUP(MKI118,[1]MA!$A$6:$D$32,{2,3,4},0),IFERROR(VLOOKUP(MKI118,[1]MO!$A$6:$D$26,{2,3,4},0),IFERROR(VLOOKUP(MKI118,[1]MQ!$A$6:$D$26,{2,3,4},0),IFERROR(VLOOKUP(MKI118,[1]BA!$A$6:$H$184,{2,5,8},0),{"No encontrado","X","X"}))))</f>
        <v>ALAMBRON 1/4</v>
      </c>
      <c r="MKK118" s="12" t="str">
        <v>Kg</v>
      </c>
      <c r="MKL118" s="4">
        <v>16</v>
      </c>
      <c r="MKM118" s="1">
        <f t="shared" ref="MKM118" si="5231">(0.15*2+0.2*2)/0.2*0.248*1.03</f>
        <v>0.89</v>
      </c>
      <c r="MKN118" s="4">
        <f t="shared" si="2272"/>
        <v>14.24</v>
      </c>
      <c r="MKQ118" s="1" t="s">
        <v>542</v>
      </c>
      <c r="MKR118" s="4" t="str" cm="1">
        <f t="array" ref="MKR118:MKT118">IFERROR(VLOOKUP(MKQ118,[1]MA!$A$6:$D$32,{2,3,4},0),IFERROR(VLOOKUP(MKQ118,[1]MO!$A$6:$D$26,{2,3,4},0),IFERROR(VLOOKUP(MKQ118,[1]MQ!$A$6:$D$26,{2,3,4},0),IFERROR(VLOOKUP(MKQ118,[1]BA!$A$6:$H$184,{2,5,8},0),{"No encontrado","X","X"}))))</f>
        <v>ALAMBRON 1/4</v>
      </c>
      <c r="MKS118" s="12" t="str">
        <v>Kg</v>
      </c>
      <c r="MKT118" s="4">
        <v>16</v>
      </c>
      <c r="MKU118" s="1">
        <f t="shared" ref="MKU118" si="5232">(0.15*2+0.2*2)/0.2*0.248*1.03</f>
        <v>0.89</v>
      </c>
      <c r="MKV118" s="4">
        <f t="shared" si="2274"/>
        <v>14.24</v>
      </c>
      <c r="MKY118" s="1" t="s">
        <v>542</v>
      </c>
      <c r="MKZ118" s="4" t="str" cm="1">
        <f t="array" ref="MKZ118:MLB118">IFERROR(VLOOKUP(MKY118,[1]MA!$A$6:$D$32,{2,3,4},0),IFERROR(VLOOKUP(MKY118,[1]MO!$A$6:$D$26,{2,3,4},0),IFERROR(VLOOKUP(MKY118,[1]MQ!$A$6:$D$26,{2,3,4},0),IFERROR(VLOOKUP(MKY118,[1]BA!$A$6:$H$184,{2,5,8},0),{"No encontrado","X","X"}))))</f>
        <v>ALAMBRON 1/4</v>
      </c>
      <c r="MLA118" s="12" t="str">
        <v>Kg</v>
      </c>
      <c r="MLB118" s="4">
        <v>16</v>
      </c>
      <c r="MLC118" s="1">
        <f t="shared" ref="MLC118" si="5233">(0.15*2+0.2*2)/0.2*0.248*1.03</f>
        <v>0.89</v>
      </c>
      <c r="MLD118" s="4">
        <f t="shared" si="2276"/>
        <v>14.24</v>
      </c>
      <c r="MLG118" s="1" t="s">
        <v>542</v>
      </c>
      <c r="MLH118" s="4" t="str" cm="1">
        <f t="array" ref="MLH118:MLJ118">IFERROR(VLOOKUP(MLG118,[1]MA!$A$6:$D$32,{2,3,4},0),IFERROR(VLOOKUP(MLG118,[1]MO!$A$6:$D$26,{2,3,4},0),IFERROR(VLOOKUP(MLG118,[1]MQ!$A$6:$D$26,{2,3,4},0),IFERROR(VLOOKUP(MLG118,[1]BA!$A$6:$H$184,{2,5,8},0),{"No encontrado","X","X"}))))</f>
        <v>ALAMBRON 1/4</v>
      </c>
      <c r="MLI118" s="12" t="str">
        <v>Kg</v>
      </c>
      <c r="MLJ118" s="4">
        <v>16</v>
      </c>
      <c r="MLK118" s="1">
        <f t="shared" ref="MLK118" si="5234">(0.15*2+0.2*2)/0.2*0.248*1.03</f>
        <v>0.89</v>
      </c>
      <c r="MLL118" s="4">
        <f t="shared" si="2278"/>
        <v>14.24</v>
      </c>
      <c r="MLO118" s="1" t="s">
        <v>542</v>
      </c>
      <c r="MLP118" s="4" t="str" cm="1">
        <f t="array" ref="MLP118:MLR118">IFERROR(VLOOKUP(MLO118,[1]MA!$A$6:$D$32,{2,3,4},0),IFERROR(VLOOKUP(MLO118,[1]MO!$A$6:$D$26,{2,3,4},0),IFERROR(VLOOKUP(MLO118,[1]MQ!$A$6:$D$26,{2,3,4},0),IFERROR(VLOOKUP(MLO118,[1]BA!$A$6:$H$184,{2,5,8},0),{"No encontrado","X","X"}))))</f>
        <v>ALAMBRON 1/4</v>
      </c>
      <c r="MLQ118" s="12" t="str">
        <v>Kg</v>
      </c>
      <c r="MLR118" s="4">
        <v>16</v>
      </c>
      <c r="MLS118" s="1">
        <f t="shared" ref="MLS118" si="5235">(0.15*2+0.2*2)/0.2*0.248*1.03</f>
        <v>0.89</v>
      </c>
      <c r="MLT118" s="4">
        <f t="shared" si="2280"/>
        <v>14.24</v>
      </c>
      <c r="MLW118" s="1" t="s">
        <v>542</v>
      </c>
      <c r="MLX118" s="4" t="str" cm="1">
        <f t="array" ref="MLX118:MLZ118">IFERROR(VLOOKUP(MLW118,[1]MA!$A$6:$D$32,{2,3,4},0),IFERROR(VLOOKUP(MLW118,[1]MO!$A$6:$D$26,{2,3,4},0),IFERROR(VLOOKUP(MLW118,[1]MQ!$A$6:$D$26,{2,3,4},0),IFERROR(VLOOKUP(MLW118,[1]BA!$A$6:$H$184,{2,5,8},0),{"No encontrado","X","X"}))))</f>
        <v>ALAMBRON 1/4</v>
      </c>
      <c r="MLY118" s="12" t="str">
        <v>Kg</v>
      </c>
      <c r="MLZ118" s="4">
        <v>16</v>
      </c>
      <c r="MMA118" s="1">
        <f t="shared" ref="MMA118" si="5236">(0.15*2+0.2*2)/0.2*0.248*1.03</f>
        <v>0.89</v>
      </c>
      <c r="MMB118" s="4">
        <f t="shared" si="2282"/>
        <v>14.24</v>
      </c>
      <c r="MME118" s="1" t="s">
        <v>542</v>
      </c>
      <c r="MMF118" s="4" t="str" cm="1">
        <f t="array" ref="MMF118:MMH118">IFERROR(VLOOKUP(MME118,[1]MA!$A$6:$D$32,{2,3,4},0),IFERROR(VLOOKUP(MME118,[1]MO!$A$6:$D$26,{2,3,4},0),IFERROR(VLOOKUP(MME118,[1]MQ!$A$6:$D$26,{2,3,4},0),IFERROR(VLOOKUP(MME118,[1]BA!$A$6:$H$184,{2,5,8},0),{"No encontrado","X","X"}))))</f>
        <v>ALAMBRON 1/4</v>
      </c>
      <c r="MMG118" s="12" t="str">
        <v>Kg</v>
      </c>
      <c r="MMH118" s="4">
        <v>16</v>
      </c>
      <c r="MMI118" s="1">
        <f t="shared" ref="MMI118" si="5237">(0.15*2+0.2*2)/0.2*0.248*1.03</f>
        <v>0.89</v>
      </c>
      <c r="MMJ118" s="4">
        <f t="shared" si="2284"/>
        <v>14.24</v>
      </c>
      <c r="MMM118" s="1" t="s">
        <v>542</v>
      </c>
      <c r="MMN118" s="4" t="str" cm="1">
        <f t="array" ref="MMN118:MMP118">IFERROR(VLOOKUP(MMM118,[1]MA!$A$6:$D$32,{2,3,4},0),IFERROR(VLOOKUP(MMM118,[1]MO!$A$6:$D$26,{2,3,4},0),IFERROR(VLOOKUP(MMM118,[1]MQ!$A$6:$D$26,{2,3,4},0),IFERROR(VLOOKUP(MMM118,[1]BA!$A$6:$H$184,{2,5,8},0),{"No encontrado","X","X"}))))</f>
        <v>ALAMBRON 1/4</v>
      </c>
      <c r="MMO118" s="12" t="str">
        <v>Kg</v>
      </c>
      <c r="MMP118" s="4">
        <v>16</v>
      </c>
      <c r="MMQ118" s="1">
        <f t="shared" ref="MMQ118" si="5238">(0.15*2+0.2*2)/0.2*0.248*1.03</f>
        <v>0.89</v>
      </c>
      <c r="MMR118" s="4">
        <f t="shared" si="2286"/>
        <v>14.24</v>
      </c>
      <c r="MMU118" s="1" t="s">
        <v>542</v>
      </c>
      <c r="MMV118" s="4" t="str" cm="1">
        <f t="array" ref="MMV118:MMX118">IFERROR(VLOOKUP(MMU118,[1]MA!$A$6:$D$32,{2,3,4},0),IFERROR(VLOOKUP(MMU118,[1]MO!$A$6:$D$26,{2,3,4},0),IFERROR(VLOOKUP(MMU118,[1]MQ!$A$6:$D$26,{2,3,4},0),IFERROR(VLOOKUP(MMU118,[1]BA!$A$6:$H$184,{2,5,8},0),{"No encontrado","X","X"}))))</f>
        <v>ALAMBRON 1/4</v>
      </c>
      <c r="MMW118" s="12" t="str">
        <v>Kg</v>
      </c>
      <c r="MMX118" s="4">
        <v>16</v>
      </c>
      <c r="MMY118" s="1">
        <f t="shared" ref="MMY118" si="5239">(0.15*2+0.2*2)/0.2*0.248*1.03</f>
        <v>0.89</v>
      </c>
      <c r="MMZ118" s="4">
        <f t="shared" si="2288"/>
        <v>14.24</v>
      </c>
      <c r="MNC118" s="1" t="s">
        <v>542</v>
      </c>
      <c r="MND118" s="4" t="str" cm="1">
        <f t="array" ref="MND118:MNF118">IFERROR(VLOOKUP(MNC118,[1]MA!$A$6:$D$32,{2,3,4},0),IFERROR(VLOOKUP(MNC118,[1]MO!$A$6:$D$26,{2,3,4},0),IFERROR(VLOOKUP(MNC118,[1]MQ!$A$6:$D$26,{2,3,4},0),IFERROR(VLOOKUP(MNC118,[1]BA!$A$6:$H$184,{2,5,8},0),{"No encontrado","X","X"}))))</f>
        <v>ALAMBRON 1/4</v>
      </c>
      <c r="MNE118" s="12" t="str">
        <v>Kg</v>
      </c>
      <c r="MNF118" s="4">
        <v>16</v>
      </c>
      <c r="MNG118" s="1">
        <f t="shared" ref="MNG118" si="5240">(0.15*2+0.2*2)/0.2*0.248*1.03</f>
        <v>0.89</v>
      </c>
      <c r="MNH118" s="4">
        <f t="shared" si="2290"/>
        <v>14.24</v>
      </c>
      <c r="MNK118" s="1" t="s">
        <v>542</v>
      </c>
      <c r="MNL118" s="4" t="str" cm="1">
        <f t="array" ref="MNL118:MNN118">IFERROR(VLOOKUP(MNK118,[1]MA!$A$6:$D$32,{2,3,4},0),IFERROR(VLOOKUP(MNK118,[1]MO!$A$6:$D$26,{2,3,4},0),IFERROR(VLOOKUP(MNK118,[1]MQ!$A$6:$D$26,{2,3,4},0),IFERROR(VLOOKUP(MNK118,[1]BA!$A$6:$H$184,{2,5,8},0),{"No encontrado","X","X"}))))</f>
        <v>ALAMBRON 1/4</v>
      </c>
      <c r="MNM118" s="12" t="str">
        <v>Kg</v>
      </c>
      <c r="MNN118" s="4">
        <v>16</v>
      </c>
      <c r="MNO118" s="1">
        <f t="shared" ref="MNO118" si="5241">(0.15*2+0.2*2)/0.2*0.248*1.03</f>
        <v>0.89</v>
      </c>
      <c r="MNP118" s="4">
        <f t="shared" si="2292"/>
        <v>14.24</v>
      </c>
      <c r="MNS118" s="1" t="s">
        <v>542</v>
      </c>
      <c r="MNT118" s="4" t="str" cm="1">
        <f t="array" ref="MNT118:MNV118">IFERROR(VLOOKUP(MNS118,[1]MA!$A$6:$D$32,{2,3,4},0),IFERROR(VLOOKUP(MNS118,[1]MO!$A$6:$D$26,{2,3,4},0),IFERROR(VLOOKUP(MNS118,[1]MQ!$A$6:$D$26,{2,3,4},0),IFERROR(VLOOKUP(MNS118,[1]BA!$A$6:$H$184,{2,5,8},0),{"No encontrado","X","X"}))))</f>
        <v>ALAMBRON 1/4</v>
      </c>
      <c r="MNU118" s="12" t="str">
        <v>Kg</v>
      </c>
      <c r="MNV118" s="4">
        <v>16</v>
      </c>
      <c r="MNW118" s="1">
        <f t="shared" ref="MNW118" si="5242">(0.15*2+0.2*2)/0.2*0.248*1.03</f>
        <v>0.89</v>
      </c>
      <c r="MNX118" s="4">
        <f t="shared" si="2294"/>
        <v>14.24</v>
      </c>
      <c r="MOA118" s="1" t="s">
        <v>542</v>
      </c>
      <c r="MOB118" s="4" t="str" cm="1">
        <f t="array" ref="MOB118:MOD118">IFERROR(VLOOKUP(MOA118,[1]MA!$A$6:$D$32,{2,3,4},0),IFERROR(VLOOKUP(MOA118,[1]MO!$A$6:$D$26,{2,3,4},0),IFERROR(VLOOKUP(MOA118,[1]MQ!$A$6:$D$26,{2,3,4},0),IFERROR(VLOOKUP(MOA118,[1]BA!$A$6:$H$184,{2,5,8},0),{"No encontrado","X","X"}))))</f>
        <v>ALAMBRON 1/4</v>
      </c>
      <c r="MOC118" s="12" t="str">
        <v>Kg</v>
      </c>
      <c r="MOD118" s="4">
        <v>16</v>
      </c>
      <c r="MOE118" s="1">
        <f t="shared" ref="MOE118" si="5243">(0.15*2+0.2*2)/0.2*0.248*1.03</f>
        <v>0.89</v>
      </c>
      <c r="MOF118" s="4">
        <f t="shared" si="2296"/>
        <v>14.24</v>
      </c>
      <c r="MOI118" s="1" t="s">
        <v>542</v>
      </c>
      <c r="MOJ118" s="4" t="str" cm="1">
        <f t="array" ref="MOJ118:MOL118">IFERROR(VLOOKUP(MOI118,[1]MA!$A$6:$D$32,{2,3,4},0),IFERROR(VLOOKUP(MOI118,[1]MO!$A$6:$D$26,{2,3,4},0),IFERROR(VLOOKUP(MOI118,[1]MQ!$A$6:$D$26,{2,3,4},0),IFERROR(VLOOKUP(MOI118,[1]BA!$A$6:$H$184,{2,5,8},0),{"No encontrado","X","X"}))))</f>
        <v>ALAMBRON 1/4</v>
      </c>
      <c r="MOK118" s="12" t="str">
        <v>Kg</v>
      </c>
      <c r="MOL118" s="4">
        <v>16</v>
      </c>
      <c r="MOM118" s="1">
        <f t="shared" ref="MOM118" si="5244">(0.15*2+0.2*2)/0.2*0.248*1.03</f>
        <v>0.89</v>
      </c>
      <c r="MON118" s="4">
        <f t="shared" si="2298"/>
        <v>14.24</v>
      </c>
      <c r="MOQ118" s="1" t="s">
        <v>542</v>
      </c>
      <c r="MOR118" s="4" t="str" cm="1">
        <f t="array" ref="MOR118:MOT118">IFERROR(VLOOKUP(MOQ118,[1]MA!$A$6:$D$32,{2,3,4},0),IFERROR(VLOOKUP(MOQ118,[1]MO!$A$6:$D$26,{2,3,4},0),IFERROR(VLOOKUP(MOQ118,[1]MQ!$A$6:$D$26,{2,3,4},0),IFERROR(VLOOKUP(MOQ118,[1]BA!$A$6:$H$184,{2,5,8},0),{"No encontrado","X","X"}))))</f>
        <v>ALAMBRON 1/4</v>
      </c>
      <c r="MOS118" s="12" t="str">
        <v>Kg</v>
      </c>
      <c r="MOT118" s="4">
        <v>16</v>
      </c>
      <c r="MOU118" s="1">
        <f t="shared" ref="MOU118" si="5245">(0.15*2+0.2*2)/0.2*0.248*1.03</f>
        <v>0.89</v>
      </c>
      <c r="MOV118" s="4">
        <f t="shared" si="2300"/>
        <v>14.24</v>
      </c>
      <c r="MOY118" s="1" t="s">
        <v>542</v>
      </c>
      <c r="MOZ118" s="4" t="str" cm="1">
        <f t="array" ref="MOZ118:MPB118">IFERROR(VLOOKUP(MOY118,[1]MA!$A$6:$D$32,{2,3,4},0),IFERROR(VLOOKUP(MOY118,[1]MO!$A$6:$D$26,{2,3,4},0),IFERROR(VLOOKUP(MOY118,[1]MQ!$A$6:$D$26,{2,3,4},0),IFERROR(VLOOKUP(MOY118,[1]BA!$A$6:$H$184,{2,5,8},0),{"No encontrado","X","X"}))))</f>
        <v>ALAMBRON 1/4</v>
      </c>
      <c r="MPA118" s="12" t="str">
        <v>Kg</v>
      </c>
      <c r="MPB118" s="4">
        <v>16</v>
      </c>
      <c r="MPC118" s="1">
        <f t="shared" ref="MPC118" si="5246">(0.15*2+0.2*2)/0.2*0.248*1.03</f>
        <v>0.89</v>
      </c>
      <c r="MPD118" s="4">
        <f t="shared" si="2302"/>
        <v>14.24</v>
      </c>
      <c r="MPG118" s="1" t="s">
        <v>542</v>
      </c>
      <c r="MPH118" s="4" t="str" cm="1">
        <f t="array" ref="MPH118:MPJ118">IFERROR(VLOOKUP(MPG118,[1]MA!$A$6:$D$32,{2,3,4},0),IFERROR(VLOOKUP(MPG118,[1]MO!$A$6:$D$26,{2,3,4},0),IFERROR(VLOOKUP(MPG118,[1]MQ!$A$6:$D$26,{2,3,4},0),IFERROR(VLOOKUP(MPG118,[1]BA!$A$6:$H$184,{2,5,8},0),{"No encontrado","X","X"}))))</f>
        <v>ALAMBRON 1/4</v>
      </c>
      <c r="MPI118" s="12" t="str">
        <v>Kg</v>
      </c>
      <c r="MPJ118" s="4">
        <v>16</v>
      </c>
      <c r="MPK118" s="1">
        <f t="shared" ref="MPK118" si="5247">(0.15*2+0.2*2)/0.2*0.248*1.03</f>
        <v>0.89</v>
      </c>
      <c r="MPL118" s="4">
        <f t="shared" si="2304"/>
        <v>14.24</v>
      </c>
      <c r="MPO118" s="1" t="s">
        <v>542</v>
      </c>
      <c r="MPP118" s="4" t="str" cm="1">
        <f t="array" ref="MPP118:MPR118">IFERROR(VLOOKUP(MPO118,[1]MA!$A$6:$D$32,{2,3,4},0),IFERROR(VLOOKUP(MPO118,[1]MO!$A$6:$D$26,{2,3,4},0),IFERROR(VLOOKUP(MPO118,[1]MQ!$A$6:$D$26,{2,3,4},0),IFERROR(VLOOKUP(MPO118,[1]BA!$A$6:$H$184,{2,5,8},0),{"No encontrado","X","X"}))))</f>
        <v>ALAMBRON 1/4</v>
      </c>
      <c r="MPQ118" s="12" t="str">
        <v>Kg</v>
      </c>
      <c r="MPR118" s="4">
        <v>16</v>
      </c>
      <c r="MPS118" s="1">
        <f t="shared" ref="MPS118" si="5248">(0.15*2+0.2*2)/0.2*0.248*1.03</f>
        <v>0.89</v>
      </c>
      <c r="MPT118" s="4">
        <f t="shared" si="2306"/>
        <v>14.24</v>
      </c>
      <c r="MPW118" s="1" t="s">
        <v>542</v>
      </c>
      <c r="MPX118" s="4" t="str" cm="1">
        <f t="array" ref="MPX118:MPZ118">IFERROR(VLOOKUP(MPW118,[1]MA!$A$6:$D$32,{2,3,4},0),IFERROR(VLOOKUP(MPW118,[1]MO!$A$6:$D$26,{2,3,4},0),IFERROR(VLOOKUP(MPW118,[1]MQ!$A$6:$D$26,{2,3,4},0),IFERROR(VLOOKUP(MPW118,[1]BA!$A$6:$H$184,{2,5,8},0),{"No encontrado","X","X"}))))</f>
        <v>ALAMBRON 1/4</v>
      </c>
      <c r="MPY118" s="12" t="str">
        <v>Kg</v>
      </c>
      <c r="MPZ118" s="4">
        <v>16</v>
      </c>
      <c r="MQA118" s="1">
        <f t="shared" ref="MQA118" si="5249">(0.15*2+0.2*2)/0.2*0.248*1.03</f>
        <v>0.89</v>
      </c>
      <c r="MQB118" s="4">
        <f t="shared" si="2308"/>
        <v>14.24</v>
      </c>
      <c r="MQE118" s="1" t="s">
        <v>542</v>
      </c>
      <c r="MQF118" s="4" t="str" cm="1">
        <f t="array" ref="MQF118:MQH118">IFERROR(VLOOKUP(MQE118,[1]MA!$A$6:$D$32,{2,3,4},0),IFERROR(VLOOKUP(MQE118,[1]MO!$A$6:$D$26,{2,3,4},0),IFERROR(VLOOKUP(MQE118,[1]MQ!$A$6:$D$26,{2,3,4},0),IFERROR(VLOOKUP(MQE118,[1]BA!$A$6:$H$184,{2,5,8},0),{"No encontrado","X","X"}))))</f>
        <v>ALAMBRON 1/4</v>
      </c>
      <c r="MQG118" s="12" t="str">
        <v>Kg</v>
      </c>
      <c r="MQH118" s="4">
        <v>16</v>
      </c>
      <c r="MQI118" s="1">
        <f t="shared" ref="MQI118" si="5250">(0.15*2+0.2*2)/0.2*0.248*1.03</f>
        <v>0.89</v>
      </c>
      <c r="MQJ118" s="4">
        <f t="shared" si="2310"/>
        <v>14.24</v>
      </c>
      <c r="MQM118" s="1" t="s">
        <v>542</v>
      </c>
      <c r="MQN118" s="4" t="str" cm="1">
        <f t="array" ref="MQN118:MQP118">IFERROR(VLOOKUP(MQM118,[1]MA!$A$6:$D$32,{2,3,4},0),IFERROR(VLOOKUP(MQM118,[1]MO!$A$6:$D$26,{2,3,4},0),IFERROR(VLOOKUP(MQM118,[1]MQ!$A$6:$D$26,{2,3,4},0),IFERROR(VLOOKUP(MQM118,[1]BA!$A$6:$H$184,{2,5,8},0),{"No encontrado","X","X"}))))</f>
        <v>ALAMBRON 1/4</v>
      </c>
      <c r="MQO118" s="12" t="str">
        <v>Kg</v>
      </c>
      <c r="MQP118" s="4">
        <v>16</v>
      </c>
      <c r="MQQ118" s="1">
        <f t="shared" ref="MQQ118" si="5251">(0.15*2+0.2*2)/0.2*0.248*1.03</f>
        <v>0.89</v>
      </c>
      <c r="MQR118" s="4">
        <f t="shared" si="2312"/>
        <v>14.24</v>
      </c>
      <c r="MQU118" s="1" t="s">
        <v>542</v>
      </c>
      <c r="MQV118" s="4" t="str" cm="1">
        <f t="array" ref="MQV118:MQX118">IFERROR(VLOOKUP(MQU118,[1]MA!$A$6:$D$32,{2,3,4},0),IFERROR(VLOOKUP(MQU118,[1]MO!$A$6:$D$26,{2,3,4},0),IFERROR(VLOOKUP(MQU118,[1]MQ!$A$6:$D$26,{2,3,4},0),IFERROR(VLOOKUP(MQU118,[1]BA!$A$6:$H$184,{2,5,8},0),{"No encontrado","X","X"}))))</f>
        <v>ALAMBRON 1/4</v>
      </c>
      <c r="MQW118" s="12" t="str">
        <v>Kg</v>
      </c>
      <c r="MQX118" s="4">
        <v>16</v>
      </c>
      <c r="MQY118" s="1">
        <f t="shared" ref="MQY118" si="5252">(0.15*2+0.2*2)/0.2*0.248*1.03</f>
        <v>0.89</v>
      </c>
      <c r="MQZ118" s="4">
        <f t="shared" si="2314"/>
        <v>14.24</v>
      </c>
      <c r="MRC118" s="1" t="s">
        <v>542</v>
      </c>
      <c r="MRD118" s="4" t="str" cm="1">
        <f t="array" ref="MRD118:MRF118">IFERROR(VLOOKUP(MRC118,[1]MA!$A$6:$D$32,{2,3,4},0),IFERROR(VLOOKUP(MRC118,[1]MO!$A$6:$D$26,{2,3,4},0),IFERROR(VLOOKUP(MRC118,[1]MQ!$A$6:$D$26,{2,3,4},0),IFERROR(VLOOKUP(MRC118,[1]BA!$A$6:$H$184,{2,5,8},0),{"No encontrado","X","X"}))))</f>
        <v>ALAMBRON 1/4</v>
      </c>
      <c r="MRE118" s="12" t="str">
        <v>Kg</v>
      </c>
      <c r="MRF118" s="4">
        <v>16</v>
      </c>
      <c r="MRG118" s="1">
        <f t="shared" ref="MRG118" si="5253">(0.15*2+0.2*2)/0.2*0.248*1.03</f>
        <v>0.89</v>
      </c>
      <c r="MRH118" s="4">
        <f t="shared" si="2316"/>
        <v>14.24</v>
      </c>
      <c r="MRK118" s="1" t="s">
        <v>542</v>
      </c>
      <c r="MRL118" s="4" t="str" cm="1">
        <f t="array" ref="MRL118:MRN118">IFERROR(VLOOKUP(MRK118,[1]MA!$A$6:$D$32,{2,3,4},0),IFERROR(VLOOKUP(MRK118,[1]MO!$A$6:$D$26,{2,3,4},0),IFERROR(VLOOKUP(MRK118,[1]MQ!$A$6:$D$26,{2,3,4},0),IFERROR(VLOOKUP(MRK118,[1]BA!$A$6:$H$184,{2,5,8},0),{"No encontrado","X","X"}))))</f>
        <v>ALAMBRON 1/4</v>
      </c>
      <c r="MRM118" s="12" t="str">
        <v>Kg</v>
      </c>
      <c r="MRN118" s="4">
        <v>16</v>
      </c>
      <c r="MRO118" s="1">
        <f t="shared" ref="MRO118" si="5254">(0.15*2+0.2*2)/0.2*0.248*1.03</f>
        <v>0.89</v>
      </c>
      <c r="MRP118" s="4">
        <f t="shared" si="2318"/>
        <v>14.24</v>
      </c>
      <c r="MRS118" s="1" t="s">
        <v>542</v>
      </c>
      <c r="MRT118" s="4" t="str" cm="1">
        <f t="array" ref="MRT118:MRV118">IFERROR(VLOOKUP(MRS118,[1]MA!$A$6:$D$32,{2,3,4},0),IFERROR(VLOOKUP(MRS118,[1]MO!$A$6:$D$26,{2,3,4},0),IFERROR(VLOOKUP(MRS118,[1]MQ!$A$6:$D$26,{2,3,4},0),IFERROR(VLOOKUP(MRS118,[1]BA!$A$6:$H$184,{2,5,8},0),{"No encontrado","X","X"}))))</f>
        <v>ALAMBRON 1/4</v>
      </c>
      <c r="MRU118" s="12" t="str">
        <v>Kg</v>
      </c>
      <c r="MRV118" s="4">
        <v>16</v>
      </c>
      <c r="MRW118" s="1">
        <f t="shared" ref="MRW118" si="5255">(0.15*2+0.2*2)/0.2*0.248*1.03</f>
        <v>0.89</v>
      </c>
      <c r="MRX118" s="4">
        <f t="shared" si="2320"/>
        <v>14.24</v>
      </c>
      <c r="MSA118" s="1" t="s">
        <v>542</v>
      </c>
      <c r="MSB118" s="4" t="str" cm="1">
        <f t="array" ref="MSB118:MSD118">IFERROR(VLOOKUP(MSA118,[1]MA!$A$6:$D$32,{2,3,4},0),IFERROR(VLOOKUP(MSA118,[1]MO!$A$6:$D$26,{2,3,4},0),IFERROR(VLOOKUP(MSA118,[1]MQ!$A$6:$D$26,{2,3,4},0),IFERROR(VLOOKUP(MSA118,[1]BA!$A$6:$H$184,{2,5,8},0),{"No encontrado","X","X"}))))</f>
        <v>ALAMBRON 1/4</v>
      </c>
      <c r="MSC118" s="12" t="str">
        <v>Kg</v>
      </c>
      <c r="MSD118" s="4">
        <v>16</v>
      </c>
      <c r="MSE118" s="1">
        <f t="shared" ref="MSE118" si="5256">(0.15*2+0.2*2)/0.2*0.248*1.03</f>
        <v>0.89</v>
      </c>
      <c r="MSF118" s="4">
        <f t="shared" si="2322"/>
        <v>14.24</v>
      </c>
      <c r="MSI118" s="1" t="s">
        <v>542</v>
      </c>
      <c r="MSJ118" s="4" t="str" cm="1">
        <f t="array" ref="MSJ118:MSL118">IFERROR(VLOOKUP(MSI118,[1]MA!$A$6:$D$32,{2,3,4},0),IFERROR(VLOOKUP(MSI118,[1]MO!$A$6:$D$26,{2,3,4},0),IFERROR(VLOOKUP(MSI118,[1]MQ!$A$6:$D$26,{2,3,4},0),IFERROR(VLOOKUP(MSI118,[1]BA!$A$6:$H$184,{2,5,8},0),{"No encontrado","X","X"}))))</f>
        <v>ALAMBRON 1/4</v>
      </c>
      <c r="MSK118" s="12" t="str">
        <v>Kg</v>
      </c>
      <c r="MSL118" s="4">
        <v>16</v>
      </c>
      <c r="MSM118" s="1">
        <f t="shared" ref="MSM118" si="5257">(0.15*2+0.2*2)/0.2*0.248*1.03</f>
        <v>0.89</v>
      </c>
      <c r="MSN118" s="4">
        <f t="shared" si="2324"/>
        <v>14.24</v>
      </c>
      <c r="MSQ118" s="1" t="s">
        <v>542</v>
      </c>
      <c r="MSR118" s="4" t="str" cm="1">
        <f t="array" ref="MSR118:MST118">IFERROR(VLOOKUP(MSQ118,[1]MA!$A$6:$D$32,{2,3,4},0),IFERROR(VLOOKUP(MSQ118,[1]MO!$A$6:$D$26,{2,3,4},0),IFERROR(VLOOKUP(MSQ118,[1]MQ!$A$6:$D$26,{2,3,4},0),IFERROR(VLOOKUP(MSQ118,[1]BA!$A$6:$H$184,{2,5,8},0),{"No encontrado","X","X"}))))</f>
        <v>ALAMBRON 1/4</v>
      </c>
      <c r="MSS118" s="12" t="str">
        <v>Kg</v>
      </c>
      <c r="MST118" s="4">
        <v>16</v>
      </c>
      <c r="MSU118" s="1">
        <f t="shared" ref="MSU118" si="5258">(0.15*2+0.2*2)/0.2*0.248*1.03</f>
        <v>0.89</v>
      </c>
      <c r="MSV118" s="4">
        <f t="shared" si="2326"/>
        <v>14.24</v>
      </c>
      <c r="MSY118" s="1" t="s">
        <v>542</v>
      </c>
      <c r="MSZ118" s="4" t="str" cm="1">
        <f t="array" ref="MSZ118:MTB118">IFERROR(VLOOKUP(MSY118,[1]MA!$A$6:$D$32,{2,3,4},0),IFERROR(VLOOKUP(MSY118,[1]MO!$A$6:$D$26,{2,3,4},0),IFERROR(VLOOKUP(MSY118,[1]MQ!$A$6:$D$26,{2,3,4},0),IFERROR(VLOOKUP(MSY118,[1]BA!$A$6:$H$184,{2,5,8},0),{"No encontrado","X","X"}))))</f>
        <v>ALAMBRON 1/4</v>
      </c>
      <c r="MTA118" s="12" t="str">
        <v>Kg</v>
      </c>
      <c r="MTB118" s="4">
        <v>16</v>
      </c>
      <c r="MTC118" s="1">
        <f t="shared" ref="MTC118" si="5259">(0.15*2+0.2*2)/0.2*0.248*1.03</f>
        <v>0.89</v>
      </c>
      <c r="MTD118" s="4">
        <f t="shared" si="2328"/>
        <v>14.24</v>
      </c>
      <c r="MTG118" s="1" t="s">
        <v>542</v>
      </c>
      <c r="MTH118" s="4" t="str" cm="1">
        <f t="array" ref="MTH118:MTJ118">IFERROR(VLOOKUP(MTG118,[1]MA!$A$6:$D$32,{2,3,4},0),IFERROR(VLOOKUP(MTG118,[1]MO!$A$6:$D$26,{2,3,4},0),IFERROR(VLOOKUP(MTG118,[1]MQ!$A$6:$D$26,{2,3,4},0),IFERROR(VLOOKUP(MTG118,[1]BA!$A$6:$H$184,{2,5,8},0),{"No encontrado","X","X"}))))</f>
        <v>ALAMBRON 1/4</v>
      </c>
      <c r="MTI118" s="12" t="str">
        <v>Kg</v>
      </c>
      <c r="MTJ118" s="4">
        <v>16</v>
      </c>
      <c r="MTK118" s="1">
        <f t="shared" ref="MTK118" si="5260">(0.15*2+0.2*2)/0.2*0.248*1.03</f>
        <v>0.89</v>
      </c>
      <c r="MTL118" s="4">
        <f t="shared" si="2330"/>
        <v>14.24</v>
      </c>
      <c r="MTO118" s="1" t="s">
        <v>542</v>
      </c>
      <c r="MTP118" s="4" t="str" cm="1">
        <f t="array" ref="MTP118:MTR118">IFERROR(VLOOKUP(MTO118,[1]MA!$A$6:$D$32,{2,3,4},0),IFERROR(VLOOKUP(MTO118,[1]MO!$A$6:$D$26,{2,3,4},0),IFERROR(VLOOKUP(MTO118,[1]MQ!$A$6:$D$26,{2,3,4},0),IFERROR(VLOOKUP(MTO118,[1]BA!$A$6:$H$184,{2,5,8},0),{"No encontrado","X","X"}))))</f>
        <v>ALAMBRON 1/4</v>
      </c>
      <c r="MTQ118" s="12" t="str">
        <v>Kg</v>
      </c>
      <c r="MTR118" s="4">
        <v>16</v>
      </c>
      <c r="MTS118" s="1">
        <f t="shared" ref="MTS118" si="5261">(0.15*2+0.2*2)/0.2*0.248*1.03</f>
        <v>0.89</v>
      </c>
      <c r="MTT118" s="4">
        <f t="shared" si="2332"/>
        <v>14.24</v>
      </c>
      <c r="MTW118" s="1" t="s">
        <v>542</v>
      </c>
      <c r="MTX118" s="4" t="str" cm="1">
        <f t="array" ref="MTX118:MTZ118">IFERROR(VLOOKUP(MTW118,[1]MA!$A$6:$D$32,{2,3,4},0),IFERROR(VLOOKUP(MTW118,[1]MO!$A$6:$D$26,{2,3,4},0),IFERROR(VLOOKUP(MTW118,[1]MQ!$A$6:$D$26,{2,3,4},0),IFERROR(VLOOKUP(MTW118,[1]BA!$A$6:$H$184,{2,5,8},0),{"No encontrado","X","X"}))))</f>
        <v>ALAMBRON 1/4</v>
      </c>
      <c r="MTY118" s="12" t="str">
        <v>Kg</v>
      </c>
      <c r="MTZ118" s="4">
        <v>16</v>
      </c>
      <c r="MUA118" s="1">
        <f t="shared" ref="MUA118" si="5262">(0.15*2+0.2*2)/0.2*0.248*1.03</f>
        <v>0.89</v>
      </c>
      <c r="MUB118" s="4">
        <f t="shared" si="2334"/>
        <v>14.24</v>
      </c>
      <c r="MUE118" s="1" t="s">
        <v>542</v>
      </c>
      <c r="MUF118" s="4" t="str" cm="1">
        <f t="array" ref="MUF118:MUH118">IFERROR(VLOOKUP(MUE118,[1]MA!$A$6:$D$32,{2,3,4},0),IFERROR(VLOOKUP(MUE118,[1]MO!$A$6:$D$26,{2,3,4},0),IFERROR(VLOOKUP(MUE118,[1]MQ!$A$6:$D$26,{2,3,4},0),IFERROR(VLOOKUP(MUE118,[1]BA!$A$6:$H$184,{2,5,8},0),{"No encontrado","X","X"}))))</f>
        <v>ALAMBRON 1/4</v>
      </c>
      <c r="MUG118" s="12" t="str">
        <v>Kg</v>
      </c>
      <c r="MUH118" s="4">
        <v>16</v>
      </c>
      <c r="MUI118" s="1">
        <f t="shared" ref="MUI118" si="5263">(0.15*2+0.2*2)/0.2*0.248*1.03</f>
        <v>0.89</v>
      </c>
      <c r="MUJ118" s="4">
        <f t="shared" si="2336"/>
        <v>14.24</v>
      </c>
      <c r="MUM118" s="1" t="s">
        <v>542</v>
      </c>
      <c r="MUN118" s="4" t="str" cm="1">
        <f t="array" ref="MUN118:MUP118">IFERROR(VLOOKUP(MUM118,[1]MA!$A$6:$D$32,{2,3,4},0),IFERROR(VLOOKUP(MUM118,[1]MO!$A$6:$D$26,{2,3,4},0),IFERROR(VLOOKUP(MUM118,[1]MQ!$A$6:$D$26,{2,3,4},0),IFERROR(VLOOKUP(MUM118,[1]BA!$A$6:$H$184,{2,5,8},0),{"No encontrado","X","X"}))))</f>
        <v>ALAMBRON 1/4</v>
      </c>
      <c r="MUO118" s="12" t="str">
        <v>Kg</v>
      </c>
      <c r="MUP118" s="4">
        <v>16</v>
      </c>
      <c r="MUQ118" s="1">
        <f t="shared" ref="MUQ118" si="5264">(0.15*2+0.2*2)/0.2*0.248*1.03</f>
        <v>0.89</v>
      </c>
      <c r="MUR118" s="4">
        <f t="shared" si="2338"/>
        <v>14.24</v>
      </c>
      <c r="MUU118" s="1" t="s">
        <v>542</v>
      </c>
      <c r="MUV118" s="4" t="str" cm="1">
        <f t="array" ref="MUV118:MUX118">IFERROR(VLOOKUP(MUU118,[1]MA!$A$6:$D$32,{2,3,4},0),IFERROR(VLOOKUP(MUU118,[1]MO!$A$6:$D$26,{2,3,4},0),IFERROR(VLOOKUP(MUU118,[1]MQ!$A$6:$D$26,{2,3,4},0),IFERROR(VLOOKUP(MUU118,[1]BA!$A$6:$H$184,{2,5,8},0),{"No encontrado","X","X"}))))</f>
        <v>ALAMBRON 1/4</v>
      </c>
      <c r="MUW118" s="12" t="str">
        <v>Kg</v>
      </c>
      <c r="MUX118" s="4">
        <v>16</v>
      </c>
      <c r="MUY118" s="1">
        <f t="shared" ref="MUY118" si="5265">(0.15*2+0.2*2)/0.2*0.248*1.03</f>
        <v>0.89</v>
      </c>
      <c r="MUZ118" s="4">
        <f t="shared" si="2340"/>
        <v>14.24</v>
      </c>
      <c r="MVC118" s="1" t="s">
        <v>542</v>
      </c>
      <c r="MVD118" s="4" t="str" cm="1">
        <f t="array" ref="MVD118:MVF118">IFERROR(VLOOKUP(MVC118,[1]MA!$A$6:$D$32,{2,3,4},0),IFERROR(VLOOKUP(MVC118,[1]MO!$A$6:$D$26,{2,3,4},0),IFERROR(VLOOKUP(MVC118,[1]MQ!$A$6:$D$26,{2,3,4},0),IFERROR(VLOOKUP(MVC118,[1]BA!$A$6:$H$184,{2,5,8},0),{"No encontrado","X","X"}))))</f>
        <v>ALAMBRON 1/4</v>
      </c>
      <c r="MVE118" s="12" t="str">
        <v>Kg</v>
      </c>
      <c r="MVF118" s="4">
        <v>16</v>
      </c>
      <c r="MVG118" s="1">
        <f t="shared" ref="MVG118" si="5266">(0.15*2+0.2*2)/0.2*0.248*1.03</f>
        <v>0.89</v>
      </c>
      <c r="MVH118" s="4">
        <f t="shared" si="2342"/>
        <v>14.24</v>
      </c>
      <c r="MVK118" s="1" t="s">
        <v>542</v>
      </c>
      <c r="MVL118" s="4" t="str" cm="1">
        <f t="array" ref="MVL118:MVN118">IFERROR(VLOOKUP(MVK118,[1]MA!$A$6:$D$32,{2,3,4},0),IFERROR(VLOOKUP(MVK118,[1]MO!$A$6:$D$26,{2,3,4},0),IFERROR(VLOOKUP(MVK118,[1]MQ!$A$6:$D$26,{2,3,4},0),IFERROR(VLOOKUP(MVK118,[1]BA!$A$6:$H$184,{2,5,8},0),{"No encontrado","X","X"}))))</f>
        <v>ALAMBRON 1/4</v>
      </c>
      <c r="MVM118" s="12" t="str">
        <v>Kg</v>
      </c>
      <c r="MVN118" s="4">
        <v>16</v>
      </c>
      <c r="MVO118" s="1">
        <f t="shared" ref="MVO118" si="5267">(0.15*2+0.2*2)/0.2*0.248*1.03</f>
        <v>0.89</v>
      </c>
      <c r="MVP118" s="4">
        <f t="shared" si="2344"/>
        <v>14.24</v>
      </c>
      <c r="MVS118" s="1" t="s">
        <v>542</v>
      </c>
      <c r="MVT118" s="4" t="str" cm="1">
        <f t="array" ref="MVT118:MVV118">IFERROR(VLOOKUP(MVS118,[1]MA!$A$6:$D$32,{2,3,4},0),IFERROR(VLOOKUP(MVS118,[1]MO!$A$6:$D$26,{2,3,4},0),IFERROR(VLOOKUP(MVS118,[1]MQ!$A$6:$D$26,{2,3,4},0),IFERROR(VLOOKUP(MVS118,[1]BA!$A$6:$H$184,{2,5,8},0),{"No encontrado","X","X"}))))</f>
        <v>ALAMBRON 1/4</v>
      </c>
      <c r="MVU118" s="12" t="str">
        <v>Kg</v>
      </c>
      <c r="MVV118" s="4">
        <v>16</v>
      </c>
      <c r="MVW118" s="1">
        <f t="shared" ref="MVW118" si="5268">(0.15*2+0.2*2)/0.2*0.248*1.03</f>
        <v>0.89</v>
      </c>
      <c r="MVX118" s="4">
        <f t="shared" si="2346"/>
        <v>14.24</v>
      </c>
      <c r="MWA118" s="1" t="s">
        <v>542</v>
      </c>
      <c r="MWB118" s="4" t="str" cm="1">
        <f t="array" ref="MWB118:MWD118">IFERROR(VLOOKUP(MWA118,[1]MA!$A$6:$D$32,{2,3,4},0),IFERROR(VLOOKUP(MWA118,[1]MO!$A$6:$D$26,{2,3,4},0),IFERROR(VLOOKUP(MWA118,[1]MQ!$A$6:$D$26,{2,3,4},0),IFERROR(VLOOKUP(MWA118,[1]BA!$A$6:$H$184,{2,5,8},0),{"No encontrado","X","X"}))))</f>
        <v>ALAMBRON 1/4</v>
      </c>
      <c r="MWC118" s="12" t="str">
        <v>Kg</v>
      </c>
      <c r="MWD118" s="4">
        <v>16</v>
      </c>
      <c r="MWE118" s="1">
        <f t="shared" ref="MWE118" si="5269">(0.15*2+0.2*2)/0.2*0.248*1.03</f>
        <v>0.89</v>
      </c>
      <c r="MWF118" s="4">
        <f t="shared" si="2348"/>
        <v>14.24</v>
      </c>
      <c r="MWI118" s="1" t="s">
        <v>542</v>
      </c>
      <c r="MWJ118" s="4" t="str" cm="1">
        <f t="array" ref="MWJ118:MWL118">IFERROR(VLOOKUP(MWI118,[1]MA!$A$6:$D$32,{2,3,4},0),IFERROR(VLOOKUP(MWI118,[1]MO!$A$6:$D$26,{2,3,4},0),IFERROR(VLOOKUP(MWI118,[1]MQ!$A$6:$D$26,{2,3,4},0),IFERROR(VLOOKUP(MWI118,[1]BA!$A$6:$H$184,{2,5,8},0),{"No encontrado","X","X"}))))</f>
        <v>ALAMBRON 1/4</v>
      </c>
      <c r="MWK118" s="12" t="str">
        <v>Kg</v>
      </c>
      <c r="MWL118" s="4">
        <v>16</v>
      </c>
      <c r="MWM118" s="1">
        <f t="shared" ref="MWM118" si="5270">(0.15*2+0.2*2)/0.2*0.248*1.03</f>
        <v>0.89</v>
      </c>
      <c r="MWN118" s="4">
        <f t="shared" si="2350"/>
        <v>14.24</v>
      </c>
      <c r="MWQ118" s="1" t="s">
        <v>542</v>
      </c>
      <c r="MWR118" s="4" t="str" cm="1">
        <f t="array" ref="MWR118:MWT118">IFERROR(VLOOKUP(MWQ118,[1]MA!$A$6:$D$32,{2,3,4},0),IFERROR(VLOOKUP(MWQ118,[1]MO!$A$6:$D$26,{2,3,4},0),IFERROR(VLOOKUP(MWQ118,[1]MQ!$A$6:$D$26,{2,3,4},0),IFERROR(VLOOKUP(MWQ118,[1]BA!$A$6:$H$184,{2,5,8},0),{"No encontrado","X","X"}))))</f>
        <v>ALAMBRON 1/4</v>
      </c>
      <c r="MWS118" s="12" t="str">
        <v>Kg</v>
      </c>
      <c r="MWT118" s="4">
        <v>16</v>
      </c>
      <c r="MWU118" s="1">
        <f t="shared" ref="MWU118" si="5271">(0.15*2+0.2*2)/0.2*0.248*1.03</f>
        <v>0.89</v>
      </c>
      <c r="MWV118" s="4">
        <f t="shared" si="2352"/>
        <v>14.24</v>
      </c>
      <c r="MWY118" s="1" t="s">
        <v>542</v>
      </c>
      <c r="MWZ118" s="4" t="str" cm="1">
        <f t="array" ref="MWZ118:MXB118">IFERROR(VLOOKUP(MWY118,[1]MA!$A$6:$D$32,{2,3,4},0),IFERROR(VLOOKUP(MWY118,[1]MO!$A$6:$D$26,{2,3,4},0),IFERROR(VLOOKUP(MWY118,[1]MQ!$A$6:$D$26,{2,3,4},0),IFERROR(VLOOKUP(MWY118,[1]BA!$A$6:$H$184,{2,5,8},0),{"No encontrado","X","X"}))))</f>
        <v>ALAMBRON 1/4</v>
      </c>
      <c r="MXA118" s="12" t="str">
        <v>Kg</v>
      </c>
      <c r="MXB118" s="4">
        <v>16</v>
      </c>
      <c r="MXC118" s="1">
        <f t="shared" ref="MXC118" si="5272">(0.15*2+0.2*2)/0.2*0.248*1.03</f>
        <v>0.89</v>
      </c>
      <c r="MXD118" s="4">
        <f t="shared" si="2354"/>
        <v>14.24</v>
      </c>
      <c r="MXG118" s="1" t="s">
        <v>542</v>
      </c>
      <c r="MXH118" s="4" t="str" cm="1">
        <f t="array" ref="MXH118:MXJ118">IFERROR(VLOOKUP(MXG118,[1]MA!$A$6:$D$32,{2,3,4},0),IFERROR(VLOOKUP(MXG118,[1]MO!$A$6:$D$26,{2,3,4},0),IFERROR(VLOOKUP(MXG118,[1]MQ!$A$6:$D$26,{2,3,4},0),IFERROR(VLOOKUP(MXG118,[1]BA!$A$6:$H$184,{2,5,8},0),{"No encontrado","X","X"}))))</f>
        <v>ALAMBRON 1/4</v>
      </c>
      <c r="MXI118" s="12" t="str">
        <v>Kg</v>
      </c>
      <c r="MXJ118" s="4">
        <v>16</v>
      </c>
      <c r="MXK118" s="1">
        <f t="shared" ref="MXK118" si="5273">(0.15*2+0.2*2)/0.2*0.248*1.03</f>
        <v>0.89</v>
      </c>
      <c r="MXL118" s="4">
        <f t="shared" si="2356"/>
        <v>14.24</v>
      </c>
      <c r="MXO118" s="1" t="s">
        <v>542</v>
      </c>
      <c r="MXP118" s="4" t="str" cm="1">
        <f t="array" ref="MXP118:MXR118">IFERROR(VLOOKUP(MXO118,[1]MA!$A$6:$D$32,{2,3,4},0),IFERROR(VLOOKUP(MXO118,[1]MO!$A$6:$D$26,{2,3,4},0),IFERROR(VLOOKUP(MXO118,[1]MQ!$A$6:$D$26,{2,3,4},0),IFERROR(VLOOKUP(MXO118,[1]BA!$A$6:$H$184,{2,5,8},0),{"No encontrado","X","X"}))))</f>
        <v>ALAMBRON 1/4</v>
      </c>
      <c r="MXQ118" s="12" t="str">
        <v>Kg</v>
      </c>
      <c r="MXR118" s="4">
        <v>16</v>
      </c>
      <c r="MXS118" s="1">
        <f t="shared" ref="MXS118" si="5274">(0.15*2+0.2*2)/0.2*0.248*1.03</f>
        <v>0.89</v>
      </c>
      <c r="MXT118" s="4">
        <f t="shared" si="2358"/>
        <v>14.24</v>
      </c>
      <c r="MXW118" s="1" t="s">
        <v>542</v>
      </c>
      <c r="MXX118" s="4" t="str" cm="1">
        <f t="array" ref="MXX118:MXZ118">IFERROR(VLOOKUP(MXW118,[1]MA!$A$6:$D$32,{2,3,4},0),IFERROR(VLOOKUP(MXW118,[1]MO!$A$6:$D$26,{2,3,4},0),IFERROR(VLOOKUP(MXW118,[1]MQ!$A$6:$D$26,{2,3,4},0),IFERROR(VLOOKUP(MXW118,[1]BA!$A$6:$H$184,{2,5,8},0),{"No encontrado","X","X"}))))</f>
        <v>ALAMBRON 1/4</v>
      </c>
      <c r="MXY118" s="12" t="str">
        <v>Kg</v>
      </c>
      <c r="MXZ118" s="4">
        <v>16</v>
      </c>
      <c r="MYA118" s="1">
        <f t="shared" ref="MYA118" si="5275">(0.15*2+0.2*2)/0.2*0.248*1.03</f>
        <v>0.89</v>
      </c>
      <c r="MYB118" s="4">
        <f t="shared" si="2360"/>
        <v>14.24</v>
      </c>
      <c r="MYE118" s="1" t="s">
        <v>542</v>
      </c>
      <c r="MYF118" s="4" t="str" cm="1">
        <f t="array" ref="MYF118:MYH118">IFERROR(VLOOKUP(MYE118,[1]MA!$A$6:$D$32,{2,3,4},0),IFERROR(VLOOKUP(MYE118,[1]MO!$A$6:$D$26,{2,3,4},0),IFERROR(VLOOKUP(MYE118,[1]MQ!$A$6:$D$26,{2,3,4},0),IFERROR(VLOOKUP(MYE118,[1]BA!$A$6:$H$184,{2,5,8},0),{"No encontrado","X","X"}))))</f>
        <v>ALAMBRON 1/4</v>
      </c>
      <c r="MYG118" s="12" t="str">
        <v>Kg</v>
      </c>
      <c r="MYH118" s="4">
        <v>16</v>
      </c>
      <c r="MYI118" s="1">
        <f t="shared" ref="MYI118" si="5276">(0.15*2+0.2*2)/0.2*0.248*1.03</f>
        <v>0.89</v>
      </c>
      <c r="MYJ118" s="4">
        <f t="shared" si="2362"/>
        <v>14.24</v>
      </c>
      <c r="MYM118" s="1" t="s">
        <v>542</v>
      </c>
      <c r="MYN118" s="4" t="str" cm="1">
        <f t="array" ref="MYN118:MYP118">IFERROR(VLOOKUP(MYM118,[1]MA!$A$6:$D$32,{2,3,4},0),IFERROR(VLOOKUP(MYM118,[1]MO!$A$6:$D$26,{2,3,4},0),IFERROR(VLOOKUP(MYM118,[1]MQ!$A$6:$D$26,{2,3,4},0),IFERROR(VLOOKUP(MYM118,[1]BA!$A$6:$H$184,{2,5,8},0),{"No encontrado","X","X"}))))</f>
        <v>ALAMBRON 1/4</v>
      </c>
      <c r="MYO118" s="12" t="str">
        <v>Kg</v>
      </c>
      <c r="MYP118" s="4">
        <v>16</v>
      </c>
      <c r="MYQ118" s="1">
        <f t="shared" ref="MYQ118" si="5277">(0.15*2+0.2*2)/0.2*0.248*1.03</f>
        <v>0.89</v>
      </c>
      <c r="MYR118" s="4">
        <f t="shared" si="2364"/>
        <v>14.24</v>
      </c>
      <c r="MYU118" s="1" t="s">
        <v>542</v>
      </c>
      <c r="MYV118" s="4" t="str" cm="1">
        <f t="array" ref="MYV118:MYX118">IFERROR(VLOOKUP(MYU118,[1]MA!$A$6:$D$32,{2,3,4},0),IFERROR(VLOOKUP(MYU118,[1]MO!$A$6:$D$26,{2,3,4},0),IFERROR(VLOOKUP(MYU118,[1]MQ!$A$6:$D$26,{2,3,4},0),IFERROR(VLOOKUP(MYU118,[1]BA!$A$6:$H$184,{2,5,8},0),{"No encontrado","X","X"}))))</f>
        <v>ALAMBRON 1/4</v>
      </c>
      <c r="MYW118" s="12" t="str">
        <v>Kg</v>
      </c>
      <c r="MYX118" s="4">
        <v>16</v>
      </c>
      <c r="MYY118" s="1">
        <f t="shared" ref="MYY118" si="5278">(0.15*2+0.2*2)/0.2*0.248*1.03</f>
        <v>0.89</v>
      </c>
      <c r="MYZ118" s="4">
        <f t="shared" si="2366"/>
        <v>14.24</v>
      </c>
      <c r="MZC118" s="1" t="s">
        <v>542</v>
      </c>
      <c r="MZD118" s="4" t="str" cm="1">
        <f t="array" ref="MZD118:MZF118">IFERROR(VLOOKUP(MZC118,[1]MA!$A$6:$D$32,{2,3,4},0),IFERROR(VLOOKUP(MZC118,[1]MO!$A$6:$D$26,{2,3,4},0),IFERROR(VLOOKUP(MZC118,[1]MQ!$A$6:$D$26,{2,3,4},0),IFERROR(VLOOKUP(MZC118,[1]BA!$A$6:$H$184,{2,5,8},0),{"No encontrado","X","X"}))))</f>
        <v>ALAMBRON 1/4</v>
      </c>
      <c r="MZE118" s="12" t="str">
        <v>Kg</v>
      </c>
      <c r="MZF118" s="4">
        <v>16</v>
      </c>
      <c r="MZG118" s="1">
        <f t="shared" ref="MZG118" si="5279">(0.15*2+0.2*2)/0.2*0.248*1.03</f>
        <v>0.89</v>
      </c>
      <c r="MZH118" s="4">
        <f t="shared" si="2368"/>
        <v>14.24</v>
      </c>
      <c r="MZK118" s="1" t="s">
        <v>542</v>
      </c>
      <c r="MZL118" s="4" t="str" cm="1">
        <f t="array" ref="MZL118:MZN118">IFERROR(VLOOKUP(MZK118,[1]MA!$A$6:$D$32,{2,3,4},0),IFERROR(VLOOKUP(MZK118,[1]MO!$A$6:$D$26,{2,3,4},0),IFERROR(VLOOKUP(MZK118,[1]MQ!$A$6:$D$26,{2,3,4},0),IFERROR(VLOOKUP(MZK118,[1]BA!$A$6:$H$184,{2,5,8},0),{"No encontrado","X","X"}))))</f>
        <v>ALAMBRON 1/4</v>
      </c>
      <c r="MZM118" s="12" t="str">
        <v>Kg</v>
      </c>
      <c r="MZN118" s="4">
        <v>16</v>
      </c>
      <c r="MZO118" s="1">
        <f t="shared" ref="MZO118" si="5280">(0.15*2+0.2*2)/0.2*0.248*1.03</f>
        <v>0.89</v>
      </c>
      <c r="MZP118" s="4">
        <f t="shared" si="2370"/>
        <v>14.24</v>
      </c>
      <c r="MZS118" s="1" t="s">
        <v>542</v>
      </c>
      <c r="MZT118" s="4" t="str" cm="1">
        <f t="array" ref="MZT118:MZV118">IFERROR(VLOOKUP(MZS118,[1]MA!$A$6:$D$32,{2,3,4},0),IFERROR(VLOOKUP(MZS118,[1]MO!$A$6:$D$26,{2,3,4},0),IFERROR(VLOOKUP(MZS118,[1]MQ!$A$6:$D$26,{2,3,4},0),IFERROR(VLOOKUP(MZS118,[1]BA!$A$6:$H$184,{2,5,8},0),{"No encontrado","X","X"}))))</f>
        <v>ALAMBRON 1/4</v>
      </c>
      <c r="MZU118" s="12" t="str">
        <v>Kg</v>
      </c>
      <c r="MZV118" s="4">
        <v>16</v>
      </c>
      <c r="MZW118" s="1">
        <f t="shared" ref="MZW118" si="5281">(0.15*2+0.2*2)/0.2*0.248*1.03</f>
        <v>0.89</v>
      </c>
      <c r="MZX118" s="4">
        <f t="shared" si="2372"/>
        <v>14.24</v>
      </c>
      <c r="NAA118" s="1" t="s">
        <v>542</v>
      </c>
      <c r="NAB118" s="4" t="str" cm="1">
        <f t="array" ref="NAB118:NAD118">IFERROR(VLOOKUP(NAA118,[1]MA!$A$6:$D$32,{2,3,4},0),IFERROR(VLOOKUP(NAA118,[1]MO!$A$6:$D$26,{2,3,4},0),IFERROR(VLOOKUP(NAA118,[1]MQ!$A$6:$D$26,{2,3,4},0),IFERROR(VLOOKUP(NAA118,[1]BA!$A$6:$H$184,{2,5,8},0),{"No encontrado","X","X"}))))</f>
        <v>ALAMBRON 1/4</v>
      </c>
      <c r="NAC118" s="12" t="str">
        <v>Kg</v>
      </c>
      <c r="NAD118" s="4">
        <v>16</v>
      </c>
      <c r="NAE118" s="1">
        <f t="shared" ref="NAE118" si="5282">(0.15*2+0.2*2)/0.2*0.248*1.03</f>
        <v>0.89</v>
      </c>
      <c r="NAF118" s="4">
        <f t="shared" si="2374"/>
        <v>14.24</v>
      </c>
      <c r="NAI118" s="1" t="s">
        <v>542</v>
      </c>
      <c r="NAJ118" s="4" t="str" cm="1">
        <f t="array" ref="NAJ118:NAL118">IFERROR(VLOOKUP(NAI118,[1]MA!$A$6:$D$32,{2,3,4},0),IFERROR(VLOOKUP(NAI118,[1]MO!$A$6:$D$26,{2,3,4},0),IFERROR(VLOOKUP(NAI118,[1]MQ!$A$6:$D$26,{2,3,4},0),IFERROR(VLOOKUP(NAI118,[1]BA!$A$6:$H$184,{2,5,8},0),{"No encontrado","X","X"}))))</f>
        <v>ALAMBRON 1/4</v>
      </c>
      <c r="NAK118" s="12" t="str">
        <v>Kg</v>
      </c>
      <c r="NAL118" s="4">
        <v>16</v>
      </c>
      <c r="NAM118" s="1">
        <f t="shared" ref="NAM118" si="5283">(0.15*2+0.2*2)/0.2*0.248*1.03</f>
        <v>0.89</v>
      </c>
      <c r="NAN118" s="4">
        <f t="shared" si="2376"/>
        <v>14.24</v>
      </c>
      <c r="NAQ118" s="1" t="s">
        <v>542</v>
      </c>
      <c r="NAR118" s="4" t="str" cm="1">
        <f t="array" ref="NAR118:NAT118">IFERROR(VLOOKUP(NAQ118,[1]MA!$A$6:$D$32,{2,3,4},0),IFERROR(VLOOKUP(NAQ118,[1]MO!$A$6:$D$26,{2,3,4},0),IFERROR(VLOOKUP(NAQ118,[1]MQ!$A$6:$D$26,{2,3,4},0),IFERROR(VLOOKUP(NAQ118,[1]BA!$A$6:$H$184,{2,5,8},0),{"No encontrado","X","X"}))))</f>
        <v>ALAMBRON 1/4</v>
      </c>
      <c r="NAS118" s="12" t="str">
        <v>Kg</v>
      </c>
      <c r="NAT118" s="4">
        <v>16</v>
      </c>
      <c r="NAU118" s="1">
        <f t="shared" ref="NAU118" si="5284">(0.15*2+0.2*2)/0.2*0.248*1.03</f>
        <v>0.89</v>
      </c>
      <c r="NAV118" s="4">
        <f t="shared" si="2378"/>
        <v>14.24</v>
      </c>
      <c r="NAY118" s="1" t="s">
        <v>542</v>
      </c>
      <c r="NAZ118" s="4" t="str" cm="1">
        <f t="array" ref="NAZ118:NBB118">IFERROR(VLOOKUP(NAY118,[1]MA!$A$6:$D$32,{2,3,4},0),IFERROR(VLOOKUP(NAY118,[1]MO!$A$6:$D$26,{2,3,4},0),IFERROR(VLOOKUP(NAY118,[1]MQ!$A$6:$D$26,{2,3,4},0),IFERROR(VLOOKUP(NAY118,[1]BA!$A$6:$H$184,{2,5,8},0),{"No encontrado","X","X"}))))</f>
        <v>ALAMBRON 1/4</v>
      </c>
      <c r="NBA118" s="12" t="str">
        <v>Kg</v>
      </c>
      <c r="NBB118" s="4">
        <v>16</v>
      </c>
      <c r="NBC118" s="1">
        <f t="shared" ref="NBC118" si="5285">(0.15*2+0.2*2)/0.2*0.248*1.03</f>
        <v>0.89</v>
      </c>
      <c r="NBD118" s="4">
        <f t="shared" si="2380"/>
        <v>14.24</v>
      </c>
      <c r="NBG118" s="1" t="s">
        <v>542</v>
      </c>
      <c r="NBH118" s="4" t="str" cm="1">
        <f t="array" ref="NBH118:NBJ118">IFERROR(VLOOKUP(NBG118,[1]MA!$A$6:$D$32,{2,3,4},0),IFERROR(VLOOKUP(NBG118,[1]MO!$A$6:$D$26,{2,3,4},0),IFERROR(VLOOKUP(NBG118,[1]MQ!$A$6:$D$26,{2,3,4},0),IFERROR(VLOOKUP(NBG118,[1]BA!$A$6:$H$184,{2,5,8},0),{"No encontrado","X","X"}))))</f>
        <v>ALAMBRON 1/4</v>
      </c>
      <c r="NBI118" s="12" t="str">
        <v>Kg</v>
      </c>
      <c r="NBJ118" s="4">
        <v>16</v>
      </c>
      <c r="NBK118" s="1">
        <f t="shared" ref="NBK118" si="5286">(0.15*2+0.2*2)/0.2*0.248*1.03</f>
        <v>0.89</v>
      </c>
      <c r="NBL118" s="4">
        <f t="shared" si="2382"/>
        <v>14.24</v>
      </c>
      <c r="NBO118" s="1" t="s">
        <v>542</v>
      </c>
      <c r="NBP118" s="4" t="str" cm="1">
        <f t="array" ref="NBP118:NBR118">IFERROR(VLOOKUP(NBO118,[1]MA!$A$6:$D$32,{2,3,4},0),IFERROR(VLOOKUP(NBO118,[1]MO!$A$6:$D$26,{2,3,4},0),IFERROR(VLOOKUP(NBO118,[1]MQ!$A$6:$D$26,{2,3,4},0),IFERROR(VLOOKUP(NBO118,[1]BA!$A$6:$H$184,{2,5,8},0),{"No encontrado","X","X"}))))</f>
        <v>ALAMBRON 1/4</v>
      </c>
      <c r="NBQ118" s="12" t="str">
        <v>Kg</v>
      </c>
      <c r="NBR118" s="4">
        <v>16</v>
      </c>
      <c r="NBS118" s="1">
        <f t="shared" ref="NBS118" si="5287">(0.15*2+0.2*2)/0.2*0.248*1.03</f>
        <v>0.89</v>
      </c>
      <c r="NBT118" s="4">
        <f t="shared" si="2384"/>
        <v>14.24</v>
      </c>
      <c r="NBW118" s="1" t="s">
        <v>542</v>
      </c>
      <c r="NBX118" s="4" t="str" cm="1">
        <f t="array" ref="NBX118:NBZ118">IFERROR(VLOOKUP(NBW118,[1]MA!$A$6:$D$32,{2,3,4},0),IFERROR(VLOOKUP(NBW118,[1]MO!$A$6:$D$26,{2,3,4},0),IFERROR(VLOOKUP(NBW118,[1]MQ!$A$6:$D$26,{2,3,4},0),IFERROR(VLOOKUP(NBW118,[1]BA!$A$6:$H$184,{2,5,8},0),{"No encontrado","X","X"}))))</f>
        <v>ALAMBRON 1/4</v>
      </c>
      <c r="NBY118" s="12" t="str">
        <v>Kg</v>
      </c>
      <c r="NBZ118" s="4">
        <v>16</v>
      </c>
      <c r="NCA118" s="1">
        <f t="shared" ref="NCA118" si="5288">(0.15*2+0.2*2)/0.2*0.248*1.03</f>
        <v>0.89</v>
      </c>
      <c r="NCB118" s="4">
        <f t="shared" si="2386"/>
        <v>14.24</v>
      </c>
      <c r="NCE118" s="1" t="s">
        <v>542</v>
      </c>
      <c r="NCF118" s="4" t="str" cm="1">
        <f t="array" ref="NCF118:NCH118">IFERROR(VLOOKUP(NCE118,[1]MA!$A$6:$D$32,{2,3,4},0),IFERROR(VLOOKUP(NCE118,[1]MO!$A$6:$D$26,{2,3,4},0),IFERROR(VLOOKUP(NCE118,[1]MQ!$A$6:$D$26,{2,3,4},0),IFERROR(VLOOKUP(NCE118,[1]BA!$A$6:$H$184,{2,5,8},0),{"No encontrado","X","X"}))))</f>
        <v>ALAMBRON 1/4</v>
      </c>
      <c r="NCG118" s="12" t="str">
        <v>Kg</v>
      </c>
      <c r="NCH118" s="4">
        <v>16</v>
      </c>
      <c r="NCI118" s="1">
        <f t="shared" ref="NCI118" si="5289">(0.15*2+0.2*2)/0.2*0.248*1.03</f>
        <v>0.89</v>
      </c>
      <c r="NCJ118" s="4">
        <f t="shared" si="2388"/>
        <v>14.24</v>
      </c>
      <c r="NCM118" s="1" t="s">
        <v>542</v>
      </c>
      <c r="NCN118" s="4" t="str" cm="1">
        <f t="array" ref="NCN118:NCP118">IFERROR(VLOOKUP(NCM118,[1]MA!$A$6:$D$32,{2,3,4},0),IFERROR(VLOOKUP(NCM118,[1]MO!$A$6:$D$26,{2,3,4},0),IFERROR(VLOOKUP(NCM118,[1]MQ!$A$6:$D$26,{2,3,4},0),IFERROR(VLOOKUP(NCM118,[1]BA!$A$6:$H$184,{2,5,8},0),{"No encontrado","X","X"}))))</f>
        <v>ALAMBRON 1/4</v>
      </c>
      <c r="NCO118" s="12" t="str">
        <v>Kg</v>
      </c>
      <c r="NCP118" s="4">
        <v>16</v>
      </c>
      <c r="NCQ118" s="1">
        <f t="shared" ref="NCQ118" si="5290">(0.15*2+0.2*2)/0.2*0.248*1.03</f>
        <v>0.89</v>
      </c>
      <c r="NCR118" s="4">
        <f t="shared" si="2390"/>
        <v>14.24</v>
      </c>
      <c r="NCU118" s="1" t="s">
        <v>542</v>
      </c>
      <c r="NCV118" s="4" t="str" cm="1">
        <f t="array" ref="NCV118:NCX118">IFERROR(VLOOKUP(NCU118,[1]MA!$A$6:$D$32,{2,3,4},0),IFERROR(VLOOKUP(NCU118,[1]MO!$A$6:$D$26,{2,3,4},0),IFERROR(VLOOKUP(NCU118,[1]MQ!$A$6:$D$26,{2,3,4},0),IFERROR(VLOOKUP(NCU118,[1]BA!$A$6:$H$184,{2,5,8},0),{"No encontrado","X","X"}))))</f>
        <v>ALAMBRON 1/4</v>
      </c>
      <c r="NCW118" s="12" t="str">
        <v>Kg</v>
      </c>
      <c r="NCX118" s="4">
        <v>16</v>
      </c>
      <c r="NCY118" s="1">
        <f t="shared" ref="NCY118" si="5291">(0.15*2+0.2*2)/0.2*0.248*1.03</f>
        <v>0.89</v>
      </c>
      <c r="NCZ118" s="4">
        <f t="shared" si="2392"/>
        <v>14.24</v>
      </c>
      <c r="NDC118" s="1" t="s">
        <v>542</v>
      </c>
      <c r="NDD118" s="4" t="str" cm="1">
        <f t="array" ref="NDD118:NDF118">IFERROR(VLOOKUP(NDC118,[1]MA!$A$6:$D$32,{2,3,4},0),IFERROR(VLOOKUP(NDC118,[1]MO!$A$6:$D$26,{2,3,4},0),IFERROR(VLOOKUP(NDC118,[1]MQ!$A$6:$D$26,{2,3,4},0),IFERROR(VLOOKUP(NDC118,[1]BA!$A$6:$H$184,{2,5,8},0),{"No encontrado","X","X"}))))</f>
        <v>ALAMBRON 1/4</v>
      </c>
      <c r="NDE118" s="12" t="str">
        <v>Kg</v>
      </c>
      <c r="NDF118" s="4">
        <v>16</v>
      </c>
      <c r="NDG118" s="1">
        <f t="shared" ref="NDG118" si="5292">(0.15*2+0.2*2)/0.2*0.248*1.03</f>
        <v>0.89</v>
      </c>
      <c r="NDH118" s="4">
        <f t="shared" si="2394"/>
        <v>14.24</v>
      </c>
      <c r="NDK118" s="1" t="s">
        <v>542</v>
      </c>
      <c r="NDL118" s="4" t="str" cm="1">
        <f t="array" ref="NDL118:NDN118">IFERROR(VLOOKUP(NDK118,[1]MA!$A$6:$D$32,{2,3,4},0),IFERROR(VLOOKUP(NDK118,[1]MO!$A$6:$D$26,{2,3,4},0),IFERROR(VLOOKUP(NDK118,[1]MQ!$A$6:$D$26,{2,3,4},0),IFERROR(VLOOKUP(NDK118,[1]BA!$A$6:$H$184,{2,5,8},0),{"No encontrado","X","X"}))))</f>
        <v>ALAMBRON 1/4</v>
      </c>
      <c r="NDM118" s="12" t="str">
        <v>Kg</v>
      </c>
      <c r="NDN118" s="4">
        <v>16</v>
      </c>
      <c r="NDO118" s="1">
        <f t="shared" ref="NDO118" si="5293">(0.15*2+0.2*2)/0.2*0.248*1.03</f>
        <v>0.89</v>
      </c>
      <c r="NDP118" s="4">
        <f t="shared" si="2396"/>
        <v>14.24</v>
      </c>
      <c r="NDS118" s="1" t="s">
        <v>542</v>
      </c>
      <c r="NDT118" s="4" t="str" cm="1">
        <f t="array" ref="NDT118:NDV118">IFERROR(VLOOKUP(NDS118,[1]MA!$A$6:$D$32,{2,3,4},0),IFERROR(VLOOKUP(NDS118,[1]MO!$A$6:$D$26,{2,3,4},0),IFERROR(VLOOKUP(NDS118,[1]MQ!$A$6:$D$26,{2,3,4},0),IFERROR(VLOOKUP(NDS118,[1]BA!$A$6:$H$184,{2,5,8},0),{"No encontrado","X","X"}))))</f>
        <v>ALAMBRON 1/4</v>
      </c>
      <c r="NDU118" s="12" t="str">
        <v>Kg</v>
      </c>
      <c r="NDV118" s="4">
        <v>16</v>
      </c>
      <c r="NDW118" s="1">
        <f t="shared" ref="NDW118" si="5294">(0.15*2+0.2*2)/0.2*0.248*1.03</f>
        <v>0.89</v>
      </c>
      <c r="NDX118" s="4">
        <f t="shared" si="2398"/>
        <v>14.24</v>
      </c>
      <c r="NEA118" s="1" t="s">
        <v>542</v>
      </c>
      <c r="NEB118" s="4" t="str" cm="1">
        <f t="array" ref="NEB118:NED118">IFERROR(VLOOKUP(NEA118,[1]MA!$A$6:$D$32,{2,3,4},0),IFERROR(VLOOKUP(NEA118,[1]MO!$A$6:$D$26,{2,3,4},0),IFERROR(VLOOKUP(NEA118,[1]MQ!$A$6:$D$26,{2,3,4},0),IFERROR(VLOOKUP(NEA118,[1]BA!$A$6:$H$184,{2,5,8},0),{"No encontrado","X","X"}))))</f>
        <v>ALAMBRON 1/4</v>
      </c>
      <c r="NEC118" s="12" t="str">
        <v>Kg</v>
      </c>
      <c r="NED118" s="4">
        <v>16</v>
      </c>
      <c r="NEE118" s="1">
        <f t="shared" ref="NEE118" si="5295">(0.15*2+0.2*2)/0.2*0.248*1.03</f>
        <v>0.89</v>
      </c>
      <c r="NEF118" s="4">
        <f t="shared" si="2400"/>
        <v>14.24</v>
      </c>
      <c r="NEI118" s="1" t="s">
        <v>542</v>
      </c>
      <c r="NEJ118" s="4" t="str" cm="1">
        <f t="array" ref="NEJ118:NEL118">IFERROR(VLOOKUP(NEI118,[1]MA!$A$6:$D$32,{2,3,4},0),IFERROR(VLOOKUP(NEI118,[1]MO!$A$6:$D$26,{2,3,4},0),IFERROR(VLOOKUP(NEI118,[1]MQ!$A$6:$D$26,{2,3,4},0),IFERROR(VLOOKUP(NEI118,[1]BA!$A$6:$H$184,{2,5,8},0),{"No encontrado","X","X"}))))</f>
        <v>ALAMBRON 1/4</v>
      </c>
      <c r="NEK118" s="12" t="str">
        <v>Kg</v>
      </c>
      <c r="NEL118" s="4">
        <v>16</v>
      </c>
      <c r="NEM118" s="1">
        <f t="shared" ref="NEM118" si="5296">(0.15*2+0.2*2)/0.2*0.248*1.03</f>
        <v>0.89</v>
      </c>
      <c r="NEN118" s="4">
        <f t="shared" si="2402"/>
        <v>14.24</v>
      </c>
      <c r="NEQ118" s="1" t="s">
        <v>542</v>
      </c>
      <c r="NER118" s="4" t="str" cm="1">
        <f t="array" ref="NER118:NET118">IFERROR(VLOOKUP(NEQ118,[1]MA!$A$6:$D$32,{2,3,4},0),IFERROR(VLOOKUP(NEQ118,[1]MO!$A$6:$D$26,{2,3,4},0),IFERROR(VLOOKUP(NEQ118,[1]MQ!$A$6:$D$26,{2,3,4},0),IFERROR(VLOOKUP(NEQ118,[1]BA!$A$6:$H$184,{2,5,8},0),{"No encontrado","X","X"}))))</f>
        <v>ALAMBRON 1/4</v>
      </c>
      <c r="NES118" s="12" t="str">
        <v>Kg</v>
      </c>
      <c r="NET118" s="4">
        <v>16</v>
      </c>
      <c r="NEU118" s="1">
        <f t="shared" ref="NEU118" si="5297">(0.15*2+0.2*2)/0.2*0.248*1.03</f>
        <v>0.89</v>
      </c>
      <c r="NEV118" s="4">
        <f t="shared" si="2404"/>
        <v>14.24</v>
      </c>
      <c r="NEY118" s="1" t="s">
        <v>542</v>
      </c>
      <c r="NEZ118" s="4" t="str" cm="1">
        <f t="array" ref="NEZ118:NFB118">IFERROR(VLOOKUP(NEY118,[1]MA!$A$6:$D$32,{2,3,4},0),IFERROR(VLOOKUP(NEY118,[1]MO!$A$6:$D$26,{2,3,4},0),IFERROR(VLOOKUP(NEY118,[1]MQ!$A$6:$D$26,{2,3,4},0),IFERROR(VLOOKUP(NEY118,[1]BA!$A$6:$H$184,{2,5,8},0),{"No encontrado","X","X"}))))</f>
        <v>ALAMBRON 1/4</v>
      </c>
      <c r="NFA118" s="12" t="str">
        <v>Kg</v>
      </c>
      <c r="NFB118" s="4">
        <v>16</v>
      </c>
      <c r="NFC118" s="1">
        <f t="shared" ref="NFC118" si="5298">(0.15*2+0.2*2)/0.2*0.248*1.03</f>
        <v>0.89</v>
      </c>
      <c r="NFD118" s="4">
        <f t="shared" si="2406"/>
        <v>14.24</v>
      </c>
      <c r="NFG118" s="1" t="s">
        <v>542</v>
      </c>
      <c r="NFH118" s="4" t="str" cm="1">
        <f t="array" ref="NFH118:NFJ118">IFERROR(VLOOKUP(NFG118,[1]MA!$A$6:$D$32,{2,3,4},0),IFERROR(VLOOKUP(NFG118,[1]MO!$A$6:$D$26,{2,3,4},0),IFERROR(VLOOKUP(NFG118,[1]MQ!$A$6:$D$26,{2,3,4},0),IFERROR(VLOOKUP(NFG118,[1]BA!$A$6:$H$184,{2,5,8},0),{"No encontrado","X","X"}))))</f>
        <v>ALAMBRON 1/4</v>
      </c>
      <c r="NFI118" s="12" t="str">
        <v>Kg</v>
      </c>
      <c r="NFJ118" s="4">
        <v>16</v>
      </c>
      <c r="NFK118" s="1">
        <f t="shared" ref="NFK118" si="5299">(0.15*2+0.2*2)/0.2*0.248*1.03</f>
        <v>0.89</v>
      </c>
      <c r="NFL118" s="4">
        <f t="shared" si="2408"/>
        <v>14.24</v>
      </c>
      <c r="NFO118" s="1" t="s">
        <v>542</v>
      </c>
      <c r="NFP118" s="4" t="str" cm="1">
        <f t="array" ref="NFP118:NFR118">IFERROR(VLOOKUP(NFO118,[1]MA!$A$6:$D$32,{2,3,4},0),IFERROR(VLOOKUP(NFO118,[1]MO!$A$6:$D$26,{2,3,4},0),IFERROR(VLOOKUP(NFO118,[1]MQ!$A$6:$D$26,{2,3,4},0),IFERROR(VLOOKUP(NFO118,[1]BA!$A$6:$H$184,{2,5,8},0),{"No encontrado","X","X"}))))</f>
        <v>ALAMBRON 1/4</v>
      </c>
      <c r="NFQ118" s="12" t="str">
        <v>Kg</v>
      </c>
      <c r="NFR118" s="4">
        <v>16</v>
      </c>
      <c r="NFS118" s="1">
        <f t="shared" ref="NFS118" si="5300">(0.15*2+0.2*2)/0.2*0.248*1.03</f>
        <v>0.89</v>
      </c>
      <c r="NFT118" s="4">
        <f t="shared" si="2410"/>
        <v>14.24</v>
      </c>
      <c r="NFW118" s="1" t="s">
        <v>542</v>
      </c>
      <c r="NFX118" s="4" t="str" cm="1">
        <f t="array" ref="NFX118:NFZ118">IFERROR(VLOOKUP(NFW118,[1]MA!$A$6:$D$32,{2,3,4},0),IFERROR(VLOOKUP(NFW118,[1]MO!$A$6:$D$26,{2,3,4},0),IFERROR(VLOOKUP(NFW118,[1]MQ!$A$6:$D$26,{2,3,4},0),IFERROR(VLOOKUP(NFW118,[1]BA!$A$6:$H$184,{2,5,8},0),{"No encontrado","X","X"}))))</f>
        <v>ALAMBRON 1/4</v>
      </c>
      <c r="NFY118" s="12" t="str">
        <v>Kg</v>
      </c>
      <c r="NFZ118" s="4">
        <v>16</v>
      </c>
      <c r="NGA118" s="1">
        <f t="shared" ref="NGA118" si="5301">(0.15*2+0.2*2)/0.2*0.248*1.03</f>
        <v>0.89</v>
      </c>
      <c r="NGB118" s="4">
        <f t="shared" si="2412"/>
        <v>14.24</v>
      </c>
      <c r="NGE118" s="1" t="s">
        <v>542</v>
      </c>
      <c r="NGF118" s="4" t="str" cm="1">
        <f t="array" ref="NGF118:NGH118">IFERROR(VLOOKUP(NGE118,[1]MA!$A$6:$D$32,{2,3,4},0),IFERROR(VLOOKUP(NGE118,[1]MO!$A$6:$D$26,{2,3,4},0),IFERROR(VLOOKUP(NGE118,[1]MQ!$A$6:$D$26,{2,3,4},0),IFERROR(VLOOKUP(NGE118,[1]BA!$A$6:$H$184,{2,5,8},0),{"No encontrado","X","X"}))))</f>
        <v>ALAMBRON 1/4</v>
      </c>
      <c r="NGG118" s="12" t="str">
        <v>Kg</v>
      </c>
      <c r="NGH118" s="4">
        <v>16</v>
      </c>
      <c r="NGI118" s="1">
        <f t="shared" ref="NGI118" si="5302">(0.15*2+0.2*2)/0.2*0.248*1.03</f>
        <v>0.89</v>
      </c>
      <c r="NGJ118" s="4">
        <f t="shared" si="2414"/>
        <v>14.24</v>
      </c>
      <c r="NGM118" s="1" t="s">
        <v>542</v>
      </c>
      <c r="NGN118" s="4" t="str" cm="1">
        <f t="array" ref="NGN118:NGP118">IFERROR(VLOOKUP(NGM118,[1]MA!$A$6:$D$32,{2,3,4},0),IFERROR(VLOOKUP(NGM118,[1]MO!$A$6:$D$26,{2,3,4},0),IFERROR(VLOOKUP(NGM118,[1]MQ!$A$6:$D$26,{2,3,4},0),IFERROR(VLOOKUP(NGM118,[1]BA!$A$6:$H$184,{2,5,8},0),{"No encontrado","X","X"}))))</f>
        <v>ALAMBRON 1/4</v>
      </c>
      <c r="NGO118" s="12" t="str">
        <v>Kg</v>
      </c>
      <c r="NGP118" s="4">
        <v>16</v>
      </c>
      <c r="NGQ118" s="1">
        <f t="shared" ref="NGQ118" si="5303">(0.15*2+0.2*2)/0.2*0.248*1.03</f>
        <v>0.89</v>
      </c>
      <c r="NGR118" s="4">
        <f t="shared" si="2416"/>
        <v>14.24</v>
      </c>
      <c r="NGU118" s="1" t="s">
        <v>542</v>
      </c>
      <c r="NGV118" s="4" t="str" cm="1">
        <f t="array" ref="NGV118:NGX118">IFERROR(VLOOKUP(NGU118,[1]MA!$A$6:$D$32,{2,3,4},0),IFERROR(VLOOKUP(NGU118,[1]MO!$A$6:$D$26,{2,3,4},0),IFERROR(VLOOKUP(NGU118,[1]MQ!$A$6:$D$26,{2,3,4},0),IFERROR(VLOOKUP(NGU118,[1]BA!$A$6:$H$184,{2,5,8},0),{"No encontrado","X","X"}))))</f>
        <v>ALAMBRON 1/4</v>
      </c>
      <c r="NGW118" s="12" t="str">
        <v>Kg</v>
      </c>
      <c r="NGX118" s="4">
        <v>16</v>
      </c>
      <c r="NGY118" s="1">
        <f t="shared" ref="NGY118" si="5304">(0.15*2+0.2*2)/0.2*0.248*1.03</f>
        <v>0.89</v>
      </c>
      <c r="NGZ118" s="4">
        <f t="shared" si="2418"/>
        <v>14.24</v>
      </c>
      <c r="NHC118" s="1" t="s">
        <v>542</v>
      </c>
      <c r="NHD118" s="4" t="str" cm="1">
        <f t="array" ref="NHD118:NHF118">IFERROR(VLOOKUP(NHC118,[1]MA!$A$6:$D$32,{2,3,4},0),IFERROR(VLOOKUP(NHC118,[1]MO!$A$6:$D$26,{2,3,4},0),IFERROR(VLOOKUP(NHC118,[1]MQ!$A$6:$D$26,{2,3,4},0),IFERROR(VLOOKUP(NHC118,[1]BA!$A$6:$H$184,{2,5,8},0),{"No encontrado","X","X"}))))</f>
        <v>ALAMBRON 1/4</v>
      </c>
      <c r="NHE118" s="12" t="str">
        <v>Kg</v>
      </c>
      <c r="NHF118" s="4">
        <v>16</v>
      </c>
      <c r="NHG118" s="1">
        <f t="shared" ref="NHG118" si="5305">(0.15*2+0.2*2)/0.2*0.248*1.03</f>
        <v>0.89</v>
      </c>
      <c r="NHH118" s="4">
        <f t="shared" si="2420"/>
        <v>14.24</v>
      </c>
      <c r="NHK118" s="1" t="s">
        <v>542</v>
      </c>
      <c r="NHL118" s="4" t="str" cm="1">
        <f t="array" ref="NHL118:NHN118">IFERROR(VLOOKUP(NHK118,[1]MA!$A$6:$D$32,{2,3,4},0),IFERROR(VLOOKUP(NHK118,[1]MO!$A$6:$D$26,{2,3,4},0),IFERROR(VLOOKUP(NHK118,[1]MQ!$A$6:$D$26,{2,3,4},0),IFERROR(VLOOKUP(NHK118,[1]BA!$A$6:$H$184,{2,5,8},0),{"No encontrado","X","X"}))))</f>
        <v>ALAMBRON 1/4</v>
      </c>
      <c r="NHM118" s="12" t="str">
        <v>Kg</v>
      </c>
      <c r="NHN118" s="4">
        <v>16</v>
      </c>
      <c r="NHO118" s="1">
        <f t="shared" ref="NHO118" si="5306">(0.15*2+0.2*2)/0.2*0.248*1.03</f>
        <v>0.89</v>
      </c>
      <c r="NHP118" s="4">
        <f t="shared" si="2422"/>
        <v>14.24</v>
      </c>
      <c r="NHS118" s="1" t="s">
        <v>542</v>
      </c>
      <c r="NHT118" s="4" t="str" cm="1">
        <f t="array" ref="NHT118:NHV118">IFERROR(VLOOKUP(NHS118,[1]MA!$A$6:$D$32,{2,3,4},0),IFERROR(VLOOKUP(NHS118,[1]MO!$A$6:$D$26,{2,3,4},0),IFERROR(VLOOKUP(NHS118,[1]MQ!$A$6:$D$26,{2,3,4},0),IFERROR(VLOOKUP(NHS118,[1]BA!$A$6:$H$184,{2,5,8},0),{"No encontrado","X","X"}))))</f>
        <v>ALAMBRON 1/4</v>
      </c>
      <c r="NHU118" s="12" t="str">
        <v>Kg</v>
      </c>
      <c r="NHV118" s="4">
        <v>16</v>
      </c>
      <c r="NHW118" s="1">
        <f t="shared" ref="NHW118" si="5307">(0.15*2+0.2*2)/0.2*0.248*1.03</f>
        <v>0.89</v>
      </c>
      <c r="NHX118" s="4">
        <f t="shared" si="2424"/>
        <v>14.24</v>
      </c>
      <c r="NIA118" s="1" t="s">
        <v>542</v>
      </c>
      <c r="NIB118" s="4" t="str" cm="1">
        <f t="array" ref="NIB118:NID118">IFERROR(VLOOKUP(NIA118,[1]MA!$A$6:$D$32,{2,3,4},0),IFERROR(VLOOKUP(NIA118,[1]MO!$A$6:$D$26,{2,3,4},0),IFERROR(VLOOKUP(NIA118,[1]MQ!$A$6:$D$26,{2,3,4},0),IFERROR(VLOOKUP(NIA118,[1]BA!$A$6:$H$184,{2,5,8},0),{"No encontrado","X","X"}))))</f>
        <v>ALAMBRON 1/4</v>
      </c>
      <c r="NIC118" s="12" t="str">
        <v>Kg</v>
      </c>
      <c r="NID118" s="4">
        <v>16</v>
      </c>
      <c r="NIE118" s="1">
        <f t="shared" ref="NIE118" si="5308">(0.15*2+0.2*2)/0.2*0.248*1.03</f>
        <v>0.89</v>
      </c>
      <c r="NIF118" s="4">
        <f t="shared" si="2426"/>
        <v>14.24</v>
      </c>
      <c r="NII118" s="1" t="s">
        <v>542</v>
      </c>
      <c r="NIJ118" s="4" t="str" cm="1">
        <f t="array" ref="NIJ118:NIL118">IFERROR(VLOOKUP(NII118,[1]MA!$A$6:$D$32,{2,3,4},0),IFERROR(VLOOKUP(NII118,[1]MO!$A$6:$D$26,{2,3,4},0),IFERROR(VLOOKUP(NII118,[1]MQ!$A$6:$D$26,{2,3,4},0),IFERROR(VLOOKUP(NII118,[1]BA!$A$6:$H$184,{2,5,8},0),{"No encontrado","X","X"}))))</f>
        <v>ALAMBRON 1/4</v>
      </c>
      <c r="NIK118" s="12" t="str">
        <v>Kg</v>
      </c>
      <c r="NIL118" s="4">
        <v>16</v>
      </c>
      <c r="NIM118" s="1">
        <f t="shared" ref="NIM118" si="5309">(0.15*2+0.2*2)/0.2*0.248*1.03</f>
        <v>0.89</v>
      </c>
      <c r="NIN118" s="4">
        <f t="shared" si="2428"/>
        <v>14.24</v>
      </c>
      <c r="NIQ118" s="1" t="s">
        <v>542</v>
      </c>
      <c r="NIR118" s="4" t="str" cm="1">
        <f t="array" ref="NIR118:NIT118">IFERROR(VLOOKUP(NIQ118,[1]MA!$A$6:$D$32,{2,3,4},0),IFERROR(VLOOKUP(NIQ118,[1]MO!$A$6:$D$26,{2,3,4},0),IFERROR(VLOOKUP(NIQ118,[1]MQ!$A$6:$D$26,{2,3,4},0),IFERROR(VLOOKUP(NIQ118,[1]BA!$A$6:$H$184,{2,5,8},0),{"No encontrado","X","X"}))))</f>
        <v>ALAMBRON 1/4</v>
      </c>
      <c r="NIS118" s="12" t="str">
        <v>Kg</v>
      </c>
      <c r="NIT118" s="4">
        <v>16</v>
      </c>
      <c r="NIU118" s="1">
        <f t="shared" ref="NIU118" si="5310">(0.15*2+0.2*2)/0.2*0.248*1.03</f>
        <v>0.89</v>
      </c>
      <c r="NIV118" s="4">
        <f t="shared" si="2430"/>
        <v>14.24</v>
      </c>
      <c r="NIY118" s="1" t="s">
        <v>542</v>
      </c>
      <c r="NIZ118" s="4" t="str" cm="1">
        <f t="array" ref="NIZ118:NJB118">IFERROR(VLOOKUP(NIY118,[1]MA!$A$6:$D$32,{2,3,4},0),IFERROR(VLOOKUP(NIY118,[1]MO!$A$6:$D$26,{2,3,4},0),IFERROR(VLOOKUP(NIY118,[1]MQ!$A$6:$D$26,{2,3,4},0),IFERROR(VLOOKUP(NIY118,[1]BA!$A$6:$H$184,{2,5,8},0),{"No encontrado","X","X"}))))</f>
        <v>ALAMBRON 1/4</v>
      </c>
      <c r="NJA118" s="12" t="str">
        <v>Kg</v>
      </c>
      <c r="NJB118" s="4">
        <v>16</v>
      </c>
      <c r="NJC118" s="1">
        <f t="shared" ref="NJC118" si="5311">(0.15*2+0.2*2)/0.2*0.248*1.03</f>
        <v>0.89</v>
      </c>
      <c r="NJD118" s="4">
        <f t="shared" si="2432"/>
        <v>14.24</v>
      </c>
      <c r="NJG118" s="1" t="s">
        <v>542</v>
      </c>
      <c r="NJH118" s="4" t="str" cm="1">
        <f t="array" ref="NJH118:NJJ118">IFERROR(VLOOKUP(NJG118,[1]MA!$A$6:$D$32,{2,3,4},0),IFERROR(VLOOKUP(NJG118,[1]MO!$A$6:$D$26,{2,3,4},0),IFERROR(VLOOKUP(NJG118,[1]MQ!$A$6:$D$26,{2,3,4},0),IFERROR(VLOOKUP(NJG118,[1]BA!$A$6:$H$184,{2,5,8},0),{"No encontrado","X","X"}))))</f>
        <v>ALAMBRON 1/4</v>
      </c>
      <c r="NJI118" s="12" t="str">
        <v>Kg</v>
      </c>
      <c r="NJJ118" s="4">
        <v>16</v>
      </c>
      <c r="NJK118" s="1">
        <f t="shared" ref="NJK118" si="5312">(0.15*2+0.2*2)/0.2*0.248*1.03</f>
        <v>0.89</v>
      </c>
      <c r="NJL118" s="4">
        <f t="shared" si="2434"/>
        <v>14.24</v>
      </c>
      <c r="NJO118" s="1" t="s">
        <v>542</v>
      </c>
      <c r="NJP118" s="4" t="str" cm="1">
        <f t="array" ref="NJP118:NJR118">IFERROR(VLOOKUP(NJO118,[1]MA!$A$6:$D$32,{2,3,4},0),IFERROR(VLOOKUP(NJO118,[1]MO!$A$6:$D$26,{2,3,4},0),IFERROR(VLOOKUP(NJO118,[1]MQ!$A$6:$D$26,{2,3,4},0),IFERROR(VLOOKUP(NJO118,[1]BA!$A$6:$H$184,{2,5,8},0),{"No encontrado","X","X"}))))</f>
        <v>ALAMBRON 1/4</v>
      </c>
      <c r="NJQ118" s="12" t="str">
        <v>Kg</v>
      </c>
      <c r="NJR118" s="4">
        <v>16</v>
      </c>
      <c r="NJS118" s="1">
        <f t="shared" ref="NJS118" si="5313">(0.15*2+0.2*2)/0.2*0.248*1.03</f>
        <v>0.89</v>
      </c>
      <c r="NJT118" s="4">
        <f t="shared" si="2436"/>
        <v>14.24</v>
      </c>
      <c r="NJW118" s="1" t="s">
        <v>542</v>
      </c>
      <c r="NJX118" s="4" t="str" cm="1">
        <f t="array" ref="NJX118:NJZ118">IFERROR(VLOOKUP(NJW118,[1]MA!$A$6:$D$32,{2,3,4},0),IFERROR(VLOOKUP(NJW118,[1]MO!$A$6:$D$26,{2,3,4},0),IFERROR(VLOOKUP(NJW118,[1]MQ!$A$6:$D$26,{2,3,4},0),IFERROR(VLOOKUP(NJW118,[1]BA!$A$6:$H$184,{2,5,8},0),{"No encontrado","X","X"}))))</f>
        <v>ALAMBRON 1/4</v>
      </c>
      <c r="NJY118" s="12" t="str">
        <v>Kg</v>
      </c>
      <c r="NJZ118" s="4">
        <v>16</v>
      </c>
      <c r="NKA118" s="1">
        <f t="shared" ref="NKA118" si="5314">(0.15*2+0.2*2)/0.2*0.248*1.03</f>
        <v>0.89</v>
      </c>
      <c r="NKB118" s="4">
        <f t="shared" si="2438"/>
        <v>14.24</v>
      </c>
      <c r="NKE118" s="1" t="s">
        <v>542</v>
      </c>
      <c r="NKF118" s="4" t="str" cm="1">
        <f t="array" ref="NKF118:NKH118">IFERROR(VLOOKUP(NKE118,[1]MA!$A$6:$D$32,{2,3,4},0),IFERROR(VLOOKUP(NKE118,[1]MO!$A$6:$D$26,{2,3,4},0),IFERROR(VLOOKUP(NKE118,[1]MQ!$A$6:$D$26,{2,3,4},0),IFERROR(VLOOKUP(NKE118,[1]BA!$A$6:$H$184,{2,5,8},0),{"No encontrado","X","X"}))))</f>
        <v>ALAMBRON 1/4</v>
      </c>
      <c r="NKG118" s="12" t="str">
        <v>Kg</v>
      </c>
      <c r="NKH118" s="4">
        <v>16</v>
      </c>
      <c r="NKI118" s="1">
        <f t="shared" ref="NKI118" si="5315">(0.15*2+0.2*2)/0.2*0.248*1.03</f>
        <v>0.89</v>
      </c>
      <c r="NKJ118" s="4">
        <f t="shared" si="2440"/>
        <v>14.24</v>
      </c>
      <c r="NKM118" s="1" t="s">
        <v>542</v>
      </c>
      <c r="NKN118" s="4" t="str" cm="1">
        <f t="array" ref="NKN118:NKP118">IFERROR(VLOOKUP(NKM118,[1]MA!$A$6:$D$32,{2,3,4},0),IFERROR(VLOOKUP(NKM118,[1]MO!$A$6:$D$26,{2,3,4},0),IFERROR(VLOOKUP(NKM118,[1]MQ!$A$6:$D$26,{2,3,4},0),IFERROR(VLOOKUP(NKM118,[1]BA!$A$6:$H$184,{2,5,8},0),{"No encontrado","X","X"}))))</f>
        <v>ALAMBRON 1/4</v>
      </c>
      <c r="NKO118" s="12" t="str">
        <v>Kg</v>
      </c>
      <c r="NKP118" s="4">
        <v>16</v>
      </c>
      <c r="NKQ118" s="1">
        <f t="shared" ref="NKQ118" si="5316">(0.15*2+0.2*2)/0.2*0.248*1.03</f>
        <v>0.89</v>
      </c>
      <c r="NKR118" s="4">
        <f t="shared" si="2442"/>
        <v>14.24</v>
      </c>
      <c r="NKU118" s="1" t="s">
        <v>542</v>
      </c>
      <c r="NKV118" s="4" t="str" cm="1">
        <f t="array" ref="NKV118:NKX118">IFERROR(VLOOKUP(NKU118,[1]MA!$A$6:$D$32,{2,3,4},0),IFERROR(VLOOKUP(NKU118,[1]MO!$A$6:$D$26,{2,3,4},0),IFERROR(VLOOKUP(NKU118,[1]MQ!$A$6:$D$26,{2,3,4},0),IFERROR(VLOOKUP(NKU118,[1]BA!$A$6:$H$184,{2,5,8},0),{"No encontrado","X","X"}))))</f>
        <v>ALAMBRON 1/4</v>
      </c>
      <c r="NKW118" s="12" t="str">
        <v>Kg</v>
      </c>
      <c r="NKX118" s="4">
        <v>16</v>
      </c>
      <c r="NKY118" s="1">
        <f t="shared" ref="NKY118" si="5317">(0.15*2+0.2*2)/0.2*0.248*1.03</f>
        <v>0.89</v>
      </c>
      <c r="NKZ118" s="4">
        <f t="shared" si="2444"/>
        <v>14.24</v>
      </c>
      <c r="NLC118" s="1" t="s">
        <v>542</v>
      </c>
      <c r="NLD118" s="4" t="str" cm="1">
        <f t="array" ref="NLD118:NLF118">IFERROR(VLOOKUP(NLC118,[1]MA!$A$6:$D$32,{2,3,4},0),IFERROR(VLOOKUP(NLC118,[1]MO!$A$6:$D$26,{2,3,4},0),IFERROR(VLOOKUP(NLC118,[1]MQ!$A$6:$D$26,{2,3,4},0),IFERROR(VLOOKUP(NLC118,[1]BA!$A$6:$H$184,{2,5,8},0),{"No encontrado","X","X"}))))</f>
        <v>ALAMBRON 1/4</v>
      </c>
      <c r="NLE118" s="12" t="str">
        <v>Kg</v>
      </c>
      <c r="NLF118" s="4">
        <v>16</v>
      </c>
      <c r="NLG118" s="1">
        <f t="shared" ref="NLG118" si="5318">(0.15*2+0.2*2)/0.2*0.248*1.03</f>
        <v>0.89</v>
      </c>
      <c r="NLH118" s="4">
        <f t="shared" si="2446"/>
        <v>14.24</v>
      </c>
      <c r="NLK118" s="1" t="s">
        <v>542</v>
      </c>
      <c r="NLL118" s="4" t="str" cm="1">
        <f t="array" ref="NLL118:NLN118">IFERROR(VLOOKUP(NLK118,[1]MA!$A$6:$D$32,{2,3,4},0),IFERROR(VLOOKUP(NLK118,[1]MO!$A$6:$D$26,{2,3,4},0),IFERROR(VLOOKUP(NLK118,[1]MQ!$A$6:$D$26,{2,3,4},0),IFERROR(VLOOKUP(NLK118,[1]BA!$A$6:$H$184,{2,5,8},0),{"No encontrado","X","X"}))))</f>
        <v>ALAMBRON 1/4</v>
      </c>
      <c r="NLM118" s="12" t="str">
        <v>Kg</v>
      </c>
      <c r="NLN118" s="4">
        <v>16</v>
      </c>
      <c r="NLO118" s="1">
        <f t="shared" ref="NLO118" si="5319">(0.15*2+0.2*2)/0.2*0.248*1.03</f>
        <v>0.89</v>
      </c>
      <c r="NLP118" s="4">
        <f t="shared" si="2448"/>
        <v>14.24</v>
      </c>
      <c r="NLS118" s="1" t="s">
        <v>542</v>
      </c>
      <c r="NLT118" s="4" t="str" cm="1">
        <f t="array" ref="NLT118:NLV118">IFERROR(VLOOKUP(NLS118,[1]MA!$A$6:$D$32,{2,3,4},0),IFERROR(VLOOKUP(NLS118,[1]MO!$A$6:$D$26,{2,3,4},0),IFERROR(VLOOKUP(NLS118,[1]MQ!$A$6:$D$26,{2,3,4},0),IFERROR(VLOOKUP(NLS118,[1]BA!$A$6:$H$184,{2,5,8},0),{"No encontrado","X","X"}))))</f>
        <v>ALAMBRON 1/4</v>
      </c>
      <c r="NLU118" s="12" t="str">
        <v>Kg</v>
      </c>
      <c r="NLV118" s="4">
        <v>16</v>
      </c>
      <c r="NLW118" s="1">
        <f t="shared" ref="NLW118" si="5320">(0.15*2+0.2*2)/0.2*0.248*1.03</f>
        <v>0.89</v>
      </c>
      <c r="NLX118" s="4">
        <f t="shared" si="2450"/>
        <v>14.24</v>
      </c>
      <c r="NMA118" s="1" t="s">
        <v>542</v>
      </c>
      <c r="NMB118" s="4" t="str" cm="1">
        <f t="array" ref="NMB118:NMD118">IFERROR(VLOOKUP(NMA118,[1]MA!$A$6:$D$32,{2,3,4},0),IFERROR(VLOOKUP(NMA118,[1]MO!$A$6:$D$26,{2,3,4},0),IFERROR(VLOOKUP(NMA118,[1]MQ!$A$6:$D$26,{2,3,4},0),IFERROR(VLOOKUP(NMA118,[1]BA!$A$6:$H$184,{2,5,8},0),{"No encontrado","X","X"}))))</f>
        <v>ALAMBRON 1/4</v>
      </c>
      <c r="NMC118" s="12" t="str">
        <v>Kg</v>
      </c>
      <c r="NMD118" s="4">
        <v>16</v>
      </c>
      <c r="NME118" s="1">
        <f t="shared" ref="NME118" si="5321">(0.15*2+0.2*2)/0.2*0.248*1.03</f>
        <v>0.89</v>
      </c>
      <c r="NMF118" s="4">
        <f t="shared" si="2452"/>
        <v>14.24</v>
      </c>
      <c r="NMI118" s="1" t="s">
        <v>542</v>
      </c>
      <c r="NMJ118" s="4" t="str" cm="1">
        <f t="array" ref="NMJ118:NML118">IFERROR(VLOOKUP(NMI118,[1]MA!$A$6:$D$32,{2,3,4},0),IFERROR(VLOOKUP(NMI118,[1]MO!$A$6:$D$26,{2,3,4},0),IFERROR(VLOOKUP(NMI118,[1]MQ!$A$6:$D$26,{2,3,4},0),IFERROR(VLOOKUP(NMI118,[1]BA!$A$6:$H$184,{2,5,8},0),{"No encontrado","X","X"}))))</f>
        <v>ALAMBRON 1/4</v>
      </c>
      <c r="NMK118" s="12" t="str">
        <v>Kg</v>
      </c>
      <c r="NML118" s="4">
        <v>16</v>
      </c>
      <c r="NMM118" s="1">
        <f t="shared" ref="NMM118" si="5322">(0.15*2+0.2*2)/0.2*0.248*1.03</f>
        <v>0.89</v>
      </c>
      <c r="NMN118" s="4">
        <f t="shared" si="2454"/>
        <v>14.24</v>
      </c>
      <c r="NMQ118" s="1" t="s">
        <v>542</v>
      </c>
      <c r="NMR118" s="4" t="str" cm="1">
        <f t="array" ref="NMR118:NMT118">IFERROR(VLOOKUP(NMQ118,[1]MA!$A$6:$D$32,{2,3,4},0),IFERROR(VLOOKUP(NMQ118,[1]MO!$A$6:$D$26,{2,3,4},0),IFERROR(VLOOKUP(NMQ118,[1]MQ!$A$6:$D$26,{2,3,4},0),IFERROR(VLOOKUP(NMQ118,[1]BA!$A$6:$H$184,{2,5,8},0),{"No encontrado","X","X"}))))</f>
        <v>ALAMBRON 1/4</v>
      </c>
      <c r="NMS118" s="12" t="str">
        <v>Kg</v>
      </c>
      <c r="NMT118" s="4">
        <v>16</v>
      </c>
      <c r="NMU118" s="1">
        <f t="shared" ref="NMU118" si="5323">(0.15*2+0.2*2)/0.2*0.248*1.03</f>
        <v>0.89</v>
      </c>
      <c r="NMV118" s="4">
        <f t="shared" si="2456"/>
        <v>14.24</v>
      </c>
      <c r="NMY118" s="1" t="s">
        <v>542</v>
      </c>
      <c r="NMZ118" s="4" t="str" cm="1">
        <f t="array" ref="NMZ118:NNB118">IFERROR(VLOOKUP(NMY118,[1]MA!$A$6:$D$32,{2,3,4},0),IFERROR(VLOOKUP(NMY118,[1]MO!$A$6:$D$26,{2,3,4},0),IFERROR(VLOOKUP(NMY118,[1]MQ!$A$6:$D$26,{2,3,4},0),IFERROR(VLOOKUP(NMY118,[1]BA!$A$6:$H$184,{2,5,8},0),{"No encontrado","X","X"}))))</f>
        <v>ALAMBRON 1/4</v>
      </c>
      <c r="NNA118" s="12" t="str">
        <v>Kg</v>
      </c>
      <c r="NNB118" s="4">
        <v>16</v>
      </c>
      <c r="NNC118" s="1">
        <f t="shared" ref="NNC118" si="5324">(0.15*2+0.2*2)/0.2*0.248*1.03</f>
        <v>0.89</v>
      </c>
      <c r="NND118" s="4">
        <f t="shared" si="2458"/>
        <v>14.24</v>
      </c>
      <c r="NNG118" s="1" t="s">
        <v>542</v>
      </c>
      <c r="NNH118" s="4" t="str" cm="1">
        <f t="array" ref="NNH118:NNJ118">IFERROR(VLOOKUP(NNG118,[1]MA!$A$6:$D$32,{2,3,4},0),IFERROR(VLOOKUP(NNG118,[1]MO!$A$6:$D$26,{2,3,4},0),IFERROR(VLOOKUP(NNG118,[1]MQ!$A$6:$D$26,{2,3,4},0),IFERROR(VLOOKUP(NNG118,[1]BA!$A$6:$H$184,{2,5,8},0),{"No encontrado","X","X"}))))</f>
        <v>ALAMBRON 1/4</v>
      </c>
      <c r="NNI118" s="12" t="str">
        <v>Kg</v>
      </c>
      <c r="NNJ118" s="4">
        <v>16</v>
      </c>
      <c r="NNK118" s="1">
        <f t="shared" ref="NNK118" si="5325">(0.15*2+0.2*2)/0.2*0.248*1.03</f>
        <v>0.89</v>
      </c>
      <c r="NNL118" s="4">
        <f t="shared" si="2460"/>
        <v>14.24</v>
      </c>
      <c r="NNO118" s="1" t="s">
        <v>542</v>
      </c>
      <c r="NNP118" s="4" t="str" cm="1">
        <f t="array" ref="NNP118:NNR118">IFERROR(VLOOKUP(NNO118,[1]MA!$A$6:$D$32,{2,3,4},0),IFERROR(VLOOKUP(NNO118,[1]MO!$A$6:$D$26,{2,3,4},0),IFERROR(VLOOKUP(NNO118,[1]MQ!$A$6:$D$26,{2,3,4},0),IFERROR(VLOOKUP(NNO118,[1]BA!$A$6:$H$184,{2,5,8},0),{"No encontrado","X","X"}))))</f>
        <v>ALAMBRON 1/4</v>
      </c>
      <c r="NNQ118" s="12" t="str">
        <v>Kg</v>
      </c>
      <c r="NNR118" s="4">
        <v>16</v>
      </c>
      <c r="NNS118" s="1">
        <f t="shared" ref="NNS118" si="5326">(0.15*2+0.2*2)/0.2*0.248*1.03</f>
        <v>0.89</v>
      </c>
      <c r="NNT118" s="4">
        <f t="shared" si="2462"/>
        <v>14.24</v>
      </c>
      <c r="NNW118" s="1" t="s">
        <v>542</v>
      </c>
      <c r="NNX118" s="4" t="str" cm="1">
        <f t="array" ref="NNX118:NNZ118">IFERROR(VLOOKUP(NNW118,[1]MA!$A$6:$D$32,{2,3,4},0),IFERROR(VLOOKUP(NNW118,[1]MO!$A$6:$D$26,{2,3,4},0),IFERROR(VLOOKUP(NNW118,[1]MQ!$A$6:$D$26,{2,3,4},0),IFERROR(VLOOKUP(NNW118,[1]BA!$A$6:$H$184,{2,5,8},0),{"No encontrado","X","X"}))))</f>
        <v>ALAMBRON 1/4</v>
      </c>
      <c r="NNY118" s="12" t="str">
        <v>Kg</v>
      </c>
      <c r="NNZ118" s="4">
        <v>16</v>
      </c>
      <c r="NOA118" s="1">
        <f t="shared" ref="NOA118" si="5327">(0.15*2+0.2*2)/0.2*0.248*1.03</f>
        <v>0.89</v>
      </c>
      <c r="NOB118" s="4">
        <f t="shared" si="2464"/>
        <v>14.24</v>
      </c>
      <c r="NOE118" s="1" t="s">
        <v>542</v>
      </c>
      <c r="NOF118" s="4" t="str" cm="1">
        <f t="array" ref="NOF118:NOH118">IFERROR(VLOOKUP(NOE118,[1]MA!$A$6:$D$32,{2,3,4},0),IFERROR(VLOOKUP(NOE118,[1]MO!$A$6:$D$26,{2,3,4},0),IFERROR(VLOOKUP(NOE118,[1]MQ!$A$6:$D$26,{2,3,4},0),IFERROR(VLOOKUP(NOE118,[1]BA!$A$6:$H$184,{2,5,8},0),{"No encontrado","X","X"}))))</f>
        <v>ALAMBRON 1/4</v>
      </c>
      <c r="NOG118" s="12" t="str">
        <v>Kg</v>
      </c>
      <c r="NOH118" s="4">
        <v>16</v>
      </c>
      <c r="NOI118" s="1">
        <f t="shared" ref="NOI118" si="5328">(0.15*2+0.2*2)/0.2*0.248*1.03</f>
        <v>0.89</v>
      </c>
      <c r="NOJ118" s="4">
        <f t="shared" si="2466"/>
        <v>14.24</v>
      </c>
      <c r="NOM118" s="1" t="s">
        <v>542</v>
      </c>
      <c r="NON118" s="4" t="str" cm="1">
        <f t="array" ref="NON118:NOP118">IFERROR(VLOOKUP(NOM118,[1]MA!$A$6:$D$32,{2,3,4},0),IFERROR(VLOOKUP(NOM118,[1]MO!$A$6:$D$26,{2,3,4},0),IFERROR(VLOOKUP(NOM118,[1]MQ!$A$6:$D$26,{2,3,4},0),IFERROR(VLOOKUP(NOM118,[1]BA!$A$6:$H$184,{2,5,8},0),{"No encontrado","X","X"}))))</f>
        <v>ALAMBRON 1/4</v>
      </c>
      <c r="NOO118" s="12" t="str">
        <v>Kg</v>
      </c>
      <c r="NOP118" s="4">
        <v>16</v>
      </c>
      <c r="NOQ118" s="1">
        <f t="shared" ref="NOQ118" si="5329">(0.15*2+0.2*2)/0.2*0.248*1.03</f>
        <v>0.89</v>
      </c>
      <c r="NOR118" s="4">
        <f t="shared" si="2468"/>
        <v>14.24</v>
      </c>
      <c r="NOU118" s="1" t="s">
        <v>542</v>
      </c>
      <c r="NOV118" s="4" t="str" cm="1">
        <f t="array" ref="NOV118:NOX118">IFERROR(VLOOKUP(NOU118,[1]MA!$A$6:$D$32,{2,3,4},0),IFERROR(VLOOKUP(NOU118,[1]MO!$A$6:$D$26,{2,3,4},0),IFERROR(VLOOKUP(NOU118,[1]MQ!$A$6:$D$26,{2,3,4},0),IFERROR(VLOOKUP(NOU118,[1]BA!$A$6:$H$184,{2,5,8},0),{"No encontrado","X","X"}))))</f>
        <v>ALAMBRON 1/4</v>
      </c>
      <c r="NOW118" s="12" t="str">
        <v>Kg</v>
      </c>
      <c r="NOX118" s="4">
        <v>16</v>
      </c>
      <c r="NOY118" s="1">
        <f t="shared" ref="NOY118" si="5330">(0.15*2+0.2*2)/0.2*0.248*1.03</f>
        <v>0.89</v>
      </c>
      <c r="NOZ118" s="4">
        <f t="shared" si="2470"/>
        <v>14.24</v>
      </c>
      <c r="NPC118" s="1" t="s">
        <v>542</v>
      </c>
      <c r="NPD118" s="4" t="str" cm="1">
        <f t="array" ref="NPD118:NPF118">IFERROR(VLOOKUP(NPC118,[1]MA!$A$6:$D$32,{2,3,4},0),IFERROR(VLOOKUP(NPC118,[1]MO!$A$6:$D$26,{2,3,4},0),IFERROR(VLOOKUP(NPC118,[1]MQ!$A$6:$D$26,{2,3,4},0),IFERROR(VLOOKUP(NPC118,[1]BA!$A$6:$H$184,{2,5,8},0),{"No encontrado","X","X"}))))</f>
        <v>ALAMBRON 1/4</v>
      </c>
      <c r="NPE118" s="12" t="str">
        <v>Kg</v>
      </c>
      <c r="NPF118" s="4">
        <v>16</v>
      </c>
      <c r="NPG118" s="1">
        <f t="shared" ref="NPG118" si="5331">(0.15*2+0.2*2)/0.2*0.248*1.03</f>
        <v>0.89</v>
      </c>
      <c r="NPH118" s="4">
        <f t="shared" si="2472"/>
        <v>14.24</v>
      </c>
      <c r="NPK118" s="1" t="s">
        <v>542</v>
      </c>
      <c r="NPL118" s="4" t="str" cm="1">
        <f t="array" ref="NPL118:NPN118">IFERROR(VLOOKUP(NPK118,[1]MA!$A$6:$D$32,{2,3,4},0),IFERROR(VLOOKUP(NPK118,[1]MO!$A$6:$D$26,{2,3,4},0),IFERROR(VLOOKUP(NPK118,[1]MQ!$A$6:$D$26,{2,3,4},0),IFERROR(VLOOKUP(NPK118,[1]BA!$A$6:$H$184,{2,5,8},0),{"No encontrado","X","X"}))))</f>
        <v>ALAMBRON 1/4</v>
      </c>
      <c r="NPM118" s="12" t="str">
        <v>Kg</v>
      </c>
      <c r="NPN118" s="4">
        <v>16</v>
      </c>
      <c r="NPO118" s="1">
        <f t="shared" ref="NPO118" si="5332">(0.15*2+0.2*2)/0.2*0.248*1.03</f>
        <v>0.89</v>
      </c>
      <c r="NPP118" s="4">
        <f t="shared" si="2474"/>
        <v>14.24</v>
      </c>
      <c r="NPS118" s="1" t="s">
        <v>542</v>
      </c>
      <c r="NPT118" s="4" t="str" cm="1">
        <f t="array" ref="NPT118:NPV118">IFERROR(VLOOKUP(NPS118,[1]MA!$A$6:$D$32,{2,3,4},0),IFERROR(VLOOKUP(NPS118,[1]MO!$A$6:$D$26,{2,3,4},0),IFERROR(VLOOKUP(NPS118,[1]MQ!$A$6:$D$26,{2,3,4},0),IFERROR(VLOOKUP(NPS118,[1]BA!$A$6:$H$184,{2,5,8},0),{"No encontrado","X","X"}))))</f>
        <v>ALAMBRON 1/4</v>
      </c>
      <c r="NPU118" s="12" t="str">
        <v>Kg</v>
      </c>
      <c r="NPV118" s="4">
        <v>16</v>
      </c>
      <c r="NPW118" s="1">
        <f t="shared" ref="NPW118" si="5333">(0.15*2+0.2*2)/0.2*0.248*1.03</f>
        <v>0.89</v>
      </c>
      <c r="NPX118" s="4">
        <f t="shared" si="2476"/>
        <v>14.24</v>
      </c>
      <c r="NQA118" s="1" t="s">
        <v>542</v>
      </c>
      <c r="NQB118" s="4" t="str" cm="1">
        <f t="array" ref="NQB118:NQD118">IFERROR(VLOOKUP(NQA118,[1]MA!$A$6:$D$32,{2,3,4},0),IFERROR(VLOOKUP(NQA118,[1]MO!$A$6:$D$26,{2,3,4},0),IFERROR(VLOOKUP(NQA118,[1]MQ!$A$6:$D$26,{2,3,4},0),IFERROR(VLOOKUP(NQA118,[1]BA!$A$6:$H$184,{2,5,8},0),{"No encontrado","X","X"}))))</f>
        <v>ALAMBRON 1/4</v>
      </c>
      <c r="NQC118" s="12" t="str">
        <v>Kg</v>
      </c>
      <c r="NQD118" s="4">
        <v>16</v>
      </c>
      <c r="NQE118" s="1">
        <f t="shared" ref="NQE118" si="5334">(0.15*2+0.2*2)/0.2*0.248*1.03</f>
        <v>0.89</v>
      </c>
      <c r="NQF118" s="4">
        <f t="shared" si="2478"/>
        <v>14.24</v>
      </c>
      <c r="NQI118" s="1" t="s">
        <v>542</v>
      </c>
      <c r="NQJ118" s="4" t="str" cm="1">
        <f t="array" ref="NQJ118:NQL118">IFERROR(VLOOKUP(NQI118,[1]MA!$A$6:$D$32,{2,3,4},0),IFERROR(VLOOKUP(NQI118,[1]MO!$A$6:$D$26,{2,3,4},0),IFERROR(VLOOKUP(NQI118,[1]MQ!$A$6:$D$26,{2,3,4},0),IFERROR(VLOOKUP(NQI118,[1]BA!$A$6:$H$184,{2,5,8},0),{"No encontrado","X","X"}))))</f>
        <v>ALAMBRON 1/4</v>
      </c>
      <c r="NQK118" s="12" t="str">
        <v>Kg</v>
      </c>
      <c r="NQL118" s="4">
        <v>16</v>
      </c>
      <c r="NQM118" s="1">
        <f t="shared" ref="NQM118" si="5335">(0.15*2+0.2*2)/0.2*0.248*1.03</f>
        <v>0.89</v>
      </c>
      <c r="NQN118" s="4">
        <f t="shared" si="2480"/>
        <v>14.24</v>
      </c>
      <c r="NQQ118" s="1" t="s">
        <v>542</v>
      </c>
      <c r="NQR118" s="4" t="str" cm="1">
        <f t="array" ref="NQR118:NQT118">IFERROR(VLOOKUP(NQQ118,[1]MA!$A$6:$D$32,{2,3,4},0),IFERROR(VLOOKUP(NQQ118,[1]MO!$A$6:$D$26,{2,3,4},0),IFERROR(VLOOKUP(NQQ118,[1]MQ!$A$6:$D$26,{2,3,4},0),IFERROR(VLOOKUP(NQQ118,[1]BA!$A$6:$H$184,{2,5,8},0),{"No encontrado","X","X"}))))</f>
        <v>ALAMBRON 1/4</v>
      </c>
      <c r="NQS118" s="12" t="str">
        <v>Kg</v>
      </c>
      <c r="NQT118" s="4">
        <v>16</v>
      </c>
      <c r="NQU118" s="1">
        <f t="shared" ref="NQU118" si="5336">(0.15*2+0.2*2)/0.2*0.248*1.03</f>
        <v>0.89</v>
      </c>
      <c r="NQV118" s="4">
        <f t="shared" si="2482"/>
        <v>14.24</v>
      </c>
      <c r="NQY118" s="1" t="s">
        <v>542</v>
      </c>
      <c r="NQZ118" s="4" t="str" cm="1">
        <f t="array" ref="NQZ118:NRB118">IFERROR(VLOOKUP(NQY118,[1]MA!$A$6:$D$32,{2,3,4},0),IFERROR(VLOOKUP(NQY118,[1]MO!$A$6:$D$26,{2,3,4},0),IFERROR(VLOOKUP(NQY118,[1]MQ!$A$6:$D$26,{2,3,4},0),IFERROR(VLOOKUP(NQY118,[1]BA!$A$6:$H$184,{2,5,8},0),{"No encontrado","X","X"}))))</f>
        <v>ALAMBRON 1/4</v>
      </c>
      <c r="NRA118" s="12" t="str">
        <v>Kg</v>
      </c>
      <c r="NRB118" s="4">
        <v>16</v>
      </c>
      <c r="NRC118" s="1">
        <f t="shared" ref="NRC118" si="5337">(0.15*2+0.2*2)/0.2*0.248*1.03</f>
        <v>0.89</v>
      </c>
      <c r="NRD118" s="4">
        <f t="shared" si="2484"/>
        <v>14.24</v>
      </c>
      <c r="NRG118" s="1" t="s">
        <v>542</v>
      </c>
      <c r="NRH118" s="4" t="str" cm="1">
        <f t="array" ref="NRH118:NRJ118">IFERROR(VLOOKUP(NRG118,[1]MA!$A$6:$D$32,{2,3,4},0),IFERROR(VLOOKUP(NRG118,[1]MO!$A$6:$D$26,{2,3,4},0),IFERROR(VLOOKUP(NRG118,[1]MQ!$A$6:$D$26,{2,3,4},0),IFERROR(VLOOKUP(NRG118,[1]BA!$A$6:$H$184,{2,5,8},0),{"No encontrado","X","X"}))))</f>
        <v>ALAMBRON 1/4</v>
      </c>
      <c r="NRI118" s="12" t="str">
        <v>Kg</v>
      </c>
      <c r="NRJ118" s="4">
        <v>16</v>
      </c>
      <c r="NRK118" s="1">
        <f t="shared" ref="NRK118" si="5338">(0.15*2+0.2*2)/0.2*0.248*1.03</f>
        <v>0.89</v>
      </c>
      <c r="NRL118" s="4">
        <f t="shared" si="2486"/>
        <v>14.24</v>
      </c>
      <c r="NRO118" s="1" t="s">
        <v>542</v>
      </c>
      <c r="NRP118" s="4" t="str" cm="1">
        <f t="array" ref="NRP118:NRR118">IFERROR(VLOOKUP(NRO118,[1]MA!$A$6:$D$32,{2,3,4},0),IFERROR(VLOOKUP(NRO118,[1]MO!$A$6:$D$26,{2,3,4},0),IFERROR(VLOOKUP(NRO118,[1]MQ!$A$6:$D$26,{2,3,4},0),IFERROR(VLOOKUP(NRO118,[1]BA!$A$6:$H$184,{2,5,8},0),{"No encontrado","X","X"}))))</f>
        <v>ALAMBRON 1/4</v>
      </c>
      <c r="NRQ118" s="12" t="str">
        <v>Kg</v>
      </c>
      <c r="NRR118" s="4">
        <v>16</v>
      </c>
      <c r="NRS118" s="1">
        <f t="shared" ref="NRS118" si="5339">(0.15*2+0.2*2)/0.2*0.248*1.03</f>
        <v>0.89</v>
      </c>
      <c r="NRT118" s="4">
        <f t="shared" si="2488"/>
        <v>14.24</v>
      </c>
      <c r="NRW118" s="1" t="s">
        <v>542</v>
      </c>
      <c r="NRX118" s="4" t="str" cm="1">
        <f t="array" ref="NRX118:NRZ118">IFERROR(VLOOKUP(NRW118,[1]MA!$A$6:$D$32,{2,3,4},0),IFERROR(VLOOKUP(NRW118,[1]MO!$A$6:$D$26,{2,3,4},0),IFERROR(VLOOKUP(NRW118,[1]MQ!$A$6:$D$26,{2,3,4},0),IFERROR(VLOOKUP(NRW118,[1]BA!$A$6:$H$184,{2,5,8},0),{"No encontrado","X","X"}))))</f>
        <v>ALAMBRON 1/4</v>
      </c>
      <c r="NRY118" s="12" t="str">
        <v>Kg</v>
      </c>
      <c r="NRZ118" s="4">
        <v>16</v>
      </c>
      <c r="NSA118" s="1">
        <f t="shared" ref="NSA118" si="5340">(0.15*2+0.2*2)/0.2*0.248*1.03</f>
        <v>0.89</v>
      </c>
      <c r="NSB118" s="4">
        <f t="shared" si="2490"/>
        <v>14.24</v>
      </c>
      <c r="NSE118" s="1" t="s">
        <v>542</v>
      </c>
      <c r="NSF118" s="4" t="str" cm="1">
        <f t="array" ref="NSF118:NSH118">IFERROR(VLOOKUP(NSE118,[1]MA!$A$6:$D$32,{2,3,4},0),IFERROR(VLOOKUP(NSE118,[1]MO!$A$6:$D$26,{2,3,4},0),IFERROR(VLOOKUP(NSE118,[1]MQ!$A$6:$D$26,{2,3,4},0),IFERROR(VLOOKUP(NSE118,[1]BA!$A$6:$H$184,{2,5,8},0),{"No encontrado","X","X"}))))</f>
        <v>ALAMBRON 1/4</v>
      </c>
      <c r="NSG118" s="12" t="str">
        <v>Kg</v>
      </c>
      <c r="NSH118" s="4">
        <v>16</v>
      </c>
      <c r="NSI118" s="1">
        <f t="shared" ref="NSI118" si="5341">(0.15*2+0.2*2)/0.2*0.248*1.03</f>
        <v>0.89</v>
      </c>
      <c r="NSJ118" s="4">
        <f t="shared" si="2492"/>
        <v>14.24</v>
      </c>
      <c r="NSM118" s="1" t="s">
        <v>542</v>
      </c>
      <c r="NSN118" s="4" t="str" cm="1">
        <f t="array" ref="NSN118:NSP118">IFERROR(VLOOKUP(NSM118,[1]MA!$A$6:$D$32,{2,3,4},0),IFERROR(VLOOKUP(NSM118,[1]MO!$A$6:$D$26,{2,3,4},0),IFERROR(VLOOKUP(NSM118,[1]MQ!$A$6:$D$26,{2,3,4},0),IFERROR(VLOOKUP(NSM118,[1]BA!$A$6:$H$184,{2,5,8},0),{"No encontrado","X","X"}))))</f>
        <v>ALAMBRON 1/4</v>
      </c>
      <c r="NSO118" s="12" t="str">
        <v>Kg</v>
      </c>
      <c r="NSP118" s="4">
        <v>16</v>
      </c>
      <c r="NSQ118" s="1">
        <f t="shared" ref="NSQ118" si="5342">(0.15*2+0.2*2)/0.2*0.248*1.03</f>
        <v>0.89</v>
      </c>
      <c r="NSR118" s="4">
        <f t="shared" si="2494"/>
        <v>14.24</v>
      </c>
      <c r="NSU118" s="1" t="s">
        <v>542</v>
      </c>
      <c r="NSV118" s="4" t="str" cm="1">
        <f t="array" ref="NSV118:NSX118">IFERROR(VLOOKUP(NSU118,[1]MA!$A$6:$D$32,{2,3,4},0),IFERROR(VLOOKUP(NSU118,[1]MO!$A$6:$D$26,{2,3,4},0),IFERROR(VLOOKUP(NSU118,[1]MQ!$A$6:$D$26,{2,3,4},0),IFERROR(VLOOKUP(NSU118,[1]BA!$A$6:$H$184,{2,5,8},0),{"No encontrado","X","X"}))))</f>
        <v>ALAMBRON 1/4</v>
      </c>
      <c r="NSW118" s="12" t="str">
        <v>Kg</v>
      </c>
      <c r="NSX118" s="4">
        <v>16</v>
      </c>
      <c r="NSY118" s="1">
        <f t="shared" ref="NSY118" si="5343">(0.15*2+0.2*2)/0.2*0.248*1.03</f>
        <v>0.89</v>
      </c>
      <c r="NSZ118" s="4">
        <f t="shared" si="2496"/>
        <v>14.24</v>
      </c>
      <c r="NTC118" s="1" t="s">
        <v>542</v>
      </c>
      <c r="NTD118" s="4" t="str" cm="1">
        <f t="array" ref="NTD118:NTF118">IFERROR(VLOOKUP(NTC118,[1]MA!$A$6:$D$32,{2,3,4},0),IFERROR(VLOOKUP(NTC118,[1]MO!$A$6:$D$26,{2,3,4},0),IFERROR(VLOOKUP(NTC118,[1]MQ!$A$6:$D$26,{2,3,4},0),IFERROR(VLOOKUP(NTC118,[1]BA!$A$6:$H$184,{2,5,8},0),{"No encontrado","X","X"}))))</f>
        <v>ALAMBRON 1/4</v>
      </c>
      <c r="NTE118" s="12" t="str">
        <v>Kg</v>
      </c>
      <c r="NTF118" s="4">
        <v>16</v>
      </c>
      <c r="NTG118" s="1">
        <f t="shared" ref="NTG118" si="5344">(0.15*2+0.2*2)/0.2*0.248*1.03</f>
        <v>0.89</v>
      </c>
      <c r="NTH118" s="4">
        <f t="shared" si="2498"/>
        <v>14.24</v>
      </c>
      <c r="NTK118" s="1" t="s">
        <v>542</v>
      </c>
      <c r="NTL118" s="4" t="str" cm="1">
        <f t="array" ref="NTL118:NTN118">IFERROR(VLOOKUP(NTK118,[1]MA!$A$6:$D$32,{2,3,4},0),IFERROR(VLOOKUP(NTK118,[1]MO!$A$6:$D$26,{2,3,4},0),IFERROR(VLOOKUP(NTK118,[1]MQ!$A$6:$D$26,{2,3,4},0),IFERROR(VLOOKUP(NTK118,[1]BA!$A$6:$H$184,{2,5,8},0),{"No encontrado","X","X"}))))</f>
        <v>ALAMBRON 1/4</v>
      </c>
      <c r="NTM118" s="12" t="str">
        <v>Kg</v>
      </c>
      <c r="NTN118" s="4">
        <v>16</v>
      </c>
      <c r="NTO118" s="1">
        <f t="shared" ref="NTO118" si="5345">(0.15*2+0.2*2)/0.2*0.248*1.03</f>
        <v>0.89</v>
      </c>
      <c r="NTP118" s="4">
        <f t="shared" si="2500"/>
        <v>14.24</v>
      </c>
      <c r="NTS118" s="1" t="s">
        <v>542</v>
      </c>
      <c r="NTT118" s="4" t="str" cm="1">
        <f t="array" ref="NTT118:NTV118">IFERROR(VLOOKUP(NTS118,[1]MA!$A$6:$D$32,{2,3,4},0),IFERROR(VLOOKUP(NTS118,[1]MO!$A$6:$D$26,{2,3,4},0),IFERROR(VLOOKUP(NTS118,[1]MQ!$A$6:$D$26,{2,3,4},0),IFERROR(VLOOKUP(NTS118,[1]BA!$A$6:$H$184,{2,5,8},0),{"No encontrado","X","X"}))))</f>
        <v>ALAMBRON 1/4</v>
      </c>
      <c r="NTU118" s="12" t="str">
        <v>Kg</v>
      </c>
      <c r="NTV118" s="4">
        <v>16</v>
      </c>
      <c r="NTW118" s="1">
        <f t="shared" ref="NTW118" si="5346">(0.15*2+0.2*2)/0.2*0.248*1.03</f>
        <v>0.89</v>
      </c>
      <c r="NTX118" s="4">
        <f t="shared" si="2502"/>
        <v>14.24</v>
      </c>
      <c r="NUA118" s="1" t="s">
        <v>542</v>
      </c>
      <c r="NUB118" s="4" t="str" cm="1">
        <f t="array" ref="NUB118:NUD118">IFERROR(VLOOKUP(NUA118,[1]MA!$A$6:$D$32,{2,3,4},0),IFERROR(VLOOKUP(NUA118,[1]MO!$A$6:$D$26,{2,3,4},0),IFERROR(VLOOKUP(NUA118,[1]MQ!$A$6:$D$26,{2,3,4},0),IFERROR(VLOOKUP(NUA118,[1]BA!$A$6:$H$184,{2,5,8},0),{"No encontrado","X","X"}))))</f>
        <v>ALAMBRON 1/4</v>
      </c>
      <c r="NUC118" s="12" t="str">
        <v>Kg</v>
      </c>
      <c r="NUD118" s="4">
        <v>16</v>
      </c>
      <c r="NUE118" s="1">
        <f t="shared" ref="NUE118" si="5347">(0.15*2+0.2*2)/0.2*0.248*1.03</f>
        <v>0.89</v>
      </c>
      <c r="NUF118" s="4">
        <f t="shared" si="2504"/>
        <v>14.24</v>
      </c>
      <c r="NUI118" s="1" t="s">
        <v>542</v>
      </c>
      <c r="NUJ118" s="4" t="str" cm="1">
        <f t="array" ref="NUJ118:NUL118">IFERROR(VLOOKUP(NUI118,[1]MA!$A$6:$D$32,{2,3,4},0),IFERROR(VLOOKUP(NUI118,[1]MO!$A$6:$D$26,{2,3,4},0),IFERROR(VLOOKUP(NUI118,[1]MQ!$A$6:$D$26,{2,3,4},0),IFERROR(VLOOKUP(NUI118,[1]BA!$A$6:$H$184,{2,5,8},0),{"No encontrado","X","X"}))))</f>
        <v>ALAMBRON 1/4</v>
      </c>
      <c r="NUK118" s="12" t="str">
        <v>Kg</v>
      </c>
      <c r="NUL118" s="4">
        <v>16</v>
      </c>
      <c r="NUM118" s="1">
        <f t="shared" ref="NUM118" si="5348">(0.15*2+0.2*2)/0.2*0.248*1.03</f>
        <v>0.89</v>
      </c>
      <c r="NUN118" s="4">
        <f t="shared" si="2506"/>
        <v>14.24</v>
      </c>
      <c r="NUQ118" s="1" t="s">
        <v>542</v>
      </c>
      <c r="NUR118" s="4" t="str" cm="1">
        <f t="array" ref="NUR118:NUT118">IFERROR(VLOOKUP(NUQ118,[1]MA!$A$6:$D$32,{2,3,4},0),IFERROR(VLOOKUP(NUQ118,[1]MO!$A$6:$D$26,{2,3,4},0),IFERROR(VLOOKUP(NUQ118,[1]MQ!$A$6:$D$26,{2,3,4},0),IFERROR(VLOOKUP(NUQ118,[1]BA!$A$6:$H$184,{2,5,8},0),{"No encontrado","X","X"}))))</f>
        <v>ALAMBRON 1/4</v>
      </c>
      <c r="NUS118" s="12" t="str">
        <v>Kg</v>
      </c>
      <c r="NUT118" s="4">
        <v>16</v>
      </c>
      <c r="NUU118" s="1">
        <f t="shared" ref="NUU118" si="5349">(0.15*2+0.2*2)/0.2*0.248*1.03</f>
        <v>0.89</v>
      </c>
      <c r="NUV118" s="4">
        <f t="shared" si="2508"/>
        <v>14.24</v>
      </c>
      <c r="NUY118" s="1" t="s">
        <v>542</v>
      </c>
      <c r="NUZ118" s="4" t="str" cm="1">
        <f t="array" ref="NUZ118:NVB118">IFERROR(VLOOKUP(NUY118,[1]MA!$A$6:$D$32,{2,3,4},0),IFERROR(VLOOKUP(NUY118,[1]MO!$A$6:$D$26,{2,3,4},0),IFERROR(VLOOKUP(NUY118,[1]MQ!$A$6:$D$26,{2,3,4},0),IFERROR(VLOOKUP(NUY118,[1]BA!$A$6:$H$184,{2,5,8},0),{"No encontrado","X","X"}))))</f>
        <v>ALAMBRON 1/4</v>
      </c>
      <c r="NVA118" s="12" t="str">
        <v>Kg</v>
      </c>
      <c r="NVB118" s="4">
        <v>16</v>
      </c>
      <c r="NVC118" s="1">
        <f t="shared" ref="NVC118" si="5350">(0.15*2+0.2*2)/0.2*0.248*1.03</f>
        <v>0.89</v>
      </c>
      <c r="NVD118" s="4">
        <f t="shared" si="2510"/>
        <v>14.24</v>
      </c>
      <c r="NVG118" s="1" t="s">
        <v>542</v>
      </c>
      <c r="NVH118" s="4" t="str" cm="1">
        <f t="array" ref="NVH118:NVJ118">IFERROR(VLOOKUP(NVG118,[1]MA!$A$6:$D$32,{2,3,4},0),IFERROR(VLOOKUP(NVG118,[1]MO!$A$6:$D$26,{2,3,4},0),IFERROR(VLOOKUP(NVG118,[1]MQ!$A$6:$D$26,{2,3,4},0),IFERROR(VLOOKUP(NVG118,[1]BA!$A$6:$H$184,{2,5,8},0),{"No encontrado","X","X"}))))</f>
        <v>ALAMBRON 1/4</v>
      </c>
      <c r="NVI118" s="12" t="str">
        <v>Kg</v>
      </c>
      <c r="NVJ118" s="4">
        <v>16</v>
      </c>
      <c r="NVK118" s="1">
        <f t="shared" ref="NVK118" si="5351">(0.15*2+0.2*2)/0.2*0.248*1.03</f>
        <v>0.89</v>
      </c>
      <c r="NVL118" s="4">
        <f t="shared" si="2512"/>
        <v>14.24</v>
      </c>
      <c r="NVO118" s="1" t="s">
        <v>542</v>
      </c>
      <c r="NVP118" s="4" t="str" cm="1">
        <f t="array" ref="NVP118:NVR118">IFERROR(VLOOKUP(NVO118,[1]MA!$A$6:$D$32,{2,3,4},0),IFERROR(VLOOKUP(NVO118,[1]MO!$A$6:$D$26,{2,3,4},0),IFERROR(VLOOKUP(NVO118,[1]MQ!$A$6:$D$26,{2,3,4},0),IFERROR(VLOOKUP(NVO118,[1]BA!$A$6:$H$184,{2,5,8},0),{"No encontrado","X","X"}))))</f>
        <v>ALAMBRON 1/4</v>
      </c>
      <c r="NVQ118" s="12" t="str">
        <v>Kg</v>
      </c>
      <c r="NVR118" s="4">
        <v>16</v>
      </c>
      <c r="NVS118" s="1">
        <f t="shared" ref="NVS118" si="5352">(0.15*2+0.2*2)/0.2*0.248*1.03</f>
        <v>0.89</v>
      </c>
      <c r="NVT118" s="4">
        <f t="shared" si="2514"/>
        <v>14.24</v>
      </c>
      <c r="NVW118" s="1" t="s">
        <v>542</v>
      </c>
      <c r="NVX118" s="4" t="str" cm="1">
        <f t="array" ref="NVX118:NVZ118">IFERROR(VLOOKUP(NVW118,[1]MA!$A$6:$D$32,{2,3,4},0),IFERROR(VLOOKUP(NVW118,[1]MO!$A$6:$D$26,{2,3,4},0),IFERROR(VLOOKUP(NVW118,[1]MQ!$A$6:$D$26,{2,3,4},0),IFERROR(VLOOKUP(NVW118,[1]BA!$A$6:$H$184,{2,5,8},0),{"No encontrado","X","X"}))))</f>
        <v>ALAMBRON 1/4</v>
      </c>
      <c r="NVY118" s="12" t="str">
        <v>Kg</v>
      </c>
      <c r="NVZ118" s="4">
        <v>16</v>
      </c>
      <c r="NWA118" s="1">
        <f t="shared" ref="NWA118" si="5353">(0.15*2+0.2*2)/0.2*0.248*1.03</f>
        <v>0.89</v>
      </c>
      <c r="NWB118" s="4">
        <f t="shared" si="2516"/>
        <v>14.24</v>
      </c>
      <c r="NWE118" s="1" t="s">
        <v>542</v>
      </c>
      <c r="NWF118" s="4" t="str" cm="1">
        <f t="array" ref="NWF118:NWH118">IFERROR(VLOOKUP(NWE118,[1]MA!$A$6:$D$32,{2,3,4},0),IFERROR(VLOOKUP(NWE118,[1]MO!$A$6:$D$26,{2,3,4},0),IFERROR(VLOOKUP(NWE118,[1]MQ!$A$6:$D$26,{2,3,4},0),IFERROR(VLOOKUP(NWE118,[1]BA!$A$6:$H$184,{2,5,8},0),{"No encontrado","X","X"}))))</f>
        <v>ALAMBRON 1/4</v>
      </c>
      <c r="NWG118" s="12" t="str">
        <v>Kg</v>
      </c>
      <c r="NWH118" s="4">
        <v>16</v>
      </c>
      <c r="NWI118" s="1">
        <f t="shared" ref="NWI118" si="5354">(0.15*2+0.2*2)/0.2*0.248*1.03</f>
        <v>0.89</v>
      </c>
      <c r="NWJ118" s="4">
        <f t="shared" si="2518"/>
        <v>14.24</v>
      </c>
      <c r="NWM118" s="1" t="s">
        <v>542</v>
      </c>
      <c r="NWN118" s="4" t="str" cm="1">
        <f t="array" ref="NWN118:NWP118">IFERROR(VLOOKUP(NWM118,[1]MA!$A$6:$D$32,{2,3,4},0),IFERROR(VLOOKUP(NWM118,[1]MO!$A$6:$D$26,{2,3,4},0),IFERROR(VLOOKUP(NWM118,[1]MQ!$A$6:$D$26,{2,3,4},0),IFERROR(VLOOKUP(NWM118,[1]BA!$A$6:$H$184,{2,5,8},0),{"No encontrado","X","X"}))))</f>
        <v>ALAMBRON 1/4</v>
      </c>
      <c r="NWO118" s="12" t="str">
        <v>Kg</v>
      </c>
      <c r="NWP118" s="4">
        <v>16</v>
      </c>
      <c r="NWQ118" s="1">
        <f t="shared" ref="NWQ118" si="5355">(0.15*2+0.2*2)/0.2*0.248*1.03</f>
        <v>0.89</v>
      </c>
      <c r="NWR118" s="4">
        <f t="shared" si="2520"/>
        <v>14.24</v>
      </c>
      <c r="NWU118" s="1" t="s">
        <v>542</v>
      </c>
      <c r="NWV118" s="4" t="str" cm="1">
        <f t="array" ref="NWV118:NWX118">IFERROR(VLOOKUP(NWU118,[1]MA!$A$6:$D$32,{2,3,4},0),IFERROR(VLOOKUP(NWU118,[1]MO!$A$6:$D$26,{2,3,4},0),IFERROR(VLOOKUP(NWU118,[1]MQ!$A$6:$D$26,{2,3,4},0),IFERROR(VLOOKUP(NWU118,[1]BA!$A$6:$H$184,{2,5,8},0),{"No encontrado","X","X"}))))</f>
        <v>ALAMBRON 1/4</v>
      </c>
      <c r="NWW118" s="12" t="str">
        <v>Kg</v>
      </c>
      <c r="NWX118" s="4">
        <v>16</v>
      </c>
      <c r="NWY118" s="1">
        <f t="shared" ref="NWY118" si="5356">(0.15*2+0.2*2)/0.2*0.248*1.03</f>
        <v>0.89</v>
      </c>
      <c r="NWZ118" s="4">
        <f t="shared" si="2522"/>
        <v>14.24</v>
      </c>
      <c r="NXC118" s="1" t="s">
        <v>542</v>
      </c>
      <c r="NXD118" s="4" t="str" cm="1">
        <f t="array" ref="NXD118:NXF118">IFERROR(VLOOKUP(NXC118,[1]MA!$A$6:$D$32,{2,3,4},0),IFERROR(VLOOKUP(NXC118,[1]MO!$A$6:$D$26,{2,3,4},0),IFERROR(VLOOKUP(NXC118,[1]MQ!$A$6:$D$26,{2,3,4},0),IFERROR(VLOOKUP(NXC118,[1]BA!$A$6:$H$184,{2,5,8},0),{"No encontrado","X","X"}))))</f>
        <v>ALAMBRON 1/4</v>
      </c>
      <c r="NXE118" s="12" t="str">
        <v>Kg</v>
      </c>
      <c r="NXF118" s="4">
        <v>16</v>
      </c>
      <c r="NXG118" s="1">
        <f t="shared" ref="NXG118" si="5357">(0.15*2+0.2*2)/0.2*0.248*1.03</f>
        <v>0.89</v>
      </c>
      <c r="NXH118" s="4">
        <f t="shared" si="2524"/>
        <v>14.24</v>
      </c>
      <c r="NXK118" s="1" t="s">
        <v>542</v>
      </c>
      <c r="NXL118" s="4" t="str" cm="1">
        <f t="array" ref="NXL118:NXN118">IFERROR(VLOOKUP(NXK118,[1]MA!$A$6:$D$32,{2,3,4},0),IFERROR(VLOOKUP(NXK118,[1]MO!$A$6:$D$26,{2,3,4},0),IFERROR(VLOOKUP(NXK118,[1]MQ!$A$6:$D$26,{2,3,4},0),IFERROR(VLOOKUP(NXK118,[1]BA!$A$6:$H$184,{2,5,8},0),{"No encontrado","X","X"}))))</f>
        <v>ALAMBRON 1/4</v>
      </c>
      <c r="NXM118" s="12" t="str">
        <v>Kg</v>
      </c>
      <c r="NXN118" s="4">
        <v>16</v>
      </c>
      <c r="NXO118" s="1">
        <f t="shared" ref="NXO118" si="5358">(0.15*2+0.2*2)/0.2*0.248*1.03</f>
        <v>0.89</v>
      </c>
      <c r="NXP118" s="4">
        <f t="shared" si="2526"/>
        <v>14.24</v>
      </c>
      <c r="NXS118" s="1" t="s">
        <v>542</v>
      </c>
      <c r="NXT118" s="4" t="str" cm="1">
        <f t="array" ref="NXT118:NXV118">IFERROR(VLOOKUP(NXS118,[1]MA!$A$6:$D$32,{2,3,4},0),IFERROR(VLOOKUP(NXS118,[1]MO!$A$6:$D$26,{2,3,4},0),IFERROR(VLOOKUP(NXS118,[1]MQ!$A$6:$D$26,{2,3,4},0),IFERROR(VLOOKUP(NXS118,[1]BA!$A$6:$H$184,{2,5,8},0),{"No encontrado","X","X"}))))</f>
        <v>ALAMBRON 1/4</v>
      </c>
      <c r="NXU118" s="12" t="str">
        <v>Kg</v>
      </c>
      <c r="NXV118" s="4">
        <v>16</v>
      </c>
      <c r="NXW118" s="1">
        <f t="shared" ref="NXW118" si="5359">(0.15*2+0.2*2)/0.2*0.248*1.03</f>
        <v>0.89</v>
      </c>
      <c r="NXX118" s="4">
        <f t="shared" si="2528"/>
        <v>14.24</v>
      </c>
      <c r="NYA118" s="1" t="s">
        <v>542</v>
      </c>
      <c r="NYB118" s="4" t="str" cm="1">
        <f t="array" ref="NYB118:NYD118">IFERROR(VLOOKUP(NYA118,[1]MA!$A$6:$D$32,{2,3,4},0),IFERROR(VLOOKUP(NYA118,[1]MO!$A$6:$D$26,{2,3,4},0),IFERROR(VLOOKUP(NYA118,[1]MQ!$A$6:$D$26,{2,3,4},0),IFERROR(VLOOKUP(NYA118,[1]BA!$A$6:$H$184,{2,5,8},0),{"No encontrado","X","X"}))))</f>
        <v>ALAMBRON 1/4</v>
      </c>
      <c r="NYC118" s="12" t="str">
        <v>Kg</v>
      </c>
      <c r="NYD118" s="4">
        <v>16</v>
      </c>
      <c r="NYE118" s="1">
        <f t="shared" ref="NYE118" si="5360">(0.15*2+0.2*2)/0.2*0.248*1.03</f>
        <v>0.89</v>
      </c>
      <c r="NYF118" s="4">
        <f t="shared" si="2530"/>
        <v>14.24</v>
      </c>
      <c r="NYI118" s="1" t="s">
        <v>542</v>
      </c>
      <c r="NYJ118" s="4" t="str" cm="1">
        <f t="array" ref="NYJ118:NYL118">IFERROR(VLOOKUP(NYI118,[1]MA!$A$6:$D$32,{2,3,4},0),IFERROR(VLOOKUP(NYI118,[1]MO!$A$6:$D$26,{2,3,4},0),IFERROR(VLOOKUP(NYI118,[1]MQ!$A$6:$D$26,{2,3,4},0),IFERROR(VLOOKUP(NYI118,[1]BA!$A$6:$H$184,{2,5,8},0),{"No encontrado","X","X"}))))</f>
        <v>ALAMBRON 1/4</v>
      </c>
      <c r="NYK118" s="12" t="str">
        <v>Kg</v>
      </c>
      <c r="NYL118" s="4">
        <v>16</v>
      </c>
      <c r="NYM118" s="1">
        <f t="shared" ref="NYM118" si="5361">(0.15*2+0.2*2)/0.2*0.248*1.03</f>
        <v>0.89</v>
      </c>
      <c r="NYN118" s="4">
        <f t="shared" si="2532"/>
        <v>14.24</v>
      </c>
      <c r="NYQ118" s="1" t="s">
        <v>542</v>
      </c>
      <c r="NYR118" s="4" t="str" cm="1">
        <f t="array" ref="NYR118:NYT118">IFERROR(VLOOKUP(NYQ118,[1]MA!$A$6:$D$32,{2,3,4},0),IFERROR(VLOOKUP(NYQ118,[1]MO!$A$6:$D$26,{2,3,4},0),IFERROR(VLOOKUP(NYQ118,[1]MQ!$A$6:$D$26,{2,3,4},0),IFERROR(VLOOKUP(NYQ118,[1]BA!$A$6:$H$184,{2,5,8},0),{"No encontrado","X","X"}))))</f>
        <v>ALAMBRON 1/4</v>
      </c>
      <c r="NYS118" s="12" t="str">
        <v>Kg</v>
      </c>
      <c r="NYT118" s="4">
        <v>16</v>
      </c>
      <c r="NYU118" s="1">
        <f t="shared" ref="NYU118" si="5362">(0.15*2+0.2*2)/0.2*0.248*1.03</f>
        <v>0.89</v>
      </c>
      <c r="NYV118" s="4">
        <f t="shared" si="2534"/>
        <v>14.24</v>
      </c>
      <c r="NYY118" s="1" t="s">
        <v>542</v>
      </c>
      <c r="NYZ118" s="4" t="str" cm="1">
        <f t="array" ref="NYZ118:NZB118">IFERROR(VLOOKUP(NYY118,[1]MA!$A$6:$D$32,{2,3,4},0),IFERROR(VLOOKUP(NYY118,[1]MO!$A$6:$D$26,{2,3,4},0),IFERROR(VLOOKUP(NYY118,[1]MQ!$A$6:$D$26,{2,3,4},0),IFERROR(VLOOKUP(NYY118,[1]BA!$A$6:$H$184,{2,5,8},0),{"No encontrado","X","X"}))))</f>
        <v>ALAMBRON 1/4</v>
      </c>
      <c r="NZA118" s="12" t="str">
        <v>Kg</v>
      </c>
      <c r="NZB118" s="4">
        <v>16</v>
      </c>
      <c r="NZC118" s="1">
        <f t="shared" ref="NZC118" si="5363">(0.15*2+0.2*2)/0.2*0.248*1.03</f>
        <v>0.89</v>
      </c>
      <c r="NZD118" s="4">
        <f t="shared" si="2536"/>
        <v>14.24</v>
      </c>
      <c r="NZG118" s="1" t="s">
        <v>542</v>
      </c>
      <c r="NZH118" s="4" t="str" cm="1">
        <f t="array" ref="NZH118:NZJ118">IFERROR(VLOOKUP(NZG118,[1]MA!$A$6:$D$32,{2,3,4},0),IFERROR(VLOOKUP(NZG118,[1]MO!$A$6:$D$26,{2,3,4},0),IFERROR(VLOOKUP(NZG118,[1]MQ!$A$6:$D$26,{2,3,4},0),IFERROR(VLOOKUP(NZG118,[1]BA!$A$6:$H$184,{2,5,8},0),{"No encontrado","X","X"}))))</f>
        <v>ALAMBRON 1/4</v>
      </c>
      <c r="NZI118" s="12" t="str">
        <v>Kg</v>
      </c>
      <c r="NZJ118" s="4">
        <v>16</v>
      </c>
      <c r="NZK118" s="1">
        <f t="shared" ref="NZK118" si="5364">(0.15*2+0.2*2)/0.2*0.248*1.03</f>
        <v>0.89</v>
      </c>
      <c r="NZL118" s="4">
        <f t="shared" si="2538"/>
        <v>14.24</v>
      </c>
      <c r="NZO118" s="1" t="s">
        <v>542</v>
      </c>
      <c r="NZP118" s="4" t="str" cm="1">
        <f t="array" ref="NZP118:NZR118">IFERROR(VLOOKUP(NZO118,[1]MA!$A$6:$D$32,{2,3,4},0),IFERROR(VLOOKUP(NZO118,[1]MO!$A$6:$D$26,{2,3,4},0),IFERROR(VLOOKUP(NZO118,[1]MQ!$A$6:$D$26,{2,3,4},0),IFERROR(VLOOKUP(NZO118,[1]BA!$A$6:$H$184,{2,5,8},0),{"No encontrado","X","X"}))))</f>
        <v>ALAMBRON 1/4</v>
      </c>
      <c r="NZQ118" s="12" t="str">
        <v>Kg</v>
      </c>
      <c r="NZR118" s="4">
        <v>16</v>
      </c>
      <c r="NZS118" s="1">
        <f t="shared" ref="NZS118" si="5365">(0.15*2+0.2*2)/0.2*0.248*1.03</f>
        <v>0.89</v>
      </c>
      <c r="NZT118" s="4">
        <f t="shared" si="2540"/>
        <v>14.24</v>
      </c>
      <c r="NZW118" s="1" t="s">
        <v>542</v>
      </c>
      <c r="NZX118" s="4" t="str" cm="1">
        <f t="array" ref="NZX118:NZZ118">IFERROR(VLOOKUP(NZW118,[1]MA!$A$6:$D$32,{2,3,4},0),IFERROR(VLOOKUP(NZW118,[1]MO!$A$6:$D$26,{2,3,4},0),IFERROR(VLOOKUP(NZW118,[1]MQ!$A$6:$D$26,{2,3,4},0),IFERROR(VLOOKUP(NZW118,[1]BA!$A$6:$H$184,{2,5,8},0),{"No encontrado","X","X"}))))</f>
        <v>ALAMBRON 1/4</v>
      </c>
      <c r="NZY118" s="12" t="str">
        <v>Kg</v>
      </c>
      <c r="NZZ118" s="4">
        <v>16</v>
      </c>
      <c r="OAA118" s="1">
        <f t="shared" ref="OAA118" si="5366">(0.15*2+0.2*2)/0.2*0.248*1.03</f>
        <v>0.89</v>
      </c>
      <c r="OAB118" s="4">
        <f t="shared" si="2542"/>
        <v>14.24</v>
      </c>
      <c r="OAE118" s="1" t="s">
        <v>542</v>
      </c>
      <c r="OAF118" s="4" t="str" cm="1">
        <f t="array" ref="OAF118:OAH118">IFERROR(VLOOKUP(OAE118,[1]MA!$A$6:$D$32,{2,3,4},0),IFERROR(VLOOKUP(OAE118,[1]MO!$A$6:$D$26,{2,3,4},0),IFERROR(VLOOKUP(OAE118,[1]MQ!$A$6:$D$26,{2,3,4},0),IFERROR(VLOOKUP(OAE118,[1]BA!$A$6:$H$184,{2,5,8},0),{"No encontrado","X","X"}))))</f>
        <v>ALAMBRON 1/4</v>
      </c>
      <c r="OAG118" s="12" t="str">
        <v>Kg</v>
      </c>
      <c r="OAH118" s="4">
        <v>16</v>
      </c>
      <c r="OAI118" s="1">
        <f t="shared" ref="OAI118" si="5367">(0.15*2+0.2*2)/0.2*0.248*1.03</f>
        <v>0.89</v>
      </c>
      <c r="OAJ118" s="4">
        <f t="shared" si="2544"/>
        <v>14.24</v>
      </c>
      <c r="OAM118" s="1" t="s">
        <v>542</v>
      </c>
      <c r="OAN118" s="4" t="str" cm="1">
        <f t="array" ref="OAN118:OAP118">IFERROR(VLOOKUP(OAM118,[1]MA!$A$6:$D$32,{2,3,4},0),IFERROR(VLOOKUP(OAM118,[1]MO!$A$6:$D$26,{2,3,4},0),IFERROR(VLOOKUP(OAM118,[1]MQ!$A$6:$D$26,{2,3,4},0),IFERROR(VLOOKUP(OAM118,[1]BA!$A$6:$H$184,{2,5,8},0),{"No encontrado","X","X"}))))</f>
        <v>ALAMBRON 1/4</v>
      </c>
      <c r="OAO118" s="12" t="str">
        <v>Kg</v>
      </c>
      <c r="OAP118" s="4">
        <v>16</v>
      </c>
      <c r="OAQ118" s="1">
        <f t="shared" ref="OAQ118" si="5368">(0.15*2+0.2*2)/0.2*0.248*1.03</f>
        <v>0.89</v>
      </c>
      <c r="OAR118" s="4">
        <f t="shared" si="2546"/>
        <v>14.24</v>
      </c>
      <c r="OAU118" s="1" t="s">
        <v>542</v>
      </c>
      <c r="OAV118" s="4" t="str" cm="1">
        <f t="array" ref="OAV118:OAX118">IFERROR(VLOOKUP(OAU118,[1]MA!$A$6:$D$32,{2,3,4},0),IFERROR(VLOOKUP(OAU118,[1]MO!$A$6:$D$26,{2,3,4},0),IFERROR(VLOOKUP(OAU118,[1]MQ!$A$6:$D$26,{2,3,4},0),IFERROR(VLOOKUP(OAU118,[1]BA!$A$6:$H$184,{2,5,8},0),{"No encontrado","X","X"}))))</f>
        <v>ALAMBRON 1/4</v>
      </c>
      <c r="OAW118" s="12" t="str">
        <v>Kg</v>
      </c>
      <c r="OAX118" s="4">
        <v>16</v>
      </c>
      <c r="OAY118" s="1">
        <f t="shared" ref="OAY118" si="5369">(0.15*2+0.2*2)/0.2*0.248*1.03</f>
        <v>0.89</v>
      </c>
      <c r="OAZ118" s="4">
        <f t="shared" si="2548"/>
        <v>14.24</v>
      </c>
      <c r="OBC118" s="1" t="s">
        <v>542</v>
      </c>
      <c r="OBD118" s="4" t="str" cm="1">
        <f t="array" ref="OBD118:OBF118">IFERROR(VLOOKUP(OBC118,[1]MA!$A$6:$D$32,{2,3,4},0),IFERROR(VLOOKUP(OBC118,[1]MO!$A$6:$D$26,{2,3,4},0),IFERROR(VLOOKUP(OBC118,[1]MQ!$A$6:$D$26,{2,3,4},0),IFERROR(VLOOKUP(OBC118,[1]BA!$A$6:$H$184,{2,5,8},0),{"No encontrado","X","X"}))))</f>
        <v>ALAMBRON 1/4</v>
      </c>
      <c r="OBE118" s="12" t="str">
        <v>Kg</v>
      </c>
      <c r="OBF118" s="4">
        <v>16</v>
      </c>
      <c r="OBG118" s="1">
        <f t="shared" ref="OBG118" si="5370">(0.15*2+0.2*2)/0.2*0.248*1.03</f>
        <v>0.89</v>
      </c>
      <c r="OBH118" s="4">
        <f t="shared" si="2550"/>
        <v>14.24</v>
      </c>
      <c r="OBK118" s="1" t="s">
        <v>542</v>
      </c>
      <c r="OBL118" s="4" t="str" cm="1">
        <f t="array" ref="OBL118:OBN118">IFERROR(VLOOKUP(OBK118,[1]MA!$A$6:$D$32,{2,3,4},0),IFERROR(VLOOKUP(OBK118,[1]MO!$A$6:$D$26,{2,3,4},0),IFERROR(VLOOKUP(OBK118,[1]MQ!$A$6:$D$26,{2,3,4},0),IFERROR(VLOOKUP(OBK118,[1]BA!$A$6:$H$184,{2,5,8},0),{"No encontrado","X","X"}))))</f>
        <v>ALAMBRON 1/4</v>
      </c>
      <c r="OBM118" s="12" t="str">
        <v>Kg</v>
      </c>
      <c r="OBN118" s="4">
        <v>16</v>
      </c>
      <c r="OBO118" s="1">
        <f t="shared" ref="OBO118" si="5371">(0.15*2+0.2*2)/0.2*0.248*1.03</f>
        <v>0.89</v>
      </c>
      <c r="OBP118" s="4">
        <f t="shared" si="2552"/>
        <v>14.24</v>
      </c>
      <c r="OBS118" s="1" t="s">
        <v>542</v>
      </c>
      <c r="OBT118" s="4" t="str" cm="1">
        <f t="array" ref="OBT118:OBV118">IFERROR(VLOOKUP(OBS118,[1]MA!$A$6:$D$32,{2,3,4},0),IFERROR(VLOOKUP(OBS118,[1]MO!$A$6:$D$26,{2,3,4},0),IFERROR(VLOOKUP(OBS118,[1]MQ!$A$6:$D$26,{2,3,4},0),IFERROR(VLOOKUP(OBS118,[1]BA!$A$6:$H$184,{2,5,8},0),{"No encontrado","X","X"}))))</f>
        <v>ALAMBRON 1/4</v>
      </c>
      <c r="OBU118" s="12" t="str">
        <v>Kg</v>
      </c>
      <c r="OBV118" s="4">
        <v>16</v>
      </c>
      <c r="OBW118" s="1">
        <f t="shared" ref="OBW118" si="5372">(0.15*2+0.2*2)/0.2*0.248*1.03</f>
        <v>0.89</v>
      </c>
      <c r="OBX118" s="4">
        <f t="shared" si="2554"/>
        <v>14.24</v>
      </c>
      <c r="OCA118" s="1" t="s">
        <v>542</v>
      </c>
      <c r="OCB118" s="4" t="str" cm="1">
        <f t="array" ref="OCB118:OCD118">IFERROR(VLOOKUP(OCA118,[1]MA!$A$6:$D$32,{2,3,4},0),IFERROR(VLOOKUP(OCA118,[1]MO!$A$6:$D$26,{2,3,4},0),IFERROR(VLOOKUP(OCA118,[1]MQ!$A$6:$D$26,{2,3,4},0),IFERROR(VLOOKUP(OCA118,[1]BA!$A$6:$H$184,{2,5,8},0),{"No encontrado","X","X"}))))</f>
        <v>ALAMBRON 1/4</v>
      </c>
      <c r="OCC118" s="12" t="str">
        <v>Kg</v>
      </c>
      <c r="OCD118" s="4">
        <v>16</v>
      </c>
      <c r="OCE118" s="1">
        <f t="shared" ref="OCE118" si="5373">(0.15*2+0.2*2)/0.2*0.248*1.03</f>
        <v>0.89</v>
      </c>
      <c r="OCF118" s="4">
        <f t="shared" si="2556"/>
        <v>14.24</v>
      </c>
      <c r="OCI118" s="1" t="s">
        <v>542</v>
      </c>
      <c r="OCJ118" s="4" t="str" cm="1">
        <f t="array" ref="OCJ118:OCL118">IFERROR(VLOOKUP(OCI118,[1]MA!$A$6:$D$32,{2,3,4},0),IFERROR(VLOOKUP(OCI118,[1]MO!$A$6:$D$26,{2,3,4},0),IFERROR(VLOOKUP(OCI118,[1]MQ!$A$6:$D$26,{2,3,4},0),IFERROR(VLOOKUP(OCI118,[1]BA!$A$6:$H$184,{2,5,8},0),{"No encontrado","X","X"}))))</f>
        <v>ALAMBRON 1/4</v>
      </c>
      <c r="OCK118" s="12" t="str">
        <v>Kg</v>
      </c>
      <c r="OCL118" s="4">
        <v>16</v>
      </c>
      <c r="OCM118" s="1">
        <f t="shared" ref="OCM118" si="5374">(0.15*2+0.2*2)/0.2*0.248*1.03</f>
        <v>0.89</v>
      </c>
      <c r="OCN118" s="4">
        <f t="shared" si="2558"/>
        <v>14.24</v>
      </c>
      <c r="OCQ118" s="1" t="s">
        <v>542</v>
      </c>
      <c r="OCR118" s="4" t="str" cm="1">
        <f t="array" ref="OCR118:OCT118">IFERROR(VLOOKUP(OCQ118,[1]MA!$A$6:$D$32,{2,3,4},0),IFERROR(VLOOKUP(OCQ118,[1]MO!$A$6:$D$26,{2,3,4},0),IFERROR(VLOOKUP(OCQ118,[1]MQ!$A$6:$D$26,{2,3,4},0),IFERROR(VLOOKUP(OCQ118,[1]BA!$A$6:$H$184,{2,5,8},0),{"No encontrado","X","X"}))))</f>
        <v>ALAMBRON 1/4</v>
      </c>
      <c r="OCS118" s="12" t="str">
        <v>Kg</v>
      </c>
      <c r="OCT118" s="4">
        <v>16</v>
      </c>
      <c r="OCU118" s="1">
        <f t="shared" ref="OCU118" si="5375">(0.15*2+0.2*2)/0.2*0.248*1.03</f>
        <v>0.89</v>
      </c>
      <c r="OCV118" s="4">
        <f t="shared" si="2560"/>
        <v>14.24</v>
      </c>
      <c r="OCY118" s="1" t="s">
        <v>542</v>
      </c>
      <c r="OCZ118" s="4" t="str" cm="1">
        <f t="array" ref="OCZ118:ODB118">IFERROR(VLOOKUP(OCY118,[1]MA!$A$6:$D$32,{2,3,4},0),IFERROR(VLOOKUP(OCY118,[1]MO!$A$6:$D$26,{2,3,4},0),IFERROR(VLOOKUP(OCY118,[1]MQ!$A$6:$D$26,{2,3,4},0),IFERROR(VLOOKUP(OCY118,[1]BA!$A$6:$H$184,{2,5,8},0),{"No encontrado","X","X"}))))</f>
        <v>ALAMBRON 1/4</v>
      </c>
      <c r="ODA118" s="12" t="str">
        <v>Kg</v>
      </c>
      <c r="ODB118" s="4">
        <v>16</v>
      </c>
      <c r="ODC118" s="1">
        <f t="shared" ref="ODC118" si="5376">(0.15*2+0.2*2)/0.2*0.248*1.03</f>
        <v>0.89</v>
      </c>
      <c r="ODD118" s="4">
        <f t="shared" si="2562"/>
        <v>14.24</v>
      </c>
      <c r="ODG118" s="1" t="s">
        <v>542</v>
      </c>
      <c r="ODH118" s="4" t="str" cm="1">
        <f t="array" ref="ODH118:ODJ118">IFERROR(VLOOKUP(ODG118,[1]MA!$A$6:$D$32,{2,3,4},0),IFERROR(VLOOKUP(ODG118,[1]MO!$A$6:$D$26,{2,3,4},0),IFERROR(VLOOKUP(ODG118,[1]MQ!$A$6:$D$26,{2,3,4},0),IFERROR(VLOOKUP(ODG118,[1]BA!$A$6:$H$184,{2,5,8},0),{"No encontrado","X","X"}))))</f>
        <v>ALAMBRON 1/4</v>
      </c>
      <c r="ODI118" s="12" t="str">
        <v>Kg</v>
      </c>
      <c r="ODJ118" s="4">
        <v>16</v>
      </c>
      <c r="ODK118" s="1">
        <f t="shared" ref="ODK118" si="5377">(0.15*2+0.2*2)/0.2*0.248*1.03</f>
        <v>0.89</v>
      </c>
      <c r="ODL118" s="4">
        <f t="shared" si="2564"/>
        <v>14.24</v>
      </c>
      <c r="ODO118" s="1" t="s">
        <v>542</v>
      </c>
      <c r="ODP118" s="4" t="str" cm="1">
        <f t="array" ref="ODP118:ODR118">IFERROR(VLOOKUP(ODO118,[1]MA!$A$6:$D$32,{2,3,4},0),IFERROR(VLOOKUP(ODO118,[1]MO!$A$6:$D$26,{2,3,4},0),IFERROR(VLOOKUP(ODO118,[1]MQ!$A$6:$D$26,{2,3,4},0),IFERROR(VLOOKUP(ODO118,[1]BA!$A$6:$H$184,{2,5,8},0),{"No encontrado","X","X"}))))</f>
        <v>ALAMBRON 1/4</v>
      </c>
      <c r="ODQ118" s="12" t="str">
        <v>Kg</v>
      </c>
      <c r="ODR118" s="4">
        <v>16</v>
      </c>
      <c r="ODS118" s="1">
        <f t="shared" ref="ODS118" si="5378">(0.15*2+0.2*2)/0.2*0.248*1.03</f>
        <v>0.89</v>
      </c>
      <c r="ODT118" s="4">
        <f t="shared" si="2566"/>
        <v>14.24</v>
      </c>
      <c r="ODW118" s="1" t="s">
        <v>542</v>
      </c>
      <c r="ODX118" s="4" t="str" cm="1">
        <f t="array" ref="ODX118:ODZ118">IFERROR(VLOOKUP(ODW118,[1]MA!$A$6:$D$32,{2,3,4},0),IFERROR(VLOOKUP(ODW118,[1]MO!$A$6:$D$26,{2,3,4},0),IFERROR(VLOOKUP(ODW118,[1]MQ!$A$6:$D$26,{2,3,4},0),IFERROR(VLOOKUP(ODW118,[1]BA!$A$6:$H$184,{2,5,8},0),{"No encontrado","X","X"}))))</f>
        <v>ALAMBRON 1/4</v>
      </c>
      <c r="ODY118" s="12" t="str">
        <v>Kg</v>
      </c>
      <c r="ODZ118" s="4">
        <v>16</v>
      </c>
      <c r="OEA118" s="1">
        <f t="shared" ref="OEA118" si="5379">(0.15*2+0.2*2)/0.2*0.248*1.03</f>
        <v>0.89</v>
      </c>
      <c r="OEB118" s="4">
        <f t="shared" si="2568"/>
        <v>14.24</v>
      </c>
      <c r="OEE118" s="1" t="s">
        <v>542</v>
      </c>
      <c r="OEF118" s="4" t="str" cm="1">
        <f t="array" ref="OEF118:OEH118">IFERROR(VLOOKUP(OEE118,[1]MA!$A$6:$D$32,{2,3,4},0),IFERROR(VLOOKUP(OEE118,[1]MO!$A$6:$D$26,{2,3,4},0),IFERROR(VLOOKUP(OEE118,[1]MQ!$A$6:$D$26,{2,3,4},0),IFERROR(VLOOKUP(OEE118,[1]BA!$A$6:$H$184,{2,5,8},0),{"No encontrado","X","X"}))))</f>
        <v>ALAMBRON 1/4</v>
      </c>
      <c r="OEG118" s="12" t="str">
        <v>Kg</v>
      </c>
      <c r="OEH118" s="4">
        <v>16</v>
      </c>
      <c r="OEI118" s="1">
        <f t="shared" ref="OEI118" si="5380">(0.15*2+0.2*2)/0.2*0.248*1.03</f>
        <v>0.89</v>
      </c>
      <c r="OEJ118" s="4">
        <f t="shared" si="2570"/>
        <v>14.24</v>
      </c>
      <c r="OEM118" s="1" t="s">
        <v>542</v>
      </c>
      <c r="OEN118" s="4" t="str" cm="1">
        <f t="array" ref="OEN118:OEP118">IFERROR(VLOOKUP(OEM118,[1]MA!$A$6:$D$32,{2,3,4},0),IFERROR(VLOOKUP(OEM118,[1]MO!$A$6:$D$26,{2,3,4},0),IFERROR(VLOOKUP(OEM118,[1]MQ!$A$6:$D$26,{2,3,4},0),IFERROR(VLOOKUP(OEM118,[1]BA!$A$6:$H$184,{2,5,8},0),{"No encontrado","X","X"}))))</f>
        <v>ALAMBRON 1/4</v>
      </c>
      <c r="OEO118" s="12" t="str">
        <v>Kg</v>
      </c>
      <c r="OEP118" s="4">
        <v>16</v>
      </c>
      <c r="OEQ118" s="1">
        <f t="shared" ref="OEQ118" si="5381">(0.15*2+0.2*2)/0.2*0.248*1.03</f>
        <v>0.89</v>
      </c>
      <c r="OER118" s="4">
        <f t="shared" si="2572"/>
        <v>14.24</v>
      </c>
      <c r="OEU118" s="1" t="s">
        <v>542</v>
      </c>
      <c r="OEV118" s="4" t="str" cm="1">
        <f t="array" ref="OEV118:OEX118">IFERROR(VLOOKUP(OEU118,[1]MA!$A$6:$D$32,{2,3,4},0),IFERROR(VLOOKUP(OEU118,[1]MO!$A$6:$D$26,{2,3,4},0),IFERROR(VLOOKUP(OEU118,[1]MQ!$A$6:$D$26,{2,3,4},0),IFERROR(VLOOKUP(OEU118,[1]BA!$A$6:$H$184,{2,5,8},0),{"No encontrado","X","X"}))))</f>
        <v>ALAMBRON 1/4</v>
      </c>
      <c r="OEW118" s="12" t="str">
        <v>Kg</v>
      </c>
      <c r="OEX118" s="4">
        <v>16</v>
      </c>
      <c r="OEY118" s="1">
        <f t="shared" ref="OEY118" si="5382">(0.15*2+0.2*2)/0.2*0.248*1.03</f>
        <v>0.89</v>
      </c>
      <c r="OEZ118" s="4">
        <f t="shared" si="2574"/>
        <v>14.24</v>
      </c>
      <c r="OFC118" s="1" t="s">
        <v>542</v>
      </c>
      <c r="OFD118" s="4" t="str" cm="1">
        <f t="array" ref="OFD118:OFF118">IFERROR(VLOOKUP(OFC118,[1]MA!$A$6:$D$32,{2,3,4},0),IFERROR(VLOOKUP(OFC118,[1]MO!$A$6:$D$26,{2,3,4},0),IFERROR(VLOOKUP(OFC118,[1]MQ!$A$6:$D$26,{2,3,4},0),IFERROR(VLOOKUP(OFC118,[1]BA!$A$6:$H$184,{2,5,8},0),{"No encontrado","X","X"}))))</f>
        <v>ALAMBRON 1/4</v>
      </c>
      <c r="OFE118" s="12" t="str">
        <v>Kg</v>
      </c>
      <c r="OFF118" s="4">
        <v>16</v>
      </c>
      <c r="OFG118" s="1">
        <f t="shared" ref="OFG118" si="5383">(0.15*2+0.2*2)/0.2*0.248*1.03</f>
        <v>0.89</v>
      </c>
      <c r="OFH118" s="4">
        <f t="shared" si="2576"/>
        <v>14.24</v>
      </c>
      <c r="OFK118" s="1" t="s">
        <v>542</v>
      </c>
      <c r="OFL118" s="4" t="str" cm="1">
        <f t="array" ref="OFL118:OFN118">IFERROR(VLOOKUP(OFK118,[1]MA!$A$6:$D$32,{2,3,4},0),IFERROR(VLOOKUP(OFK118,[1]MO!$A$6:$D$26,{2,3,4},0),IFERROR(VLOOKUP(OFK118,[1]MQ!$A$6:$D$26,{2,3,4},0),IFERROR(VLOOKUP(OFK118,[1]BA!$A$6:$H$184,{2,5,8},0),{"No encontrado","X","X"}))))</f>
        <v>ALAMBRON 1/4</v>
      </c>
      <c r="OFM118" s="12" t="str">
        <v>Kg</v>
      </c>
      <c r="OFN118" s="4">
        <v>16</v>
      </c>
      <c r="OFO118" s="1">
        <f t="shared" ref="OFO118" si="5384">(0.15*2+0.2*2)/0.2*0.248*1.03</f>
        <v>0.89</v>
      </c>
      <c r="OFP118" s="4">
        <f t="shared" si="2578"/>
        <v>14.24</v>
      </c>
      <c r="OFS118" s="1" t="s">
        <v>542</v>
      </c>
      <c r="OFT118" s="4" t="str" cm="1">
        <f t="array" ref="OFT118:OFV118">IFERROR(VLOOKUP(OFS118,[1]MA!$A$6:$D$32,{2,3,4},0),IFERROR(VLOOKUP(OFS118,[1]MO!$A$6:$D$26,{2,3,4},0),IFERROR(VLOOKUP(OFS118,[1]MQ!$A$6:$D$26,{2,3,4},0),IFERROR(VLOOKUP(OFS118,[1]BA!$A$6:$H$184,{2,5,8},0),{"No encontrado","X","X"}))))</f>
        <v>ALAMBRON 1/4</v>
      </c>
      <c r="OFU118" s="12" t="str">
        <v>Kg</v>
      </c>
      <c r="OFV118" s="4">
        <v>16</v>
      </c>
      <c r="OFW118" s="1">
        <f t="shared" ref="OFW118" si="5385">(0.15*2+0.2*2)/0.2*0.248*1.03</f>
        <v>0.89</v>
      </c>
      <c r="OFX118" s="4">
        <f t="shared" si="2580"/>
        <v>14.24</v>
      </c>
      <c r="OGA118" s="1" t="s">
        <v>542</v>
      </c>
      <c r="OGB118" s="4" t="str" cm="1">
        <f t="array" ref="OGB118:OGD118">IFERROR(VLOOKUP(OGA118,[1]MA!$A$6:$D$32,{2,3,4},0),IFERROR(VLOOKUP(OGA118,[1]MO!$A$6:$D$26,{2,3,4},0),IFERROR(VLOOKUP(OGA118,[1]MQ!$A$6:$D$26,{2,3,4},0),IFERROR(VLOOKUP(OGA118,[1]BA!$A$6:$H$184,{2,5,8},0),{"No encontrado","X","X"}))))</f>
        <v>ALAMBRON 1/4</v>
      </c>
      <c r="OGC118" s="12" t="str">
        <v>Kg</v>
      </c>
      <c r="OGD118" s="4">
        <v>16</v>
      </c>
      <c r="OGE118" s="1">
        <f t="shared" ref="OGE118" si="5386">(0.15*2+0.2*2)/0.2*0.248*1.03</f>
        <v>0.89</v>
      </c>
      <c r="OGF118" s="4">
        <f t="shared" si="2582"/>
        <v>14.24</v>
      </c>
      <c r="OGI118" s="1" t="s">
        <v>542</v>
      </c>
      <c r="OGJ118" s="4" t="str" cm="1">
        <f t="array" ref="OGJ118:OGL118">IFERROR(VLOOKUP(OGI118,[1]MA!$A$6:$D$32,{2,3,4},0),IFERROR(VLOOKUP(OGI118,[1]MO!$A$6:$D$26,{2,3,4},0),IFERROR(VLOOKUP(OGI118,[1]MQ!$A$6:$D$26,{2,3,4},0),IFERROR(VLOOKUP(OGI118,[1]BA!$A$6:$H$184,{2,5,8},0),{"No encontrado","X","X"}))))</f>
        <v>ALAMBRON 1/4</v>
      </c>
      <c r="OGK118" s="12" t="str">
        <v>Kg</v>
      </c>
      <c r="OGL118" s="4">
        <v>16</v>
      </c>
      <c r="OGM118" s="1">
        <f t="shared" ref="OGM118" si="5387">(0.15*2+0.2*2)/0.2*0.248*1.03</f>
        <v>0.89</v>
      </c>
      <c r="OGN118" s="4">
        <f t="shared" si="2584"/>
        <v>14.24</v>
      </c>
      <c r="OGQ118" s="1" t="s">
        <v>542</v>
      </c>
      <c r="OGR118" s="4" t="str" cm="1">
        <f t="array" ref="OGR118:OGT118">IFERROR(VLOOKUP(OGQ118,[1]MA!$A$6:$D$32,{2,3,4},0),IFERROR(VLOOKUP(OGQ118,[1]MO!$A$6:$D$26,{2,3,4},0),IFERROR(VLOOKUP(OGQ118,[1]MQ!$A$6:$D$26,{2,3,4},0),IFERROR(VLOOKUP(OGQ118,[1]BA!$A$6:$H$184,{2,5,8},0),{"No encontrado","X","X"}))))</f>
        <v>ALAMBRON 1/4</v>
      </c>
      <c r="OGS118" s="12" t="str">
        <v>Kg</v>
      </c>
      <c r="OGT118" s="4">
        <v>16</v>
      </c>
      <c r="OGU118" s="1">
        <f t="shared" ref="OGU118" si="5388">(0.15*2+0.2*2)/0.2*0.248*1.03</f>
        <v>0.89</v>
      </c>
      <c r="OGV118" s="4">
        <f t="shared" si="2586"/>
        <v>14.24</v>
      </c>
      <c r="OGY118" s="1" t="s">
        <v>542</v>
      </c>
      <c r="OGZ118" s="4" t="str" cm="1">
        <f t="array" ref="OGZ118:OHB118">IFERROR(VLOOKUP(OGY118,[1]MA!$A$6:$D$32,{2,3,4},0),IFERROR(VLOOKUP(OGY118,[1]MO!$A$6:$D$26,{2,3,4},0),IFERROR(VLOOKUP(OGY118,[1]MQ!$A$6:$D$26,{2,3,4},0),IFERROR(VLOOKUP(OGY118,[1]BA!$A$6:$H$184,{2,5,8},0),{"No encontrado","X","X"}))))</f>
        <v>ALAMBRON 1/4</v>
      </c>
      <c r="OHA118" s="12" t="str">
        <v>Kg</v>
      </c>
      <c r="OHB118" s="4">
        <v>16</v>
      </c>
      <c r="OHC118" s="1">
        <f t="shared" ref="OHC118" si="5389">(0.15*2+0.2*2)/0.2*0.248*1.03</f>
        <v>0.89</v>
      </c>
      <c r="OHD118" s="4">
        <f t="shared" si="2588"/>
        <v>14.24</v>
      </c>
      <c r="OHG118" s="1" t="s">
        <v>542</v>
      </c>
      <c r="OHH118" s="4" t="str" cm="1">
        <f t="array" ref="OHH118:OHJ118">IFERROR(VLOOKUP(OHG118,[1]MA!$A$6:$D$32,{2,3,4},0),IFERROR(VLOOKUP(OHG118,[1]MO!$A$6:$D$26,{2,3,4},0),IFERROR(VLOOKUP(OHG118,[1]MQ!$A$6:$D$26,{2,3,4},0),IFERROR(VLOOKUP(OHG118,[1]BA!$A$6:$H$184,{2,5,8},0),{"No encontrado","X","X"}))))</f>
        <v>ALAMBRON 1/4</v>
      </c>
      <c r="OHI118" s="12" t="str">
        <v>Kg</v>
      </c>
      <c r="OHJ118" s="4">
        <v>16</v>
      </c>
      <c r="OHK118" s="1">
        <f t="shared" ref="OHK118" si="5390">(0.15*2+0.2*2)/0.2*0.248*1.03</f>
        <v>0.89</v>
      </c>
      <c r="OHL118" s="4">
        <f t="shared" si="2590"/>
        <v>14.24</v>
      </c>
      <c r="OHO118" s="1" t="s">
        <v>542</v>
      </c>
      <c r="OHP118" s="4" t="str" cm="1">
        <f t="array" ref="OHP118:OHR118">IFERROR(VLOOKUP(OHO118,[1]MA!$A$6:$D$32,{2,3,4},0),IFERROR(VLOOKUP(OHO118,[1]MO!$A$6:$D$26,{2,3,4},0),IFERROR(VLOOKUP(OHO118,[1]MQ!$A$6:$D$26,{2,3,4},0),IFERROR(VLOOKUP(OHO118,[1]BA!$A$6:$H$184,{2,5,8},0),{"No encontrado","X","X"}))))</f>
        <v>ALAMBRON 1/4</v>
      </c>
      <c r="OHQ118" s="12" t="str">
        <v>Kg</v>
      </c>
      <c r="OHR118" s="4">
        <v>16</v>
      </c>
      <c r="OHS118" s="1">
        <f t="shared" ref="OHS118" si="5391">(0.15*2+0.2*2)/0.2*0.248*1.03</f>
        <v>0.89</v>
      </c>
      <c r="OHT118" s="4">
        <f t="shared" si="2592"/>
        <v>14.24</v>
      </c>
      <c r="OHW118" s="1" t="s">
        <v>542</v>
      </c>
      <c r="OHX118" s="4" t="str" cm="1">
        <f t="array" ref="OHX118:OHZ118">IFERROR(VLOOKUP(OHW118,[1]MA!$A$6:$D$32,{2,3,4},0),IFERROR(VLOOKUP(OHW118,[1]MO!$A$6:$D$26,{2,3,4},0),IFERROR(VLOOKUP(OHW118,[1]MQ!$A$6:$D$26,{2,3,4},0),IFERROR(VLOOKUP(OHW118,[1]BA!$A$6:$H$184,{2,5,8},0),{"No encontrado","X","X"}))))</f>
        <v>ALAMBRON 1/4</v>
      </c>
      <c r="OHY118" s="12" t="str">
        <v>Kg</v>
      </c>
      <c r="OHZ118" s="4">
        <v>16</v>
      </c>
      <c r="OIA118" s="1">
        <f t="shared" ref="OIA118" si="5392">(0.15*2+0.2*2)/0.2*0.248*1.03</f>
        <v>0.89</v>
      </c>
      <c r="OIB118" s="4">
        <f t="shared" si="2594"/>
        <v>14.24</v>
      </c>
      <c r="OIE118" s="1" t="s">
        <v>542</v>
      </c>
      <c r="OIF118" s="4" t="str" cm="1">
        <f t="array" ref="OIF118:OIH118">IFERROR(VLOOKUP(OIE118,[1]MA!$A$6:$D$32,{2,3,4},0),IFERROR(VLOOKUP(OIE118,[1]MO!$A$6:$D$26,{2,3,4},0),IFERROR(VLOOKUP(OIE118,[1]MQ!$A$6:$D$26,{2,3,4},0),IFERROR(VLOOKUP(OIE118,[1]BA!$A$6:$H$184,{2,5,8},0),{"No encontrado","X","X"}))))</f>
        <v>ALAMBRON 1/4</v>
      </c>
      <c r="OIG118" s="12" t="str">
        <v>Kg</v>
      </c>
      <c r="OIH118" s="4">
        <v>16</v>
      </c>
      <c r="OII118" s="1">
        <f t="shared" ref="OII118" si="5393">(0.15*2+0.2*2)/0.2*0.248*1.03</f>
        <v>0.89</v>
      </c>
      <c r="OIJ118" s="4">
        <f t="shared" si="2596"/>
        <v>14.24</v>
      </c>
      <c r="OIM118" s="1" t="s">
        <v>542</v>
      </c>
      <c r="OIN118" s="4" t="str" cm="1">
        <f t="array" ref="OIN118:OIP118">IFERROR(VLOOKUP(OIM118,[1]MA!$A$6:$D$32,{2,3,4},0),IFERROR(VLOOKUP(OIM118,[1]MO!$A$6:$D$26,{2,3,4},0),IFERROR(VLOOKUP(OIM118,[1]MQ!$A$6:$D$26,{2,3,4},0),IFERROR(VLOOKUP(OIM118,[1]BA!$A$6:$H$184,{2,5,8},0),{"No encontrado","X","X"}))))</f>
        <v>ALAMBRON 1/4</v>
      </c>
      <c r="OIO118" s="12" t="str">
        <v>Kg</v>
      </c>
      <c r="OIP118" s="4">
        <v>16</v>
      </c>
      <c r="OIQ118" s="1">
        <f t="shared" ref="OIQ118" si="5394">(0.15*2+0.2*2)/0.2*0.248*1.03</f>
        <v>0.89</v>
      </c>
      <c r="OIR118" s="4">
        <f t="shared" si="2598"/>
        <v>14.24</v>
      </c>
      <c r="OIU118" s="1" t="s">
        <v>542</v>
      </c>
      <c r="OIV118" s="4" t="str" cm="1">
        <f t="array" ref="OIV118:OIX118">IFERROR(VLOOKUP(OIU118,[1]MA!$A$6:$D$32,{2,3,4},0),IFERROR(VLOOKUP(OIU118,[1]MO!$A$6:$D$26,{2,3,4},0),IFERROR(VLOOKUP(OIU118,[1]MQ!$A$6:$D$26,{2,3,4},0),IFERROR(VLOOKUP(OIU118,[1]BA!$A$6:$H$184,{2,5,8},0),{"No encontrado","X","X"}))))</f>
        <v>ALAMBRON 1/4</v>
      </c>
      <c r="OIW118" s="12" t="str">
        <v>Kg</v>
      </c>
      <c r="OIX118" s="4">
        <v>16</v>
      </c>
      <c r="OIY118" s="1">
        <f t="shared" ref="OIY118" si="5395">(0.15*2+0.2*2)/0.2*0.248*1.03</f>
        <v>0.89</v>
      </c>
      <c r="OIZ118" s="4">
        <f t="shared" si="2600"/>
        <v>14.24</v>
      </c>
      <c r="OJC118" s="1" t="s">
        <v>542</v>
      </c>
      <c r="OJD118" s="4" t="str" cm="1">
        <f t="array" ref="OJD118:OJF118">IFERROR(VLOOKUP(OJC118,[1]MA!$A$6:$D$32,{2,3,4},0),IFERROR(VLOOKUP(OJC118,[1]MO!$A$6:$D$26,{2,3,4},0),IFERROR(VLOOKUP(OJC118,[1]MQ!$A$6:$D$26,{2,3,4},0),IFERROR(VLOOKUP(OJC118,[1]BA!$A$6:$H$184,{2,5,8},0),{"No encontrado","X","X"}))))</f>
        <v>ALAMBRON 1/4</v>
      </c>
      <c r="OJE118" s="12" t="str">
        <v>Kg</v>
      </c>
      <c r="OJF118" s="4">
        <v>16</v>
      </c>
      <c r="OJG118" s="1">
        <f t="shared" ref="OJG118" si="5396">(0.15*2+0.2*2)/0.2*0.248*1.03</f>
        <v>0.89</v>
      </c>
      <c r="OJH118" s="4">
        <f t="shared" si="2602"/>
        <v>14.24</v>
      </c>
      <c r="OJK118" s="1" t="s">
        <v>542</v>
      </c>
      <c r="OJL118" s="4" t="str" cm="1">
        <f t="array" ref="OJL118:OJN118">IFERROR(VLOOKUP(OJK118,[1]MA!$A$6:$D$32,{2,3,4},0),IFERROR(VLOOKUP(OJK118,[1]MO!$A$6:$D$26,{2,3,4},0),IFERROR(VLOOKUP(OJK118,[1]MQ!$A$6:$D$26,{2,3,4},0),IFERROR(VLOOKUP(OJK118,[1]BA!$A$6:$H$184,{2,5,8},0),{"No encontrado","X","X"}))))</f>
        <v>ALAMBRON 1/4</v>
      </c>
      <c r="OJM118" s="12" t="str">
        <v>Kg</v>
      </c>
      <c r="OJN118" s="4">
        <v>16</v>
      </c>
      <c r="OJO118" s="1">
        <f t="shared" ref="OJO118" si="5397">(0.15*2+0.2*2)/0.2*0.248*1.03</f>
        <v>0.89</v>
      </c>
      <c r="OJP118" s="4">
        <f t="shared" si="2604"/>
        <v>14.24</v>
      </c>
      <c r="OJS118" s="1" t="s">
        <v>542</v>
      </c>
      <c r="OJT118" s="4" t="str" cm="1">
        <f t="array" ref="OJT118:OJV118">IFERROR(VLOOKUP(OJS118,[1]MA!$A$6:$D$32,{2,3,4},0),IFERROR(VLOOKUP(OJS118,[1]MO!$A$6:$D$26,{2,3,4},0),IFERROR(VLOOKUP(OJS118,[1]MQ!$A$6:$D$26,{2,3,4},0),IFERROR(VLOOKUP(OJS118,[1]BA!$A$6:$H$184,{2,5,8},0),{"No encontrado","X","X"}))))</f>
        <v>ALAMBRON 1/4</v>
      </c>
      <c r="OJU118" s="12" t="str">
        <v>Kg</v>
      </c>
      <c r="OJV118" s="4">
        <v>16</v>
      </c>
      <c r="OJW118" s="1">
        <f t="shared" ref="OJW118" si="5398">(0.15*2+0.2*2)/0.2*0.248*1.03</f>
        <v>0.89</v>
      </c>
      <c r="OJX118" s="4">
        <f t="shared" si="2606"/>
        <v>14.24</v>
      </c>
      <c r="OKA118" s="1" t="s">
        <v>542</v>
      </c>
      <c r="OKB118" s="4" t="str" cm="1">
        <f t="array" ref="OKB118:OKD118">IFERROR(VLOOKUP(OKA118,[1]MA!$A$6:$D$32,{2,3,4},0),IFERROR(VLOOKUP(OKA118,[1]MO!$A$6:$D$26,{2,3,4},0),IFERROR(VLOOKUP(OKA118,[1]MQ!$A$6:$D$26,{2,3,4},0),IFERROR(VLOOKUP(OKA118,[1]BA!$A$6:$H$184,{2,5,8},0),{"No encontrado","X","X"}))))</f>
        <v>ALAMBRON 1/4</v>
      </c>
      <c r="OKC118" s="12" t="str">
        <v>Kg</v>
      </c>
      <c r="OKD118" s="4">
        <v>16</v>
      </c>
      <c r="OKE118" s="1">
        <f t="shared" ref="OKE118" si="5399">(0.15*2+0.2*2)/0.2*0.248*1.03</f>
        <v>0.89</v>
      </c>
      <c r="OKF118" s="4">
        <f t="shared" si="2608"/>
        <v>14.24</v>
      </c>
      <c r="OKI118" s="1" t="s">
        <v>542</v>
      </c>
      <c r="OKJ118" s="4" t="str" cm="1">
        <f t="array" ref="OKJ118:OKL118">IFERROR(VLOOKUP(OKI118,[1]MA!$A$6:$D$32,{2,3,4},0),IFERROR(VLOOKUP(OKI118,[1]MO!$A$6:$D$26,{2,3,4},0),IFERROR(VLOOKUP(OKI118,[1]MQ!$A$6:$D$26,{2,3,4},0),IFERROR(VLOOKUP(OKI118,[1]BA!$A$6:$H$184,{2,5,8},0),{"No encontrado","X","X"}))))</f>
        <v>ALAMBRON 1/4</v>
      </c>
      <c r="OKK118" s="12" t="str">
        <v>Kg</v>
      </c>
      <c r="OKL118" s="4">
        <v>16</v>
      </c>
      <c r="OKM118" s="1">
        <f t="shared" ref="OKM118" si="5400">(0.15*2+0.2*2)/0.2*0.248*1.03</f>
        <v>0.89</v>
      </c>
      <c r="OKN118" s="4">
        <f t="shared" si="2610"/>
        <v>14.24</v>
      </c>
      <c r="OKQ118" s="1" t="s">
        <v>542</v>
      </c>
      <c r="OKR118" s="4" t="str" cm="1">
        <f t="array" ref="OKR118:OKT118">IFERROR(VLOOKUP(OKQ118,[1]MA!$A$6:$D$32,{2,3,4},0),IFERROR(VLOOKUP(OKQ118,[1]MO!$A$6:$D$26,{2,3,4},0),IFERROR(VLOOKUP(OKQ118,[1]MQ!$A$6:$D$26,{2,3,4},0),IFERROR(VLOOKUP(OKQ118,[1]BA!$A$6:$H$184,{2,5,8},0),{"No encontrado","X","X"}))))</f>
        <v>ALAMBRON 1/4</v>
      </c>
      <c r="OKS118" s="12" t="str">
        <v>Kg</v>
      </c>
      <c r="OKT118" s="4">
        <v>16</v>
      </c>
      <c r="OKU118" s="1">
        <f t="shared" ref="OKU118" si="5401">(0.15*2+0.2*2)/0.2*0.248*1.03</f>
        <v>0.89</v>
      </c>
      <c r="OKV118" s="4">
        <f t="shared" si="2612"/>
        <v>14.24</v>
      </c>
      <c r="OKY118" s="1" t="s">
        <v>542</v>
      </c>
      <c r="OKZ118" s="4" t="str" cm="1">
        <f t="array" ref="OKZ118:OLB118">IFERROR(VLOOKUP(OKY118,[1]MA!$A$6:$D$32,{2,3,4},0),IFERROR(VLOOKUP(OKY118,[1]MO!$A$6:$D$26,{2,3,4},0),IFERROR(VLOOKUP(OKY118,[1]MQ!$A$6:$D$26,{2,3,4},0),IFERROR(VLOOKUP(OKY118,[1]BA!$A$6:$H$184,{2,5,8},0),{"No encontrado","X","X"}))))</f>
        <v>ALAMBRON 1/4</v>
      </c>
      <c r="OLA118" s="12" t="str">
        <v>Kg</v>
      </c>
      <c r="OLB118" s="4">
        <v>16</v>
      </c>
      <c r="OLC118" s="1">
        <f t="shared" ref="OLC118" si="5402">(0.15*2+0.2*2)/0.2*0.248*1.03</f>
        <v>0.89</v>
      </c>
      <c r="OLD118" s="4">
        <f t="shared" si="2614"/>
        <v>14.24</v>
      </c>
      <c r="OLG118" s="1" t="s">
        <v>542</v>
      </c>
      <c r="OLH118" s="4" t="str" cm="1">
        <f t="array" ref="OLH118:OLJ118">IFERROR(VLOOKUP(OLG118,[1]MA!$A$6:$D$32,{2,3,4},0),IFERROR(VLOOKUP(OLG118,[1]MO!$A$6:$D$26,{2,3,4},0),IFERROR(VLOOKUP(OLG118,[1]MQ!$A$6:$D$26,{2,3,4},0),IFERROR(VLOOKUP(OLG118,[1]BA!$A$6:$H$184,{2,5,8},0),{"No encontrado","X","X"}))))</f>
        <v>ALAMBRON 1/4</v>
      </c>
      <c r="OLI118" s="12" t="str">
        <v>Kg</v>
      </c>
      <c r="OLJ118" s="4">
        <v>16</v>
      </c>
      <c r="OLK118" s="1">
        <f t="shared" ref="OLK118" si="5403">(0.15*2+0.2*2)/0.2*0.248*1.03</f>
        <v>0.89</v>
      </c>
      <c r="OLL118" s="4">
        <f t="shared" si="2616"/>
        <v>14.24</v>
      </c>
      <c r="OLO118" s="1" t="s">
        <v>542</v>
      </c>
      <c r="OLP118" s="4" t="str" cm="1">
        <f t="array" ref="OLP118:OLR118">IFERROR(VLOOKUP(OLO118,[1]MA!$A$6:$D$32,{2,3,4},0),IFERROR(VLOOKUP(OLO118,[1]MO!$A$6:$D$26,{2,3,4},0),IFERROR(VLOOKUP(OLO118,[1]MQ!$A$6:$D$26,{2,3,4},0),IFERROR(VLOOKUP(OLO118,[1]BA!$A$6:$H$184,{2,5,8},0),{"No encontrado","X","X"}))))</f>
        <v>ALAMBRON 1/4</v>
      </c>
      <c r="OLQ118" s="12" t="str">
        <v>Kg</v>
      </c>
      <c r="OLR118" s="4">
        <v>16</v>
      </c>
      <c r="OLS118" s="1">
        <f t="shared" ref="OLS118" si="5404">(0.15*2+0.2*2)/0.2*0.248*1.03</f>
        <v>0.89</v>
      </c>
      <c r="OLT118" s="4">
        <f t="shared" si="2618"/>
        <v>14.24</v>
      </c>
      <c r="OLW118" s="1" t="s">
        <v>542</v>
      </c>
      <c r="OLX118" s="4" t="str" cm="1">
        <f t="array" ref="OLX118:OLZ118">IFERROR(VLOOKUP(OLW118,[1]MA!$A$6:$D$32,{2,3,4},0),IFERROR(VLOOKUP(OLW118,[1]MO!$A$6:$D$26,{2,3,4},0),IFERROR(VLOOKUP(OLW118,[1]MQ!$A$6:$D$26,{2,3,4},0),IFERROR(VLOOKUP(OLW118,[1]BA!$A$6:$H$184,{2,5,8},0),{"No encontrado","X","X"}))))</f>
        <v>ALAMBRON 1/4</v>
      </c>
      <c r="OLY118" s="12" t="str">
        <v>Kg</v>
      </c>
      <c r="OLZ118" s="4">
        <v>16</v>
      </c>
      <c r="OMA118" s="1">
        <f t="shared" ref="OMA118" si="5405">(0.15*2+0.2*2)/0.2*0.248*1.03</f>
        <v>0.89</v>
      </c>
      <c r="OMB118" s="4">
        <f t="shared" si="2620"/>
        <v>14.24</v>
      </c>
      <c r="OME118" s="1" t="s">
        <v>542</v>
      </c>
      <c r="OMF118" s="4" t="str" cm="1">
        <f t="array" ref="OMF118:OMH118">IFERROR(VLOOKUP(OME118,[1]MA!$A$6:$D$32,{2,3,4},0),IFERROR(VLOOKUP(OME118,[1]MO!$A$6:$D$26,{2,3,4},0),IFERROR(VLOOKUP(OME118,[1]MQ!$A$6:$D$26,{2,3,4},0),IFERROR(VLOOKUP(OME118,[1]BA!$A$6:$H$184,{2,5,8},0),{"No encontrado","X","X"}))))</f>
        <v>ALAMBRON 1/4</v>
      </c>
      <c r="OMG118" s="12" t="str">
        <v>Kg</v>
      </c>
      <c r="OMH118" s="4">
        <v>16</v>
      </c>
      <c r="OMI118" s="1">
        <f t="shared" ref="OMI118" si="5406">(0.15*2+0.2*2)/0.2*0.248*1.03</f>
        <v>0.89</v>
      </c>
      <c r="OMJ118" s="4">
        <f t="shared" si="2622"/>
        <v>14.24</v>
      </c>
      <c r="OMM118" s="1" t="s">
        <v>542</v>
      </c>
      <c r="OMN118" s="4" t="str" cm="1">
        <f t="array" ref="OMN118:OMP118">IFERROR(VLOOKUP(OMM118,[1]MA!$A$6:$D$32,{2,3,4},0),IFERROR(VLOOKUP(OMM118,[1]MO!$A$6:$D$26,{2,3,4},0),IFERROR(VLOOKUP(OMM118,[1]MQ!$A$6:$D$26,{2,3,4},0),IFERROR(VLOOKUP(OMM118,[1]BA!$A$6:$H$184,{2,5,8},0),{"No encontrado","X","X"}))))</f>
        <v>ALAMBRON 1/4</v>
      </c>
      <c r="OMO118" s="12" t="str">
        <v>Kg</v>
      </c>
      <c r="OMP118" s="4">
        <v>16</v>
      </c>
      <c r="OMQ118" s="1">
        <f t="shared" ref="OMQ118" si="5407">(0.15*2+0.2*2)/0.2*0.248*1.03</f>
        <v>0.89</v>
      </c>
      <c r="OMR118" s="4">
        <f t="shared" si="2624"/>
        <v>14.24</v>
      </c>
      <c r="OMU118" s="1" t="s">
        <v>542</v>
      </c>
      <c r="OMV118" s="4" t="str" cm="1">
        <f t="array" ref="OMV118:OMX118">IFERROR(VLOOKUP(OMU118,[1]MA!$A$6:$D$32,{2,3,4},0),IFERROR(VLOOKUP(OMU118,[1]MO!$A$6:$D$26,{2,3,4},0),IFERROR(VLOOKUP(OMU118,[1]MQ!$A$6:$D$26,{2,3,4},0),IFERROR(VLOOKUP(OMU118,[1]BA!$A$6:$H$184,{2,5,8},0),{"No encontrado","X","X"}))))</f>
        <v>ALAMBRON 1/4</v>
      </c>
      <c r="OMW118" s="12" t="str">
        <v>Kg</v>
      </c>
      <c r="OMX118" s="4">
        <v>16</v>
      </c>
      <c r="OMY118" s="1">
        <f t="shared" ref="OMY118" si="5408">(0.15*2+0.2*2)/0.2*0.248*1.03</f>
        <v>0.89</v>
      </c>
      <c r="OMZ118" s="4">
        <f t="shared" si="2626"/>
        <v>14.24</v>
      </c>
      <c r="ONC118" s="1" t="s">
        <v>542</v>
      </c>
      <c r="OND118" s="4" t="str" cm="1">
        <f t="array" ref="OND118:ONF118">IFERROR(VLOOKUP(ONC118,[1]MA!$A$6:$D$32,{2,3,4},0),IFERROR(VLOOKUP(ONC118,[1]MO!$A$6:$D$26,{2,3,4},0),IFERROR(VLOOKUP(ONC118,[1]MQ!$A$6:$D$26,{2,3,4},0),IFERROR(VLOOKUP(ONC118,[1]BA!$A$6:$H$184,{2,5,8},0),{"No encontrado","X","X"}))))</f>
        <v>ALAMBRON 1/4</v>
      </c>
      <c r="ONE118" s="12" t="str">
        <v>Kg</v>
      </c>
      <c r="ONF118" s="4">
        <v>16</v>
      </c>
      <c r="ONG118" s="1">
        <f t="shared" ref="ONG118" si="5409">(0.15*2+0.2*2)/0.2*0.248*1.03</f>
        <v>0.89</v>
      </c>
      <c r="ONH118" s="4">
        <f t="shared" si="2628"/>
        <v>14.24</v>
      </c>
      <c r="ONK118" s="1" t="s">
        <v>542</v>
      </c>
      <c r="ONL118" s="4" t="str" cm="1">
        <f t="array" ref="ONL118:ONN118">IFERROR(VLOOKUP(ONK118,[1]MA!$A$6:$D$32,{2,3,4},0),IFERROR(VLOOKUP(ONK118,[1]MO!$A$6:$D$26,{2,3,4},0),IFERROR(VLOOKUP(ONK118,[1]MQ!$A$6:$D$26,{2,3,4},0),IFERROR(VLOOKUP(ONK118,[1]BA!$A$6:$H$184,{2,5,8},0),{"No encontrado","X","X"}))))</f>
        <v>ALAMBRON 1/4</v>
      </c>
      <c r="ONM118" s="12" t="str">
        <v>Kg</v>
      </c>
      <c r="ONN118" s="4">
        <v>16</v>
      </c>
      <c r="ONO118" s="1">
        <f t="shared" ref="ONO118" si="5410">(0.15*2+0.2*2)/0.2*0.248*1.03</f>
        <v>0.89</v>
      </c>
      <c r="ONP118" s="4">
        <f t="shared" si="2630"/>
        <v>14.24</v>
      </c>
      <c r="ONS118" s="1" t="s">
        <v>542</v>
      </c>
      <c r="ONT118" s="4" t="str" cm="1">
        <f t="array" ref="ONT118:ONV118">IFERROR(VLOOKUP(ONS118,[1]MA!$A$6:$D$32,{2,3,4},0),IFERROR(VLOOKUP(ONS118,[1]MO!$A$6:$D$26,{2,3,4},0),IFERROR(VLOOKUP(ONS118,[1]MQ!$A$6:$D$26,{2,3,4},0),IFERROR(VLOOKUP(ONS118,[1]BA!$A$6:$H$184,{2,5,8},0),{"No encontrado","X","X"}))))</f>
        <v>ALAMBRON 1/4</v>
      </c>
      <c r="ONU118" s="12" t="str">
        <v>Kg</v>
      </c>
      <c r="ONV118" s="4">
        <v>16</v>
      </c>
      <c r="ONW118" s="1">
        <f t="shared" ref="ONW118" si="5411">(0.15*2+0.2*2)/0.2*0.248*1.03</f>
        <v>0.89</v>
      </c>
      <c r="ONX118" s="4">
        <f t="shared" si="2632"/>
        <v>14.24</v>
      </c>
      <c r="OOA118" s="1" t="s">
        <v>542</v>
      </c>
      <c r="OOB118" s="4" t="str" cm="1">
        <f t="array" ref="OOB118:OOD118">IFERROR(VLOOKUP(OOA118,[1]MA!$A$6:$D$32,{2,3,4},0),IFERROR(VLOOKUP(OOA118,[1]MO!$A$6:$D$26,{2,3,4},0),IFERROR(VLOOKUP(OOA118,[1]MQ!$A$6:$D$26,{2,3,4},0),IFERROR(VLOOKUP(OOA118,[1]BA!$A$6:$H$184,{2,5,8},0),{"No encontrado","X","X"}))))</f>
        <v>ALAMBRON 1/4</v>
      </c>
      <c r="OOC118" s="12" t="str">
        <v>Kg</v>
      </c>
      <c r="OOD118" s="4">
        <v>16</v>
      </c>
      <c r="OOE118" s="1">
        <f t="shared" ref="OOE118" si="5412">(0.15*2+0.2*2)/0.2*0.248*1.03</f>
        <v>0.89</v>
      </c>
      <c r="OOF118" s="4">
        <f t="shared" si="2634"/>
        <v>14.24</v>
      </c>
      <c r="OOI118" s="1" t="s">
        <v>542</v>
      </c>
      <c r="OOJ118" s="4" t="str" cm="1">
        <f t="array" ref="OOJ118:OOL118">IFERROR(VLOOKUP(OOI118,[1]MA!$A$6:$D$32,{2,3,4},0),IFERROR(VLOOKUP(OOI118,[1]MO!$A$6:$D$26,{2,3,4},0),IFERROR(VLOOKUP(OOI118,[1]MQ!$A$6:$D$26,{2,3,4},0),IFERROR(VLOOKUP(OOI118,[1]BA!$A$6:$H$184,{2,5,8},0),{"No encontrado","X","X"}))))</f>
        <v>ALAMBRON 1/4</v>
      </c>
      <c r="OOK118" s="12" t="str">
        <v>Kg</v>
      </c>
      <c r="OOL118" s="4">
        <v>16</v>
      </c>
      <c r="OOM118" s="1">
        <f t="shared" ref="OOM118" si="5413">(0.15*2+0.2*2)/0.2*0.248*1.03</f>
        <v>0.89</v>
      </c>
      <c r="OON118" s="4">
        <f t="shared" si="2636"/>
        <v>14.24</v>
      </c>
      <c r="OOQ118" s="1" t="s">
        <v>542</v>
      </c>
      <c r="OOR118" s="4" t="str" cm="1">
        <f t="array" ref="OOR118:OOT118">IFERROR(VLOOKUP(OOQ118,[1]MA!$A$6:$D$32,{2,3,4},0),IFERROR(VLOOKUP(OOQ118,[1]MO!$A$6:$D$26,{2,3,4},0),IFERROR(VLOOKUP(OOQ118,[1]MQ!$A$6:$D$26,{2,3,4},0),IFERROR(VLOOKUP(OOQ118,[1]BA!$A$6:$H$184,{2,5,8},0),{"No encontrado","X","X"}))))</f>
        <v>ALAMBRON 1/4</v>
      </c>
      <c r="OOS118" s="12" t="str">
        <v>Kg</v>
      </c>
      <c r="OOT118" s="4">
        <v>16</v>
      </c>
      <c r="OOU118" s="1">
        <f t="shared" ref="OOU118" si="5414">(0.15*2+0.2*2)/0.2*0.248*1.03</f>
        <v>0.89</v>
      </c>
      <c r="OOV118" s="4">
        <f t="shared" si="2638"/>
        <v>14.24</v>
      </c>
      <c r="OOY118" s="1" t="s">
        <v>542</v>
      </c>
      <c r="OOZ118" s="4" t="str" cm="1">
        <f t="array" ref="OOZ118:OPB118">IFERROR(VLOOKUP(OOY118,[1]MA!$A$6:$D$32,{2,3,4},0),IFERROR(VLOOKUP(OOY118,[1]MO!$A$6:$D$26,{2,3,4},0),IFERROR(VLOOKUP(OOY118,[1]MQ!$A$6:$D$26,{2,3,4},0),IFERROR(VLOOKUP(OOY118,[1]BA!$A$6:$H$184,{2,5,8},0),{"No encontrado","X","X"}))))</f>
        <v>ALAMBRON 1/4</v>
      </c>
      <c r="OPA118" s="12" t="str">
        <v>Kg</v>
      </c>
      <c r="OPB118" s="4">
        <v>16</v>
      </c>
      <c r="OPC118" s="1">
        <f t="shared" ref="OPC118" si="5415">(0.15*2+0.2*2)/0.2*0.248*1.03</f>
        <v>0.89</v>
      </c>
      <c r="OPD118" s="4">
        <f t="shared" si="2640"/>
        <v>14.24</v>
      </c>
      <c r="OPG118" s="1" t="s">
        <v>542</v>
      </c>
      <c r="OPH118" s="4" t="str" cm="1">
        <f t="array" ref="OPH118:OPJ118">IFERROR(VLOOKUP(OPG118,[1]MA!$A$6:$D$32,{2,3,4},0),IFERROR(VLOOKUP(OPG118,[1]MO!$A$6:$D$26,{2,3,4},0),IFERROR(VLOOKUP(OPG118,[1]MQ!$A$6:$D$26,{2,3,4},0),IFERROR(VLOOKUP(OPG118,[1]BA!$A$6:$H$184,{2,5,8},0),{"No encontrado","X","X"}))))</f>
        <v>ALAMBRON 1/4</v>
      </c>
      <c r="OPI118" s="12" t="str">
        <v>Kg</v>
      </c>
      <c r="OPJ118" s="4">
        <v>16</v>
      </c>
      <c r="OPK118" s="1">
        <f t="shared" ref="OPK118" si="5416">(0.15*2+0.2*2)/0.2*0.248*1.03</f>
        <v>0.89</v>
      </c>
      <c r="OPL118" s="4">
        <f t="shared" si="2642"/>
        <v>14.24</v>
      </c>
      <c r="OPO118" s="1" t="s">
        <v>542</v>
      </c>
      <c r="OPP118" s="4" t="str" cm="1">
        <f t="array" ref="OPP118:OPR118">IFERROR(VLOOKUP(OPO118,[1]MA!$A$6:$D$32,{2,3,4},0),IFERROR(VLOOKUP(OPO118,[1]MO!$A$6:$D$26,{2,3,4},0),IFERROR(VLOOKUP(OPO118,[1]MQ!$A$6:$D$26,{2,3,4},0),IFERROR(VLOOKUP(OPO118,[1]BA!$A$6:$H$184,{2,5,8},0),{"No encontrado","X","X"}))))</f>
        <v>ALAMBRON 1/4</v>
      </c>
      <c r="OPQ118" s="12" t="str">
        <v>Kg</v>
      </c>
      <c r="OPR118" s="4">
        <v>16</v>
      </c>
      <c r="OPS118" s="1">
        <f t="shared" ref="OPS118" si="5417">(0.15*2+0.2*2)/0.2*0.248*1.03</f>
        <v>0.89</v>
      </c>
      <c r="OPT118" s="4">
        <f t="shared" si="2644"/>
        <v>14.24</v>
      </c>
      <c r="OPW118" s="1" t="s">
        <v>542</v>
      </c>
      <c r="OPX118" s="4" t="str" cm="1">
        <f t="array" ref="OPX118:OPZ118">IFERROR(VLOOKUP(OPW118,[1]MA!$A$6:$D$32,{2,3,4},0),IFERROR(VLOOKUP(OPW118,[1]MO!$A$6:$D$26,{2,3,4},0),IFERROR(VLOOKUP(OPW118,[1]MQ!$A$6:$D$26,{2,3,4},0),IFERROR(VLOOKUP(OPW118,[1]BA!$A$6:$H$184,{2,5,8},0),{"No encontrado","X","X"}))))</f>
        <v>ALAMBRON 1/4</v>
      </c>
      <c r="OPY118" s="12" t="str">
        <v>Kg</v>
      </c>
      <c r="OPZ118" s="4">
        <v>16</v>
      </c>
      <c r="OQA118" s="1">
        <f t="shared" ref="OQA118" si="5418">(0.15*2+0.2*2)/0.2*0.248*1.03</f>
        <v>0.89</v>
      </c>
      <c r="OQB118" s="4">
        <f t="shared" si="2646"/>
        <v>14.24</v>
      </c>
      <c r="OQE118" s="1" t="s">
        <v>542</v>
      </c>
      <c r="OQF118" s="4" t="str" cm="1">
        <f t="array" ref="OQF118:OQH118">IFERROR(VLOOKUP(OQE118,[1]MA!$A$6:$D$32,{2,3,4},0),IFERROR(VLOOKUP(OQE118,[1]MO!$A$6:$D$26,{2,3,4},0),IFERROR(VLOOKUP(OQE118,[1]MQ!$A$6:$D$26,{2,3,4},0),IFERROR(VLOOKUP(OQE118,[1]BA!$A$6:$H$184,{2,5,8},0),{"No encontrado","X","X"}))))</f>
        <v>ALAMBRON 1/4</v>
      </c>
      <c r="OQG118" s="12" t="str">
        <v>Kg</v>
      </c>
      <c r="OQH118" s="4">
        <v>16</v>
      </c>
      <c r="OQI118" s="1">
        <f t="shared" ref="OQI118" si="5419">(0.15*2+0.2*2)/0.2*0.248*1.03</f>
        <v>0.89</v>
      </c>
      <c r="OQJ118" s="4">
        <f t="shared" si="2648"/>
        <v>14.24</v>
      </c>
      <c r="OQM118" s="1" t="s">
        <v>542</v>
      </c>
      <c r="OQN118" s="4" t="str" cm="1">
        <f t="array" ref="OQN118:OQP118">IFERROR(VLOOKUP(OQM118,[1]MA!$A$6:$D$32,{2,3,4},0),IFERROR(VLOOKUP(OQM118,[1]MO!$A$6:$D$26,{2,3,4},0),IFERROR(VLOOKUP(OQM118,[1]MQ!$A$6:$D$26,{2,3,4},0),IFERROR(VLOOKUP(OQM118,[1]BA!$A$6:$H$184,{2,5,8},0),{"No encontrado","X","X"}))))</f>
        <v>ALAMBRON 1/4</v>
      </c>
      <c r="OQO118" s="12" t="str">
        <v>Kg</v>
      </c>
      <c r="OQP118" s="4">
        <v>16</v>
      </c>
      <c r="OQQ118" s="1">
        <f t="shared" ref="OQQ118" si="5420">(0.15*2+0.2*2)/0.2*0.248*1.03</f>
        <v>0.89</v>
      </c>
      <c r="OQR118" s="4">
        <f t="shared" si="2650"/>
        <v>14.24</v>
      </c>
      <c r="OQU118" s="1" t="s">
        <v>542</v>
      </c>
      <c r="OQV118" s="4" t="str" cm="1">
        <f t="array" ref="OQV118:OQX118">IFERROR(VLOOKUP(OQU118,[1]MA!$A$6:$D$32,{2,3,4},0),IFERROR(VLOOKUP(OQU118,[1]MO!$A$6:$D$26,{2,3,4},0),IFERROR(VLOOKUP(OQU118,[1]MQ!$A$6:$D$26,{2,3,4},0),IFERROR(VLOOKUP(OQU118,[1]BA!$A$6:$H$184,{2,5,8},0),{"No encontrado","X","X"}))))</f>
        <v>ALAMBRON 1/4</v>
      </c>
      <c r="OQW118" s="12" t="str">
        <v>Kg</v>
      </c>
      <c r="OQX118" s="4">
        <v>16</v>
      </c>
      <c r="OQY118" s="1">
        <f t="shared" ref="OQY118" si="5421">(0.15*2+0.2*2)/0.2*0.248*1.03</f>
        <v>0.89</v>
      </c>
      <c r="OQZ118" s="4">
        <f t="shared" si="2652"/>
        <v>14.24</v>
      </c>
      <c r="ORC118" s="1" t="s">
        <v>542</v>
      </c>
      <c r="ORD118" s="4" t="str" cm="1">
        <f t="array" ref="ORD118:ORF118">IFERROR(VLOOKUP(ORC118,[1]MA!$A$6:$D$32,{2,3,4},0),IFERROR(VLOOKUP(ORC118,[1]MO!$A$6:$D$26,{2,3,4},0),IFERROR(VLOOKUP(ORC118,[1]MQ!$A$6:$D$26,{2,3,4},0),IFERROR(VLOOKUP(ORC118,[1]BA!$A$6:$H$184,{2,5,8},0),{"No encontrado","X","X"}))))</f>
        <v>ALAMBRON 1/4</v>
      </c>
      <c r="ORE118" s="12" t="str">
        <v>Kg</v>
      </c>
      <c r="ORF118" s="4">
        <v>16</v>
      </c>
      <c r="ORG118" s="1">
        <f t="shared" ref="ORG118" si="5422">(0.15*2+0.2*2)/0.2*0.248*1.03</f>
        <v>0.89</v>
      </c>
      <c r="ORH118" s="4">
        <f t="shared" si="2654"/>
        <v>14.24</v>
      </c>
      <c r="ORK118" s="1" t="s">
        <v>542</v>
      </c>
      <c r="ORL118" s="4" t="str" cm="1">
        <f t="array" ref="ORL118:ORN118">IFERROR(VLOOKUP(ORK118,[1]MA!$A$6:$D$32,{2,3,4},0),IFERROR(VLOOKUP(ORK118,[1]MO!$A$6:$D$26,{2,3,4},0),IFERROR(VLOOKUP(ORK118,[1]MQ!$A$6:$D$26,{2,3,4},0),IFERROR(VLOOKUP(ORK118,[1]BA!$A$6:$H$184,{2,5,8},0),{"No encontrado","X","X"}))))</f>
        <v>ALAMBRON 1/4</v>
      </c>
      <c r="ORM118" s="12" t="str">
        <v>Kg</v>
      </c>
      <c r="ORN118" s="4">
        <v>16</v>
      </c>
      <c r="ORO118" s="1">
        <f t="shared" ref="ORO118" si="5423">(0.15*2+0.2*2)/0.2*0.248*1.03</f>
        <v>0.89</v>
      </c>
      <c r="ORP118" s="4">
        <f t="shared" si="2656"/>
        <v>14.24</v>
      </c>
      <c r="ORS118" s="1" t="s">
        <v>542</v>
      </c>
      <c r="ORT118" s="4" t="str" cm="1">
        <f t="array" ref="ORT118:ORV118">IFERROR(VLOOKUP(ORS118,[1]MA!$A$6:$D$32,{2,3,4},0),IFERROR(VLOOKUP(ORS118,[1]MO!$A$6:$D$26,{2,3,4},0),IFERROR(VLOOKUP(ORS118,[1]MQ!$A$6:$D$26,{2,3,4},0),IFERROR(VLOOKUP(ORS118,[1]BA!$A$6:$H$184,{2,5,8},0),{"No encontrado","X","X"}))))</f>
        <v>ALAMBRON 1/4</v>
      </c>
      <c r="ORU118" s="12" t="str">
        <v>Kg</v>
      </c>
      <c r="ORV118" s="4">
        <v>16</v>
      </c>
      <c r="ORW118" s="1">
        <f t="shared" ref="ORW118" si="5424">(0.15*2+0.2*2)/0.2*0.248*1.03</f>
        <v>0.89</v>
      </c>
      <c r="ORX118" s="4">
        <f t="shared" si="2658"/>
        <v>14.24</v>
      </c>
      <c r="OSA118" s="1" t="s">
        <v>542</v>
      </c>
      <c r="OSB118" s="4" t="str" cm="1">
        <f t="array" ref="OSB118:OSD118">IFERROR(VLOOKUP(OSA118,[1]MA!$A$6:$D$32,{2,3,4},0),IFERROR(VLOOKUP(OSA118,[1]MO!$A$6:$D$26,{2,3,4},0),IFERROR(VLOOKUP(OSA118,[1]MQ!$A$6:$D$26,{2,3,4},0),IFERROR(VLOOKUP(OSA118,[1]BA!$A$6:$H$184,{2,5,8},0),{"No encontrado","X","X"}))))</f>
        <v>ALAMBRON 1/4</v>
      </c>
      <c r="OSC118" s="12" t="str">
        <v>Kg</v>
      </c>
      <c r="OSD118" s="4">
        <v>16</v>
      </c>
      <c r="OSE118" s="1">
        <f t="shared" ref="OSE118" si="5425">(0.15*2+0.2*2)/0.2*0.248*1.03</f>
        <v>0.89</v>
      </c>
      <c r="OSF118" s="4">
        <f t="shared" si="2660"/>
        <v>14.24</v>
      </c>
      <c r="OSI118" s="1" t="s">
        <v>542</v>
      </c>
      <c r="OSJ118" s="4" t="str" cm="1">
        <f t="array" ref="OSJ118:OSL118">IFERROR(VLOOKUP(OSI118,[1]MA!$A$6:$D$32,{2,3,4},0),IFERROR(VLOOKUP(OSI118,[1]MO!$A$6:$D$26,{2,3,4},0),IFERROR(VLOOKUP(OSI118,[1]MQ!$A$6:$D$26,{2,3,4},0),IFERROR(VLOOKUP(OSI118,[1]BA!$A$6:$H$184,{2,5,8},0),{"No encontrado","X","X"}))))</f>
        <v>ALAMBRON 1/4</v>
      </c>
      <c r="OSK118" s="12" t="str">
        <v>Kg</v>
      </c>
      <c r="OSL118" s="4">
        <v>16</v>
      </c>
      <c r="OSM118" s="1">
        <f t="shared" ref="OSM118" si="5426">(0.15*2+0.2*2)/0.2*0.248*1.03</f>
        <v>0.89</v>
      </c>
      <c r="OSN118" s="4">
        <f t="shared" si="2662"/>
        <v>14.24</v>
      </c>
      <c r="OSQ118" s="1" t="s">
        <v>542</v>
      </c>
      <c r="OSR118" s="4" t="str" cm="1">
        <f t="array" ref="OSR118:OST118">IFERROR(VLOOKUP(OSQ118,[1]MA!$A$6:$D$32,{2,3,4},0),IFERROR(VLOOKUP(OSQ118,[1]MO!$A$6:$D$26,{2,3,4},0),IFERROR(VLOOKUP(OSQ118,[1]MQ!$A$6:$D$26,{2,3,4},0),IFERROR(VLOOKUP(OSQ118,[1]BA!$A$6:$H$184,{2,5,8},0),{"No encontrado","X","X"}))))</f>
        <v>ALAMBRON 1/4</v>
      </c>
      <c r="OSS118" s="12" t="str">
        <v>Kg</v>
      </c>
      <c r="OST118" s="4">
        <v>16</v>
      </c>
      <c r="OSU118" s="1">
        <f t="shared" ref="OSU118" si="5427">(0.15*2+0.2*2)/0.2*0.248*1.03</f>
        <v>0.89</v>
      </c>
      <c r="OSV118" s="4">
        <f t="shared" si="2664"/>
        <v>14.24</v>
      </c>
      <c r="OSY118" s="1" t="s">
        <v>542</v>
      </c>
      <c r="OSZ118" s="4" t="str" cm="1">
        <f t="array" ref="OSZ118:OTB118">IFERROR(VLOOKUP(OSY118,[1]MA!$A$6:$D$32,{2,3,4},0),IFERROR(VLOOKUP(OSY118,[1]MO!$A$6:$D$26,{2,3,4},0),IFERROR(VLOOKUP(OSY118,[1]MQ!$A$6:$D$26,{2,3,4},0),IFERROR(VLOOKUP(OSY118,[1]BA!$A$6:$H$184,{2,5,8},0),{"No encontrado","X","X"}))))</f>
        <v>ALAMBRON 1/4</v>
      </c>
      <c r="OTA118" s="12" t="str">
        <v>Kg</v>
      </c>
      <c r="OTB118" s="4">
        <v>16</v>
      </c>
      <c r="OTC118" s="1">
        <f t="shared" ref="OTC118" si="5428">(0.15*2+0.2*2)/0.2*0.248*1.03</f>
        <v>0.89</v>
      </c>
      <c r="OTD118" s="4">
        <f t="shared" si="2666"/>
        <v>14.24</v>
      </c>
      <c r="OTG118" s="1" t="s">
        <v>542</v>
      </c>
      <c r="OTH118" s="4" t="str" cm="1">
        <f t="array" ref="OTH118:OTJ118">IFERROR(VLOOKUP(OTG118,[1]MA!$A$6:$D$32,{2,3,4},0),IFERROR(VLOOKUP(OTG118,[1]MO!$A$6:$D$26,{2,3,4},0),IFERROR(VLOOKUP(OTG118,[1]MQ!$A$6:$D$26,{2,3,4},0),IFERROR(VLOOKUP(OTG118,[1]BA!$A$6:$H$184,{2,5,8},0),{"No encontrado","X","X"}))))</f>
        <v>ALAMBRON 1/4</v>
      </c>
      <c r="OTI118" s="12" t="str">
        <v>Kg</v>
      </c>
      <c r="OTJ118" s="4">
        <v>16</v>
      </c>
      <c r="OTK118" s="1">
        <f t="shared" ref="OTK118" si="5429">(0.15*2+0.2*2)/0.2*0.248*1.03</f>
        <v>0.89</v>
      </c>
      <c r="OTL118" s="4">
        <f t="shared" si="2668"/>
        <v>14.24</v>
      </c>
      <c r="OTO118" s="1" t="s">
        <v>542</v>
      </c>
      <c r="OTP118" s="4" t="str" cm="1">
        <f t="array" ref="OTP118:OTR118">IFERROR(VLOOKUP(OTO118,[1]MA!$A$6:$D$32,{2,3,4},0),IFERROR(VLOOKUP(OTO118,[1]MO!$A$6:$D$26,{2,3,4},0),IFERROR(VLOOKUP(OTO118,[1]MQ!$A$6:$D$26,{2,3,4},0),IFERROR(VLOOKUP(OTO118,[1]BA!$A$6:$H$184,{2,5,8},0),{"No encontrado","X","X"}))))</f>
        <v>ALAMBRON 1/4</v>
      </c>
      <c r="OTQ118" s="12" t="str">
        <v>Kg</v>
      </c>
      <c r="OTR118" s="4">
        <v>16</v>
      </c>
      <c r="OTS118" s="1">
        <f t="shared" ref="OTS118" si="5430">(0.15*2+0.2*2)/0.2*0.248*1.03</f>
        <v>0.89</v>
      </c>
      <c r="OTT118" s="4">
        <f t="shared" si="2670"/>
        <v>14.24</v>
      </c>
      <c r="OTW118" s="1" t="s">
        <v>542</v>
      </c>
      <c r="OTX118" s="4" t="str" cm="1">
        <f t="array" ref="OTX118:OTZ118">IFERROR(VLOOKUP(OTW118,[1]MA!$A$6:$D$32,{2,3,4},0),IFERROR(VLOOKUP(OTW118,[1]MO!$A$6:$D$26,{2,3,4},0),IFERROR(VLOOKUP(OTW118,[1]MQ!$A$6:$D$26,{2,3,4},0),IFERROR(VLOOKUP(OTW118,[1]BA!$A$6:$H$184,{2,5,8},0),{"No encontrado","X","X"}))))</f>
        <v>ALAMBRON 1/4</v>
      </c>
      <c r="OTY118" s="12" t="str">
        <v>Kg</v>
      </c>
      <c r="OTZ118" s="4">
        <v>16</v>
      </c>
      <c r="OUA118" s="1">
        <f t="shared" ref="OUA118" si="5431">(0.15*2+0.2*2)/0.2*0.248*1.03</f>
        <v>0.89</v>
      </c>
      <c r="OUB118" s="4">
        <f t="shared" si="2672"/>
        <v>14.24</v>
      </c>
      <c r="OUE118" s="1" t="s">
        <v>542</v>
      </c>
      <c r="OUF118" s="4" t="str" cm="1">
        <f t="array" ref="OUF118:OUH118">IFERROR(VLOOKUP(OUE118,[1]MA!$A$6:$D$32,{2,3,4},0),IFERROR(VLOOKUP(OUE118,[1]MO!$A$6:$D$26,{2,3,4},0),IFERROR(VLOOKUP(OUE118,[1]MQ!$A$6:$D$26,{2,3,4},0),IFERROR(VLOOKUP(OUE118,[1]BA!$A$6:$H$184,{2,5,8},0),{"No encontrado","X","X"}))))</f>
        <v>ALAMBRON 1/4</v>
      </c>
      <c r="OUG118" s="12" t="str">
        <v>Kg</v>
      </c>
      <c r="OUH118" s="4">
        <v>16</v>
      </c>
      <c r="OUI118" s="1">
        <f t="shared" ref="OUI118" si="5432">(0.15*2+0.2*2)/0.2*0.248*1.03</f>
        <v>0.89</v>
      </c>
      <c r="OUJ118" s="4">
        <f t="shared" si="2674"/>
        <v>14.24</v>
      </c>
      <c r="OUM118" s="1" t="s">
        <v>542</v>
      </c>
      <c r="OUN118" s="4" t="str" cm="1">
        <f t="array" ref="OUN118:OUP118">IFERROR(VLOOKUP(OUM118,[1]MA!$A$6:$D$32,{2,3,4},0),IFERROR(VLOOKUP(OUM118,[1]MO!$A$6:$D$26,{2,3,4},0),IFERROR(VLOOKUP(OUM118,[1]MQ!$A$6:$D$26,{2,3,4},0),IFERROR(VLOOKUP(OUM118,[1]BA!$A$6:$H$184,{2,5,8},0),{"No encontrado","X","X"}))))</f>
        <v>ALAMBRON 1/4</v>
      </c>
      <c r="OUO118" s="12" t="str">
        <v>Kg</v>
      </c>
      <c r="OUP118" s="4">
        <v>16</v>
      </c>
      <c r="OUQ118" s="1">
        <f t="shared" ref="OUQ118" si="5433">(0.15*2+0.2*2)/0.2*0.248*1.03</f>
        <v>0.89</v>
      </c>
      <c r="OUR118" s="4">
        <f t="shared" si="2676"/>
        <v>14.24</v>
      </c>
      <c r="OUU118" s="1" t="s">
        <v>542</v>
      </c>
      <c r="OUV118" s="4" t="str" cm="1">
        <f t="array" ref="OUV118:OUX118">IFERROR(VLOOKUP(OUU118,[1]MA!$A$6:$D$32,{2,3,4},0),IFERROR(VLOOKUP(OUU118,[1]MO!$A$6:$D$26,{2,3,4},0),IFERROR(VLOOKUP(OUU118,[1]MQ!$A$6:$D$26,{2,3,4},0),IFERROR(VLOOKUP(OUU118,[1]BA!$A$6:$H$184,{2,5,8},0),{"No encontrado","X","X"}))))</f>
        <v>ALAMBRON 1/4</v>
      </c>
      <c r="OUW118" s="12" t="str">
        <v>Kg</v>
      </c>
      <c r="OUX118" s="4">
        <v>16</v>
      </c>
      <c r="OUY118" s="1">
        <f t="shared" ref="OUY118" si="5434">(0.15*2+0.2*2)/0.2*0.248*1.03</f>
        <v>0.89</v>
      </c>
      <c r="OUZ118" s="4">
        <f t="shared" si="2678"/>
        <v>14.24</v>
      </c>
      <c r="OVC118" s="1" t="s">
        <v>542</v>
      </c>
      <c r="OVD118" s="4" t="str" cm="1">
        <f t="array" ref="OVD118:OVF118">IFERROR(VLOOKUP(OVC118,[1]MA!$A$6:$D$32,{2,3,4},0),IFERROR(VLOOKUP(OVC118,[1]MO!$A$6:$D$26,{2,3,4},0),IFERROR(VLOOKUP(OVC118,[1]MQ!$A$6:$D$26,{2,3,4},0),IFERROR(VLOOKUP(OVC118,[1]BA!$A$6:$H$184,{2,5,8},0),{"No encontrado","X","X"}))))</f>
        <v>ALAMBRON 1/4</v>
      </c>
      <c r="OVE118" s="12" t="str">
        <v>Kg</v>
      </c>
      <c r="OVF118" s="4">
        <v>16</v>
      </c>
      <c r="OVG118" s="1">
        <f t="shared" ref="OVG118" si="5435">(0.15*2+0.2*2)/0.2*0.248*1.03</f>
        <v>0.89</v>
      </c>
      <c r="OVH118" s="4">
        <f t="shared" si="2680"/>
        <v>14.24</v>
      </c>
      <c r="OVK118" s="1" t="s">
        <v>542</v>
      </c>
      <c r="OVL118" s="4" t="str" cm="1">
        <f t="array" ref="OVL118:OVN118">IFERROR(VLOOKUP(OVK118,[1]MA!$A$6:$D$32,{2,3,4},0),IFERROR(VLOOKUP(OVK118,[1]MO!$A$6:$D$26,{2,3,4},0),IFERROR(VLOOKUP(OVK118,[1]MQ!$A$6:$D$26,{2,3,4},0),IFERROR(VLOOKUP(OVK118,[1]BA!$A$6:$H$184,{2,5,8},0),{"No encontrado","X","X"}))))</f>
        <v>ALAMBRON 1/4</v>
      </c>
      <c r="OVM118" s="12" t="str">
        <v>Kg</v>
      </c>
      <c r="OVN118" s="4">
        <v>16</v>
      </c>
      <c r="OVO118" s="1">
        <f t="shared" ref="OVO118" si="5436">(0.15*2+0.2*2)/0.2*0.248*1.03</f>
        <v>0.89</v>
      </c>
      <c r="OVP118" s="4">
        <f t="shared" si="2682"/>
        <v>14.24</v>
      </c>
      <c r="OVS118" s="1" t="s">
        <v>542</v>
      </c>
      <c r="OVT118" s="4" t="str" cm="1">
        <f t="array" ref="OVT118:OVV118">IFERROR(VLOOKUP(OVS118,[1]MA!$A$6:$D$32,{2,3,4},0),IFERROR(VLOOKUP(OVS118,[1]MO!$A$6:$D$26,{2,3,4},0),IFERROR(VLOOKUP(OVS118,[1]MQ!$A$6:$D$26,{2,3,4},0),IFERROR(VLOOKUP(OVS118,[1]BA!$A$6:$H$184,{2,5,8},0),{"No encontrado","X","X"}))))</f>
        <v>ALAMBRON 1/4</v>
      </c>
      <c r="OVU118" s="12" t="str">
        <v>Kg</v>
      </c>
      <c r="OVV118" s="4">
        <v>16</v>
      </c>
      <c r="OVW118" s="1">
        <f t="shared" ref="OVW118" si="5437">(0.15*2+0.2*2)/0.2*0.248*1.03</f>
        <v>0.89</v>
      </c>
      <c r="OVX118" s="4">
        <f t="shared" si="2684"/>
        <v>14.24</v>
      </c>
      <c r="OWA118" s="1" t="s">
        <v>542</v>
      </c>
      <c r="OWB118" s="4" t="str" cm="1">
        <f t="array" ref="OWB118:OWD118">IFERROR(VLOOKUP(OWA118,[1]MA!$A$6:$D$32,{2,3,4},0),IFERROR(VLOOKUP(OWA118,[1]MO!$A$6:$D$26,{2,3,4},0),IFERROR(VLOOKUP(OWA118,[1]MQ!$A$6:$D$26,{2,3,4},0),IFERROR(VLOOKUP(OWA118,[1]BA!$A$6:$H$184,{2,5,8},0),{"No encontrado","X","X"}))))</f>
        <v>ALAMBRON 1/4</v>
      </c>
      <c r="OWC118" s="12" t="str">
        <v>Kg</v>
      </c>
      <c r="OWD118" s="4">
        <v>16</v>
      </c>
      <c r="OWE118" s="1">
        <f t="shared" ref="OWE118" si="5438">(0.15*2+0.2*2)/0.2*0.248*1.03</f>
        <v>0.89</v>
      </c>
      <c r="OWF118" s="4">
        <f t="shared" si="2686"/>
        <v>14.24</v>
      </c>
      <c r="OWI118" s="1" t="s">
        <v>542</v>
      </c>
      <c r="OWJ118" s="4" t="str" cm="1">
        <f t="array" ref="OWJ118:OWL118">IFERROR(VLOOKUP(OWI118,[1]MA!$A$6:$D$32,{2,3,4},0),IFERROR(VLOOKUP(OWI118,[1]MO!$A$6:$D$26,{2,3,4},0),IFERROR(VLOOKUP(OWI118,[1]MQ!$A$6:$D$26,{2,3,4},0),IFERROR(VLOOKUP(OWI118,[1]BA!$A$6:$H$184,{2,5,8},0),{"No encontrado","X","X"}))))</f>
        <v>ALAMBRON 1/4</v>
      </c>
      <c r="OWK118" s="12" t="str">
        <v>Kg</v>
      </c>
      <c r="OWL118" s="4">
        <v>16</v>
      </c>
      <c r="OWM118" s="1">
        <f t="shared" ref="OWM118" si="5439">(0.15*2+0.2*2)/0.2*0.248*1.03</f>
        <v>0.89</v>
      </c>
      <c r="OWN118" s="4">
        <f t="shared" si="2688"/>
        <v>14.24</v>
      </c>
      <c r="OWQ118" s="1" t="s">
        <v>542</v>
      </c>
      <c r="OWR118" s="4" t="str" cm="1">
        <f t="array" ref="OWR118:OWT118">IFERROR(VLOOKUP(OWQ118,[1]MA!$A$6:$D$32,{2,3,4},0),IFERROR(VLOOKUP(OWQ118,[1]MO!$A$6:$D$26,{2,3,4},0),IFERROR(VLOOKUP(OWQ118,[1]MQ!$A$6:$D$26,{2,3,4},0),IFERROR(VLOOKUP(OWQ118,[1]BA!$A$6:$H$184,{2,5,8},0),{"No encontrado","X","X"}))))</f>
        <v>ALAMBRON 1/4</v>
      </c>
      <c r="OWS118" s="12" t="str">
        <v>Kg</v>
      </c>
      <c r="OWT118" s="4">
        <v>16</v>
      </c>
      <c r="OWU118" s="1">
        <f t="shared" ref="OWU118" si="5440">(0.15*2+0.2*2)/0.2*0.248*1.03</f>
        <v>0.89</v>
      </c>
      <c r="OWV118" s="4">
        <f t="shared" si="2690"/>
        <v>14.24</v>
      </c>
      <c r="OWY118" s="1" t="s">
        <v>542</v>
      </c>
      <c r="OWZ118" s="4" t="str" cm="1">
        <f t="array" ref="OWZ118:OXB118">IFERROR(VLOOKUP(OWY118,[1]MA!$A$6:$D$32,{2,3,4},0),IFERROR(VLOOKUP(OWY118,[1]MO!$A$6:$D$26,{2,3,4},0),IFERROR(VLOOKUP(OWY118,[1]MQ!$A$6:$D$26,{2,3,4},0),IFERROR(VLOOKUP(OWY118,[1]BA!$A$6:$H$184,{2,5,8},0),{"No encontrado","X","X"}))))</f>
        <v>ALAMBRON 1/4</v>
      </c>
      <c r="OXA118" s="12" t="str">
        <v>Kg</v>
      </c>
      <c r="OXB118" s="4">
        <v>16</v>
      </c>
      <c r="OXC118" s="1">
        <f t="shared" ref="OXC118" si="5441">(0.15*2+0.2*2)/0.2*0.248*1.03</f>
        <v>0.89</v>
      </c>
      <c r="OXD118" s="4">
        <f t="shared" si="2692"/>
        <v>14.24</v>
      </c>
      <c r="OXG118" s="1" t="s">
        <v>542</v>
      </c>
      <c r="OXH118" s="4" t="str" cm="1">
        <f t="array" ref="OXH118:OXJ118">IFERROR(VLOOKUP(OXG118,[1]MA!$A$6:$D$32,{2,3,4},0),IFERROR(VLOOKUP(OXG118,[1]MO!$A$6:$D$26,{2,3,4},0),IFERROR(VLOOKUP(OXG118,[1]MQ!$A$6:$D$26,{2,3,4},0),IFERROR(VLOOKUP(OXG118,[1]BA!$A$6:$H$184,{2,5,8},0),{"No encontrado","X","X"}))))</f>
        <v>ALAMBRON 1/4</v>
      </c>
      <c r="OXI118" s="12" t="str">
        <v>Kg</v>
      </c>
      <c r="OXJ118" s="4">
        <v>16</v>
      </c>
      <c r="OXK118" s="1">
        <f t="shared" ref="OXK118" si="5442">(0.15*2+0.2*2)/0.2*0.248*1.03</f>
        <v>0.89</v>
      </c>
      <c r="OXL118" s="4">
        <f t="shared" si="2694"/>
        <v>14.24</v>
      </c>
      <c r="OXO118" s="1" t="s">
        <v>542</v>
      </c>
      <c r="OXP118" s="4" t="str" cm="1">
        <f t="array" ref="OXP118:OXR118">IFERROR(VLOOKUP(OXO118,[1]MA!$A$6:$D$32,{2,3,4},0),IFERROR(VLOOKUP(OXO118,[1]MO!$A$6:$D$26,{2,3,4},0),IFERROR(VLOOKUP(OXO118,[1]MQ!$A$6:$D$26,{2,3,4},0),IFERROR(VLOOKUP(OXO118,[1]BA!$A$6:$H$184,{2,5,8},0),{"No encontrado","X","X"}))))</f>
        <v>ALAMBRON 1/4</v>
      </c>
      <c r="OXQ118" s="12" t="str">
        <v>Kg</v>
      </c>
      <c r="OXR118" s="4">
        <v>16</v>
      </c>
      <c r="OXS118" s="1">
        <f t="shared" ref="OXS118" si="5443">(0.15*2+0.2*2)/0.2*0.248*1.03</f>
        <v>0.89</v>
      </c>
      <c r="OXT118" s="4">
        <f t="shared" si="2696"/>
        <v>14.24</v>
      </c>
      <c r="OXW118" s="1" t="s">
        <v>542</v>
      </c>
      <c r="OXX118" s="4" t="str" cm="1">
        <f t="array" ref="OXX118:OXZ118">IFERROR(VLOOKUP(OXW118,[1]MA!$A$6:$D$32,{2,3,4},0),IFERROR(VLOOKUP(OXW118,[1]MO!$A$6:$D$26,{2,3,4},0),IFERROR(VLOOKUP(OXW118,[1]MQ!$A$6:$D$26,{2,3,4},0),IFERROR(VLOOKUP(OXW118,[1]BA!$A$6:$H$184,{2,5,8},0),{"No encontrado","X","X"}))))</f>
        <v>ALAMBRON 1/4</v>
      </c>
      <c r="OXY118" s="12" t="str">
        <v>Kg</v>
      </c>
      <c r="OXZ118" s="4">
        <v>16</v>
      </c>
      <c r="OYA118" s="1">
        <f t="shared" ref="OYA118" si="5444">(0.15*2+0.2*2)/0.2*0.248*1.03</f>
        <v>0.89</v>
      </c>
      <c r="OYB118" s="4">
        <f t="shared" si="2698"/>
        <v>14.24</v>
      </c>
      <c r="OYE118" s="1" t="s">
        <v>542</v>
      </c>
      <c r="OYF118" s="4" t="str" cm="1">
        <f t="array" ref="OYF118:OYH118">IFERROR(VLOOKUP(OYE118,[1]MA!$A$6:$D$32,{2,3,4},0),IFERROR(VLOOKUP(OYE118,[1]MO!$A$6:$D$26,{2,3,4},0),IFERROR(VLOOKUP(OYE118,[1]MQ!$A$6:$D$26,{2,3,4},0),IFERROR(VLOOKUP(OYE118,[1]BA!$A$6:$H$184,{2,5,8},0),{"No encontrado","X","X"}))))</f>
        <v>ALAMBRON 1/4</v>
      </c>
      <c r="OYG118" s="12" t="str">
        <v>Kg</v>
      </c>
      <c r="OYH118" s="4">
        <v>16</v>
      </c>
      <c r="OYI118" s="1">
        <f t="shared" ref="OYI118" si="5445">(0.15*2+0.2*2)/0.2*0.248*1.03</f>
        <v>0.89</v>
      </c>
      <c r="OYJ118" s="4">
        <f t="shared" si="2700"/>
        <v>14.24</v>
      </c>
      <c r="OYM118" s="1" t="s">
        <v>542</v>
      </c>
      <c r="OYN118" s="4" t="str" cm="1">
        <f t="array" ref="OYN118:OYP118">IFERROR(VLOOKUP(OYM118,[1]MA!$A$6:$D$32,{2,3,4},0),IFERROR(VLOOKUP(OYM118,[1]MO!$A$6:$D$26,{2,3,4},0),IFERROR(VLOOKUP(OYM118,[1]MQ!$A$6:$D$26,{2,3,4},0),IFERROR(VLOOKUP(OYM118,[1]BA!$A$6:$H$184,{2,5,8},0),{"No encontrado","X","X"}))))</f>
        <v>ALAMBRON 1/4</v>
      </c>
      <c r="OYO118" s="12" t="str">
        <v>Kg</v>
      </c>
      <c r="OYP118" s="4">
        <v>16</v>
      </c>
      <c r="OYQ118" s="1">
        <f t="shared" ref="OYQ118" si="5446">(0.15*2+0.2*2)/0.2*0.248*1.03</f>
        <v>0.89</v>
      </c>
      <c r="OYR118" s="4">
        <f t="shared" si="2702"/>
        <v>14.24</v>
      </c>
      <c r="OYU118" s="1" t="s">
        <v>542</v>
      </c>
      <c r="OYV118" s="4" t="str" cm="1">
        <f t="array" ref="OYV118:OYX118">IFERROR(VLOOKUP(OYU118,[1]MA!$A$6:$D$32,{2,3,4},0),IFERROR(VLOOKUP(OYU118,[1]MO!$A$6:$D$26,{2,3,4},0),IFERROR(VLOOKUP(OYU118,[1]MQ!$A$6:$D$26,{2,3,4},0),IFERROR(VLOOKUP(OYU118,[1]BA!$A$6:$H$184,{2,5,8},0),{"No encontrado","X","X"}))))</f>
        <v>ALAMBRON 1/4</v>
      </c>
      <c r="OYW118" s="12" t="str">
        <v>Kg</v>
      </c>
      <c r="OYX118" s="4">
        <v>16</v>
      </c>
      <c r="OYY118" s="1">
        <f t="shared" ref="OYY118" si="5447">(0.15*2+0.2*2)/0.2*0.248*1.03</f>
        <v>0.89</v>
      </c>
      <c r="OYZ118" s="4">
        <f t="shared" si="2704"/>
        <v>14.24</v>
      </c>
      <c r="OZC118" s="1" t="s">
        <v>542</v>
      </c>
      <c r="OZD118" s="4" t="str" cm="1">
        <f t="array" ref="OZD118:OZF118">IFERROR(VLOOKUP(OZC118,[1]MA!$A$6:$D$32,{2,3,4},0),IFERROR(VLOOKUP(OZC118,[1]MO!$A$6:$D$26,{2,3,4},0),IFERROR(VLOOKUP(OZC118,[1]MQ!$A$6:$D$26,{2,3,4},0),IFERROR(VLOOKUP(OZC118,[1]BA!$A$6:$H$184,{2,5,8},0),{"No encontrado","X","X"}))))</f>
        <v>ALAMBRON 1/4</v>
      </c>
      <c r="OZE118" s="12" t="str">
        <v>Kg</v>
      </c>
      <c r="OZF118" s="4">
        <v>16</v>
      </c>
      <c r="OZG118" s="1">
        <f t="shared" ref="OZG118" si="5448">(0.15*2+0.2*2)/0.2*0.248*1.03</f>
        <v>0.89</v>
      </c>
      <c r="OZH118" s="4">
        <f t="shared" si="2706"/>
        <v>14.24</v>
      </c>
      <c r="OZK118" s="1" t="s">
        <v>542</v>
      </c>
      <c r="OZL118" s="4" t="str" cm="1">
        <f t="array" ref="OZL118:OZN118">IFERROR(VLOOKUP(OZK118,[1]MA!$A$6:$D$32,{2,3,4},0),IFERROR(VLOOKUP(OZK118,[1]MO!$A$6:$D$26,{2,3,4},0),IFERROR(VLOOKUP(OZK118,[1]MQ!$A$6:$D$26,{2,3,4},0),IFERROR(VLOOKUP(OZK118,[1]BA!$A$6:$H$184,{2,5,8},0),{"No encontrado","X","X"}))))</f>
        <v>ALAMBRON 1/4</v>
      </c>
      <c r="OZM118" s="12" t="str">
        <v>Kg</v>
      </c>
      <c r="OZN118" s="4">
        <v>16</v>
      </c>
      <c r="OZO118" s="1">
        <f t="shared" ref="OZO118" si="5449">(0.15*2+0.2*2)/0.2*0.248*1.03</f>
        <v>0.89</v>
      </c>
      <c r="OZP118" s="4">
        <f t="shared" si="2708"/>
        <v>14.24</v>
      </c>
      <c r="OZS118" s="1" t="s">
        <v>542</v>
      </c>
      <c r="OZT118" s="4" t="str" cm="1">
        <f t="array" ref="OZT118:OZV118">IFERROR(VLOOKUP(OZS118,[1]MA!$A$6:$D$32,{2,3,4},0),IFERROR(VLOOKUP(OZS118,[1]MO!$A$6:$D$26,{2,3,4},0),IFERROR(VLOOKUP(OZS118,[1]MQ!$A$6:$D$26,{2,3,4},0),IFERROR(VLOOKUP(OZS118,[1]BA!$A$6:$H$184,{2,5,8},0),{"No encontrado","X","X"}))))</f>
        <v>ALAMBRON 1/4</v>
      </c>
      <c r="OZU118" s="12" t="str">
        <v>Kg</v>
      </c>
      <c r="OZV118" s="4">
        <v>16</v>
      </c>
      <c r="OZW118" s="1">
        <f t="shared" ref="OZW118" si="5450">(0.15*2+0.2*2)/0.2*0.248*1.03</f>
        <v>0.89</v>
      </c>
      <c r="OZX118" s="4">
        <f t="shared" si="2710"/>
        <v>14.24</v>
      </c>
      <c r="PAA118" s="1" t="s">
        <v>542</v>
      </c>
      <c r="PAB118" s="4" t="str" cm="1">
        <f t="array" ref="PAB118:PAD118">IFERROR(VLOOKUP(PAA118,[1]MA!$A$6:$D$32,{2,3,4},0),IFERROR(VLOOKUP(PAA118,[1]MO!$A$6:$D$26,{2,3,4},0),IFERROR(VLOOKUP(PAA118,[1]MQ!$A$6:$D$26,{2,3,4},0),IFERROR(VLOOKUP(PAA118,[1]BA!$A$6:$H$184,{2,5,8},0),{"No encontrado","X","X"}))))</f>
        <v>ALAMBRON 1/4</v>
      </c>
      <c r="PAC118" s="12" t="str">
        <v>Kg</v>
      </c>
      <c r="PAD118" s="4">
        <v>16</v>
      </c>
      <c r="PAE118" s="1">
        <f t="shared" ref="PAE118" si="5451">(0.15*2+0.2*2)/0.2*0.248*1.03</f>
        <v>0.89</v>
      </c>
      <c r="PAF118" s="4">
        <f t="shared" si="2712"/>
        <v>14.24</v>
      </c>
      <c r="PAI118" s="1" t="s">
        <v>542</v>
      </c>
      <c r="PAJ118" s="4" t="str" cm="1">
        <f t="array" ref="PAJ118:PAL118">IFERROR(VLOOKUP(PAI118,[1]MA!$A$6:$D$32,{2,3,4},0),IFERROR(VLOOKUP(PAI118,[1]MO!$A$6:$D$26,{2,3,4},0),IFERROR(VLOOKUP(PAI118,[1]MQ!$A$6:$D$26,{2,3,4},0),IFERROR(VLOOKUP(PAI118,[1]BA!$A$6:$H$184,{2,5,8},0),{"No encontrado","X","X"}))))</f>
        <v>ALAMBRON 1/4</v>
      </c>
      <c r="PAK118" s="12" t="str">
        <v>Kg</v>
      </c>
      <c r="PAL118" s="4">
        <v>16</v>
      </c>
      <c r="PAM118" s="1">
        <f t="shared" ref="PAM118" si="5452">(0.15*2+0.2*2)/0.2*0.248*1.03</f>
        <v>0.89</v>
      </c>
      <c r="PAN118" s="4">
        <f t="shared" si="2714"/>
        <v>14.24</v>
      </c>
      <c r="PAQ118" s="1" t="s">
        <v>542</v>
      </c>
      <c r="PAR118" s="4" t="str" cm="1">
        <f t="array" ref="PAR118:PAT118">IFERROR(VLOOKUP(PAQ118,[1]MA!$A$6:$D$32,{2,3,4},0),IFERROR(VLOOKUP(PAQ118,[1]MO!$A$6:$D$26,{2,3,4},0),IFERROR(VLOOKUP(PAQ118,[1]MQ!$A$6:$D$26,{2,3,4},0),IFERROR(VLOOKUP(PAQ118,[1]BA!$A$6:$H$184,{2,5,8},0),{"No encontrado","X","X"}))))</f>
        <v>ALAMBRON 1/4</v>
      </c>
      <c r="PAS118" s="12" t="str">
        <v>Kg</v>
      </c>
      <c r="PAT118" s="4">
        <v>16</v>
      </c>
      <c r="PAU118" s="1">
        <f t="shared" ref="PAU118" si="5453">(0.15*2+0.2*2)/0.2*0.248*1.03</f>
        <v>0.89</v>
      </c>
      <c r="PAV118" s="4">
        <f t="shared" si="2716"/>
        <v>14.24</v>
      </c>
      <c r="PAY118" s="1" t="s">
        <v>542</v>
      </c>
      <c r="PAZ118" s="4" t="str" cm="1">
        <f t="array" ref="PAZ118:PBB118">IFERROR(VLOOKUP(PAY118,[1]MA!$A$6:$D$32,{2,3,4},0),IFERROR(VLOOKUP(PAY118,[1]MO!$A$6:$D$26,{2,3,4},0),IFERROR(VLOOKUP(PAY118,[1]MQ!$A$6:$D$26,{2,3,4},0),IFERROR(VLOOKUP(PAY118,[1]BA!$A$6:$H$184,{2,5,8},0),{"No encontrado","X","X"}))))</f>
        <v>ALAMBRON 1/4</v>
      </c>
      <c r="PBA118" s="12" t="str">
        <v>Kg</v>
      </c>
      <c r="PBB118" s="4">
        <v>16</v>
      </c>
      <c r="PBC118" s="1">
        <f t="shared" ref="PBC118" si="5454">(0.15*2+0.2*2)/0.2*0.248*1.03</f>
        <v>0.89</v>
      </c>
      <c r="PBD118" s="4">
        <f t="shared" si="2718"/>
        <v>14.24</v>
      </c>
      <c r="PBG118" s="1" t="s">
        <v>542</v>
      </c>
      <c r="PBH118" s="4" t="str" cm="1">
        <f t="array" ref="PBH118:PBJ118">IFERROR(VLOOKUP(PBG118,[1]MA!$A$6:$D$32,{2,3,4},0),IFERROR(VLOOKUP(PBG118,[1]MO!$A$6:$D$26,{2,3,4},0),IFERROR(VLOOKUP(PBG118,[1]MQ!$A$6:$D$26,{2,3,4},0),IFERROR(VLOOKUP(PBG118,[1]BA!$A$6:$H$184,{2,5,8},0),{"No encontrado","X","X"}))))</f>
        <v>ALAMBRON 1/4</v>
      </c>
      <c r="PBI118" s="12" t="str">
        <v>Kg</v>
      </c>
      <c r="PBJ118" s="4">
        <v>16</v>
      </c>
      <c r="PBK118" s="1">
        <f t="shared" ref="PBK118" si="5455">(0.15*2+0.2*2)/0.2*0.248*1.03</f>
        <v>0.89</v>
      </c>
      <c r="PBL118" s="4">
        <f t="shared" si="2720"/>
        <v>14.24</v>
      </c>
      <c r="PBO118" s="1" t="s">
        <v>542</v>
      </c>
      <c r="PBP118" s="4" t="str" cm="1">
        <f t="array" ref="PBP118:PBR118">IFERROR(VLOOKUP(PBO118,[1]MA!$A$6:$D$32,{2,3,4},0),IFERROR(VLOOKUP(PBO118,[1]MO!$A$6:$D$26,{2,3,4},0),IFERROR(VLOOKUP(PBO118,[1]MQ!$A$6:$D$26,{2,3,4},0),IFERROR(VLOOKUP(PBO118,[1]BA!$A$6:$H$184,{2,5,8},0),{"No encontrado","X","X"}))))</f>
        <v>ALAMBRON 1/4</v>
      </c>
      <c r="PBQ118" s="12" t="str">
        <v>Kg</v>
      </c>
      <c r="PBR118" s="4">
        <v>16</v>
      </c>
      <c r="PBS118" s="1">
        <f t="shared" ref="PBS118" si="5456">(0.15*2+0.2*2)/0.2*0.248*1.03</f>
        <v>0.89</v>
      </c>
      <c r="PBT118" s="4">
        <f t="shared" si="2722"/>
        <v>14.24</v>
      </c>
      <c r="PBW118" s="1" t="s">
        <v>542</v>
      </c>
      <c r="PBX118" s="4" t="str" cm="1">
        <f t="array" ref="PBX118:PBZ118">IFERROR(VLOOKUP(PBW118,[1]MA!$A$6:$D$32,{2,3,4},0),IFERROR(VLOOKUP(PBW118,[1]MO!$A$6:$D$26,{2,3,4},0),IFERROR(VLOOKUP(PBW118,[1]MQ!$A$6:$D$26,{2,3,4},0),IFERROR(VLOOKUP(PBW118,[1]BA!$A$6:$H$184,{2,5,8},0),{"No encontrado","X","X"}))))</f>
        <v>ALAMBRON 1/4</v>
      </c>
      <c r="PBY118" s="12" t="str">
        <v>Kg</v>
      </c>
      <c r="PBZ118" s="4">
        <v>16</v>
      </c>
      <c r="PCA118" s="1">
        <f t="shared" ref="PCA118" si="5457">(0.15*2+0.2*2)/0.2*0.248*1.03</f>
        <v>0.89</v>
      </c>
      <c r="PCB118" s="4">
        <f t="shared" si="2724"/>
        <v>14.24</v>
      </c>
      <c r="PCE118" s="1" t="s">
        <v>542</v>
      </c>
      <c r="PCF118" s="4" t="str" cm="1">
        <f t="array" ref="PCF118:PCH118">IFERROR(VLOOKUP(PCE118,[1]MA!$A$6:$D$32,{2,3,4},0),IFERROR(VLOOKUP(PCE118,[1]MO!$A$6:$D$26,{2,3,4},0),IFERROR(VLOOKUP(PCE118,[1]MQ!$A$6:$D$26,{2,3,4},0),IFERROR(VLOOKUP(PCE118,[1]BA!$A$6:$H$184,{2,5,8},0),{"No encontrado","X","X"}))))</f>
        <v>ALAMBRON 1/4</v>
      </c>
      <c r="PCG118" s="12" t="str">
        <v>Kg</v>
      </c>
      <c r="PCH118" s="4">
        <v>16</v>
      </c>
      <c r="PCI118" s="1">
        <f t="shared" ref="PCI118" si="5458">(0.15*2+0.2*2)/0.2*0.248*1.03</f>
        <v>0.89</v>
      </c>
      <c r="PCJ118" s="4">
        <f t="shared" si="2726"/>
        <v>14.24</v>
      </c>
      <c r="PCM118" s="1" t="s">
        <v>542</v>
      </c>
      <c r="PCN118" s="4" t="str" cm="1">
        <f t="array" ref="PCN118:PCP118">IFERROR(VLOOKUP(PCM118,[1]MA!$A$6:$D$32,{2,3,4},0),IFERROR(VLOOKUP(PCM118,[1]MO!$A$6:$D$26,{2,3,4},0),IFERROR(VLOOKUP(PCM118,[1]MQ!$A$6:$D$26,{2,3,4},0),IFERROR(VLOOKUP(PCM118,[1]BA!$A$6:$H$184,{2,5,8},0),{"No encontrado","X","X"}))))</f>
        <v>ALAMBRON 1/4</v>
      </c>
      <c r="PCO118" s="12" t="str">
        <v>Kg</v>
      </c>
      <c r="PCP118" s="4">
        <v>16</v>
      </c>
      <c r="PCQ118" s="1">
        <f t="shared" ref="PCQ118" si="5459">(0.15*2+0.2*2)/0.2*0.248*1.03</f>
        <v>0.89</v>
      </c>
      <c r="PCR118" s="4">
        <f t="shared" si="2728"/>
        <v>14.24</v>
      </c>
      <c r="PCU118" s="1" t="s">
        <v>542</v>
      </c>
      <c r="PCV118" s="4" t="str" cm="1">
        <f t="array" ref="PCV118:PCX118">IFERROR(VLOOKUP(PCU118,[1]MA!$A$6:$D$32,{2,3,4},0),IFERROR(VLOOKUP(PCU118,[1]MO!$A$6:$D$26,{2,3,4},0),IFERROR(VLOOKUP(PCU118,[1]MQ!$A$6:$D$26,{2,3,4},0),IFERROR(VLOOKUP(PCU118,[1]BA!$A$6:$H$184,{2,5,8},0),{"No encontrado","X","X"}))))</f>
        <v>ALAMBRON 1/4</v>
      </c>
      <c r="PCW118" s="12" t="str">
        <v>Kg</v>
      </c>
      <c r="PCX118" s="4">
        <v>16</v>
      </c>
      <c r="PCY118" s="1">
        <f t="shared" ref="PCY118" si="5460">(0.15*2+0.2*2)/0.2*0.248*1.03</f>
        <v>0.89</v>
      </c>
      <c r="PCZ118" s="4">
        <f t="shared" si="2730"/>
        <v>14.24</v>
      </c>
      <c r="PDC118" s="1" t="s">
        <v>542</v>
      </c>
      <c r="PDD118" s="4" t="str" cm="1">
        <f t="array" ref="PDD118:PDF118">IFERROR(VLOOKUP(PDC118,[1]MA!$A$6:$D$32,{2,3,4},0),IFERROR(VLOOKUP(PDC118,[1]MO!$A$6:$D$26,{2,3,4},0),IFERROR(VLOOKUP(PDC118,[1]MQ!$A$6:$D$26,{2,3,4},0),IFERROR(VLOOKUP(PDC118,[1]BA!$A$6:$H$184,{2,5,8},0),{"No encontrado","X","X"}))))</f>
        <v>ALAMBRON 1/4</v>
      </c>
      <c r="PDE118" s="12" t="str">
        <v>Kg</v>
      </c>
      <c r="PDF118" s="4">
        <v>16</v>
      </c>
      <c r="PDG118" s="1">
        <f t="shared" ref="PDG118" si="5461">(0.15*2+0.2*2)/0.2*0.248*1.03</f>
        <v>0.89</v>
      </c>
      <c r="PDH118" s="4">
        <f t="shared" si="2732"/>
        <v>14.24</v>
      </c>
      <c r="PDK118" s="1" t="s">
        <v>542</v>
      </c>
      <c r="PDL118" s="4" t="str" cm="1">
        <f t="array" ref="PDL118:PDN118">IFERROR(VLOOKUP(PDK118,[1]MA!$A$6:$D$32,{2,3,4},0),IFERROR(VLOOKUP(PDK118,[1]MO!$A$6:$D$26,{2,3,4},0),IFERROR(VLOOKUP(PDK118,[1]MQ!$A$6:$D$26,{2,3,4},0),IFERROR(VLOOKUP(PDK118,[1]BA!$A$6:$H$184,{2,5,8},0),{"No encontrado","X","X"}))))</f>
        <v>ALAMBRON 1/4</v>
      </c>
      <c r="PDM118" s="12" t="str">
        <v>Kg</v>
      </c>
      <c r="PDN118" s="4">
        <v>16</v>
      </c>
      <c r="PDO118" s="1">
        <f t="shared" ref="PDO118" si="5462">(0.15*2+0.2*2)/0.2*0.248*1.03</f>
        <v>0.89</v>
      </c>
      <c r="PDP118" s="4">
        <f t="shared" si="2734"/>
        <v>14.24</v>
      </c>
      <c r="PDS118" s="1" t="s">
        <v>542</v>
      </c>
      <c r="PDT118" s="4" t="str" cm="1">
        <f t="array" ref="PDT118:PDV118">IFERROR(VLOOKUP(PDS118,[1]MA!$A$6:$D$32,{2,3,4},0),IFERROR(VLOOKUP(PDS118,[1]MO!$A$6:$D$26,{2,3,4},0),IFERROR(VLOOKUP(PDS118,[1]MQ!$A$6:$D$26,{2,3,4},0),IFERROR(VLOOKUP(PDS118,[1]BA!$A$6:$H$184,{2,5,8},0),{"No encontrado","X","X"}))))</f>
        <v>ALAMBRON 1/4</v>
      </c>
      <c r="PDU118" s="12" t="str">
        <v>Kg</v>
      </c>
      <c r="PDV118" s="4">
        <v>16</v>
      </c>
      <c r="PDW118" s="1">
        <f t="shared" ref="PDW118" si="5463">(0.15*2+0.2*2)/0.2*0.248*1.03</f>
        <v>0.89</v>
      </c>
      <c r="PDX118" s="4">
        <f t="shared" si="2736"/>
        <v>14.24</v>
      </c>
      <c r="PEA118" s="1" t="s">
        <v>542</v>
      </c>
      <c r="PEB118" s="4" t="str" cm="1">
        <f t="array" ref="PEB118:PED118">IFERROR(VLOOKUP(PEA118,[1]MA!$A$6:$D$32,{2,3,4},0),IFERROR(VLOOKUP(PEA118,[1]MO!$A$6:$D$26,{2,3,4},0),IFERROR(VLOOKUP(PEA118,[1]MQ!$A$6:$D$26,{2,3,4},0),IFERROR(VLOOKUP(PEA118,[1]BA!$A$6:$H$184,{2,5,8},0),{"No encontrado","X","X"}))))</f>
        <v>ALAMBRON 1/4</v>
      </c>
      <c r="PEC118" s="12" t="str">
        <v>Kg</v>
      </c>
      <c r="PED118" s="4">
        <v>16</v>
      </c>
      <c r="PEE118" s="1">
        <f t="shared" ref="PEE118" si="5464">(0.15*2+0.2*2)/0.2*0.248*1.03</f>
        <v>0.89</v>
      </c>
      <c r="PEF118" s="4">
        <f t="shared" si="2738"/>
        <v>14.24</v>
      </c>
      <c r="PEI118" s="1" t="s">
        <v>542</v>
      </c>
      <c r="PEJ118" s="4" t="str" cm="1">
        <f t="array" ref="PEJ118:PEL118">IFERROR(VLOOKUP(PEI118,[1]MA!$A$6:$D$32,{2,3,4},0),IFERROR(VLOOKUP(PEI118,[1]MO!$A$6:$D$26,{2,3,4},0),IFERROR(VLOOKUP(PEI118,[1]MQ!$A$6:$D$26,{2,3,4},0),IFERROR(VLOOKUP(PEI118,[1]BA!$A$6:$H$184,{2,5,8},0),{"No encontrado","X","X"}))))</f>
        <v>ALAMBRON 1/4</v>
      </c>
      <c r="PEK118" s="12" t="str">
        <v>Kg</v>
      </c>
      <c r="PEL118" s="4">
        <v>16</v>
      </c>
      <c r="PEM118" s="1">
        <f t="shared" ref="PEM118" si="5465">(0.15*2+0.2*2)/0.2*0.248*1.03</f>
        <v>0.89</v>
      </c>
      <c r="PEN118" s="4">
        <f t="shared" si="2740"/>
        <v>14.24</v>
      </c>
      <c r="PEQ118" s="1" t="s">
        <v>542</v>
      </c>
      <c r="PER118" s="4" t="str" cm="1">
        <f t="array" ref="PER118:PET118">IFERROR(VLOOKUP(PEQ118,[1]MA!$A$6:$D$32,{2,3,4},0),IFERROR(VLOOKUP(PEQ118,[1]MO!$A$6:$D$26,{2,3,4},0),IFERROR(VLOOKUP(PEQ118,[1]MQ!$A$6:$D$26,{2,3,4},0),IFERROR(VLOOKUP(PEQ118,[1]BA!$A$6:$H$184,{2,5,8},0),{"No encontrado","X","X"}))))</f>
        <v>ALAMBRON 1/4</v>
      </c>
      <c r="PES118" s="12" t="str">
        <v>Kg</v>
      </c>
      <c r="PET118" s="4">
        <v>16</v>
      </c>
      <c r="PEU118" s="1">
        <f t="shared" ref="PEU118" si="5466">(0.15*2+0.2*2)/0.2*0.248*1.03</f>
        <v>0.89</v>
      </c>
      <c r="PEV118" s="4">
        <f t="shared" si="2742"/>
        <v>14.24</v>
      </c>
      <c r="PEY118" s="1" t="s">
        <v>542</v>
      </c>
      <c r="PEZ118" s="4" t="str" cm="1">
        <f t="array" ref="PEZ118:PFB118">IFERROR(VLOOKUP(PEY118,[1]MA!$A$6:$D$32,{2,3,4},0),IFERROR(VLOOKUP(PEY118,[1]MO!$A$6:$D$26,{2,3,4},0),IFERROR(VLOOKUP(PEY118,[1]MQ!$A$6:$D$26,{2,3,4},0),IFERROR(VLOOKUP(PEY118,[1]BA!$A$6:$H$184,{2,5,8},0),{"No encontrado","X","X"}))))</f>
        <v>ALAMBRON 1/4</v>
      </c>
      <c r="PFA118" s="12" t="str">
        <v>Kg</v>
      </c>
      <c r="PFB118" s="4">
        <v>16</v>
      </c>
      <c r="PFC118" s="1">
        <f t="shared" ref="PFC118" si="5467">(0.15*2+0.2*2)/0.2*0.248*1.03</f>
        <v>0.89</v>
      </c>
      <c r="PFD118" s="4">
        <f t="shared" si="2744"/>
        <v>14.24</v>
      </c>
      <c r="PFG118" s="1" t="s">
        <v>542</v>
      </c>
      <c r="PFH118" s="4" t="str" cm="1">
        <f t="array" ref="PFH118:PFJ118">IFERROR(VLOOKUP(PFG118,[1]MA!$A$6:$D$32,{2,3,4},0),IFERROR(VLOOKUP(PFG118,[1]MO!$A$6:$D$26,{2,3,4},0),IFERROR(VLOOKUP(PFG118,[1]MQ!$A$6:$D$26,{2,3,4},0),IFERROR(VLOOKUP(PFG118,[1]BA!$A$6:$H$184,{2,5,8},0),{"No encontrado","X","X"}))))</f>
        <v>ALAMBRON 1/4</v>
      </c>
      <c r="PFI118" s="12" t="str">
        <v>Kg</v>
      </c>
      <c r="PFJ118" s="4">
        <v>16</v>
      </c>
      <c r="PFK118" s="1">
        <f t="shared" ref="PFK118" si="5468">(0.15*2+0.2*2)/0.2*0.248*1.03</f>
        <v>0.89</v>
      </c>
      <c r="PFL118" s="4">
        <f t="shared" si="2746"/>
        <v>14.24</v>
      </c>
      <c r="PFO118" s="1" t="s">
        <v>542</v>
      </c>
      <c r="PFP118" s="4" t="str" cm="1">
        <f t="array" ref="PFP118:PFR118">IFERROR(VLOOKUP(PFO118,[1]MA!$A$6:$D$32,{2,3,4},0),IFERROR(VLOOKUP(PFO118,[1]MO!$A$6:$D$26,{2,3,4},0),IFERROR(VLOOKUP(PFO118,[1]MQ!$A$6:$D$26,{2,3,4},0),IFERROR(VLOOKUP(PFO118,[1]BA!$A$6:$H$184,{2,5,8},0),{"No encontrado","X","X"}))))</f>
        <v>ALAMBRON 1/4</v>
      </c>
      <c r="PFQ118" s="12" t="str">
        <v>Kg</v>
      </c>
      <c r="PFR118" s="4">
        <v>16</v>
      </c>
      <c r="PFS118" s="1">
        <f t="shared" ref="PFS118" si="5469">(0.15*2+0.2*2)/0.2*0.248*1.03</f>
        <v>0.89</v>
      </c>
      <c r="PFT118" s="4">
        <f t="shared" si="2748"/>
        <v>14.24</v>
      </c>
      <c r="PFW118" s="1" t="s">
        <v>542</v>
      </c>
      <c r="PFX118" s="4" t="str" cm="1">
        <f t="array" ref="PFX118:PFZ118">IFERROR(VLOOKUP(PFW118,[1]MA!$A$6:$D$32,{2,3,4},0),IFERROR(VLOOKUP(PFW118,[1]MO!$A$6:$D$26,{2,3,4},0),IFERROR(VLOOKUP(PFW118,[1]MQ!$A$6:$D$26,{2,3,4},0),IFERROR(VLOOKUP(PFW118,[1]BA!$A$6:$H$184,{2,5,8},0),{"No encontrado","X","X"}))))</f>
        <v>ALAMBRON 1/4</v>
      </c>
      <c r="PFY118" s="12" t="str">
        <v>Kg</v>
      </c>
      <c r="PFZ118" s="4">
        <v>16</v>
      </c>
      <c r="PGA118" s="1">
        <f t="shared" ref="PGA118" si="5470">(0.15*2+0.2*2)/0.2*0.248*1.03</f>
        <v>0.89</v>
      </c>
      <c r="PGB118" s="4">
        <f t="shared" si="2750"/>
        <v>14.24</v>
      </c>
      <c r="PGE118" s="1" t="s">
        <v>542</v>
      </c>
      <c r="PGF118" s="4" t="str" cm="1">
        <f t="array" ref="PGF118:PGH118">IFERROR(VLOOKUP(PGE118,[1]MA!$A$6:$D$32,{2,3,4},0),IFERROR(VLOOKUP(PGE118,[1]MO!$A$6:$D$26,{2,3,4},0),IFERROR(VLOOKUP(PGE118,[1]MQ!$A$6:$D$26,{2,3,4},0),IFERROR(VLOOKUP(PGE118,[1]BA!$A$6:$H$184,{2,5,8},0),{"No encontrado","X","X"}))))</f>
        <v>ALAMBRON 1/4</v>
      </c>
      <c r="PGG118" s="12" t="str">
        <v>Kg</v>
      </c>
      <c r="PGH118" s="4">
        <v>16</v>
      </c>
      <c r="PGI118" s="1">
        <f t="shared" ref="PGI118" si="5471">(0.15*2+0.2*2)/0.2*0.248*1.03</f>
        <v>0.89</v>
      </c>
      <c r="PGJ118" s="4">
        <f t="shared" si="2752"/>
        <v>14.24</v>
      </c>
      <c r="PGM118" s="1" t="s">
        <v>542</v>
      </c>
      <c r="PGN118" s="4" t="str" cm="1">
        <f t="array" ref="PGN118:PGP118">IFERROR(VLOOKUP(PGM118,[1]MA!$A$6:$D$32,{2,3,4},0),IFERROR(VLOOKUP(PGM118,[1]MO!$A$6:$D$26,{2,3,4},0),IFERROR(VLOOKUP(PGM118,[1]MQ!$A$6:$D$26,{2,3,4},0),IFERROR(VLOOKUP(PGM118,[1]BA!$A$6:$H$184,{2,5,8},0),{"No encontrado","X","X"}))))</f>
        <v>ALAMBRON 1/4</v>
      </c>
      <c r="PGO118" s="12" t="str">
        <v>Kg</v>
      </c>
      <c r="PGP118" s="4">
        <v>16</v>
      </c>
      <c r="PGQ118" s="1">
        <f t="shared" ref="PGQ118" si="5472">(0.15*2+0.2*2)/0.2*0.248*1.03</f>
        <v>0.89</v>
      </c>
      <c r="PGR118" s="4">
        <f t="shared" si="2754"/>
        <v>14.24</v>
      </c>
      <c r="PGU118" s="1" t="s">
        <v>542</v>
      </c>
      <c r="PGV118" s="4" t="str" cm="1">
        <f t="array" ref="PGV118:PGX118">IFERROR(VLOOKUP(PGU118,[1]MA!$A$6:$D$32,{2,3,4},0),IFERROR(VLOOKUP(PGU118,[1]MO!$A$6:$D$26,{2,3,4},0),IFERROR(VLOOKUP(PGU118,[1]MQ!$A$6:$D$26,{2,3,4},0),IFERROR(VLOOKUP(PGU118,[1]BA!$A$6:$H$184,{2,5,8},0),{"No encontrado","X","X"}))))</f>
        <v>ALAMBRON 1/4</v>
      </c>
      <c r="PGW118" s="12" t="str">
        <v>Kg</v>
      </c>
      <c r="PGX118" s="4">
        <v>16</v>
      </c>
      <c r="PGY118" s="1">
        <f t="shared" ref="PGY118" si="5473">(0.15*2+0.2*2)/0.2*0.248*1.03</f>
        <v>0.89</v>
      </c>
      <c r="PGZ118" s="4">
        <f t="shared" si="2756"/>
        <v>14.24</v>
      </c>
      <c r="PHC118" s="1" t="s">
        <v>542</v>
      </c>
      <c r="PHD118" s="4" t="str" cm="1">
        <f t="array" ref="PHD118:PHF118">IFERROR(VLOOKUP(PHC118,[1]MA!$A$6:$D$32,{2,3,4},0),IFERROR(VLOOKUP(PHC118,[1]MO!$A$6:$D$26,{2,3,4},0),IFERROR(VLOOKUP(PHC118,[1]MQ!$A$6:$D$26,{2,3,4},0),IFERROR(VLOOKUP(PHC118,[1]BA!$A$6:$H$184,{2,5,8},0),{"No encontrado","X","X"}))))</f>
        <v>ALAMBRON 1/4</v>
      </c>
      <c r="PHE118" s="12" t="str">
        <v>Kg</v>
      </c>
      <c r="PHF118" s="4">
        <v>16</v>
      </c>
      <c r="PHG118" s="1">
        <f t="shared" ref="PHG118" si="5474">(0.15*2+0.2*2)/0.2*0.248*1.03</f>
        <v>0.89</v>
      </c>
      <c r="PHH118" s="4">
        <f t="shared" si="2758"/>
        <v>14.24</v>
      </c>
      <c r="PHK118" s="1" t="s">
        <v>542</v>
      </c>
      <c r="PHL118" s="4" t="str" cm="1">
        <f t="array" ref="PHL118:PHN118">IFERROR(VLOOKUP(PHK118,[1]MA!$A$6:$D$32,{2,3,4},0),IFERROR(VLOOKUP(PHK118,[1]MO!$A$6:$D$26,{2,3,4},0),IFERROR(VLOOKUP(PHK118,[1]MQ!$A$6:$D$26,{2,3,4},0),IFERROR(VLOOKUP(PHK118,[1]BA!$A$6:$H$184,{2,5,8},0),{"No encontrado","X","X"}))))</f>
        <v>ALAMBRON 1/4</v>
      </c>
      <c r="PHM118" s="12" t="str">
        <v>Kg</v>
      </c>
      <c r="PHN118" s="4">
        <v>16</v>
      </c>
      <c r="PHO118" s="1">
        <f t="shared" ref="PHO118" si="5475">(0.15*2+0.2*2)/0.2*0.248*1.03</f>
        <v>0.89</v>
      </c>
      <c r="PHP118" s="4">
        <f t="shared" si="2760"/>
        <v>14.24</v>
      </c>
      <c r="PHS118" s="1" t="s">
        <v>542</v>
      </c>
      <c r="PHT118" s="4" t="str" cm="1">
        <f t="array" ref="PHT118:PHV118">IFERROR(VLOOKUP(PHS118,[1]MA!$A$6:$D$32,{2,3,4},0),IFERROR(VLOOKUP(PHS118,[1]MO!$A$6:$D$26,{2,3,4},0),IFERROR(VLOOKUP(PHS118,[1]MQ!$A$6:$D$26,{2,3,4},0),IFERROR(VLOOKUP(PHS118,[1]BA!$A$6:$H$184,{2,5,8},0),{"No encontrado","X","X"}))))</f>
        <v>ALAMBRON 1/4</v>
      </c>
      <c r="PHU118" s="12" t="str">
        <v>Kg</v>
      </c>
      <c r="PHV118" s="4">
        <v>16</v>
      </c>
      <c r="PHW118" s="1">
        <f t="shared" ref="PHW118" si="5476">(0.15*2+0.2*2)/0.2*0.248*1.03</f>
        <v>0.89</v>
      </c>
      <c r="PHX118" s="4">
        <f t="shared" si="2762"/>
        <v>14.24</v>
      </c>
      <c r="PIA118" s="1" t="s">
        <v>542</v>
      </c>
      <c r="PIB118" s="4" t="str" cm="1">
        <f t="array" ref="PIB118:PID118">IFERROR(VLOOKUP(PIA118,[1]MA!$A$6:$D$32,{2,3,4},0),IFERROR(VLOOKUP(PIA118,[1]MO!$A$6:$D$26,{2,3,4},0),IFERROR(VLOOKUP(PIA118,[1]MQ!$A$6:$D$26,{2,3,4},0),IFERROR(VLOOKUP(PIA118,[1]BA!$A$6:$H$184,{2,5,8},0),{"No encontrado","X","X"}))))</f>
        <v>ALAMBRON 1/4</v>
      </c>
      <c r="PIC118" s="12" t="str">
        <v>Kg</v>
      </c>
      <c r="PID118" s="4">
        <v>16</v>
      </c>
      <c r="PIE118" s="1">
        <f t="shared" ref="PIE118" si="5477">(0.15*2+0.2*2)/0.2*0.248*1.03</f>
        <v>0.89</v>
      </c>
      <c r="PIF118" s="4">
        <f t="shared" si="2764"/>
        <v>14.24</v>
      </c>
      <c r="PII118" s="1" t="s">
        <v>542</v>
      </c>
      <c r="PIJ118" s="4" t="str" cm="1">
        <f t="array" ref="PIJ118:PIL118">IFERROR(VLOOKUP(PII118,[1]MA!$A$6:$D$32,{2,3,4},0),IFERROR(VLOOKUP(PII118,[1]MO!$A$6:$D$26,{2,3,4},0),IFERROR(VLOOKUP(PII118,[1]MQ!$A$6:$D$26,{2,3,4},0),IFERROR(VLOOKUP(PII118,[1]BA!$A$6:$H$184,{2,5,8},0),{"No encontrado","X","X"}))))</f>
        <v>ALAMBRON 1/4</v>
      </c>
      <c r="PIK118" s="12" t="str">
        <v>Kg</v>
      </c>
      <c r="PIL118" s="4">
        <v>16</v>
      </c>
      <c r="PIM118" s="1">
        <f t="shared" ref="PIM118" si="5478">(0.15*2+0.2*2)/0.2*0.248*1.03</f>
        <v>0.89</v>
      </c>
      <c r="PIN118" s="4">
        <f t="shared" si="2766"/>
        <v>14.24</v>
      </c>
      <c r="PIQ118" s="1" t="s">
        <v>542</v>
      </c>
      <c r="PIR118" s="4" t="str" cm="1">
        <f t="array" ref="PIR118:PIT118">IFERROR(VLOOKUP(PIQ118,[1]MA!$A$6:$D$32,{2,3,4},0),IFERROR(VLOOKUP(PIQ118,[1]MO!$A$6:$D$26,{2,3,4},0),IFERROR(VLOOKUP(PIQ118,[1]MQ!$A$6:$D$26,{2,3,4},0),IFERROR(VLOOKUP(PIQ118,[1]BA!$A$6:$H$184,{2,5,8},0),{"No encontrado","X","X"}))))</f>
        <v>ALAMBRON 1/4</v>
      </c>
      <c r="PIS118" s="12" t="str">
        <v>Kg</v>
      </c>
      <c r="PIT118" s="4">
        <v>16</v>
      </c>
      <c r="PIU118" s="1">
        <f t="shared" ref="PIU118" si="5479">(0.15*2+0.2*2)/0.2*0.248*1.03</f>
        <v>0.89</v>
      </c>
      <c r="PIV118" s="4">
        <f t="shared" si="2768"/>
        <v>14.24</v>
      </c>
      <c r="PIY118" s="1" t="s">
        <v>542</v>
      </c>
      <c r="PIZ118" s="4" t="str" cm="1">
        <f t="array" ref="PIZ118:PJB118">IFERROR(VLOOKUP(PIY118,[1]MA!$A$6:$D$32,{2,3,4},0),IFERROR(VLOOKUP(PIY118,[1]MO!$A$6:$D$26,{2,3,4},0),IFERROR(VLOOKUP(PIY118,[1]MQ!$A$6:$D$26,{2,3,4},0),IFERROR(VLOOKUP(PIY118,[1]BA!$A$6:$H$184,{2,5,8},0),{"No encontrado","X","X"}))))</f>
        <v>ALAMBRON 1/4</v>
      </c>
      <c r="PJA118" s="12" t="str">
        <v>Kg</v>
      </c>
      <c r="PJB118" s="4">
        <v>16</v>
      </c>
      <c r="PJC118" s="1">
        <f t="shared" ref="PJC118" si="5480">(0.15*2+0.2*2)/0.2*0.248*1.03</f>
        <v>0.89</v>
      </c>
      <c r="PJD118" s="4">
        <f t="shared" si="2770"/>
        <v>14.24</v>
      </c>
      <c r="PJG118" s="1" t="s">
        <v>542</v>
      </c>
      <c r="PJH118" s="4" t="str" cm="1">
        <f t="array" ref="PJH118:PJJ118">IFERROR(VLOOKUP(PJG118,[1]MA!$A$6:$D$32,{2,3,4},0),IFERROR(VLOOKUP(PJG118,[1]MO!$A$6:$D$26,{2,3,4},0),IFERROR(VLOOKUP(PJG118,[1]MQ!$A$6:$D$26,{2,3,4},0),IFERROR(VLOOKUP(PJG118,[1]BA!$A$6:$H$184,{2,5,8},0),{"No encontrado","X","X"}))))</f>
        <v>ALAMBRON 1/4</v>
      </c>
      <c r="PJI118" s="12" t="str">
        <v>Kg</v>
      </c>
      <c r="PJJ118" s="4">
        <v>16</v>
      </c>
      <c r="PJK118" s="1">
        <f t="shared" ref="PJK118" si="5481">(0.15*2+0.2*2)/0.2*0.248*1.03</f>
        <v>0.89</v>
      </c>
      <c r="PJL118" s="4">
        <f t="shared" si="2772"/>
        <v>14.24</v>
      </c>
      <c r="PJO118" s="1" t="s">
        <v>542</v>
      </c>
      <c r="PJP118" s="4" t="str" cm="1">
        <f t="array" ref="PJP118:PJR118">IFERROR(VLOOKUP(PJO118,[1]MA!$A$6:$D$32,{2,3,4},0),IFERROR(VLOOKUP(PJO118,[1]MO!$A$6:$D$26,{2,3,4},0),IFERROR(VLOOKUP(PJO118,[1]MQ!$A$6:$D$26,{2,3,4},0),IFERROR(VLOOKUP(PJO118,[1]BA!$A$6:$H$184,{2,5,8},0),{"No encontrado","X","X"}))))</f>
        <v>ALAMBRON 1/4</v>
      </c>
      <c r="PJQ118" s="12" t="str">
        <v>Kg</v>
      </c>
      <c r="PJR118" s="4">
        <v>16</v>
      </c>
      <c r="PJS118" s="1">
        <f t="shared" ref="PJS118" si="5482">(0.15*2+0.2*2)/0.2*0.248*1.03</f>
        <v>0.89</v>
      </c>
      <c r="PJT118" s="4">
        <f t="shared" si="2774"/>
        <v>14.24</v>
      </c>
      <c r="PJW118" s="1" t="s">
        <v>542</v>
      </c>
      <c r="PJX118" s="4" t="str" cm="1">
        <f t="array" ref="PJX118:PJZ118">IFERROR(VLOOKUP(PJW118,[1]MA!$A$6:$D$32,{2,3,4},0),IFERROR(VLOOKUP(PJW118,[1]MO!$A$6:$D$26,{2,3,4},0),IFERROR(VLOOKUP(PJW118,[1]MQ!$A$6:$D$26,{2,3,4},0),IFERROR(VLOOKUP(PJW118,[1]BA!$A$6:$H$184,{2,5,8},0),{"No encontrado","X","X"}))))</f>
        <v>ALAMBRON 1/4</v>
      </c>
      <c r="PJY118" s="12" t="str">
        <v>Kg</v>
      </c>
      <c r="PJZ118" s="4">
        <v>16</v>
      </c>
      <c r="PKA118" s="1">
        <f t="shared" ref="PKA118" si="5483">(0.15*2+0.2*2)/0.2*0.248*1.03</f>
        <v>0.89</v>
      </c>
      <c r="PKB118" s="4">
        <f t="shared" si="2776"/>
        <v>14.24</v>
      </c>
      <c r="PKE118" s="1" t="s">
        <v>542</v>
      </c>
      <c r="PKF118" s="4" t="str" cm="1">
        <f t="array" ref="PKF118:PKH118">IFERROR(VLOOKUP(PKE118,[1]MA!$A$6:$D$32,{2,3,4},0),IFERROR(VLOOKUP(PKE118,[1]MO!$A$6:$D$26,{2,3,4},0),IFERROR(VLOOKUP(PKE118,[1]MQ!$A$6:$D$26,{2,3,4},0),IFERROR(VLOOKUP(PKE118,[1]BA!$A$6:$H$184,{2,5,8},0),{"No encontrado","X","X"}))))</f>
        <v>ALAMBRON 1/4</v>
      </c>
      <c r="PKG118" s="12" t="str">
        <v>Kg</v>
      </c>
      <c r="PKH118" s="4">
        <v>16</v>
      </c>
      <c r="PKI118" s="1">
        <f t="shared" ref="PKI118" si="5484">(0.15*2+0.2*2)/0.2*0.248*1.03</f>
        <v>0.89</v>
      </c>
      <c r="PKJ118" s="4">
        <f t="shared" si="2778"/>
        <v>14.24</v>
      </c>
      <c r="PKM118" s="1" t="s">
        <v>542</v>
      </c>
      <c r="PKN118" s="4" t="str" cm="1">
        <f t="array" ref="PKN118:PKP118">IFERROR(VLOOKUP(PKM118,[1]MA!$A$6:$D$32,{2,3,4},0),IFERROR(VLOOKUP(PKM118,[1]MO!$A$6:$D$26,{2,3,4},0),IFERROR(VLOOKUP(PKM118,[1]MQ!$A$6:$D$26,{2,3,4},0),IFERROR(VLOOKUP(PKM118,[1]BA!$A$6:$H$184,{2,5,8},0),{"No encontrado","X","X"}))))</f>
        <v>ALAMBRON 1/4</v>
      </c>
      <c r="PKO118" s="12" t="str">
        <v>Kg</v>
      </c>
      <c r="PKP118" s="4">
        <v>16</v>
      </c>
      <c r="PKQ118" s="1">
        <f t="shared" ref="PKQ118" si="5485">(0.15*2+0.2*2)/0.2*0.248*1.03</f>
        <v>0.89</v>
      </c>
      <c r="PKR118" s="4">
        <f t="shared" si="2780"/>
        <v>14.24</v>
      </c>
      <c r="PKU118" s="1" t="s">
        <v>542</v>
      </c>
      <c r="PKV118" s="4" t="str" cm="1">
        <f t="array" ref="PKV118:PKX118">IFERROR(VLOOKUP(PKU118,[1]MA!$A$6:$D$32,{2,3,4},0),IFERROR(VLOOKUP(PKU118,[1]MO!$A$6:$D$26,{2,3,4},0),IFERROR(VLOOKUP(PKU118,[1]MQ!$A$6:$D$26,{2,3,4},0),IFERROR(VLOOKUP(PKU118,[1]BA!$A$6:$H$184,{2,5,8},0),{"No encontrado","X","X"}))))</f>
        <v>ALAMBRON 1/4</v>
      </c>
      <c r="PKW118" s="12" t="str">
        <v>Kg</v>
      </c>
      <c r="PKX118" s="4">
        <v>16</v>
      </c>
      <c r="PKY118" s="1">
        <f t="shared" ref="PKY118" si="5486">(0.15*2+0.2*2)/0.2*0.248*1.03</f>
        <v>0.89</v>
      </c>
      <c r="PKZ118" s="4">
        <f t="shared" si="2782"/>
        <v>14.24</v>
      </c>
      <c r="PLC118" s="1" t="s">
        <v>542</v>
      </c>
      <c r="PLD118" s="4" t="str" cm="1">
        <f t="array" ref="PLD118:PLF118">IFERROR(VLOOKUP(PLC118,[1]MA!$A$6:$D$32,{2,3,4},0),IFERROR(VLOOKUP(PLC118,[1]MO!$A$6:$D$26,{2,3,4},0),IFERROR(VLOOKUP(PLC118,[1]MQ!$A$6:$D$26,{2,3,4},0),IFERROR(VLOOKUP(PLC118,[1]BA!$A$6:$H$184,{2,5,8},0),{"No encontrado","X","X"}))))</f>
        <v>ALAMBRON 1/4</v>
      </c>
      <c r="PLE118" s="12" t="str">
        <v>Kg</v>
      </c>
      <c r="PLF118" s="4">
        <v>16</v>
      </c>
      <c r="PLG118" s="1">
        <f t="shared" ref="PLG118" si="5487">(0.15*2+0.2*2)/0.2*0.248*1.03</f>
        <v>0.89</v>
      </c>
      <c r="PLH118" s="4">
        <f t="shared" si="2784"/>
        <v>14.24</v>
      </c>
      <c r="PLK118" s="1" t="s">
        <v>542</v>
      </c>
      <c r="PLL118" s="4" t="str" cm="1">
        <f t="array" ref="PLL118:PLN118">IFERROR(VLOOKUP(PLK118,[1]MA!$A$6:$D$32,{2,3,4},0),IFERROR(VLOOKUP(PLK118,[1]MO!$A$6:$D$26,{2,3,4},0),IFERROR(VLOOKUP(PLK118,[1]MQ!$A$6:$D$26,{2,3,4},0),IFERROR(VLOOKUP(PLK118,[1]BA!$A$6:$H$184,{2,5,8},0),{"No encontrado","X","X"}))))</f>
        <v>ALAMBRON 1/4</v>
      </c>
      <c r="PLM118" s="12" t="str">
        <v>Kg</v>
      </c>
      <c r="PLN118" s="4">
        <v>16</v>
      </c>
      <c r="PLO118" s="1">
        <f t="shared" ref="PLO118" si="5488">(0.15*2+0.2*2)/0.2*0.248*1.03</f>
        <v>0.89</v>
      </c>
      <c r="PLP118" s="4">
        <f t="shared" si="2786"/>
        <v>14.24</v>
      </c>
      <c r="PLS118" s="1" t="s">
        <v>542</v>
      </c>
      <c r="PLT118" s="4" t="str" cm="1">
        <f t="array" ref="PLT118:PLV118">IFERROR(VLOOKUP(PLS118,[1]MA!$A$6:$D$32,{2,3,4},0),IFERROR(VLOOKUP(PLS118,[1]MO!$A$6:$D$26,{2,3,4},0),IFERROR(VLOOKUP(PLS118,[1]MQ!$A$6:$D$26,{2,3,4},0),IFERROR(VLOOKUP(PLS118,[1]BA!$A$6:$H$184,{2,5,8},0),{"No encontrado","X","X"}))))</f>
        <v>ALAMBRON 1/4</v>
      </c>
      <c r="PLU118" s="12" t="str">
        <v>Kg</v>
      </c>
      <c r="PLV118" s="4">
        <v>16</v>
      </c>
      <c r="PLW118" s="1">
        <f t="shared" ref="PLW118" si="5489">(0.15*2+0.2*2)/0.2*0.248*1.03</f>
        <v>0.89</v>
      </c>
      <c r="PLX118" s="4">
        <f t="shared" si="2788"/>
        <v>14.24</v>
      </c>
      <c r="PMA118" s="1" t="s">
        <v>542</v>
      </c>
      <c r="PMB118" s="4" t="str" cm="1">
        <f t="array" ref="PMB118:PMD118">IFERROR(VLOOKUP(PMA118,[1]MA!$A$6:$D$32,{2,3,4},0),IFERROR(VLOOKUP(PMA118,[1]MO!$A$6:$D$26,{2,3,4},0),IFERROR(VLOOKUP(PMA118,[1]MQ!$A$6:$D$26,{2,3,4},0),IFERROR(VLOOKUP(PMA118,[1]BA!$A$6:$H$184,{2,5,8},0),{"No encontrado","X","X"}))))</f>
        <v>ALAMBRON 1/4</v>
      </c>
      <c r="PMC118" s="12" t="str">
        <v>Kg</v>
      </c>
      <c r="PMD118" s="4">
        <v>16</v>
      </c>
      <c r="PME118" s="1">
        <f t="shared" ref="PME118" si="5490">(0.15*2+0.2*2)/0.2*0.248*1.03</f>
        <v>0.89</v>
      </c>
      <c r="PMF118" s="4">
        <f t="shared" si="2790"/>
        <v>14.24</v>
      </c>
      <c r="PMI118" s="1" t="s">
        <v>542</v>
      </c>
      <c r="PMJ118" s="4" t="str" cm="1">
        <f t="array" ref="PMJ118:PML118">IFERROR(VLOOKUP(PMI118,[1]MA!$A$6:$D$32,{2,3,4},0),IFERROR(VLOOKUP(PMI118,[1]MO!$A$6:$D$26,{2,3,4},0),IFERROR(VLOOKUP(PMI118,[1]MQ!$A$6:$D$26,{2,3,4},0),IFERROR(VLOOKUP(PMI118,[1]BA!$A$6:$H$184,{2,5,8},0),{"No encontrado","X","X"}))))</f>
        <v>ALAMBRON 1/4</v>
      </c>
      <c r="PMK118" s="12" t="str">
        <v>Kg</v>
      </c>
      <c r="PML118" s="4">
        <v>16</v>
      </c>
      <c r="PMM118" s="1">
        <f t="shared" ref="PMM118" si="5491">(0.15*2+0.2*2)/0.2*0.248*1.03</f>
        <v>0.89</v>
      </c>
      <c r="PMN118" s="4">
        <f t="shared" si="2792"/>
        <v>14.24</v>
      </c>
      <c r="PMQ118" s="1" t="s">
        <v>542</v>
      </c>
      <c r="PMR118" s="4" t="str" cm="1">
        <f t="array" ref="PMR118:PMT118">IFERROR(VLOOKUP(PMQ118,[1]MA!$A$6:$D$32,{2,3,4},0),IFERROR(VLOOKUP(PMQ118,[1]MO!$A$6:$D$26,{2,3,4},0),IFERROR(VLOOKUP(PMQ118,[1]MQ!$A$6:$D$26,{2,3,4},0),IFERROR(VLOOKUP(PMQ118,[1]BA!$A$6:$H$184,{2,5,8},0),{"No encontrado","X","X"}))))</f>
        <v>ALAMBRON 1/4</v>
      </c>
      <c r="PMS118" s="12" t="str">
        <v>Kg</v>
      </c>
      <c r="PMT118" s="4">
        <v>16</v>
      </c>
      <c r="PMU118" s="1">
        <f t="shared" ref="PMU118" si="5492">(0.15*2+0.2*2)/0.2*0.248*1.03</f>
        <v>0.89</v>
      </c>
      <c r="PMV118" s="4">
        <f t="shared" si="2794"/>
        <v>14.24</v>
      </c>
      <c r="PMY118" s="1" t="s">
        <v>542</v>
      </c>
      <c r="PMZ118" s="4" t="str" cm="1">
        <f t="array" ref="PMZ118:PNB118">IFERROR(VLOOKUP(PMY118,[1]MA!$A$6:$D$32,{2,3,4},0),IFERROR(VLOOKUP(PMY118,[1]MO!$A$6:$D$26,{2,3,4},0),IFERROR(VLOOKUP(PMY118,[1]MQ!$A$6:$D$26,{2,3,4},0),IFERROR(VLOOKUP(PMY118,[1]BA!$A$6:$H$184,{2,5,8},0),{"No encontrado","X","X"}))))</f>
        <v>ALAMBRON 1/4</v>
      </c>
      <c r="PNA118" s="12" t="str">
        <v>Kg</v>
      </c>
      <c r="PNB118" s="4">
        <v>16</v>
      </c>
      <c r="PNC118" s="1">
        <f t="shared" ref="PNC118" si="5493">(0.15*2+0.2*2)/0.2*0.248*1.03</f>
        <v>0.89</v>
      </c>
      <c r="PND118" s="4">
        <f t="shared" si="2796"/>
        <v>14.24</v>
      </c>
      <c r="PNG118" s="1" t="s">
        <v>542</v>
      </c>
      <c r="PNH118" s="4" t="str" cm="1">
        <f t="array" ref="PNH118:PNJ118">IFERROR(VLOOKUP(PNG118,[1]MA!$A$6:$D$32,{2,3,4},0),IFERROR(VLOOKUP(PNG118,[1]MO!$A$6:$D$26,{2,3,4},0),IFERROR(VLOOKUP(PNG118,[1]MQ!$A$6:$D$26,{2,3,4},0),IFERROR(VLOOKUP(PNG118,[1]BA!$A$6:$H$184,{2,5,8},0),{"No encontrado","X","X"}))))</f>
        <v>ALAMBRON 1/4</v>
      </c>
      <c r="PNI118" s="12" t="str">
        <v>Kg</v>
      </c>
      <c r="PNJ118" s="4">
        <v>16</v>
      </c>
      <c r="PNK118" s="1">
        <f t="shared" ref="PNK118" si="5494">(0.15*2+0.2*2)/0.2*0.248*1.03</f>
        <v>0.89</v>
      </c>
      <c r="PNL118" s="4">
        <f t="shared" si="2798"/>
        <v>14.24</v>
      </c>
      <c r="PNO118" s="1" t="s">
        <v>542</v>
      </c>
      <c r="PNP118" s="4" t="str" cm="1">
        <f t="array" ref="PNP118:PNR118">IFERROR(VLOOKUP(PNO118,[1]MA!$A$6:$D$32,{2,3,4},0),IFERROR(VLOOKUP(PNO118,[1]MO!$A$6:$D$26,{2,3,4},0),IFERROR(VLOOKUP(PNO118,[1]MQ!$A$6:$D$26,{2,3,4},0),IFERROR(VLOOKUP(PNO118,[1]BA!$A$6:$H$184,{2,5,8},0),{"No encontrado","X","X"}))))</f>
        <v>ALAMBRON 1/4</v>
      </c>
      <c r="PNQ118" s="12" t="str">
        <v>Kg</v>
      </c>
      <c r="PNR118" s="4">
        <v>16</v>
      </c>
      <c r="PNS118" s="1">
        <f t="shared" ref="PNS118" si="5495">(0.15*2+0.2*2)/0.2*0.248*1.03</f>
        <v>0.89</v>
      </c>
      <c r="PNT118" s="4">
        <f t="shared" si="2800"/>
        <v>14.24</v>
      </c>
      <c r="PNW118" s="1" t="s">
        <v>542</v>
      </c>
      <c r="PNX118" s="4" t="str" cm="1">
        <f t="array" ref="PNX118:PNZ118">IFERROR(VLOOKUP(PNW118,[1]MA!$A$6:$D$32,{2,3,4},0),IFERROR(VLOOKUP(PNW118,[1]MO!$A$6:$D$26,{2,3,4},0),IFERROR(VLOOKUP(PNW118,[1]MQ!$A$6:$D$26,{2,3,4},0),IFERROR(VLOOKUP(PNW118,[1]BA!$A$6:$H$184,{2,5,8},0),{"No encontrado","X","X"}))))</f>
        <v>ALAMBRON 1/4</v>
      </c>
      <c r="PNY118" s="12" t="str">
        <v>Kg</v>
      </c>
      <c r="PNZ118" s="4">
        <v>16</v>
      </c>
      <c r="POA118" s="1">
        <f t="shared" ref="POA118" si="5496">(0.15*2+0.2*2)/0.2*0.248*1.03</f>
        <v>0.89</v>
      </c>
      <c r="POB118" s="4">
        <f t="shared" si="2802"/>
        <v>14.24</v>
      </c>
      <c r="POE118" s="1" t="s">
        <v>542</v>
      </c>
      <c r="POF118" s="4" t="str" cm="1">
        <f t="array" ref="POF118:POH118">IFERROR(VLOOKUP(POE118,[1]MA!$A$6:$D$32,{2,3,4},0),IFERROR(VLOOKUP(POE118,[1]MO!$A$6:$D$26,{2,3,4},0),IFERROR(VLOOKUP(POE118,[1]MQ!$A$6:$D$26,{2,3,4},0),IFERROR(VLOOKUP(POE118,[1]BA!$A$6:$H$184,{2,5,8},0),{"No encontrado","X","X"}))))</f>
        <v>ALAMBRON 1/4</v>
      </c>
      <c r="POG118" s="12" t="str">
        <v>Kg</v>
      </c>
      <c r="POH118" s="4">
        <v>16</v>
      </c>
      <c r="POI118" s="1">
        <f t="shared" ref="POI118" si="5497">(0.15*2+0.2*2)/0.2*0.248*1.03</f>
        <v>0.89</v>
      </c>
      <c r="POJ118" s="4">
        <f t="shared" si="2804"/>
        <v>14.24</v>
      </c>
      <c r="POM118" s="1" t="s">
        <v>542</v>
      </c>
      <c r="PON118" s="4" t="str" cm="1">
        <f t="array" ref="PON118:POP118">IFERROR(VLOOKUP(POM118,[1]MA!$A$6:$D$32,{2,3,4},0),IFERROR(VLOOKUP(POM118,[1]MO!$A$6:$D$26,{2,3,4},0),IFERROR(VLOOKUP(POM118,[1]MQ!$A$6:$D$26,{2,3,4},0),IFERROR(VLOOKUP(POM118,[1]BA!$A$6:$H$184,{2,5,8},0),{"No encontrado","X","X"}))))</f>
        <v>ALAMBRON 1/4</v>
      </c>
      <c r="POO118" s="12" t="str">
        <v>Kg</v>
      </c>
      <c r="POP118" s="4">
        <v>16</v>
      </c>
      <c r="POQ118" s="1">
        <f t="shared" ref="POQ118" si="5498">(0.15*2+0.2*2)/0.2*0.248*1.03</f>
        <v>0.89</v>
      </c>
      <c r="POR118" s="4">
        <f t="shared" si="2806"/>
        <v>14.24</v>
      </c>
      <c r="POU118" s="1" t="s">
        <v>542</v>
      </c>
      <c r="POV118" s="4" t="str" cm="1">
        <f t="array" ref="POV118:POX118">IFERROR(VLOOKUP(POU118,[1]MA!$A$6:$D$32,{2,3,4},0),IFERROR(VLOOKUP(POU118,[1]MO!$A$6:$D$26,{2,3,4},0),IFERROR(VLOOKUP(POU118,[1]MQ!$A$6:$D$26,{2,3,4},0),IFERROR(VLOOKUP(POU118,[1]BA!$A$6:$H$184,{2,5,8},0),{"No encontrado","X","X"}))))</f>
        <v>ALAMBRON 1/4</v>
      </c>
      <c r="POW118" s="12" t="str">
        <v>Kg</v>
      </c>
      <c r="POX118" s="4">
        <v>16</v>
      </c>
      <c r="POY118" s="1">
        <f t="shared" ref="POY118" si="5499">(0.15*2+0.2*2)/0.2*0.248*1.03</f>
        <v>0.89</v>
      </c>
      <c r="POZ118" s="4">
        <f t="shared" si="2808"/>
        <v>14.24</v>
      </c>
      <c r="PPC118" s="1" t="s">
        <v>542</v>
      </c>
      <c r="PPD118" s="4" t="str" cm="1">
        <f t="array" ref="PPD118:PPF118">IFERROR(VLOOKUP(PPC118,[1]MA!$A$6:$D$32,{2,3,4},0),IFERROR(VLOOKUP(PPC118,[1]MO!$A$6:$D$26,{2,3,4},0),IFERROR(VLOOKUP(PPC118,[1]MQ!$A$6:$D$26,{2,3,4},0),IFERROR(VLOOKUP(PPC118,[1]BA!$A$6:$H$184,{2,5,8},0),{"No encontrado","X","X"}))))</f>
        <v>ALAMBRON 1/4</v>
      </c>
      <c r="PPE118" s="12" t="str">
        <v>Kg</v>
      </c>
      <c r="PPF118" s="4">
        <v>16</v>
      </c>
      <c r="PPG118" s="1">
        <f t="shared" ref="PPG118" si="5500">(0.15*2+0.2*2)/0.2*0.248*1.03</f>
        <v>0.89</v>
      </c>
      <c r="PPH118" s="4">
        <f t="shared" si="2810"/>
        <v>14.24</v>
      </c>
      <c r="PPK118" s="1" t="s">
        <v>542</v>
      </c>
      <c r="PPL118" s="4" t="str" cm="1">
        <f t="array" ref="PPL118:PPN118">IFERROR(VLOOKUP(PPK118,[1]MA!$A$6:$D$32,{2,3,4},0),IFERROR(VLOOKUP(PPK118,[1]MO!$A$6:$D$26,{2,3,4},0),IFERROR(VLOOKUP(PPK118,[1]MQ!$A$6:$D$26,{2,3,4},0),IFERROR(VLOOKUP(PPK118,[1]BA!$A$6:$H$184,{2,5,8},0),{"No encontrado","X","X"}))))</f>
        <v>ALAMBRON 1/4</v>
      </c>
      <c r="PPM118" s="12" t="str">
        <v>Kg</v>
      </c>
      <c r="PPN118" s="4">
        <v>16</v>
      </c>
      <c r="PPO118" s="1">
        <f t="shared" ref="PPO118" si="5501">(0.15*2+0.2*2)/0.2*0.248*1.03</f>
        <v>0.89</v>
      </c>
      <c r="PPP118" s="4">
        <f t="shared" si="2812"/>
        <v>14.24</v>
      </c>
      <c r="PPS118" s="1" t="s">
        <v>542</v>
      </c>
      <c r="PPT118" s="4" t="str" cm="1">
        <f t="array" ref="PPT118:PPV118">IFERROR(VLOOKUP(PPS118,[1]MA!$A$6:$D$32,{2,3,4},0),IFERROR(VLOOKUP(PPS118,[1]MO!$A$6:$D$26,{2,3,4},0),IFERROR(VLOOKUP(PPS118,[1]MQ!$A$6:$D$26,{2,3,4},0),IFERROR(VLOOKUP(PPS118,[1]BA!$A$6:$H$184,{2,5,8},0),{"No encontrado","X","X"}))))</f>
        <v>ALAMBRON 1/4</v>
      </c>
      <c r="PPU118" s="12" t="str">
        <v>Kg</v>
      </c>
      <c r="PPV118" s="4">
        <v>16</v>
      </c>
      <c r="PPW118" s="1">
        <f t="shared" ref="PPW118" si="5502">(0.15*2+0.2*2)/0.2*0.248*1.03</f>
        <v>0.89</v>
      </c>
      <c r="PPX118" s="4">
        <f t="shared" si="2814"/>
        <v>14.24</v>
      </c>
      <c r="PQA118" s="1" t="s">
        <v>542</v>
      </c>
      <c r="PQB118" s="4" t="str" cm="1">
        <f t="array" ref="PQB118:PQD118">IFERROR(VLOOKUP(PQA118,[1]MA!$A$6:$D$32,{2,3,4},0),IFERROR(VLOOKUP(PQA118,[1]MO!$A$6:$D$26,{2,3,4},0),IFERROR(VLOOKUP(PQA118,[1]MQ!$A$6:$D$26,{2,3,4},0),IFERROR(VLOOKUP(PQA118,[1]BA!$A$6:$H$184,{2,5,8},0),{"No encontrado","X","X"}))))</f>
        <v>ALAMBRON 1/4</v>
      </c>
      <c r="PQC118" s="12" t="str">
        <v>Kg</v>
      </c>
      <c r="PQD118" s="4">
        <v>16</v>
      </c>
      <c r="PQE118" s="1">
        <f t="shared" ref="PQE118" si="5503">(0.15*2+0.2*2)/0.2*0.248*1.03</f>
        <v>0.89</v>
      </c>
      <c r="PQF118" s="4">
        <f t="shared" si="2816"/>
        <v>14.24</v>
      </c>
      <c r="PQI118" s="1" t="s">
        <v>542</v>
      </c>
      <c r="PQJ118" s="4" t="str" cm="1">
        <f t="array" ref="PQJ118:PQL118">IFERROR(VLOOKUP(PQI118,[1]MA!$A$6:$D$32,{2,3,4},0),IFERROR(VLOOKUP(PQI118,[1]MO!$A$6:$D$26,{2,3,4},0),IFERROR(VLOOKUP(PQI118,[1]MQ!$A$6:$D$26,{2,3,4},0),IFERROR(VLOOKUP(PQI118,[1]BA!$A$6:$H$184,{2,5,8},0),{"No encontrado","X","X"}))))</f>
        <v>ALAMBRON 1/4</v>
      </c>
      <c r="PQK118" s="12" t="str">
        <v>Kg</v>
      </c>
      <c r="PQL118" s="4">
        <v>16</v>
      </c>
      <c r="PQM118" s="1">
        <f t="shared" ref="PQM118" si="5504">(0.15*2+0.2*2)/0.2*0.248*1.03</f>
        <v>0.89</v>
      </c>
      <c r="PQN118" s="4">
        <f t="shared" si="2818"/>
        <v>14.24</v>
      </c>
      <c r="PQQ118" s="1" t="s">
        <v>542</v>
      </c>
      <c r="PQR118" s="4" t="str" cm="1">
        <f t="array" ref="PQR118:PQT118">IFERROR(VLOOKUP(PQQ118,[1]MA!$A$6:$D$32,{2,3,4},0),IFERROR(VLOOKUP(PQQ118,[1]MO!$A$6:$D$26,{2,3,4},0),IFERROR(VLOOKUP(PQQ118,[1]MQ!$A$6:$D$26,{2,3,4},0),IFERROR(VLOOKUP(PQQ118,[1]BA!$A$6:$H$184,{2,5,8},0),{"No encontrado","X","X"}))))</f>
        <v>ALAMBRON 1/4</v>
      </c>
      <c r="PQS118" s="12" t="str">
        <v>Kg</v>
      </c>
      <c r="PQT118" s="4">
        <v>16</v>
      </c>
      <c r="PQU118" s="1">
        <f t="shared" ref="PQU118" si="5505">(0.15*2+0.2*2)/0.2*0.248*1.03</f>
        <v>0.89</v>
      </c>
      <c r="PQV118" s="4">
        <f t="shared" si="2820"/>
        <v>14.24</v>
      </c>
      <c r="PQY118" s="1" t="s">
        <v>542</v>
      </c>
      <c r="PQZ118" s="4" t="str" cm="1">
        <f t="array" ref="PQZ118:PRB118">IFERROR(VLOOKUP(PQY118,[1]MA!$A$6:$D$32,{2,3,4},0),IFERROR(VLOOKUP(PQY118,[1]MO!$A$6:$D$26,{2,3,4},0),IFERROR(VLOOKUP(PQY118,[1]MQ!$A$6:$D$26,{2,3,4},0),IFERROR(VLOOKUP(PQY118,[1]BA!$A$6:$H$184,{2,5,8},0),{"No encontrado","X","X"}))))</f>
        <v>ALAMBRON 1/4</v>
      </c>
      <c r="PRA118" s="12" t="str">
        <v>Kg</v>
      </c>
      <c r="PRB118" s="4">
        <v>16</v>
      </c>
      <c r="PRC118" s="1">
        <f t="shared" ref="PRC118" si="5506">(0.15*2+0.2*2)/0.2*0.248*1.03</f>
        <v>0.89</v>
      </c>
      <c r="PRD118" s="4">
        <f t="shared" si="2822"/>
        <v>14.24</v>
      </c>
      <c r="PRG118" s="1" t="s">
        <v>542</v>
      </c>
      <c r="PRH118" s="4" t="str" cm="1">
        <f t="array" ref="PRH118:PRJ118">IFERROR(VLOOKUP(PRG118,[1]MA!$A$6:$D$32,{2,3,4},0),IFERROR(VLOOKUP(PRG118,[1]MO!$A$6:$D$26,{2,3,4},0),IFERROR(VLOOKUP(PRG118,[1]MQ!$A$6:$D$26,{2,3,4},0),IFERROR(VLOOKUP(PRG118,[1]BA!$A$6:$H$184,{2,5,8},0),{"No encontrado","X","X"}))))</f>
        <v>ALAMBRON 1/4</v>
      </c>
      <c r="PRI118" s="12" t="str">
        <v>Kg</v>
      </c>
      <c r="PRJ118" s="4">
        <v>16</v>
      </c>
      <c r="PRK118" s="1">
        <f t="shared" ref="PRK118" si="5507">(0.15*2+0.2*2)/0.2*0.248*1.03</f>
        <v>0.89</v>
      </c>
      <c r="PRL118" s="4">
        <f t="shared" si="2824"/>
        <v>14.24</v>
      </c>
      <c r="PRO118" s="1" t="s">
        <v>542</v>
      </c>
      <c r="PRP118" s="4" t="str" cm="1">
        <f t="array" ref="PRP118:PRR118">IFERROR(VLOOKUP(PRO118,[1]MA!$A$6:$D$32,{2,3,4},0),IFERROR(VLOOKUP(PRO118,[1]MO!$A$6:$D$26,{2,3,4},0),IFERROR(VLOOKUP(PRO118,[1]MQ!$A$6:$D$26,{2,3,4},0),IFERROR(VLOOKUP(PRO118,[1]BA!$A$6:$H$184,{2,5,8},0),{"No encontrado","X","X"}))))</f>
        <v>ALAMBRON 1/4</v>
      </c>
      <c r="PRQ118" s="12" t="str">
        <v>Kg</v>
      </c>
      <c r="PRR118" s="4">
        <v>16</v>
      </c>
      <c r="PRS118" s="1">
        <f t="shared" ref="PRS118" si="5508">(0.15*2+0.2*2)/0.2*0.248*1.03</f>
        <v>0.89</v>
      </c>
      <c r="PRT118" s="4">
        <f t="shared" si="2826"/>
        <v>14.24</v>
      </c>
      <c r="PRW118" s="1" t="s">
        <v>542</v>
      </c>
      <c r="PRX118" s="4" t="str" cm="1">
        <f t="array" ref="PRX118:PRZ118">IFERROR(VLOOKUP(PRW118,[1]MA!$A$6:$D$32,{2,3,4},0),IFERROR(VLOOKUP(PRW118,[1]MO!$A$6:$D$26,{2,3,4},0),IFERROR(VLOOKUP(PRW118,[1]MQ!$A$6:$D$26,{2,3,4},0),IFERROR(VLOOKUP(PRW118,[1]BA!$A$6:$H$184,{2,5,8},0),{"No encontrado","X","X"}))))</f>
        <v>ALAMBRON 1/4</v>
      </c>
      <c r="PRY118" s="12" t="str">
        <v>Kg</v>
      </c>
      <c r="PRZ118" s="4">
        <v>16</v>
      </c>
      <c r="PSA118" s="1">
        <f t="shared" ref="PSA118" si="5509">(0.15*2+0.2*2)/0.2*0.248*1.03</f>
        <v>0.89</v>
      </c>
      <c r="PSB118" s="4">
        <f t="shared" si="2828"/>
        <v>14.24</v>
      </c>
      <c r="PSE118" s="1" t="s">
        <v>542</v>
      </c>
      <c r="PSF118" s="4" t="str" cm="1">
        <f t="array" ref="PSF118:PSH118">IFERROR(VLOOKUP(PSE118,[1]MA!$A$6:$D$32,{2,3,4},0),IFERROR(VLOOKUP(PSE118,[1]MO!$A$6:$D$26,{2,3,4},0),IFERROR(VLOOKUP(PSE118,[1]MQ!$A$6:$D$26,{2,3,4},0),IFERROR(VLOOKUP(PSE118,[1]BA!$A$6:$H$184,{2,5,8},0),{"No encontrado","X","X"}))))</f>
        <v>ALAMBRON 1/4</v>
      </c>
      <c r="PSG118" s="12" t="str">
        <v>Kg</v>
      </c>
      <c r="PSH118" s="4">
        <v>16</v>
      </c>
      <c r="PSI118" s="1">
        <f t="shared" ref="PSI118" si="5510">(0.15*2+0.2*2)/0.2*0.248*1.03</f>
        <v>0.89</v>
      </c>
      <c r="PSJ118" s="4">
        <f t="shared" si="2830"/>
        <v>14.24</v>
      </c>
      <c r="PSM118" s="1" t="s">
        <v>542</v>
      </c>
      <c r="PSN118" s="4" t="str" cm="1">
        <f t="array" ref="PSN118:PSP118">IFERROR(VLOOKUP(PSM118,[1]MA!$A$6:$D$32,{2,3,4},0),IFERROR(VLOOKUP(PSM118,[1]MO!$A$6:$D$26,{2,3,4},0),IFERROR(VLOOKUP(PSM118,[1]MQ!$A$6:$D$26,{2,3,4},0),IFERROR(VLOOKUP(PSM118,[1]BA!$A$6:$H$184,{2,5,8},0),{"No encontrado","X","X"}))))</f>
        <v>ALAMBRON 1/4</v>
      </c>
      <c r="PSO118" s="12" t="str">
        <v>Kg</v>
      </c>
      <c r="PSP118" s="4">
        <v>16</v>
      </c>
      <c r="PSQ118" s="1">
        <f t="shared" ref="PSQ118" si="5511">(0.15*2+0.2*2)/0.2*0.248*1.03</f>
        <v>0.89</v>
      </c>
      <c r="PSR118" s="4">
        <f t="shared" si="2832"/>
        <v>14.24</v>
      </c>
      <c r="PSU118" s="1" t="s">
        <v>542</v>
      </c>
      <c r="PSV118" s="4" t="str" cm="1">
        <f t="array" ref="PSV118:PSX118">IFERROR(VLOOKUP(PSU118,[1]MA!$A$6:$D$32,{2,3,4},0),IFERROR(VLOOKUP(PSU118,[1]MO!$A$6:$D$26,{2,3,4},0),IFERROR(VLOOKUP(PSU118,[1]MQ!$A$6:$D$26,{2,3,4},0),IFERROR(VLOOKUP(PSU118,[1]BA!$A$6:$H$184,{2,5,8},0),{"No encontrado","X","X"}))))</f>
        <v>ALAMBRON 1/4</v>
      </c>
      <c r="PSW118" s="12" t="str">
        <v>Kg</v>
      </c>
      <c r="PSX118" s="4">
        <v>16</v>
      </c>
      <c r="PSY118" s="1">
        <f t="shared" ref="PSY118" si="5512">(0.15*2+0.2*2)/0.2*0.248*1.03</f>
        <v>0.89</v>
      </c>
      <c r="PSZ118" s="4">
        <f t="shared" si="2834"/>
        <v>14.24</v>
      </c>
      <c r="PTC118" s="1" t="s">
        <v>542</v>
      </c>
      <c r="PTD118" s="4" t="str" cm="1">
        <f t="array" ref="PTD118:PTF118">IFERROR(VLOOKUP(PTC118,[1]MA!$A$6:$D$32,{2,3,4},0),IFERROR(VLOOKUP(PTC118,[1]MO!$A$6:$D$26,{2,3,4},0),IFERROR(VLOOKUP(PTC118,[1]MQ!$A$6:$D$26,{2,3,4},0),IFERROR(VLOOKUP(PTC118,[1]BA!$A$6:$H$184,{2,5,8},0),{"No encontrado","X","X"}))))</f>
        <v>ALAMBRON 1/4</v>
      </c>
      <c r="PTE118" s="12" t="str">
        <v>Kg</v>
      </c>
      <c r="PTF118" s="4">
        <v>16</v>
      </c>
      <c r="PTG118" s="1">
        <f t="shared" ref="PTG118" si="5513">(0.15*2+0.2*2)/0.2*0.248*1.03</f>
        <v>0.89</v>
      </c>
      <c r="PTH118" s="4">
        <f t="shared" si="2836"/>
        <v>14.24</v>
      </c>
      <c r="PTK118" s="1" t="s">
        <v>542</v>
      </c>
      <c r="PTL118" s="4" t="str" cm="1">
        <f t="array" ref="PTL118:PTN118">IFERROR(VLOOKUP(PTK118,[1]MA!$A$6:$D$32,{2,3,4},0),IFERROR(VLOOKUP(PTK118,[1]MO!$A$6:$D$26,{2,3,4},0),IFERROR(VLOOKUP(PTK118,[1]MQ!$A$6:$D$26,{2,3,4},0),IFERROR(VLOOKUP(PTK118,[1]BA!$A$6:$H$184,{2,5,8},0),{"No encontrado","X","X"}))))</f>
        <v>ALAMBRON 1/4</v>
      </c>
      <c r="PTM118" s="12" t="str">
        <v>Kg</v>
      </c>
      <c r="PTN118" s="4">
        <v>16</v>
      </c>
      <c r="PTO118" s="1">
        <f t="shared" ref="PTO118" si="5514">(0.15*2+0.2*2)/0.2*0.248*1.03</f>
        <v>0.89</v>
      </c>
      <c r="PTP118" s="4">
        <f t="shared" si="2838"/>
        <v>14.24</v>
      </c>
      <c r="PTS118" s="1" t="s">
        <v>542</v>
      </c>
      <c r="PTT118" s="4" t="str" cm="1">
        <f t="array" ref="PTT118:PTV118">IFERROR(VLOOKUP(PTS118,[1]MA!$A$6:$D$32,{2,3,4},0),IFERROR(VLOOKUP(PTS118,[1]MO!$A$6:$D$26,{2,3,4},0),IFERROR(VLOOKUP(PTS118,[1]MQ!$A$6:$D$26,{2,3,4},0),IFERROR(VLOOKUP(PTS118,[1]BA!$A$6:$H$184,{2,5,8},0),{"No encontrado","X","X"}))))</f>
        <v>ALAMBRON 1/4</v>
      </c>
      <c r="PTU118" s="12" t="str">
        <v>Kg</v>
      </c>
      <c r="PTV118" s="4">
        <v>16</v>
      </c>
      <c r="PTW118" s="1">
        <f t="shared" ref="PTW118" si="5515">(0.15*2+0.2*2)/0.2*0.248*1.03</f>
        <v>0.89</v>
      </c>
      <c r="PTX118" s="4">
        <f t="shared" si="2840"/>
        <v>14.24</v>
      </c>
      <c r="PUA118" s="1" t="s">
        <v>542</v>
      </c>
      <c r="PUB118" s="4" t="str" cm="1">
        <f t="array" ref="PUB118:PUD118">IFERROR(VLOOKUP(PUA118,[1]MA!$A$6:$D$32,{2,3,4},0),IFERROR(VLOOKUP(PUA118,[1]MO!$A$6:$D$26,{2,3,4},0),IFERROR(VLOOKUP(PUA118,[1]MQ!$A$6:$D$26,{2,3,4},0),IFERROR(VLOOKUP(PUA118,[1]BA!$A$6:$H$184,{2,5,8},0),{"No encontrado","X","X"}))))</f>
        <v>ALAMBRON 1/4</v>
      </c>
      <c r="PUC118" s="12" t="str">
        <v>Kg</v>
      </c>
      <c r="PUD118" s="4">
        <v>16</v>
      </c>
      <c r="PUE118" s="1">
        <f t="shared" ref="PUE118" si="5516">(0.15*2+0.2*2)/0.2*0.248*1.03</f>
        <v>0.89</v>
      </c>
      <c r="PUF118" s="4">
        <f t="shared" si="2842"/>
        <v>14.24</v>
      </c>
      <c r="PUI118" s="1" t="s">
        <v>542</v>
      </c>
      <c r="PUJ118" s="4" t="str" cm="1">
        <f t="array" ref="PUJ118:PUL118">IFERROR(VLOOKUP(PUI118,[1]MA!$A$6:$D$32,{2,3,4},0),IFERROR(VLOOKUP(PUI118,[1]MO!$A$6:$D$26,{2,3,4},0),IFERROR(VLOOKUP(PUI118,[1]MQ!$A$6:$D$26,{2,3,4},0),IFERROR(VLOOKUP(PUI118,[1]BA!$A$6:$H$184,{2,5,8},0),{"No encontrado","X","X"}))))</f>
        <v>ALAMBRON 1/4</v>
      </c>
      <c r="PUK118" s="12" t="str">
        <v>Kg</v>
      </c>
      <c r="PUL118" s="4">
        <v>16</v>
      </c>
      <c r="PUM118" s="1">
        <f t="shared" ref="PUM118" si="5517">(0.15*2+0.2*2)/0.2*0.248*1.03</f>
        <v>0.89</v>
      </c>
      <c r="PUN118" s="4">
        <f t="shared" si="2844"/>
        <v>14.24</v>
      </c>
      <c r="PUQ118" s="1" t="s">
        <v>542</v>
      </c>
      <c r="PUR118" s="4" t="str" cm="1">
        <f t="array" ref="PUR118:PUT118">IFERROR(VLOOKUP(PUQ118,[1]MA!$A$6:$D$32,{2,3,4},0),IFERROR(VLOOKUP(PUQ118,[1]MO!$A$6:$D$26,{2,3,4},0),IFERROR(VLOOKUP(PUQ118,[1]MQ!$A$6:$D$26,{2,3,4},0),IFERROR(VLOOKUP(PUQ118,[1]BA!$A$6:$H$184,{2,5,8},0),{"No encontrado","X","X"}))))</f>
        <v>ALAMBRON 1/4</v>
      </c>
      <c r="PUS118" s="12" t="str">
        <v>Kg</v>
      </c>
      <c r="PUT118" s="4">
        <v>16</v>
      </c>
      <c r="PUU118" s="1">
        <f t="shared" ref="PUU118" si="5518">(0.15*2+0.2*2)/0.2*0.248*1.03</f>
        <v>0.89</v>
      </c>
      <c r="PUV118" s="4">
        <f t="shared" si="2846"/>
        <v>14.24</v>
      </c>
      <c r="PUY118" s="1" t="s">
        <v>542</v>
      </c>
      <c r="PUZ118" s="4" t="str" cm="1">
        <f t="array" ref="PUZ118:PVB118">IFERROR(VLOOKUP(PUY118,[1]MA!$A$6:$D$32,{2,3,4},0),IFERROR(VLOOKUP(PUY118,[1]MO!$A$6:$D$26,{2,3,4},0),IFERROR(VLOOKUP(PUY118,[1]MQ!$A$6:$D$26,{2,3,4},0),IFERROR(VLOOKUP(PUY118,[1]BA!$A$6:$H$184,{2,5,8},0),{"No encontrado","X","X"}))))</f>
        <v>ALAMBRON 1/4</v>
      </c>
      <c r="PVA118" s="12" t="str">
        <v>Kg</v>
      </c>
      <c r="PVB118" s="4">
        <v>16</v>
      </c>
      <c r="PVC118" s="1">
        <f t="shared" ref="PVC118" si="5519">(0.15*2+0.2*2)/0.2*0.248*1.03</f>
        <v>0.89</v>
      </c>
      <c r="PVD118" s="4">
        <f t="shared" si="2848"/>
        <v>14.24</v>
      </c>
      <c r="PVG118" s="1" t="s">
        <v>542</v>
      </c>
      <c r="PVH118" s="4" t="str" cm="1">
        <f t="array" ref="PVH118:PVJ118">IFERROR(VLOOKUP(PVG118,[1]MA!$A$6:$D$32,{2,3,4},0),IFERROR(VLOOKUP(PVG118,[1]MO!$A$6:$D$26,{2,3,4},0),IFERROR(VLOOKUP(PVG118,[1]MQ!$A$6:$D$26,{2,3,4},0),IFERROR(VLOOKUP(PVG118,[1]BA!$A$6:$H$184,{2,5,8},0),{"No encontrado","X","X"}))))</f>
        <v>ALAMBRON 1/4</v>
      </c>
      <c r="PVI118" s="12" t="str">
        <v>Kg</v>
      </c>
      <c r="PVJ118" s="4">
        <v>16</v>
      </c>
      <c r="PVK118" s="1">
        <f t="shared" ref="PVK118" si="5520">(0.15*2+0.2*2)/0.2*0.248*1.03</f>
        <v>0.89</v>
      </c>
      <c r="PVL118" s="4">
        <f t="shared" si="2850"/>
        <v>14.24</v>
      </c>
      <c r="PVO118" s="1" t="s">
        <v>542</v>
      </c>
      <c r="PVP118" s="4" t="str" cm="1">
        <f t="array" ref="PVP118:PVR118">IFERROR(VLOOKUP(PVO118,[1]MA!$A$6:$D$32,{2,3,4},0),IFERROR(VLOOKUP(PVO118,[1]MO!$A$6:$D$26,{2,3,4},0),IFERROR(VLOOKUP(PVO118,[1]MQ!$A$6:$D$26,{2,3,4},0),IFERROR(VLOOKUP(PVO118,[1]BA!$A$6:$H$184,{2,5,8},0),{"No encontrado","X","X"}))))</f>
        <v>ALAMBRON 1/4</v>
      </c>
      <c r="PVQ118" s="12" t="str">
        <v>Kg</v>
      </c>
      <c r="PVR118" s="4">
        <v>16</v>
      </c>
      <c r="PVS118" s="1">
        <f t="shared" ref="PVS118" si="5521">(0.15*2+0.2*2)/0.2*0.248*1.03</f>
        <v>0.89</v>
      </c>
      <c r="PVT118" s="4">
        <f t="shared" si="2852"/>
        <v>14.24</v>
      </c>
      <c r="PVW118" s="1" t="s">
        <v>542</v>
      </c>
      <c r="PVX118" s="4" t="str" cm="1">
        <f t="array" ref="PVX118:PVZ118">IFERROR(VLOOKUP(PVW118,[1]MA!$A$6:$D$32,{2,3,4},0),IFERROR(VLOOKUP(PVW118,[1]MO!$A$6:$D$26,{2,3,4},0),IFERROR(VLOOKUP(PVW118,[1]MQ!$A$6:$D$26,{2,3,4},0),IFERROR(VLOOKUP(PVW118,[1]BA!$A$6:$H$184,{2,5,8},0),{"No encontrado","X","X"}))))</f>
        <v>ALAMBRON 1/4</v>
      </c>
      <c r="PVY118" s="12" t="str">
        <v>Kg</v>
      </c>
      <c r="PVZ118" s="4">
        <v>16</v>
      </c>
      <c r="PWA118" s="1">
        <f t="shared" ref="PWA118" si="5522">(0.15*2+0.2*2)/0.2*0.248*1.03</f>
        <v>0.89</v>
      </c>
      <c r="PWB118" s="4">
        <f t="shared" si="2854"/>
        <v>14.24</v>
      </c>
      <c r="PWE118" s="1" t="s">
        <v>542</v>
      </c>
      <c r="PWF118" s="4" t="str" cm="1">
        <f t="array" ref="PWF118:PWH118">IFERROR(VLOOKUP(PWE118,[1]MA!$A$6:$D$32,{2,3,4},0),IFERROR(VLOOKUP(PWE118,[1]MO!$A$6:$D$26,{2,3,4},0),IFERROR(VLOOKUP(PWE118,[1]MQ!$A$6:$D$26,{2,3,4},0),IFERROR(VLOOKUP(PWE118,[1]BA!$A$6:$H$184,{2,5,8},0),{"No encontrado","X","X"}))))</f>
        <v>ALAMBRON 1/4</v>
      </c>
      <c r="PWG118" s="12" t="str">
        <v>Kg</v>
      </c>
      <c r="PWH118" s="4">
        <v>16</v>
      </c>
      <c r="PWI118" s="1">
        <f t="shared" ref="PWI118" si="5523">(0.15*2+0.2*2)/0.2*0.248*1.03</f>
        <v>0.89</v>
      </c>
      <c r="PWJ118" s="4">
        <f t="shared" si="2856"/>
        <v>14.24</v>
      </c>
      <c r="PWM118" s="1" t="s">
        <v>542</v>
      </c>
      <c r="PWN118" s="4" t="str" cm="1">
        <f t="array" ref="PWN118:PWP118">IFERROR(VLOOKUP(PWM118,[1]MA!$A$6:$D$32,{2,3,4},0),IFERROR(VLOOKUP(PWM118,[1]MO!$A$6:$D$26,{2,3,4},0),IFERROR(VLOOKUP(PWM118,[1]MQ!$A$6:$D$26,{2,3,4},0),IFERROR(VLOOKUP(PWM118,[1]BA!$A$6:$H$184,{2,5,8},0),{"No encontrado","X","X"}))))</f>
        <v>ALAMBRON 1/4</v>
      </c>
      <c r="PWO118" s="12" t="str">
        <v>Kg</v>
      </c>
      <c r="PWP118" s="4">
        <v>16</v>
      </c>
      <c r="PWQ118" s="1">
        <f t="shared" ref="PWQ118" si="5524">(0.15*2+0.2*2)/0.2*0.248*1.03</f>
        <v>0.89</v>
      </c>
      <c r="PWR118" s="4">
        <f t="shared" si="2858"/>
        <v>14.24</v>
      </c>
      <c r="PWU118" s="1" t="s">
        <v>542</v>
      </c>
      <c r="PWV118" s="4" t="str" cm="1">
        <f t="array" ref="PWV118:PWX118">IFERROR(VLOOKUP(PWU118,[1]MA!$A$6:$D$32,{2,3,4},0),IFERROR(VLOOKUP(PWU118,[1]MO!$A$6:$D$26,{2,3,4},0),IFERROR(VLOOKUP(PWU118,[1]MQ!$A$6:$D$26,{2,3,4},0),IFERROR(VLOOKUP(PWU118,[1]BA!$A$6:$H$184,{2,5,8},0),{"No encontrado","X","X"}))))</f>
        <v>ALAMBRON 1/4</v>
      </c>
      <c r="PWW118" s="12" t="str">
        <v>Kg</v>
      </c>
      <c r="PWX118" s="4">
        <v>16</v>
      </c>
      <c r="PWY118" s="1">
        <f t="shared" ref="PWY118" si="5525">(0.15*2+0.2*2)/0.2*0.248*1.03</f>
        <v>0.89</v>
      </c>
      <c r="PWZ118" s="4">
        <f t="shared" si="2860"/>
        <v>14.24</v>
      </c>
      <c r="PXC118" s="1" t="s">
        <v>542</v>
      </c>
      <c r="PXD118" s="4" t="str" cm="1">
        <f t="array" ref="PXD118:PXF118">IFERROR(VLOOKUP(PXC118,[1]MA!$A$6:$D$32,{2,3,4},0),IFERROR(VLOOKUP(PXC118,[1]MO!$A$6:$D$26,{2,3,4},0),IFERROR(VLOOKUP(PXC118,[1]MQ!$A$6:$D$26,{2,3,4},0),IFERROR(VLOOKUP(PXC118,[1]BA!$A$6:$H$184,{2,5,8},0),{"No encontrado","X","X"}))))</f>
        <v>ALAMBRON 1/4</v>
      </c>
      <c r="PXE118" s="12" t="str">
        <v>Kg</v>
      </c>
      <c r="PXF118" s="4">
        <v>16</v>
      </c>
      <c r="PXG118" s="1">
        <f t="shared" ref="PXG118" si="5526">(0.15*2+0.2*2)/0.2*0.248*1.03</f>
        <v>0.89</v>
      </c>
      <c r="PXH118" s="4">
        <f t="shared" si="2862"/>
        <v>14.24</v>
      </c>
      <c r="PXK118" s="1" t="s">
        <v>542</v>
      </c>
      <c r="PXL118" s="4" t="str" cm="1">
        <f t="array" ref="PXL118:PXN118">IFERROR(VLOOKUP(PXK118,[1]MA!$A$6:$D$32,{2,3,4},0),IFERROR(VLOOKUP(PXK118,[1]MO!$A$6:$D$26,{2,3,4},0),IFERROR(VLOOKUP(PXK118,[1]MQ!$A$6:$D$26,{2,3,4},0),IFERROR(VLOOKUP(PXK118,[1]BA!$A$6:$H$184,{2,5,8},0),{"No encontrado","X","X"}))))</f>
        <v>ALAMBRON 1/4</v>
      </c>
      <c r="PXM118" s="12" t="str">
        <v>Kg</v>
      </c>
      <c r="PXN118" s="4">
        <v>16</v>
      </c>
      <c r="PXO118" s="1">
        <f t="shared" ref="PXO118" si="5527">(0.15*2+0.2*2)/0.2*0.248*1.03</f>
        <v>0.89</v>
      </c>
      <c r="PXP118" s="4">
        <f t="shared" si="2864"/>
        <v>14.24</v>
      </c>
      <c r="PXS118" s="1" t="s">
        <v>542</v>
      </c>
      <c r="PXT118" s="4" t="str" cm="1">
        <f t="array" ref="PXT118:PXV118">IFERROR(VLOOKUP(PXS118,[1]MA!$A$6:$D$32,{2,3,4},0),IFERROR(VLOOKUP(PXS118,[1]MO!$A$6:$D$26,{2,3,4},0),IFERROR(VLOOKUP(PXS118,[1]MQ!$A$6:$D$26,{2,3,4},0),IFERROR(VLOOKUP(PXS118,[1]BA!$A$6:$H$184,{2,5,8},0),{"No encontrado","X","X"}))))</f>
        <v>ALAMBRON 1/4</v>
      </c>
      <c r="PXU118" s="12" t="str">
        <v>Kg</v>
      </c>
      <c r="PXV118" s="4">
        <v>16</v>
      </c>
      <c r="PXW118" s="1">
        <f t="shared" ref="PXW118" si="5528">(0.15*2+0.2*2)/0.2*0.248*1.03</f>
        <v>0.89</v>
      </c>
      <c r="PXX118" s="4">
        <f t="shared" si="2866"/>
        <v>14.24</v>
      </c>
      <c r="PYA118" s="1" t="s">
        <v>542</v>
      </c>
      <c r="PYB118" s="4" t="str" cm="1">
        <f t="array" ref="PYB118:PYD118">IFERROR(VLOOKUP(PYA118,[1]MA!$A$6:$D$32,{2,3,4},0),IFERROR(VLOOKUP(PYA118,[1]MO!$A$6:$D$26,{2,3,4},0),IFERROR(VLOOKUP(PYA118,[1]MQ!$A$6:$D$26,{2,3,4},0),IFERROR(VLOOKUP(PYA118,[1]BA!$A$6:$H$184,{2,5,8},0),{"No encontrado","X","X"}))))</f>
        <v>ALAMBRON 1/4</v>
      </c>
      <c r="PYC118" s="12" t="str">
        <v>Kg</v>
      </c>
      <c r="PYD118" s="4">
        <v>16</v>
      </c>
      <c r="PYE118" s="1">
        <f t="shared" ref="PYE118" si="5529">(0.15*2+0.2*2)/0.2*0.248*1.03</f>
        <v>0.89</v>
      </c>
      <c r="PYF118" s="4">
        <f t="shared" si="2868"/>
        <v>14.24</v>
      </c>
      <c r="PYI118" s="1" t="s">
        <v>542</v>
      </c>
      <c r="PYJ118" s="4" t="str" cm="1">
        <f t="array" ref="PYJ118:PYL118">IFERROR(VLOOKUP(PYI118,[1]MA!$A$6:$D$32,{2,3,4},0),IFERROR(VLOOKUP(PYI118,[1]MO!$A$6:$D$26,{2,3,4},0),IFERROR(VLOOKUP(PYI118,[1]MQ!$A$6:$D$26,{2,3,4},0),IFERROR(VLOOKUP(PYI118,[1]BA!$A$6:$H$184,{2,5,8},0),{"No encontrado","X","X"}))))</f>
        <v>ALAMBRON 1/4</v>
      </c>
      <c r="PYK118" s="12" t="str">
        <v>Kg</v>
      </c>
      <c r="PYL118" s="4">
        <v>16</v>
      </c>
      <c r="PYM118" s="1">
        <f t="shared" ref="PYM118" si="5530">(0.15*2+0.2*2)/0.2*0.248*1.03</f>
        <v>0.89</v>
      </c>
      <c r="PYN118" s="4">
        <f t="shared" si="2870"/>
        <v>14.24</v>
      </c>
      <c r="PYQ118" s="1" t="s">
        <v>542</v>
      </c>
      <c r="PYR118" s="4" t="str" cm="1">
        <f t="array" ref="PYR118:PYT118">IFERROR(VLOOKUP(PYQ118,[1]MA!$A$6:$D$32,{2,3,4},0),IFERROR(VLOOKUP(PYQ118,[1]MO!$A$6:$D$26,{2,3,4},0),IFERROR(VLOOKUP(PYQ118,[1]MQ!$A$6:$D$26,{2,3,4},0),IFERROR(VLOOKUP(PYQ118,[1]BA!$A$6:$H$184,{2,5,8},0),{"No encontrado","X","X"}))))</f>
        <v>ALAMBRON 1/4</v>
      </c>
      <c r="PYS118" s="12" t="str">
        <v>Kg</v>
      </c>
      <c r="PYT118" s="4">
        <v>16</v>
      </c>
      <c r="PYU118" s="1">
        <f t="shared" ref="PYU118" si="5531">(0.15*2+0.2*2)/0.2*0.248*1.03</f>
        <v>0.89</v>
      </c>
      <c r="PYV118" s="4">
        <f t="shared" si="2872"/>
        <v>14.24</v>
      </c>
      <c r="PYY118" s="1" t="s">
        <v>542</v>
      </c>
      <c r="PYZ118" s="4" t="str" cm="1">
        <f t="array" ref="PYZ118:PZB118">IFERROR(VLOOKUP(PYY118,[1]MA!$A$6:$D$32,{2,3,4},0),IFERROR(VLOOKUP(PYY118,[1]MO!$A$6:$D$26,{2,3,4},0),IFERROR(VLOOKUP(PYY118,[1]MQ!$A$6:$D$26,{2,3,4},0),IFERROR(VLOOKUP(PYY118,[1]BA!$A$6:$H$184,{2,5,8},0),{"No encontrado","X","X"}))))</f>
        <v>ALAMBRON 1/4</v>
      </c>
      <c r="PZA118" s="12" t="str">
        <v>Kg</v>
      </c>
      <c r="PZB118" s="4">
        <v>16</v>
      </c>
      <c r="PZC118" s="1">
        <f t="shared" ref="PZC118" si="5532">(0.15*2+0.2*2)/0.2*0.248*1.03</f>
        <v>0.89</v>
      </c>
      <c r="PZD118" s="4">
        <f t="shared" si="2874"/>
        <v>14.24</v>
      </c>
      <c r="PZG118" s="1" t="s">
        <v>542</v>
      </c>
      <c r="PZH118" s="4" t="str" cm="1">
        <f t="array" ref="PZH118:PZJ118">IFERROR(VLOOKUP(PZG118,[1]MA!$A$6:$D$32,{2,3,4},0),IFERROR(VLOOKUP(PZG118,[1]MO!$A$6:$D$26,{2,3,4},0),IFERROR(VLOOKUP(PZG118,[1]MQ!$A$6:$D$26,{2,3,4},0),IFERROR(VLOOKUP(PZG118,[1]BA!$A$6:$H$184,{2,5,8},0),{"No encontrado","X","X"}))))</f>
        <v>ALAMBRON 1/4</v>
      </c>
      <c r="PZI118" s="12" t="str">
        <v>Kg</v>
      </c>
      <c r="PZJ118" s="4">
        <v>16</v>
      </c>
      <c r="PZK118" s="1">
        <f t="shared" ref="PZK118" si="5533">(0.15*2+0.2*2)/0.2*0.248*1.03</f>
        <v>0.89</v>
      </c>
      <c r="PZL118" s="4">
        <f t="shared" si="2876"/>
        <v>14.24</v>
      </c>
      <c r="PZO118" s="1" t="s">
        <v>542</v>
      </c>
      <c r="PZP118" s="4" t="str" cm="1">
        <f t="array" ref="PZP118:PZR118">IFERROR(VLOOKUP(PZO118,[1]MA!$A$6:$D$32,{2,3,4},0),IFERROR(VLOOKUP(PZO118,[1]MO!$A$6:$D$26,{2,3,4},0),IFERROR(VLOOKUP(PZO118,[1]MQ!$A$6:$D$26,{2,3,4},0),IFERROR(VLOOKUP(PZO118,[1]BA!$A$6:$H$184,{2,5,8},0),{"No encontrado","X","X"}))))</f>
        <v>ALAMBRON 1/4</v>
      </c>
      <c r="PZQ118" s="12" t="str">
        <v>Kg</v>
      </c>
      <c r="PZR118" s="4">
        <v>16</v>
      </c>
      <c r="PZS118" s="1">
        <f t="shared" ref="PZS118" si="5534">(0.15*2+0.2*2)/0.2*0.248*1.03</f>
        <v>0.89</v>
      </c>
      <c r="PZT118" s="4">
        <f t="shared" si="2878"/>
        <v>14.24</v>
      </c>
      <c r="PZW118" s="1" t="s">
        <v>542</v>
      </c>
      <c r="PZX118" s="4" t="str" cm="1">
        <f t="array" ref="PZX118:PZZ118">IFERROR(VLOOKUP(PZW118,[1]MA!$A$6:$D$32,{2,3,4},0),IFERROR(VLOOKUP(PZW118,[1]MO!$A$6:$D$26,{2,3,4},0),IFERROR(VLOOKUP(PZW118,[1]MQ!$A$6:$D$26,{2,3,4},0),IFERROR(VLOOKUP(PZW118,[1]BA!$A$6:$H$184,{2,5,8},0),{"No encontrado","X","X"}))))</f>
        <v>ALAMBRON 1/4</v>
      </c>
      <c r="PZY118" s="12" t="str">
        <v>Kg</v>
      </c>
      <c r="PZZ118" s="4">
        <v>16</v>
      </c>
      <c r="QAA118" s="1">
        <f t="shared" ref="QAA118" si="5535">(0.15*2+0.2*2)/0.2*0.248*1.03</f>
        <v>0.89</v>
      </c>
      <c r="QAB118" s="4">
        <f t="shared" si="2880"/>
        <v>14.24</v>
      </c>
      <c r="QAE118" s="1" t="s">
        <v>542</v>
      </c>
      <c r="QAF118" s="4" t="str" cm="1">
        <f t="array" ref="QAF118:QAH118">IFERROR(VLOOKUP(QAE118,[1]MA!$A$6:$D$32,{2,3,4},0),IFERROR(VLOOKUP(QAE118,[1]MO!$A$6:$D$26,{2,3,4},0),IFERROR(VLOOKUP(QAE118,[1]MQ!$A$6:$D$26,{2,3,4},0),IFERROR(VLOOKUP(QAE118,[1]BA!$A$6:$H$184,{2,5,8},0),{"No encontrado","X","X"}))))</f>
        <v>ALAMBRON 1/4</v>
      </c>
      <c r="QAG118" s="12" t="str">
        <v>Kg</v>
      </c>
      <c r="QAH118" s="4">
        <v>16</v>
      </c>
      <c r="QAI118" s="1">
        <f t="shared" ref="QAI118" si="5536">(0.15*2+0.2*2)/0.2*0.248*1.03</f>
        <v>0.89</v>
      </c>
      <c r="QAJ118" s="4">
        <f t="shared" si="2882"/>
        <v>14.24</v>
      </c>
      <c r="QAM118" s="1" t="s">
        <v>542</v>
      </c>
      <c r="QAN118" s="4" t="str" cm="1">
        <f t="array" ref="QAN118:QAP118">IFERROR(VLOOKUP(QAM118,[1]MA!$A$6:$D$32,{2,3,4},0),IFERROR(VLOOKUP(QAM118,[1]MO!$A$6:$D$26,{2,3,4},0),IFERROR(VLOOKUP(QAM118,[1]MQ!$A$6:$D$26,{2,3,4},0),IFERROR(VLOOKUP(QAM118,[1]BA!$A$6:$H$184,{2,5,8},0),{"No encontrado","X","X"}))))</f>
        <v>ALAMBRON 1/4</v>
      </c>
      <c r="QAO118" s="12" t="str">
        <v>Kg</v>
      </c>
      <c r="QAP118" s="4">
        <v>16</v>
      </c>
      <c r="QAQ118" s="1">
        <f t="shared" ref="QAQ118" si="5537">(0.15*2+0.2*2)/0.2*0.248*1.03</f>
        <v>0.89</v>
      </c>
      <c r="QAR118" s="4">
        <f t="shared" si="2884"/>
        <v>14.24</v>
      </c>
      <c r="QAU118" s="1" t="s">
        <v>542</v>
      </c>
      <c r="QAV118" s="4" t="str" cm="1">
        <f t="array" ref="QAV118:QAX118">IFERROR(VLOOKUP(QAU118,[1]MA!$A$6:$D$32,{2,3,4},0),IFERROR(VLOOKUP(QAU118,[1]MO!$A$6:$D$26,{2,3,4},0),IFERROR(VLOOKUP(QAU118,[1]MQ!$A$6:$D$26,{2,3,4},0),IFERROR(VLOOKUP(QAU118,[1]BA!$A$6:$H$184,{2,5,8},0),{"No encontrado","X","X"}))))</f>
        <v>ALAMBRON 1/4</v>
      </c>
      <c r="QAW118" s="12" t="str">
        <v>Kg</v>
      </c>
      <c r="QAX118" s="4">
        <v>16</v>
      </c>
      <c r="QAY118" s="1">
        <f t="shared" ref="QAY118" si="5538">(0.15*2+0.2*2)/0.2*0.248*1.03</f>
        <v>0.89</v>
      </c>
      <c r="QAZ118" s="4">
        <f t="shared" si="2886"/>
        <v>14.24</v>
      </c>
      <c r="QBC118" s="1" t="s">
        <v>542</v>
      </c>
      <c r="QBD118" s="4" t="str" cm="1">
        <f t="array" ref="QBD118:QBF118">IFERROR(VLOOKUP(QBC118,[1]MA!$A$6:$D$32,{2,3,4},0),IFERROR(VLOOKUP(QBC118,[1]MO!$A$6:$D$26,{2,3,4},0),IFERROR(VLOOKUP(QBC118,[1]MQ!$A$6:$D$26,{2,3,4},0),IFERROR(VLOOKUP(QBC118,[1]BA!$A$6:$H$184,{2,5,8},0),{"No encontrado","X","X"}))))</f>
        <v>ALAMBRON 1/4</v>
      </c>
      <c r="QBE118" s="12" t="str">
        <v>Kg</v>
      </c>
      <c r="QBF118" s="4">
        <v>16</v>
      </c>
      <c r="QBG118" s="1">
        <f t="shared" ref="QBG118" si="5539">(0.15*2+0.2*2)/0.2*0.248*1.03</f>
        <v>0.89</v>
      </c>
      <c r="QBH118" s="4">
        <f t="shared" si="2888"/>
        <v>14.24</v>
      </c>
      <c r="QBK118" s="1" t="s">
        <v>542</v>
      </c>
      <c r="QBL118" s="4" t="str" cm="1">
        <f t="array" ref="QBL118:QBN118">IFERROR(VLOOKUP(QBK118,[1]MA!$A$6:$D$32,{2,3,4},0),IFERROR(VLOOKUP(QBK118,[1]MO!$A$6:$D$26,{2,3,4},0),IFERROR(VLOOKUP(QBK118,[1]MQ!$A$6:$D$26,{2,3,4},0),IFERROR(VLOOKUP(QBK118,[1]BA!$A$6:$H$184,{2,5,8},0),{"No encontrado","X","X"}))))</f>
        <v>ALAMBRON 1/4</v>
      </c>
      <c r="QBM118" s="12" t="str">
        <v>Kg</v>
      </c>
      <c r="QBN118" s="4">
        <v>16</v>
      </c>
      <c r="QBO118" s="1">
        <f t="shared" ref="QBO118" si="5540">(0.15*2+0.2*2)/0.2*0.248*1.03</f>
        <v>0.89</v>
      </c>
      <c r="QBP118" s="4">
        <f t="shared" si="2890"/>
        <v>14.24</v>
      </c>
      <c r="QBS118" s="1" t="s">
        <v>542</v>
      </c>
      <c r="QBT118" s="4" t="str" cm="1">
        <f t="array" ref="QBT118:QBV118">IFERROR(VLOOKUP(QBS118,[1]MA!$A$6:$D$32,{2,3,4},0),IFERROR(VLOOKUP(QBS118,[1]MO!$A$6:$D$26,{2,3,4},0),IFERROR(VLOOKUP(QBS118,[1]MQ!$A$6:$D$26,{2,3,4},0),IFERROR(VLOOKUP(QBS118,[1]BA!$A$6:$H$184,{2,5,8},0),{"No encontrado","X","X"}))))</f>
        <v>ALAMBRON 1/4</v>
      </c>
      <c r="QBU118" s="12" t="str">
        <v>Kg</v>
      </c>
      <c r="QBV118" s="4">
        <v>16</v>
      </c>
      <c r="QBW118" s="1">
        <f t="shared" ref="QBW118" si="5541">(0.15*2+0.2*2)/0.2*0.248*1.03</f>
        <v>0.89</v>
      </c>
      <c r="QBX118" s="4">
        <f t="shared" si="2892"/>
        <v>14.24</v>
      </c>
      <c r="QCA118" s="1" t="s">
        <v>542</v>
      </c>
      <c r="QCB118" s="4" t="str" cm="1">
        <f t="array" ref="QCB118:QCD118">IFERROR(VLOOKUP(QCA118,[1]MA!$A$6:$D$32,{2,3,4},0),IFERROR(VLOOKUP(QCA118,[1]MO!$A$6:$D$26,{2,3,4},0),IFERROR(VLOOKUP(QCA118,[1]MQ!$A$6:$D$26,{2,3,4},0),IFERROR(VLOOKUP(QCA118,[1]BA!$A$6:$H$184,{2,5,8},0),{"No encontrado","X","X"}))))</f>
        <v>ALAMBRON 1/4</v>
      </c>
      <c r="QCC118" s="12" t="str">
        <v>Kg</v>
      </c>
      <c r="QCD118" s="4">
        <v>16</v>
      </c>
      <c r="QCE118" s="1">
        <f t="shared" ref="QCE118" si="5542">(0.15*2+0.2*2)/0.2*0.248*1.03</f>
        <v>0.89</v>
      </c>
      <c r="QCF118" s="4">
        <f t="shared" si="2894"/>
        <v>14.24</v>
      </c>
      <c r="QCI118" s="1" t="s">
        <v>542</v>
      </c>
      <c r="QCJ118" s="4" t="str" cm="1">
        <f t="array" ref="QCJ118:QCL118">IFERROR(VLOOKUP(QCI118,[1]MA!$A$6:$D$32,{2,3,4},0),IFERROR(VLOOKUP(QCI118,[1]MO!$A$6:$D$26,{2,3,4},0),IFERROR(VLOOKUP(QCI118,[1]MQ!$A$6:$D$26,{2,3,4},0),IFERROR(VLOOKUP(QCI118,[1]BA!$A$6:$H$184,{2,5,8},0),{"No encontrado","X","X"}))))</f>
        <v>ALAMBRON 1/4</v>
      </c>
      <c r="QCK118" s="12" t="str">
        <v>Kg</v>
      </c>
      <c r="QCL118" s="4">
        <v>16</v>
      </c>
      <c r="QCM118" s="1">
        <f t="shared" ref="QCM118" si="5543">(0.15*2+0.2*2)/0.2*0.248*1.03</f>
        <v>0.89</v>
      </c>
      <c r="QCN118" s="4">
        <f t="shared" si="2896"/>
        <v>14.24</v>
      </c>
      <c r="QCQ118" s="1" t="s">
        <v>542</v>
      </c>
      <c r="QCR118" s="4" t="str" cm="1">
        <f t="array" ref="QCR118:QCT118">IFERROR(VLOOKUP(QCQ118,[1]MA!$A$6:$D$32,{2,3,4},0),IFERROR(VLOOKUP(QCQ118,[1]MO!$A$6:$D$26,{2,3,4},0),IFERROR(VLOOKUP(QCQ118,[1]MQ!$A$6:$D$26,{2,3,4},0),IFERROR(VLOOKUP(QCQ118,[1]BA!$A$6:$H$184,{2,5,8},0),{"No encontrado","X","X"}))))</f>
        <v>ALAMBRON 1/4</v>
      </c>
      <c r="QCS118" s="12" t="str">
        <v>Kg</v>
      </c>
      <c r="QCT118" s="4">
        <v>16</v>
      </c>
      <c r="QCU118" s="1">
        <f t="shared" ref="QCU118" si="5544">(0.15*2+0.2*2)/0.2*0.248*1.03</f>
        <v>0.89</v>
      </c>
      <c r="QCV118" s="4">
        <f t="shared" si="2898"/>
        <v>14.24</v>
      </c>
      <c r="QCY118" s="1" t="s">
        <v>542</v>
      </c>
      <c r="QCZ118" s="4" t="str" cm="1">
        <f t="array" ref="QCZ118:QDB118">IFERROR(VLOOKUP(QCY118,[1]MA!$A$6:$D$32,{2,3,4},0),IFERROR(VLOOKUP(QCY118,[1]MO!$A$6:$D$26,{2,3,4},0),IFERROR(VLOOKUP(QCY118,[1]MQ!$A$6:$D$26,{2,3,4},0),IFERROR(VLOOKUP(QCY118,[1]BA!$A$6:$H$184,{2,5,8},0),{"No encontrado","X","X"}))))</f>
        <v>ALAMBRON 1/4</v>
      </c>
      <c r="QDA118" s="12" t="str">
        <v>Kg</v>
      </c>
      <c r="QDB118" s="4">
        <v>16</v>
      </c>
      <c r="QDC118" s="1">
        <f t="shared" ref="QDC118" si="5545">(0.15*2+0.2*2)/0.2*0.248*1.03</f>
        <v>0.89</v>
      </c>
      <c r="QDD118" s="4">
        <f t="shared" si="2900"/>
        <v>14.24</v>
      </c>
      <c r="QDG118" s="1" t="s">
        <v>542</v>
      </c>
      <c r="QDH118" s="4" t="str" cm="1">
        <f t="array" ref="QDH118:QDJ118">IFERROR(VLOOKUP(QDG118,[1]MA!$A$6:$D$32,{2,3,4},0),IFERROR(VLOOKUP(QDG118,[1]MO!$A$6:$D$26,{2,3,4},0),IFERROR(VLOOKUP(QDG118,[1]MQ!$A$6:$D$26,{2,3,4},0),IFERROR(VLOOKUP(QDG118,[1]BA!$A$6:$H$184,{2,5,8},0),{"No encontrado","X","X"}))))</f>
        <v>ALAMBRON 1/4</v>
      </c>
      <c r="QDI118" s="12" t="str">
        <v>Kg</v>
      </c>
      <c r="QDJ118" s="4">
        <v>16</v>
      </c>
      <c r="QDK118" s="1">
        <f t="shared" ref="QDK118" si="5546">(0.15*2+0.2*2)/0.2*0.248*1.03</f>
        <v>0.89</v>
      </c>
      <c r="QDL118" s="4">
        <f t="shared" si="2902"/>
        <v>14.24</v>
      </c>
      <c r="QDO118" s="1" t="s">
        <v>542</v>
      </c>
      <c r="QDP118" s="4" t="str" cm="1">
        <f t="array" ref="QDP118:QDR118">IFERROR(VLOOKUP(QDO118,[1]MA!$A$6:$D$32,{2,3,4},0),IFERROR(VLOOKUP(QDO118,[1]MO!$A$6:$D$26,{2,3,4},0),IFERROR(VLOOKUP(QDO118,[1]MQ!$A$6:$D$26,{2,3,4},0),IFERROR(VLOOKUP(QDO118,[1]BA!$A$6:$H$184,{2,5,8},0),{"No encontrado","X","X"}))))</f>
        <v>ALAMBRON 1/4</v>
      </c>
      <c r="QDQ118" s="12" t="str">
        <v>Kg</v>
      </c>
      <c r="QDR118" s="4">
        <v>16</v>
      </c>
      <c r="QDS118" s="1">
        <f t="shared" ref="QDS118" si="5547">(0.15*2+0.2*2)/0.2*0.248*1.03</f>
        <v>0.89</v>
      </c>
      <c r="QDT118" s="4">
        <f t="shared" si="2904"/>
        <v>14.24</v>
      </c>
      <c r="QDW118" s="1" t="s">
        <v>542</v>
      </c>
      <c r="QDX118" s="4" t="str" cm="1">
        <f t="array" ref="QDX118:QDZ118">IFERROR(VLOOKUP(QDW118,[1]MA!$A$6:$D$32,{2,3,4},0),IFERROR(VLOOKUP(QDW118,[1]MO!$A$6:$D$26,{2,3,4},0),IFERROR(VLOOKUP(QDW118,[1]MQ!$A$6:$D$26,{2,3,4},0),IFERROR(VLOOKUP(QDW118,[1]BA!$A$6:$H$184,{2,5,8},0),{"No encontrado","X","X"}))))</f>
        <v>ALAMBRON 1/4</v>
      </c>
      <c r="QDY118" s="12" t="str">
        <v>Kg</v>
      </c>
      <c r="QDZ118" s="4">
        <v>16</v>
      </c>
      <c r="QEA118" s="1">
        <f t="shared" ref="QEA118" si="5548">(0.15*2+0.2*2)/0.2*0.248*1.03</f>
        <v>0.89</v>
      </c>
      <c r="QEB118" s="4">
        <f t="shared" si="2906"/>
        <v>14.24</v>
      </c>
      <c r="QEE118" s="1" t="s">
        <v>542</v>
      </c>
      <c r="QEF118" s="4" t="str" cm="1">
        <f t="array" ref="QEF118:QEH118">IFERROR(VLOOKUP(QEE118,[1]MA!$A$6:$D$32,{2,3,4},0),IFERROR(VLOOKUP(QEE118,[1]MO!$A$6:$D$26,{2,3,4},0),IFERROR(VLOOKUP(QEE118,[1]MQ!$A$6:$D$26,{2,3,4},0),IFERROR(VLOOKUP(QEE118,[1]BA!$A$6:$H$184,{2,5,8},0),{"No encontrado","X","X"}))))</f>
        <v>ALAMBRON 1/4</v>
      </c>
      <c r="QEG118" s="12" t="str">
        <v>Kg</v>
      </c>
      <c r="QEH118" s="4">
        <v>16</v>
      </c>
      <c r="QEI118" s="1">
        <f t="shared" ref="QEI118" si="5549">(0.15*2+0.2*2)/0.2*0.248*1.03</f>
        <v>0.89</v>
      </c>
      <c r="QEJ118" s="4">
        <f t="shared" si="2908"/>
        <v>14.24</v>
      </c>
      <c r="QEM118" s="1" t="s">
        <v>542</v>
      </c>
      <c r="QEN118" s="4" t="str" cm="1">
        <f t="array" ref="QEN118:QEP118">IFERROR(VLOOKUP(QEM118,[1]MA!$A$6:$D$32,{2,3,4},0),IFERROR(VLOOKUP(QEM118,[1]MO!$A$6:$D$26,{2,3,4},0),IFERROR(VLOOKUP(QEM118,[1]MQ!$A$6:$D$26,{2,3,4},0),IFERROR(VLOOKUP(QEM118,[1]BA!$A$6:$H$184,{2,5,8},0),{"No encontrado","X","X"}))))</f>
        <v>ALAMBRON 1/4</v>
      </c>
      <c r="QEO118" s="12" t="str">
        <v>Kg</v>
      </c>
      <c r="QEP118" s="4">
        <v>16</v>
      </c>
      <c r="QEQ118" s="1">
        <f t="shared" ref="QEQ118" si="5550">(0.15*2+0.2*2)/0.2*0.248*1.03</f>
        <v>0.89</v>
      </c>
      <c r="QER118" s="4">
        <f t="shared" si="2910"/>
        <v>14.24</v>
      </c>
      <c r="QEU118" s="1" t="s">
        <v>542</v>
      </c>
      <c r="QEV118" s="4" t="str" cm="1">
        <f t="array" ref="QEV118:QEX118">IFERROR(VLOOKUP(QEU118,[1]MA!$A$6:$D$32,{2,3,4},0),IFERROR(VLOOKUP(QEU118,[1]MO!$A$6:$D$26,{2,3,4},0),IFERROR(VLOOKUP(QEU118,[1]MQ!$A$6:$D$26,{2,3,4},0),IFERROR(VLOOKUP(QEU118,[1]BA!$A$6:$H$184,{2,5,8},0),{"No encontrado","X","X"}))))</f>
        <v>ALAMBRON 1/4</v>
      </c>
      <c r="QEW118" s="12" t="str">
        <v>Kg</v>
      </c>
      <c r="QEX118" s="4">
        <v>16</v>
      </c>
      <c r="QEY118" s="1">
        <f t="shared" ref="QEY118" si="5551">(0.15*2+0.2*2)/0.2*0.248*1.03</f>
        <v>0.89</v>
      </c>
      <c r="QEZ118" s="4">
        <f t="shared" si="2912"/>
        <v>14.24</v>
      </c>
      <c r="QFC118" s="1" t="s">
        <v>542</v>
      </c>
      <c r="QFD118" s="4" t="str" cm="1">
        <f t="array" ref="QFD118:QFF118">IFERROR(VLOOKUP(QFC118,[1]MA!$A$6:$D$32,{2,3,4},0),IFERROR(VLOOKUP(QFC118,[1]MO!$A$6:$D$26,{2,3,4},0),IFERROR(VLOOKUP(QFC118,[1]MQ!$A$6:$D$26,{2,3,4},0),IFERROR(VLOOKUP(QFC118,[1]BA!$A$6:$H$184,{2,5,8},0),{"No encontrado","X","X"}))))</f>
        <v>ALAMBRON 1/4</v>
      </c>
      <c r="QFE118" s="12" t="str">
        <v>Kg</v>
      </c>
      <c r="QFF118" s="4">
        <v>16</v>
      </c>
      <c r="QFG118" s="1">
        <f t="shared" ref="QFG118" si="5552">(0.15*2+0.2*2)/0.2*0.248*1.03</f>
        <v>0.89</v>
      </c>
      <c r="QFH118" s="4">
        <f t="shared" si="2914"/>
        <v>14.24</v>
      </c>
      <c r="QFK118" s="1" t="s">
        <v>542</v>
      </c>
      <c r="QFL118" s="4" t="str" cm="1">
        <f t="array" ref="QFL118:QFN118">IFERROR(VLOOKUP(QFK118,[1]MA!$A$6:$D$32,{2,3,4},0),IFERROR(VLOOKUP(QFK118,[1]MO!$A$6:$D$26,{2,3,4},0),IFERROR(VLOOKUP(QFK118,[1]MQ!$A$6:$D$26,{2,3,4},0),IFERROR(VLOOKUP(QFK118,[1]BA!$A$6:$H$184,{2,5,8},0),{"No encontrado","X","X"}))))</f>
        <v>ALAMBRON 1/4</v>
      </c>
      <c r="QFM118" s="12" t="str">
        <v>Kg</v>
      </c>
      <c r="QFN118" s="4">
        <v>16</v>
      </c>
      <c r="QFO118" s="1">
        <f t="shared" ref="QFO118" si="5553">(0.15*2+0.2*2)/0.2*0.248*1.03</f>
        <v>0.89</v>
      </c>
      <c r="QFP118" s="4">
        <f t="shared" si="2916"/>
        <v>14.24</v>
      </c>
      <c r="QFS118" s="1" t="s">
        <v>542</v>
      </c>
      <c r="QFT118" s="4" t="str" cm="1">
        <f t="array" ref="QFT118:QFV118">IFERROR(VLOOKUP(QFS118,[1]MA!$A$6:$D$32,{2,3,4},0),IFERROR(VLOOKUP(QFS118,[1]MO!$A$6:$D$26,{2,3,4},0),IFERROR(VLOOKUP(QFS118,[1]MQ!$A$6:$D$26,{2,3,4},0),IFERROR(VLOOKUP(QFS118,[1]BA!$A$6:$H$184,{2,5,8},0),{"No encontrado","X","X"}))))</f>
        <v>ALAMBRON 1/4</v>
      </c>
      <c r="QFU118" s="12" t="str">
        <v>Kg</v>
      </c>
      <c r="QFV118" s="4">
        <v>16</v>
      </c>
      <c r="QFW118" s="1">
        <f t="shared" ref="QFW118" si="5554">(0.15*2+0.2*2)/0.2*0.248*1.03</f>
        <v>0.89</v>
      </c>
      <c r="QFX118" s="4">
        <f t="shared" si="2918"/>
        <v>14.24</v>
      </c>
      <c r="QGA118" s="1" t="s">
        <v>542</v>
      </c>
      <c r="QGB118" s="4" t="str" cm="1">
        <f t="array" ref="QGB118:QGD118">IFERROR(VLOOKUP(QGA118,[1]MA!$A$6:$D$32,{2,3,4},0),IFERROR(VLOOKUP(QGA118,[1]MO!$A$6:$D$26,{2,3,4},0),IFERROR(VLOOKUP(QGA118,[1]MQ!$A$6:$D$26,{2,3,4},0),IFERROR(VLOOKUP(QGA118,[1]BA!$A$6:$H$184,{2,5,8},0),{"No encontrado","X","X"}))))</f>
        <v>ALAMBRON 1/4</v>
      </c>
      <c r="QGC118" s="12" t="str">
        <v>Kg</v>
      </c>
      <c r="QGD118" s="4">
        <v>16</v>
      </c>
      <c r="QGE118" s="1">
        <f t="shared" ref="QGE118" si="5555">(0.15*2+0.2*2)/0.2*0.248*1.03</f>
        <v>0.89</v>
      </c>
      <c r="QGF118" s="4">
        <f t="shared" si="2920"/>
        <v>14.24</v>
      </c>
      <c r="QGI118" s="1" t="s">
        <v>542</v>
      </c>
      <c r="QGJ118" s="4" t="str" cm="1">
        <f t="array" ref="QGJ118:QGL118">IFERROR(VLOOKUP(QGI118,[1]MA!$A$6:$D$32,{2,3,4},0),IFERROR(VLOOKUP(QGI118,[1]MO!$A$6:$D$26,{2,3,4},0),IFERROR(VLOOKUP(QGI118,[1]MQ!$A$6:$D$26,{2,3,4},0),IFERROR(VLOOKUP(QGI118,[1]BA!$A$6:$H$184,{2,5,8},0),{"No encontrado","X","X"}))))</f>
        <v>ALAMBRON 1/4</v>
      </c>
      <c r="QGK118" s="12" t="str">
        <v>Kg</v>
      </c>
      <c r="QGL118" s="4">
        <v>16</v>
      </c>
      <c r="QGM118" s="1">
        <f t="shared" ref="QGM118" si="5556">(0.15*2+0.2*2)/0.2*0.248*1.03</f>
        <v>0.89</v>
      </c>
      <c r="QGN118" s="4">
        <f t="shared" si="2922"/>
        <v>14.24</v>
      </c>
      <c r="QGQ118" s="1" t="s">
        <v>542</v>
      </c>
      <c r="QGR118" s="4" t="str" cm="1">
        <f t="array" ref="QGR118:QGT118">IFERROR(VLOOKUP(QGQ118,[1]MA!$A$6:$D$32,{2,3,4},0),IFERROR(VLOOKUP(QGQ118,[1]MO!$A$6:$D$26,{2,3,4},0),IFERROR(VLOOKUP(QGQ118,[1]MQ!$A$6:$D$26,{2,3,4},0),IFERROR(VLOOKUP(QGQ118,[1]BA!$A$6:$H$184,{2,5,8},0),{"No encontrado","X","X"}))))</f>
        <v>ALAMBRON 1/4</v>
      </c>
      <c r="QGS118" s="12" t="str">
        <v>Kg</v>
      </c>
      <c r="QGT118" s="4">
        <v>16</v>
      </c>
      <c r="QGU118" s="1">
        <f t="shared" ref="QGU118" si="5557">(0.15*2+0.2*2)/0.2*0.248*1.03</f>
        <v>0.89</v>
      </c>
      <c r="QGV118" s="4">
        <f t="shared" si="2924"/>
        <v>14.24</v>
      </c>
      <c r="QGY118" s="1" t="s">
        <v>542</v>
      </c>
      <c r="QGZ118" s="4" t="str" cm="1">
        <f t="array" ref="QGZ118:QHB118">IFERROR(VLOOKUP(QGY118,[1]MA!$A$6:$D$32,{2,3,4},0),IFERROR(VLOOKUP(QGY118,[1]MO!$A$6:$D$26,{2,3,4},0),IFERROR(VLOOKUP(QGY118,[1]MQ!$A$6:$D$26,{2,3,4},0),IFERROR(VLOOKUP(QGY118,[1]BA!$A$6:$H$184,{2,5,8},0),{"No encontrado","X","X"}))))</f>
        <v>ALAMBRON 1/4</v>
      </c>
      <c r="QHA118" s="12" t="str">
        <v>Kg</v>
      </c>
      <c r="QHB118" s="4">
        <v>16</v>
      </c>
      <c r="QHC118" s="1">
        <f t="shared" ref="QHC118" si="5558">(0.15*2+0.2*2)/0.2*0.248*1.03</f>
        <v>0.89</v>
      </c>
      <c r="QHD118" s="4">
        <f t="shared" si="2926"/>
        <v>14.24</v>
      </c>
      <c r="QHG118" s="1" t="s">
        <v>542</v>
      </c>
      <c r="QHH118" s="4" t="str" cm="1">
        <f t="array" ref="QHH118:QHJ118">IFERROR(VLOOKUP(QHG118,[1]MA!$A$6:$D$32,{2,3,4},0),IFERROR(VLOOKUP(QHG118,[1]MO!$A$6:$D$26,{2,3,4},0),IFERROR(VLOOKUP(QHG118,[1]MQ!$A$6:$D$26,{2,3,4},0),IFERROR(VLOOKUP(QHG118,[1]BA!$A$6:$H$184,{2,5,8},0),{"No encontrado","X","X"}))))</f>
        <v>ALAMBRON 1/4</v>
      </c>
      <c r="QHI118" s="12" t="str">
        <v>Kg</v>
      </c>
      <c r="QHJ118" s="4">
        <v>16</v>
      </c>
      <c r="QHK118" s="1">
        <f t="shared" ref="QHK118" si="5559">(0.15*2+0.2*2)/0.2*0.248*1.03</f>
        <v>0.89</v>
      </c>
      <c r="QHL118" s="4">
        <f t="shared" si="2928"/>
        <v>14.24</v>
      </c>
      <c r="QHO118" s="1" t="s">
        <v>542</v>
      </c>
      <c r="QHP118" s="4" t="str" cm="1">
        <f t="array" ref="QHP118:QHR118">IFERROR(VLOOKUP(QHO118,[1]MA!$A$6:$D$32,{2,3,4},0),IFERROR(VLOOKUP(QHO118,[1]MO!$A$6:$D$26,{2,3,4},0),IFERROR(VLOOKUP(QHO118,[1]MQ!$A$6:$D$26,{2,3,4},0),IFERROR(VLOOKUP(QHO118,[1]BA!$A$6:$H$184,{2,5,8},0),{"No encontrado","X","X"}))))</f>
        <v>ALAMBRON 1/4</v>
      </c>
      <c r="QHQ118" s="12" t="str">
        <v>Kg</v>
      </c>
      <c r="QHR118" s="4">
        <v>16</v>
      </c>
      <c r="QHS118" s="1">
        <f t="shared" ref="QHS118" si="5560">(0.15*2+0.2*2)/0.2*0.248*1.03</f>
        <v>0.89</v>
      </c>
      <c r="QHT118" s="4">
        <f t="shared" si="2930"/>
        <v>14.24</v>
      </c>
      <c r="QHW118" s="1" t="s">
        <v>542</v>
      </c>
      <c r="QHX118" s="4" t="str" cm="1">
        <f t="array" ref="QHX118:QHZ118">IFERROR(VLOOKUP(QHW118,[1]MA!$A$6:$D$32,{2,3,4},0),IFERROR(VLOOKUP(QHW118,[1]MO!$A$6:$D$26,{2,3,4},0),IFERROR(VLOOKUP(QHW118,[1]MQ!$A$6:$D$26,{2,3,4},0),IFERROR(VLOOKUP(QHW118,[1]BA!$A$6:$H$184,{2,5,8},0),{"No encontrado","X","X"}))))</f>
        <v>ALAMBRON 1/4</v>
      </c>
      <c r="QHY118" s="12" t="str">
        <v>Kg</v>
      </c>
      <c r="QHZ118" s="4">
        <v>16</v>
      </c>
      <c r="QIA118" s="1">
        <f t="shared" ref="QIA118" si="5561">(0.15*2+0.2*2)/0.2*0.248*1.03</f>
        <v>0.89</v>
      </c>
      <c r="QIB118" s="4">
        <f t="shared" si="2932"/>
        <v>14.24</v>
      </c>
      <c r="QIE118" s="1" t="s">
        <v>542</v>
      </c>
      <c r="QIF118" s="4" t="str" cm="1">
        <f t="array" ref="QIF118:QIH118">IFERROR(VLOOKUP(QIE118,[1]MA!$A$6:$D$32,{2,3,4},0),IFERROR(VLOOKUP(QIE118,[1]MO!$A$6:$D$26,{2,3,4},0),IFERROR(VLOOKUP(QIE118,[1]MQ!$A$6:$D$26,{2,3,4},0),IFERROR(VLOOKUP(QIE118,[1]BA!$A$6:$H$184,{2,5,8},0),{"No encontrado","X","X"}))))</f>
        <v>ALAMBRON 1/4</v>
      </c>
      <c r="QIG118" s="12" t="str">
        <v>Kg</v>
      </c>
      <c r="QIH118" s="4">
        <v>16</v>
      </c>
      <c r="QII118" s="1">
        <f t="shared" ref="QII118" si="5562">(0.15*2+0.2*2)/0.2*0.248*1.03</f>
        <v>0.89</v>
      </c>
      <c r="QIJ118" s="4">
        <f t="shared" si="2934"/>
        <v>14.24</v>
      </c>
      <c r="QIM118" s="1" t="s">
        <v>542</v>
      </c>
      <c r="QIN118" s="4" t="str" cm="1">
        <f t="array" ref="QIN118:QIP118">IFERROR(VLOOKUP(QIM118,[1]MA!$A$6:$D$32,{2,3,4},0),IFERROR(VLOOKUP(QIM118,[1]MO!$A$6:$D$26,{2,3,4},0),IFERROR(VLOOKUP(QIM118,[1]MQ!$A$6:$D$26,{2,3,4},0),IFERROR(VLOOKUP(QIM118,[1]BA!$A$6:$H$184,{2,5,8},0),{"No encontrado","X","X"}))))</f>
        <v>ALAMBRON 1/4</v>
      </c>
      <c r="QIO118" s="12" t="str">
        <v>Kg</v>
      </c>
      <c r="QIP118" s="4">
        <v>16</v>
      </c>
      <c r="QIQ118" s="1">
        <f t="shared" ref="QIQ118" si="5563">(0.15*2+0.2*2)/0.2*0.248*1.03</f>
        <v>0.89</v>
      </c>
      <c r="QIR118" s="4">
        <f t="shared" si="2936"/>
        <v>14.24</v>
      </c>
      <c r="QIU118" s="1" t="s">
        <v>542</v>
      </c>
      <c r="QIV118" s="4" t="str" cm="1">
        <f t="array" ref="QIV118:QIX118">IFERROR(VLOOKUP(QIU118,[1]MA!$A$6:$D$32,{2,3,4},0),IFERROR(VLOOKUP(QIU118,[1]MO!$A$6:$D$26,{2,3,4},0),IFERROR(VLOOKUP(QIU118,[1]MQ!$A$6:$D$26,{2,3,4},0),IFERROR(VLOOKUP(QIU118,[1]BA!$A$6:$H$184,{2,5,8},0),{"No encontrado","X","X"}))))</f>
        <v>ALAMBRON 1/4</v>
      </c>
      <c r="QIW118" s="12" t="str">
        <v>Kg</v>
      </c>
      <c r="QIX118" s="4">
        <v>16</v>
      </c>
      <c r="QIY118" s="1">
        <f t="shared" ref="QIY118" si="5564">(0.15*2+0.2*2)/0.2*0.248*1.03</f>
        <v>0.89</v>
      </c>
      <c r="QIZ118" s="4">
        <f t="shared" si="2938"/>
        <v>14.24</v>
      </c>
      <c r="QJC118" s="1" t="s">
        <v>542</v>
      </c>
      <c r="QJD118" s="4" t="str" cm="1">
        <f t="array" ref="QJD118:QJF118">IFERROR(VLOOKUP(QJC118,[1]MA!$A$6:$D$32,{2,3,4},0),IFERROR(VLOOKUP(QJC118,[1]MO!$A$6:$D$26,{2,3,4},0),IFERROR(VLOOKUP(QJC118,[1]MQ!$A$6:$D$26,{2,3,4},0),IFERROR(VLOOKUP(QJC118,[1]BA!$A$6:$H$184,{2,5,8},0),{"No encontrado","X","X"}))))</f>
        <v>ALAMBRON 1/4</v>
      </c>
      <c r="QJE118" s="12" t="str">
        <v>Kg</v>
      </c>
      <c r="QJF118" s="4">
        <v>16</v>
      </c>
      <c r="QJG118" s="1">
        <f t="shared" ref="QJG118" si="5565">(0.15*2+0.2*2)/0.2*0.248*1.03</f>
        <v>0.89</v>
      </c>
      <c r="QJH118" s="4">
        <f t="shared" si="2940"/>
        <v>14.24</v>
      </c>
      <c r="QJK118" s="1" t="s">
        <v>542</v>
      </c>
      <c r="QJL118" s="4" t="str" cm="1">
        <f t="array" ref="QJL118:QJN118">IFERROR(VLOOKUP(QJK118,[1]MA!$A$6:$D$32,{2,3,4},0),IFERROR(VLOOKUP(QJK118,[1]MO!$A$6:$D$26,{2,3,4},0),IFERROR(VLOOKUP(QJK118,[1]MQ!$A$6:$D$26,{2,3,4},0),IFERROR(VLOOKUP(QJK118,[1]BA!$A$6:$H$184,{2,5,8},0),{"No encontrado","X","X"}))))</f>
        <v>ALAMBRON 1/4</v>
      </c>
      <c r="QJM118" s="12" t="str">
        <v>Kg</v>
      </c>
      <c r="QJN118" s="4">
        <v>16</v>
      </c>
      <c r="QJO118" s="1">
        <f t="shared" ref="QJO118" si="5566">(0.15*2+0.2*2)/0.2*0.248*1.03</f>
        <v>0.89</v>
      </c>
      <c r="QJP118" s="4">
        <f t="shared" si="2942"/>
        <v>14.24</v>
      </c>
      <c r="QJS118" s="1" t="s">
        <v>542</v>
      </c>
      <c r="QJT118" s="4" t="str" cm="1">
        <f t="array" ref="QJT118:QJV118">IFERROR(VLOOKUP(QJS118,[1]MA!$A$6:$D$32,{2,3,4},0),IFERROR(VLOOKUP(QJS118,[1]MO!$A$6:$D$26,{2,3,4},0),IFERROR(VLOOKUP(QJS118,[1]MQ!$A$6:$D$26,{2,3,4},0),IFERROR(VLOOKUP(QJS118,[1]BA!$A$6:$H$184,{2,5,8},0),{"No encontrado","X","X"}))))</f>
        <v>ALAMBRON 1/4</v>
      </c>
      <c r="QJU118" s="12" t="str">
        <v>Kg</v>
      </c>
      <c r="QJV118" s="4">
        <v>16</v>
      </c>
      <c r="QJW118" s="1">
        <f t="shared" ref="QJW118" si="5567">(0.15*2+0.2*2)/0.2*0.248*1.03</f>
        <v>0.89</v>
      </c>
      <c r="QJX118" s="4">
        <f t="shared" si="2944"/>
        <v>14.24</v>
      </c>
      <c r="QKA118" s="1" t="s">
        <v>542</v>
      </c>
      <c r="QKB118" s="4" t="str" cm="1">
        <f t="array" ref="QKB118:QKD118">IFERROR(VLOOKUP(QKA118,[1]MA!$A$6:$D$32,{2,3,4},0),IFERROR(VLOOKUP(QKA118,[1]MO!$A$6:$D$26,{2,3,4},0),IFERROR(VLOOKUP(QKA118,[1]MQ!$A$6:$D$26,{2,3,4},0),IFERROR(VLOOKUP(QKA118,[1]BA!$A$6:$H$184,{2,5,8},0),{"No encontrado","X","X"}))))</f>
        <v>ALAMBRON 1/4</v>
      </c>
      <c r="QKC118" s="12" t="str">
        <v>Kg</v>
      </c>
      <c r="QKD118" s="4">
        <v>16</v>
      </c>
      <c r="QKE118" s="1">
        <f t="shared" ref="QKE118" si="5568">(0.15*2+0.2*2)/0.2*0.248*1.03</f>
        <v>0.89</v>
      </c>
      <c r="QKF118" s="4">
        <f t="shared" si="2946"/>
        <v>14.24</v>
      </c>
      <c r="QKI118" s="1" t="s">
        <v>542</v>
      </c>
      <c r="QKJ118" s="4" t="str" cm="1">
        <f t="array" ref="QKJ118:QKL118">IFERROR(VLOOKUP(QKI118,[1]MA!$A$6:$D$32,{2,3,4},0),IFERROR(VLOOKUP(QKI118,[1]MO!$A$6:$D$26,{2,3,4},0),IFERROR(VLOOKUP(QKI118,[1]MQ!$A$6:$D$26,{2,3,4},0),IFERROR(VLOOKUP(QKI118,[1]BA!$A$6:$H$184,{2,5,8},0),{"No encontrado","X","X"}))))</f>
        <v>ALAMBRON 1/4</v>
      </c>
      <c r="QKK118" s="12" t="str">
        <v>Kg</v>
      </c>
      <c r="QKL118" s="4">
        <v>16</v>
      </c>
      <c r="QKM118" s="1">
        <f t="shared" ref="QKM118" si="5569">(0.15*2+0.2*2)/0.2*0.248*1.03</f>
        <v>0.89</v>
      </c>
      <c r="QKN118" s="4">
        <f t="shared" si="2948"/>
        <v>14.24</v>
      </c>
      <c r="QKQ118" s="1" t="s">
        <v>542</v>
      </c>
      <c r="QKR118" s="4" t="str" cm="1">
        <f t="array" ref="QKR118:QKT118">IFERROR(VLOOKUP(QKQ118,[1]MA!$A$6:$D$32,{2,3,4},0),IFERROR(VLOOKUP(QKQ118,[1]MO!$A$6:$D$26,{2,3,4},0),IFERROR(VLOOKUP(QKQ118,[1]MQ!$A$6:$D$26,{2,3,4},0),IFERROR(VLOOKUP(QKQ118,[1]BA!$A$6:$H$184,{2,5,8},0),{"No encontrado","X","X"}))))</f>
        <v>ALAMBRON 1/4</v>
      </c>
      <c r="QKS118" s="12" t="str">
        <v>Kg</v>
      </c>
      <c r="QKT118" s="4">
        <v>16</v>
      </c>
      <c r="QKU118" s="1">
        <f t="shared" ref="QKU118" si="5570">(0.15*2+0.2*2)/0.2*0.248*1.03</f>
        <v>0.89</v>
      </c>
      <c r="QKV118" s="4">
        <f t="shared" si="2950"/>
        <v>14.24</v>
      </c>
      <c r="QKY118" s="1" t="s">
        <v>542</v>
      </c>
      <c r="QKZ118" s="4" t="str" cm="1">
        <f t="array" ref="QKZ118:QLB118">IFERROR(VLOOKUP(QKY118,[1]MA!$A$6:$D$32,{2,3,4},0),IFERROR(VLOOKUP(QKY118,[1]MO!$A$6:$D$26,{2,3,4},0),IFERROR(VLOOKUP(QKY118,[1]MQ!$A$6:$D$26,{2,3,4},0),IFERROR(VLOOKUP(QKY118,[1]BA!$A$6:$H$184,{2,5,8},0),{"No encontrado","X","X"}))))</f>
        <v>ALAMBRON 1/4</v>
      </c>
      <c r="QLA118" s="12" t="str">
        <v>Kg</v>
      </c>
      <c r="QLB118" s="4">
        <v>16</v>
      </c>
      <c r="QLC118" s="1">
        <f t="shared" ref="QLC118" si="5571">(0.15*2+0.2*2)/0.2*0.248*1.03</f>
        <v>0.89</v>
      </c>
      <c r="QLD118" s="4">
        <f t="shared" si="2952"/>
        <v>14.24</v>
      </c>
      <c r="QLG118" s="1" t="s">
        <v>542</v>
      </c>
      <c r="QLH118" s="4" t="str" cm="1">
        <f t="array" ref="QLH118:QLJ118">IFERROR(VLOOKUP(QLG118,[1]MA!$A$6:$D$32,{2,3,4},0),IFERROR(VLOOKUP(QLG118,[1]MO!$A$6:$D$26,{2,3,4},0),IFERROR(VLOOKUP(QLG118,[1]MQ!$A$6:$D$26,{2,3,4},0),IFERROR(VLOOKUP(QLG118,[1]BA!$A$6:$H$184,{2,5,8},0),{"No encontrado","X","X"}))))</f>
        <v>ALAMBRON 1/4</v>
      </c>
      <c r="QLI118" s="12" t="str">
        <v>Kg</v>
      </c>
      <c r="QLJ118" s="4">
        <v>16</v>
      </c>
      <c r="QLK118" s="1">
        <f t="shared" ref="QLK118" si="5572">(0.15*2+0.2*2)/0.2*0.248*1.03</f>
        <v>0.89</v>
      </c>
      <c r="QLL118" s="4">
        <f t="shared" si="2954"/>
        <v>14.24</v>
      </c>
      <c r="QLO118" s="1" t="s">
        <v>542</v>
      </c>
      <c r="QLP118" s="4" t="str" cm="1">
        <f t="array" ref="QLP118:QLR118">IFERROR(VLOOKUP(QLO118,[1]MA!$A$6:$D$32,{2,3,4},0),IFERROR(VLOOKUP(QLO118,[1]MO!$A$6:$D$26,{2,3,4},0),IFERROR(VLOOKUP(QLO118,[1]MQ!$A$6:$D$26,{2,3,4},0),IFERROR(VLOOKUP(QLO118,[1]BA!$A$6:$H$184,{2,5,8},0),{"No encontrado","X","X"}))))</f>
        <v>ALAMBRON 1/4</v>
      </c>
      <c r="QLQ118" s="12" t="str">
        <v>Kg</v>
      </c>
      <c r="QLR118" s="4">
        <v>16</v>
      </c>
      <c r="QLS118" s="1">
        <f t="shared" ref="QLS118" si="5573">(0.15*2+0.2*2)/0.2*0.248*1.03</f>
        <v>0.89</v>
      </c>
      <c r="QLT118" s="4">
        <f t="shared" si="2956"/>
        <v>14.24</v>
      </c>
      <c r="QLW118" s="1" t="s">
        <v>542</v>
      </c>
      <c r="QLX118" s="4" t="str" cm="1">
        <f t="array" ref="QLX118:QLZ118">IFERROR(VLOOKUP(QLW118,[1]MA!$A$6:$D$32,{2,3,4},0),IFERROR(VLOOKUP(QLW118,[1]MO!$A$6:$D$26,{2,3,4},0),IFERROR(VLOOKUP(QLW118,[1]MQ!$A$6:$D$26,{2,3,4},0),IFERROR(VLOOKUP(QLW118,[1]BA!$A$6:$H$184,{2,5,8},0),{"No encontrado","X","X"}))))</f>
        <v>ALAMBRON 1/4</v>
      </c>
      <c r="QLY118" s="12" t="str">
        <v>Kg</v>
      </c>
      <c r="QLZ118" s="4">
        <v>16</v>
      </c>
      <c r="QMA118" s="1">
        <f t="shared" ref="QMA118" si="5574">(0.15*2+0.2*2)/0.2*0.248*1.03</f>
        <v>0.89</v>
      </c>
      <c r="QMB118" s="4">
        <f t="shared" si="2958"/>
        <v>14.24</v>
      </c>
      <c r="QME118" s="1" t="s">
        <v>542</v>
      </c>
      <c r="QMF118" s="4" t="str" cm="1">
        <f t="array" ref="QMF118:QMH118">IFERROR(VLOOKUP(QME118,[1]MA!$A$6:$D$32,{2,3,4},0),IFERROR(VLOOKUP(QME118,[1]MO!$A$6:$D$26,{2,3,4},0),IFERROR(VLOOKUP(QME118,[1]MQ!$A$6:$D$26,{2,3,4},0),IFERROR(VLOOKUP(QME118,[1]BA!$A$6:$H$184,{2,5,8},0),{"No encontrado","X","X"}))))</f>
        <v>ALAMBRON 1/4</v>
      </c>
      <c r="QMG118" s="12" t="str">
        <v>Kg</v>
      </c>
      <c r="QMH118" s="4">
        <v>16</v>
      </c>
      <c r="QMI118" s="1">
        <f t="shared" ref="QMI118" si="5575">(0.15*2+0.2*2)/0.2*0.248*1.03</f>
        <v>0.89</v>
      </c>
      <c r="QMJ118" s="4">
        <f t="shared" si="2960"/>
        <v>14.24</v>
      </c>
      <c r="QMM118" s="1" t="s">
        <v>542</v>
      </c>
      <c r="QMN118" s="4" t="str" cm="1">
        <f t="array" ref="QMN118:QMP118">IFERROR(VLOOKUP(QMM118,[1]MA!$A$6:$D$32,{2,3,4},0),IFERROR(VLOOKUP(QMM118,[1]MO!$A$6:$D$26,{2,3,4},0),IFERROR(VLOOKUP(QMM118,[1]MQ!$A$6:$D$26,{2,3,4},0),IFERROR(VLOOKUP(QMM118,[1]BA!$A$6:$H$184,{2,5,8},0),{"No encontrado","X","X"}))))</f>
        <v>ALAMBRON 1/4</v>
      </c>
      <c r="QMO118" s="12" t="str">
        <v>Kg</v>
      </c>
      <c r="QMP118" s="4">
        <v>16</v>
      </c>
      <c r="QMQ118" s="1">
        <f t="shared" ref="QMQ118" si="5576">(0.15*2+0.2*2)/0.2*0.248*1.03</f>
        <v>0.89</v>
      </c>
      <c r="QMR118" s="4">
        <f t="shared" si="2962"/>
        <v>14.24</v>
      </c>
      <c r="QMU118" s="1" t="s">
        <v>542</v>
      </c>
      <c r="QMV118" s="4" t="str" cm="1">
        <f t="array" ref="QMV118:QMX118">IFERROR(VLOOKUP(QMU118,[1]MA!$A$6:$D$32,{2,3,4},0),IFERROR(VLOOKUP(QMU118,[1]MO!$A$6:$D$26,{2,3,4},0),IFERROR(VLOOKUP(QMU118,[1]MQ!$A$6:$D$26,{2,3,4},0),IFERROR(VLOOKUP(QMU118,[1]BA!$A$6:$H$184,{2,5,8},0),{"No encontrado","X","X"}))))</f>
        <v>ALAMBRON 1/4</v>
      </c>
      <c r="QMW118" s="12" t="str">
        <v>Kg</v>
      </c>
      <c r="QMX118" s="4">
        <v>16</v>
      </c>
      <c r="QMY118" s="1">
        <f t="shared" ref="QMY118" si="5577">(0.15*2+0.2*2)/0.2*0.248*1.03</f>
        <v>0.89</v>
      </c>
      <c r="QMZ118" s="4">
        <f t="shared" si="2964"/>
        <v>14.24</v>
      </c>
      <c r="QNC118" s="1" t="s">
        <v>542</v>
      </c>
      <c r="QND118" s="4" t="str" cm="1">
        <f t="array" ref="QND118:QNF118">IFERROR(VLOOKUP(QNC118,[1]MA!$A$6:$D$32,{2,3,4},0),IFERROR(VLOOKUP(QNC118,[1]MO!$A$6:$D$26,{2,3,4},0),IFERROR(VLOOKUP(QNC118,[1]MQ!$A$6:$D$26,{2,3,4},0),IFERROR(VLOOKUP(QNC118,[1]BA!$A$6:$H$184,{2,5,8},0),{"No encontrado","X","X"}))))</f>
        <v>ALAMBRON 1/4</v>
      </c>
      <c r="QNE118" s="12" t="str">
        <v>Kg</v>
      </c>
      <c r="QNF118" s="4">
        <v>16</v>
      </c>
      <c r="QNG118" s="1">
        <f t="shared" ref="QNG118" si="5578">(0.15*2+0.2*2)/0.2*0.248*1.03</f>
        <v>0.89</v>
      </c>
      <c r="QNH118" s="4">
        <f t="shared" si="2966"/>
        <v>14.24</v>
      </c>
      <c r="QNK118" s="1" t="s">
        <v>542</v>
      </c>
      <c r="QNL118" s="4" t="str" cm="1">
        <f t="array" ref="QNL118:QNN118">IFERROR(VLOOKUP(QNK118,[1]MA!$A$6:$D$32,{2,3,4},0),IFERROR(VLOOKUP(QNK118,[1]MO!$A$6:$D$26,{2,3,4},0),IFERROR(VLOOKUP(QNK118,[1]MQ!$A$6:$D$26,{2,3,4},0),IFERROR(VLOOKUP(QNK118,[1]BA!$A$6:$H$184,{2,5,8},0),{"No encontrado","X","X"}))))</f>
        <v>ALAMBRON 1/4</v>
      </c>
      <c r="QNM118" s="12" t="str">
        <v>Kg</v>
      </c>
      <c r="QNN118" s="4">
        <v>16</v>
      </c>
      <c r="QNO118" s="1">
        <f t="shared" ref="QNO118" si="5579">(0.15*2+0.2*2)/0.2*0.248*1.03</f>
        <v>0.89</v>
      </c>
      <c r="QNP118" s="4">
        <f t="shared" si="2968"/>
        <v>14.24</v>
      </c>
      <c r="QNS118" s="1" t="s">
        <v>542</v>
      </c>
      <c r="QNT118" s="4" t="str" cm="1">
        <f t="array" ref="QNT118:QNV118">IFERROR(VLOOKUP(QNS118,[1]MA!$A$6:$D$32,{2,3,4},0),IFERROR(VLOOKUP(QNS118,[1]MO!$A$6:$D$26,{2,3,4},0),IFERROR(VLOOKUP(QNS118,[1]MQ!$A$6:$D$26,{2,3,4},0),IFERROR(VLOOKUP(QNS118,[1]BA!$A$6:$H$184,{2,5,8},0),{"No encontrado","X","X"}))))</f>
        <v>ALAMBRON 1/4</v>
      </c>
      <c r="QNU118" s="12" t="str">
        <v>Kg</v>
      </c>
      <c r="QNV118" s="4">
        <v>16</v>
      </c>
      <c r="QNW118" s="1">
        <f t="shared" ref="QNW118" si="5580">(0.15*2+0.2*2)/0.2*0.248*1.03</f>
        <v>0.89</v>
      </c>
      <c r="QNX118" s="4">
        <f t="shared" si="2970"/>
        <v>14.24</v>
      </c>
      <c r="QOA118" s="1" t="s">
        <v>542</v>
      </c>
      <c r="QOB118" s="4" t="str" cm="1">
        <f t="array" ref="QOB118:QOD118">IFERROR(VLOOKUP(QOA118,[1]MA!$A$6:$D$32,{2,3,4},0),IFERROR(VLOOKUP(QOA118,[1]MO!$A$6:$D$26,{2,3,4},0),IFERROR(VLOOKUP(QOA118,[1]MQ!$A$6:$D$26,{2,3,4},0),IFERROR(VLOOKUP(QOA118,[1]BA!$A$6:$H$184,{2,5,8},0),{"No encontrado","X","X"}))))</f>
        <v>ALAMBRON 1/4</v>
      </c>
      <c r="QOC118" s="12" t="str">
        <v>Kg</v>
      </c>
      <c r="QOD118" s="4">
        <v>16</v>
      </c>
      <c r="QOE118" s="1">
        <f t="shared" ref="QOE118" si="5581">(0.15*2+0.2*2)/0.2*0.248*1.03</f>
        <v>0.89</v>
      </c>
      <c r="QOF118" s="4">
        <f t="shared" si="2972"/>
        <v>14.24</v>
      </c>
      <c r="QOI118" s="1" t="s">
        <v>542</v>
      </c>
      <c r="QOJ118" s="4" t="str" cm="1">
        <f t="array" ref="QOJ118:QOL118">IFERROR(VLOOKUP(QOI118,[1]MA!$A$6:$D$32,{2,3,4},0),IFERROR(VLOOKUP(QOI118,[1]MO!$A$6:$D$26,{2,3,4},0),IFERROR(VLOOKUP(QOI118,[1]MQ!$A$6:$D$26,{2,3,4},0),IFERROR(VLOOKUP(QOI118,[1]BA!$A$6:$H$184,{2,5,8},0),{"No encontrado","X","X"}))))</f>
        <v>ALAMBRON 1/4</v>
      </c>
      <c r="QOK118" s="12" t="str">
        <v>Kg</v>
      </c>
      <c r="QOL118" s="4">
        <v>16</v>
      </c>
      <c r="QOM118" s="1">
        <f t="shared" ref="QOM118" si="5582">(0.15*2+0.2*2)/0.2*0.248*1.03</f>
        <v>0.89</v>
      </c>
      <c r="QON118" s="4">
        <f t="shared" si="2974"/>
        <v>14.24</v>
      </c>
      <c r="QOQ118" s="1" t="s">
        <v>542</v>
      </c>
      <c r="QOR118" s="4" t="str" cm="1">
        <f t="array" ref="QOR118:QOT118">IFERROR(VLOOKUP(QOQ118,[1]MA!$A$6:$D$32,{2,3,4},0),IFERROR(VLOOKUP(QOQ118,[1]MO!$A$6:$D$26,{2,3,4},0),IFERROR(VLOOKUP(QOQ118,[1]MQ!$A$6:$D$26,{2,3,4},0),IFERROR(VLOOKUP(QOQ118,[1]BA!$A$6:$H$184,{2,5,8},0),{"No encontrado","X","X"}))))</f>
        <v>ALAMBRON 1/4</v>
      </c>
      <c r="QOS118" s="12" t="str">
        <v>Kg</v>
      </c>
      <c r="QOT118" s="4">
        <v>16</v>
      </c>
      <c r="QOU118" s="1">
        <f t="shared" ref="QOU118" si="5583">(0.15*2+0.2*2)/0.2*0.248*1.03</f>
        <v>0.89</v>
      </c>
      <c r="QOV118" s="4">
        <f t="shared" si="2976"/>
        <v>14.24</v>
      </c>
      <c r="QOY118" s="1" t="s">
        <v>542</v>
      </c>
      <c r="QOZ118" s="4" t="str" cm="1">
        <f t="array" ref="QOZ118:QPB118">IFERROR(VLOOKUP(QOY118,[1]MA!$A$6:$D$32,{2,3,4},0),IFERROR(VLOOKUP(QOY118,[1]MO!$A$6:$D$26,{2,3,4},0),IFERROR(VLOOKUP(QOY118,[1]MQ!$A$6:$D$26,{2,3,4},0),IFERROR(VLOOKUP(QOY118,[1]BA!$A$6:$H$184,{2,5,8},0),{"No encontrado","X","X"}))))</f>
        <v>ALAMBRON 1/4</v>
      </c>
      <c r="QPA118" s="12" t="str">
        <v>Kg</v>
      </c>
      <c r="QPB118" s="4">
        <v>16</v>
      </c>
      <c r="QPC118" s="1">
        <f t="shared" ref="QPC118" si="5584">(0.15*2+0.2*2)/0.2*0.248*1.03</f>
        <v>0.89</v>
      </c>
      <c r="QPD118" s="4">
        <f t="shared" si="2978"/>
        <v>14.24</v>
      </c>
      <c r="QPG118" s="1" t="s">
        <v>542</v>
      </c>
      <c r="QPH118" s="4" t="str" cm="1">
        <f t="array" ref="QPH118:QPJ118">IFERROR(VLOOKUP(QPG118,[1]MA!$A$6:$D$32,{2,3,4},0),IFERROR(VLOOKUP(QPG118,[1]MO!$A$6:$D$26,{2,3,4},0),IFERROR(VLOOKUP(QPG118,[1]MQ!$A$6:$D$26,{2,3,4},0),IFERROR(VLOOKUP(QPG118,[1]BA!$A$6:$H$184,{2,5,8},0),{"No encontrado","X","X"}))))</f>
        <v>ALAMBRON 1/4</v>
      </c>
      <c r="QPI118" s="12" t="str">
        <v>Kg</v>
      </c>
      <c r="QPJ118" s="4">
        <v>16</v>
      </c>
      <c r="QPK118" s="1">
        <f t="shared" ref="QPK118" si="5585">(0.15*2+0.2*2)/0.2*0.248*1.03</f>
        <v>0.89</v>
      </c>
      <c r="QPL118" s="4">
        <f t="shared" si="2980"/>
        <v>14.24</v>
      </c>
      <c r="QPO118" s="1" t="s">
        <v>542</v>
      </c>
      <c r="QPP118" s="4" t="str" cm="1">
        <f t="array" ref="QPP118:QPR118">IFERROR(VLOOKUP(QPO118,[1]MA!$A$6:$D$32,{2,3,4},0),IFERROR(VLOOKUP(QPO118,[1]MO!$A$6:$D$26,{2,3,4},0),IFERROR(VLOOKUP(QPO118,[1]MQ!$A$6:$D$26,{2,3,4},0),IFERROR(VLOOKUP(QPO118,[1]BA!$A$6:$H$184,{2,5,8},0),{"No encontrado","X","X"}))))</f>
        <v>ALAMBRON 1/4</v>
      </c>
      <c r="QPQ118" s="12" t="str">
        <v>Kg</v>
      </c>
      <c r="QPR118" s="4">
        <v>16</v>
      </c>
      <c r="QPS118" s="1">
        <f t="shared" ref="QPS118" si="5586">(0.15*2+0.2*2)/0.2*0.248*1.03</f>
        <v>0.89</v>
      </c>
      <c r="QPT118" s="4">
        <f t="shared" si="2982"/>
        <v>14.24</v>
      </c>
      <c r="QPW118" s="1" t="s">
        <v>542</v>
      </c>
      <c r="QPX118" s="4" t="str" cm="1">
        <f t="array" ref="QPX118:QPZ118">IFERROR(VLOOKUP(QPW118,[1]MA!$A$6:$D$32,{2,3,4},0),IFERROR(VLOOKUP(QPW118,[1]MO!$A$6:$D$26,{2,3,4},0),IFERROR(VLOOKUP(QPW118,[1]MQ!$A$6:$D$26,{2,3,4},0),IFERROR(VLOOKUP(QPW118,[1]BA!$A$6:$H$184,{2,5,8},0),{"No encontrado","X","X"}))))</f>
        <v>ALAMBRON 1/4</v>
      </c>
      <c r="QPY118" s="12" t="str">
        <v>Kg</v>
      </c>
      <c r="QPZ118" s="4">
        <v>16</v>
      </c>
      <c r="QQA118" s="1">
        <f t="shared" ref="QQA118" si="5587">(0.15*2+0.2*2)/0.2*0.248*1.03</f>
        <v>0.89</v>
      </c>
      <c r="QQB118" s="4">
        <f t="shared" si="2984"/>
        <v>14.24</v>
      </c>
      <c r="QQE118" s="1" t="s">
        <v>542</v>
      </c>
      <c r="QQF118" s="4" t="str" cm="1">
        <f t="array" ref="QQF118:QQH118">IFERROR(VLOOKUP(QQE118,[1]MA!$A$6:$D$32,{2,3,4},0),IFERROR(VLOOKUP(QQE118,[1]MO!$A$6:$D$26,{2,3,4},0),IFERROR(VLOOKUP(QQE118,[1]MQ!$A$6:$D$26,{2,3,4},0),IFERROR(VLOOKUP(QQE118,[1]BA!$A$6:$H$184,{2,5,8},0),{"No encontrado","X","X"}))))</f>
        <v>ALAMBRON 1/4</v>
      </c>
      <c r="QQG118" s="12" t="str">
        <v>Kg</v>
      </c>
      <c r="QQH118" s="4">
        <v>16</v>
      </c>
      <c r="QQI118" s="1">
        <f t="shared" ref="QQI118" si="5588">(0.15*2+0.2*2)/0.2*0.248*1.03</f>
        <v>0.89</v>
      </c>
      <c r="QQJ118" s="4">
        <f t="shared" si="2986"/>
        <v>14.24</v>
      </c>
      <c r="QQM118" s="1" t="s">
        <v>542</v>
      </c>
      <c r="QQN118" s="4" t="str" cm="1">
        <f t="array" ref="QQN118:QQP118">IFERROR(VLOOKUP(QQM118,[1]MA!$A$6:$D$32,{2,3,4},0),IFERROR(VLOOKUP(QQM118,[1]MO!$A$6:$D$26,{2,3,4},0),IFERROR(VLOOKUP(QQM118,[1]MQ!$A$6:$D$26,{2,3,4},0),IFERROR(VLOOKUP(QQM118,[1]BA!$A$6:$H$184,{2,5,8},0),{"No encontrado","X","X"}))))</f>
        <v>ALAMBRON 1/4</v>
      </c>
      <c r="QQO118" s="12" t="str">
        <v>Kg</v>
      </c>
      <c r="QQP118" s="4">
        <v>16</v>
      </c>
      <c r="QQQ118" s="1">
        <f t="shared" ref="QQQ118" si="5589">(0.15*2+0.2*2)/0.2*0.248*1.03</f>
        <v>0.89</v>
      </c>
      <c r="QQR118" s="4">
        <f t="shared" si="2988"/>
        <v>14.24</v>
      </c>
      <c r="QQU118" s="1" t="s">
        <v>542</v>
      </c>
      <c r="QQV118" s="4" t="str" cm="1">
        <f t="array" ref="QQV118:QQX118">IFERROR(VLOOKUP(QQU118,[1]MA!$A$6:$D$32,{2,3,4},0),IFERROR(VLOOKUP(QQU118,[1]MO!$A$6:$D$26,{2,3,4},0),IFERROR(VLOOKUP(QQU118,[1]MQ!$A$6:$D$26,{2,3,4},0),IFERROR(VLOOKUP(QQU118,[1]BA!$A$6:$H$184,{2,5,8},0),{"No encontrado","X","X"}))))</f>
        <v>ALAMBRON 1/4</v>
      </c>
      <c r="QQW118" s="12" t="str">
        <v>Kg</v>
      </c>
      <c r="QQX118" s="4">
        <v>16</v>
      </c>
      <c r="QQY118" s="1">
        <f t="shared" ref="QQY118" si="5590">(0.15*2+0.2*2)/0.2*0.248*1.03</f>
        <v>0.89</v>
      </c>
      <c r="QQZ118" s="4">
        <f t="shared" si="2990"/>
        <v>14.24</v>
      </c>
      <c r="QRC118" s="1" t="s">
        <v>542</v>
      </c>
      <c r="QRD118" s="4" t="str" cm="1">
        <f t="array" ref="QRD118:QRF118">IFERROR(VLOOKUP(QRC118,[1]MA!$A$6:$D$32,{2,3,4},0),IFERROR(VLOOKUP(QRC118,[1]MO!$A$6:$D$26,{2,3,4},0),IFERROR(VLOOKUP(QRC118,[1]MQ!$A$6:$D$26,{2,3,4},0),IFERROR(VLOOKUP(QRC118,[1]BA!$A$6:$H$184,{2,5,8},0),{"No encontrado","X","X"}))))</f>
        <v>ALAMBRON 1/4</v>
      </c>
      <c r="QRE118" s="12" t="str">
        <v>Kg</v>
      </c>
      <c r="QRF118" s="4">
        <v>16</v>
      </c>
      <c r="QRG118" s="1">
        <f t="shared" ref="QRG118" si="5591">(0.15*2+0.2*2)/0.2*0.248*1.03</f>
        <v>0.89</v>
      </c>
      <c r="QRH118" s="4">
        <f t="shared" si="2992"/>
        <v>14.24</v>
      </c>
      <c r="QRK118" s="1" t="s">
        <v>542</v>
      </c>
      <c r="QRL118" s="4" t="str" cm="1">
        <f t="array" ref="QRL118:QRN118">IFERROR(VLOOKUP(QRK118,[1]MA!$A$6:$D$32,{2,3,4},0),IFERROR(VLOOKUP(QRK118,[1]MO!$A$6:$D$26,{2,3,4},0),IFERROR(VLOOKUP(QRK118,[1]MQ!$A$6:$D$26,{2,3,4},0),IFERROR(VLOOKUP(QRK118,[1]BA!$A$6:$H$184,{2,5,8},0),{"No encontrado","X","X"}))))</f>
        <v>ALAMBRON 1/4</v>
      </c>
      <c r="QRM118" s="12" t="str">
        <v>Kg</v>
      </c>
      <c r="QRN118" s="4">
        <v>16</v>
      </c>
      <c r="QRO118" s="1">
        <f t="shared" ref="QRO118" si="5592">(0.15*2+0.2*2)/0.2*0.248*1.03</f>
        <v>0.89</v>
      </c>
      <c r="QRP118" s="4">
        <f t="shared" si="2994"/>
        <v>14.24</v>
      </c>
      <c r="QRS118" s="1" t="s">
        <v>542</v>
      </c>
      <c r="QRT118" s="4" t="str" cm="1">
        <f t="array" ref="QRT118:QRV118">IFERROR(VLOOKUP(QRS118,[1]MA!$A$6:$D$32,{2,3,4},0),IFERROR(VLOOKUP(QRS118,[1]MO!$A$6:$D$26,{2,3,4},0),IFERROR(VLOOKUP(QRS118,[1]MQ!$A$6:$D$26,{2,3,4},0),IFERROR(VLOOKUP(QRS118,[1]BA!$A$6:$H$184,{2,5,8},0),{"No encontrado","X","X"}))))</f>
        <v>ALAMBRON 1/4</v>
      </c>
      <c r="QRU118" s="12" t="str">
        <v>Kg</v>
      </c>
      <c r="QRV118" s="4">
        <v>16</v>
      </c>
      <c r="QRW118" s="1">
        <f t="shared" ref="QRW118" si="5593">(0.15*2+0.2*2)/0.2*0.248*1.03</f>
        <v>0.89</v>
      </c>
      <c r="QRX118" s="4">
        <f t="shared" si="2996"/>
        <v>14.24</v>
      </c>
      <c r="QSA118" s="1" t="s">
        <v>542</v>
      </c>
      <c r="QSB118" s="4" t="str" cm="1">
        <f t="array" ref="QSB118:QSD118">IFERROR(VLOOKUP(QSA118,[1]MA!$A$6:$D$32,{2,3,4},0),IFERROR(VLOOKUP(QSA118,[1]MO!$A$6:$D$26,{2,3,4},0),IFERROR(VLOOKUP(QSA118,[1]MQ!$A$6:$D$26,{2,3,4},0),IFERROR(VLOOKUP(QSA118,[1]BA!$A$6:$H$184,{2,5,8},0),{"No encontrado","X","X"}))))</f>
        <v>ALAMBRON 1/4</v>
      </c>
      <c r="QSC118" s="12" t="str">
        <v>Kg</v>
      </c>
      <c r="QSD118" s="4">
        <v>16</v>
      </c>
      <c r="QSE118" s="1">
        <f t="shared" ref="QSE118" si="5594">(0.15*2+0.2*2)/0.2*0.248*1.03</f>
        <v>0.89</v>
      </c>
      <c r="QSF118" s="4">
        <f t="shared" si="2998"/>
        <v>14.24</v>
      </c>
      <c r="QSI118" s="1" t="s">
        <v>542</v>
      </c>
      <c r="QSJ118" s="4" t="str" cm="1">
        <f t="array" ref="QSJ118:QSL118">IFERROR(VLOOKUP(QSI118,[1]MA!$A$6:$D$32,{2,3,4},0),IFERROR(VLOOKUP(QSI118,[1]MO!$A$6:$D$26,{2,3,4},0),IFERROR(VLOOKUP(QSI118,[1]MQ!$A$6:$D$26,{2,3,4},0),IFERROR(VLOOKUP(QSI118,[1]BA!$A$6:$H$184,{2,5,8},0),{"No encontrado","X","X"}))))</f>
        <v>ALAMBRON 1/4</v>
      </c>
      <c r="QSK118" s="12" t="str">
        <v>Kg</v>
      </c>
      <c r="QSL118" s="4">
        <v>16</v>
      </c>
      <c r="QSM118" s="1">
        <f t="shared" ref="QSM118" si="5595">(0.15*2+0.2*2)/0.2*0.248*1.03</f>
        <v>0.89</v>
      </c>
      <c r="QSN118" s="4">
        <f t="shared" si="3000"/>
        <v>14.24</v>
      </c>
      <c r="QSQ118" s="1" t="s">
        <v>542</v>
      </c>
      <c r="QSR118" s="4" t="str" cm="1">
        <f t="array" ref="QSR118:QST118">IFERROR(VLOOKUP(QSQ118,[1]MA!$A$6:$D$32,{2,3,4},0),IFERROR(VLOOKUP(QSQ118,[1]MO!$A$6:$D$26,{2,3,4},0),IFERROR(VLOOKUP(QSQ118,[1]MQ!$A$6:$D$26,{2,3,4},0),IFERROR(VLOOKUP(QSQ118,[1]BA!$A$6:$H$184,{2,5,8},0),{"No encontrado","X","X"}))))</f>
        <v>ALAMBRON 1/4</v>
      </c>
      <c r="QSS118" s="12" t="str">
        <v>Kg</v>
      </c>
      <c r="QST118" s="4">
        <v>16</v>
      </c>
      <c r="QSU118" s="1">
        <f t="shared" ref="QSU118" si="5596">(0.15*2+0.2*2)/0.2*0.248*1.03</f>
        <v>0.89</v>
      </c>
      <c r="QSV118" s="4">
        <f t="shared" si="3002"/>
        <v>14.24</v>
      </c>
      <c r="QSY118" s="1" t="s">
        <v>542</v>
      </c>
      <c r="QSZ118" s="4" t="str" cm="1">
        <f t="array" ref="QSZ118:QTB118">IFERROR(VLOOKUP(QSY118,[1]MA!$A$6:$D$32,{2,3,4},0),IFERROR(VLOOKUP(QSY118,[1]MO!$A$6:$D$26,{2,3,4},0),IFERROR(VLOOKUP(QSY118,[1]MQ!$A$6:$D$26,{2,3,4},0),IFERROR(VLOOKUP(QSY118,[1]BA!$A$6:$H$184,{2,5,8},0),{"No encontrado","X","X"}))))</f>
        <v>ALAMBRON 1/4</v>
      </c>
      <c r="QTA118" s="12" t="str">
        <v>Kg</v>
      </c>
      <c r="QTB118" s="4">
        <v>16</v>
      </c>
      <c r="QTC118" s="1">
        <f t="shared" ref="QTC118" si="5597">(0.15*2+0.2*2)/0.2*0.248*1.03</f>
        <v>0.89</v>
      </c>
      <c r="QTD118" s="4">
        <f t="shared" si="3004"/>
        <v>14.24</v>
      </c>
      <c r="QTG118" s="1" t="s">
        <v>542</v>
      </c>
      <c r="QTH118" s="4" t="str" cm="1">
        <f t="array" ref="QTH118:QTJ118">IFERROR(VLOOKUP(QTG118,[1]MA!$A$6:$D$32,{2,3,4},0),IFERROR(VLOOKUP(QTG118,[1]MO!$A$6:$D$26,{2,3,4},0),IFERROR(VLOOKUP(QTG118,[1]MQ!$A$6:$D$26,{2,3,4},0),IFERROR(VLOOKUP(QTG118,[1]BA!$A$6:$H$184,{2,5,8},0),{"No encontrado","X","X"}))))</f>
        <v>ALAMBRON 1/4</v>
      </c>
      <c r="QTI118" s="12" t="str">
        <v>Kg</v>
      </c>
      <c r="QTJ118" s="4">
        <v>16</v>
      </c>
      <c r="QTK118" s="1">
        <f t="shared" ref="QTK118" si="5598">(0.15*2+0.2*2)/0.2*0.248*1.03</f>
        <v>0.89</v>
      </c>
      <c r="QTL118" s="4">
        <f t="shared" si="3006"/>
        <v>14.24</v>
      </c>
      <c r="QTO118" s="1" t="s">
        <v>542</v>
      </c>
      <c r="QTP118" s="4" t="str" cm="1">
        <f t="array" ref="QTP118:QTR118">IFERROR(VLOOKUP(QTO118,[1]MA!$A$6:$D$32,{2,3,4},0),IFERROR(VLOOKUP(QTO118,[1]MO!$A$6:$D$26,{2,3,4},0),IFERROR(VLOOKUP(QTO118,[1]MQ!$A$6:$D$26,{2,3,4},0),IFERROR(VLOOKUP(QTO118,[1]BA!$A$6:$H$184,{2,5,8},0),{"No encontrado","X","X"}))))</f>
        <v>ALAMBRON 1/4</v>
      </c>
      <c r="QTQ118" s="12" t="str">
        <v>Kg</v>
      </c>
      <c r="QTR118" s="4">
        <v>16</v>
      </c>
      <c r="QTS118" s="1">
        <f t="shared" ref="QTS118" si="5599">(0.15*2+0.2*2)/0.2*0.248*1.03</f>
        <v>0.89</v>
      </c>
      <c r="QTT118" s="4">
        <f t="shared" si="3008"/>
        <v>14.24</v>
      </c>
      <c r="QTW118" s="1" t="s">
        <v>542</v>
      </c>
      <c r="QTX118" s="4" t="str" cm="1">
        <f t="array" ref="QTX118:QTZ118">IFERROR(VLOOKUP(QTW118,[1]MA!$A$6:$D$32,{2,3,4},0),IFERROR(VLOOKUP(QTW118,[1]MO!$A$6:$D$26,{2,3,4},0),IFERROR(VLOOKUP(QTW118,[1]MQ!$A$6:$D$26,{2,3,4},0),IFERROR(VLOOKUP(QTW118,[1]BA!$A$6:$H$184,{2,5,8},0),{"No encontrado","X","X"}))))</f>
        <v>ALAMBRON 1/4</v>
      </c>
      <c r="QTY118" s="12" t="str">
        <v>Kg</v>
      </c>
      <c r="QTZ118" s="4">
        <v>16</v>
      </c>
      <c r="QUA118" s="1">
        <f t="shared" ref="QUA118" si="5600">(0.15*2+0.2*2)/0.2*0.248*1.03</f>
        <v>0.89</v>
      </c>
      <c r="QUB118" s="4">
        <f t="shared" si="3010"/>
        <v>14.24</v>
      </c>
      <c r="QUE118" s="1" t="s">
        <v>542</v>
      </c>
      <c r="QUF118" s="4" t="str" cm="1">
        <f t="array" ref="QUF118:QUH118">IFERROR(VLOOKUP(QUE118,[1]MA!$A$6:$D$32,{2,3,4},0),IFERROR(VLOOKUP(QUE118,[1]MO!$A$6:$D$26,{2,3,4},0),IFERROR(VLOOKUP(QUE118,[1]MQ!$A$6:$D$26,{2,3,4},0),IFERROR(VLOOKUP(QUE118,[1]BA!$A$6:$H$184,{2,5,8},0),{"No encontrado","X","X"}))))</f>
        <v>ALAMBRON 1/4</v>
      </c>
      <c r="QUG118" s="12" t="str">
        <v>Kg</v>
      </c>
      <c r="QUH118" s="4">
        <v>16</v>
      </c>
      <c r="QUI118" s="1">
        <f t="shared" ref="QUI118" si="5601">(0.15*2+0.2*2)/0.2*0.248*1.03</f>
        <v>0.89</v>
      </c>
      <c r="QUJ118" s="4">
        <f t="shared" si="3012"/>
        <v>14.24</v>
      </c>
      <c r="QUM118" s="1" t="s">
        <v>542</v>
      </c>
      <c r="QUN118" s="4" t="str" cm="1">
        <f t="array" ref="QUN118:QUP118">IFERROR(VLOOKUP(QUM118,[1]MA!$A$6:$D$32,{2,3,4},0),IFERROR(VLOOKUP(QUM118,[1]MO!$A$6:$D$26,{2,3,4},0),IFERROR(VLOOKUP(QUM118,[1]MQ!$A$6:$D$26,{2,3,4},0),IFERROR(VLOOKUP(QUM118,[1]BA!$A$6:$H$184,{2,5,8},0),{"No encontrado","X","X"}))))</f>
        <v>ALAMBRON 1/4</v>
      </c>
      <c r="QUO118" s="12" t="str">
        <v>Kg</v>
      </c>
      <c r="QUP118" s="4">
        <v>16</v>
      </c>
      <c r="QUQ118" s="1">
        <f t="shared" ref="QUQ118" si="5602">(0.15*2+0.2*2)/0.2*0.248*1.03</f>
        <v>0.89</v>
      </c>
      <c r="QUR118" s="4">
        <f t="shared" si="3014"/>
        <v>14.24</v>
      </c>
      <c r="QUU118" s="1" t="s">
        <v>542</v>
      </c>
      <c r="QUV118" s="4" t="str" cm="1">
        <f t="array" ref="QUV118:QUX118">IFERROR(VLOOKUP(QUU118,[1]MA!$A$6:$D$32,{2,3,4},0),IFERROR(VLOOKUP(QUU118,[1]MO!$A$6:$D$26,{2,3,4},0),IFERROR(VLOOKUP(QUU118,[1]MQ!$A$6:$D$26,{2,3,4},0),IFERROR(VLOOKUP(QUU118,[1]BA!$A$6:$H$184,{2,5,8},0),{"No encontrado","X","X"}))))</f>
        <v>ALAMBRON 1/4</v>
      </c>
      <c r="QUW118" s="12" t="str">
        <v>Kg</v>
      </c>
      <c r="QUX118" s="4">
        <v>16</v>
      </c>
      <c r="QUY118" s="1">
        <f t="shared" ref="QUY118" si="5603">(0.15*2+0.2*2)/0.2*0.248*1.03</f>
        <v>0.89</v>
      </c>
      <c r="QUZ118" s="4">
        <f t="shared" si="3016"/>
        <v>14.24</v>
      </c>
      <c r="QVC118" s="1" t="s">
        <v>542</v>
      </c>
      <c r="QVD118" s="4" t="str" cm="1">
        <f t="array" ref="QVD118:QVF118">IFERROR(VLOOKUP(QVC118,[1]MA!$A$6:$D$32,{2,3,4},0),IFERROR(VLOOKUP(QVC118,[1]MO!$A$6:$D$26,{2,3,4},0),IFERROR(VLOOKUP(QVC118,[1]MQ!$A$6:$D$26,{2,3,4},0),IFERROR(VLOOKUP(QVC118,[1]BA!$A$6:$H$184,{2,5,8},0),{"No encontrado","X","X"}))))</f>
        <v>ALAMBRON 1/4</v>
      </c>
      <c r="QVE118" s="12" t="str">
        <v>Kg</v>
      </c>
      <c r="QVF118" s="4">
        <v>16</v>
      </c>
      <c r="QVG118" s="1">
        <f t="shared" ref="QVG118" si="5604">(0.15*2+0.2*2)/0.2*0.248*1.03</f>
        <v>0.89</v>
      </c>
      <c r="QVH118" s="4">
        <f t="shared" si="3018"/>
        <v>14.24</v>
      </c>
      <c r="QVK118" s="1" t="s">
        <v>542</v>
      </c>
      <c r="QVL118" s="4" t="str" cm="1">
        <f t="array" ref="QVL118:QVN118">IFERROR(VLOOKUP(QVK118,[1]MA!$A$6:$D$32,{2,3,4},0),IFERROR(VLOOKUP(QVK118,[1]MO!$A$6:$D$26,{2,3,4},0),IFERROR(VLOOKUP(QVK118,[1]MQ!$A$6:$D$26,{2,3,4},0),IFERROR(VLOOKUP(QVK118,[1]BA!$A$6:$H$184,{2,5,8},0),{"No encontrado","X","X"}))))</f>
        <v>ALAMBRON 1/4</v>
      </c>
      <c r="QVM118" s="12" t="str">
        <v>Kg</v>
      </c>
      <c r="QVN118" s="4">
        <v>16</v>
      </c>
      <c r="QVO118" s="1">
        <f t="shared" ref="QVO118" si="5605">(0.15*2+0.2*2)/0.2*0.248*1.03</f>
        <v>0.89</v>
      </c>
      <c r="QVP118" s="4">
        <f t="shared" si="3020"/>
        <v>14.24</v>
      </c>
      <c r="QVS118" s="1" t="s">
        <v>542</v>
      </c>
      <c r="QVT118" s="4" t="str" cm="1">
        <f t="array" ref="QVT118:QVV118">IFERROR(VLOOKUP(QVS118,[1]MA!$A$6:$D$32,{2,3,4},0),IFERROR(VLOOKUP(QVS118,[1]MO!$A$6:$D$26,{2,3,4},0),IFERROR(VLOOKUP(QVS118,[1]MQ!$A$6:$D$26,{2,3,4},0),IFERROR(VLOOKUP(QVS118,[1]BA!$A$6:$H$184,{2,5,8},0),{"No encontrado","X","X"}))))</f>
        <v>ALAMBRON 1/4</v>
      </c>
      <c r="QVU118" s="12" t="str">
        <v>Kg</v>
      </c>
      <c r="QVV118" s="4">
        <v>16</v>
      </c>
      <c r="QVW118" s="1">
        <f t="shared" ref="QVW118" si="5606">(0.15*2+0.2*2)/0.2*0.248*1.03</f>
        <v>0.89</v>
      </c>
      <c r="QVX118" s="4">
        <f t="shared" si="3022"/>
        <v>14.24</v>
      </c>
      <c r="QWA118" s="1" t="s">
        <v>542</v>
      </c>
      <c r="QWB118" s="4" t="str" cm="1">
        <f t="array" ref="QWB118:QWD118">IFERROR(VLOOKUP(QWA118,[1]MA!$A$6:$D$32,{2,3,4},0),IFERROR(VLOOKUP(QWA118,[1]MO!$A$6:$D$26,{2,3,4},0),IFERROR(VLOOKUP(QWA118,[1]MQ!$A$6:$D$26,{2,3,4},0),IFERROR(VLOOKUP(QWA118,[1]BA!$A$6:$H$184,{2,5,8},0),{"No encontrado","X","X"}))))</f>
        <v>ALAMBRON 1/4</v>
      </c>
      <c r="QWC118" s="12" t="str">
        <v>Kg</v>
      </c>
      <c r="QWD118" s="4">
        <v>16</v>
      </c>
      <c r="QWE118" s="1">
        <f t="shared" ref="QWE118" si="5607">(0.15*2+0.2*2)/0.2*0.248*1.03</f>
        <v>0.89</v>
      </c>
      <c r="QWF118" s="4">
        <f t="shared" si="3024"/>
        <v>14.24</v>
      </c>
      <c r="QWI118" s="1" t="s">
        <v>542</v>
      </c>
      <c r="QWJ118" s="4" t="str" cm="1">
        <f t="array" ref="QWJ118:QWL118">IFERROR(VLOOKUP(QWI118,[1]MA!$A$6:$D$32,{2,3,4},0),IFERROR(VLOOKUP(QWI118,[1]MO!$A$6:$D$26,{2,3,4},0),IFERROR(VLOOKUP(QWI118,[1]MQ!$A$6:$D$26,{2,3,4},0),IFERROR(VLOOKUP(QWI118,[1]BA!$A$6:$H$184,{2,5,8},0),{"No encontrado","X","X"}))))</f>
        <v>ALAMBRON 1/4</v>
      </c>
      <c r="QWK118" s="12" t="str">
        <v>Kg</v>
      </c>
      <c r="QWL118" s="4">
        <v>16</v>
      </c>
      <c r="QWM118" s="1">
        <f t="shared" ref="QWM118" si="5608">(0.15*2+0.2*2)/0.2*0.248*1.03</f>
        <v>0.89</v>
      </c>
      <c r="QWN118" s="4">
        <f t="shared" si="3026"/>
        <v>14.24</v>
      </c>
      <c r="QWQ118" s="1" t="s">
        <v>542</v>
      </c>
      <c r="QWR118" s="4" t="str" cm="1">
        <f t="array" ref="QWR118:QWT118">IFERROR(VLOOKUP(QWQ118,[1]MA!$A$6:$D$32,{2,3,4},0),IFERROR(VLOOKUP(QWQ118,[1]MO!$A$6:$D$26,{2,3,4},0),IFERROR(VLOOKUP(QWQ118,[1]MQ!$A$6:$D$26,{2,3,4},0),IFERROR(VLOOKUP(QWQ118,[1]BA!$A$6:$H$184,{2,5,8},0),{"No encontrado","X","X"}))))</f>
        <v>ALAMBRON 1/4</v>
      </c>
      <c r="QWS118" s="12" t="str">
        <v>Kg</v>
      </c>
      <c r="QWT118" s="4">
        <v>16</v>
      </c>
      <c r="QWU118" s="1">
        <f t="shared" ref="QWU118" si="5609">(0.15*2+0.2*2)/0.2*0.248*1.03</f>
        <v>0.89</v>
      </c>
      <c r="QWV118" s="4">
        <f t="shared" si="3028"/>
        <v>14.24</v>
      </c>
      <c r="QWY118" s="1" t="s">
        <v>542</v>
      </c>
      <c r="QWZ118" s="4" t="str" cm="1">
        <f t="array" ref="QWZ118:QXB118">IFERROR(VLOOKUP(QWY118,[1]MA!$A$6:$D$32,{2,3,4},0),IFERROR(VLOOKUP(QWY118,[1]MO!$A$6:$D$26,{2,3,4},0),IFERROR(VLOOKUP(QWY118,[1]MQ!$A$6:$D$26,{2,3,4},0),IFERROR(VLOOKUP(QWY118,[1]BA!$A$6:$H$184,{2,5,8},0),{"No encontrado","X","X"}))))</f>
        <v>ALAMBRON 1/4</v>
      </c>
      <c r="QXA118" s="12" t="str">
        <v>Kg</v>
      </c>
      <c r="QXB118" s="4">
        <v>16</v>
      </c>
      <c r="QXC118" s="1">
        <f t="shared" ref="QXC118" si="5610">(0.15*2+0.2*2)/0.2*0.248*1.03</f>
        <v>0.89</v>
      </c>
      <c r="QXD118" s="4">
        <f t="shared" si="3030"/>
        <v>14.24</v>
      </c>
      <c r="QXG118" s="1" t="s">
        <v>542</v>
      </c>
      <c r="QXH118" s="4" t="str" cm="1">
        <f t="array" ref="QXH118:QXJ118">IFERROR(VLOOKUP(QXG118,[1]MA!$A$6:$D$32,{2,3,4},0),IFERROR(VLOOKUP(QXG118,[1]MO!$A$6:$D$26,{2,3,4},0),IFERROR(VLOOKUP(QXG118,[1]MQ!$A$6:$D$26,{2,3,4},0),IFERROR(VLOOKUP(QXG118,[1]BA!$A$6:$H$184,{2,5,8},0),{"No encontrado","X","X"}))))</f>
        <v>ALAMBRON 1/4</v>
      </c>
      <c r="QXI118" s="12" t="str">
        <v>Kg</v>
      </c>
      <c r="QXJ118" s="4">
        <v>16</v>
      </c>
      <c r="QXK118" s="1">
        <f t="shared" ref="QXK118" si="5611">(0.15*2+0.2*2)/0.2*0.248*1.03</f>
        <v>0.89</v>
      </c>
      <c r="QXL118" s="4">
        <f t="shared" si="3032"/>
        <v>14.24</v>
      </c>
      <c r="QXO118" s="1" t="s">
        <v>542</v>
      </c>
      <c r="QXP118" s="4" t="str" cm="1">
        <f t="array" ref="QXP118:QXR118">IFERROR(VLOOKUP(QXO118,[1]MA!$A$6:$D$32,{2,3,4},0),IFERROR(VLOOKUP(QXO118,[1]MO!$A$6:$D$26,{2,3,4},0),IFERROR(VLOOKUP(QXO118,[1]MQ!$A$6:$D$26,{2,3,4},0),IFERROR(VLOOKUP(QXO118,[1]BA!$A$6:$H$184,{2,5,8},0),{"No encontrado","X","X"}))))</f>
        <v>ALAMBRON 1/4</v>
      </c>
      <c r="QXQ118" s="12" t="str">
        <v>Kg</v>
      </c>
      <c r="QXR118" s="4">
        <v>16</v>
      </c>
      <c r="QXS118" s="1">
        <f t="shared" ref="QXS118" si="5612">(0.15*2+0.2*2)/0.2*0.248*1.03</f>
        <v>0.89</v>
      </c>
      <c r="QXT118" s="4">
        <f t="shared" si="3034"/>
        <v>14.24</v>
      </c>
      <c r="QXW118" s="1" t="s">
        <v>542</v>
      </c>
      <c r="QXX118" s="4" t="str" cm="1">
        <f t="array" ref="QXX118:QXZ118">IFERROR(VLOOKUP(QXW118,[1]MA!$A$6:$D$32,{2,3,4},0),IFERROR(VLOOKUP(QXW118,[1]MO!$A$6:$D$26,{2,3,4},0),IFERROR(VLOOKUP(QXW118,[1]MQ!$A$6:$D$26,{2,3,4},0),IFERROR(VLOOKUP(QXW118,[1]BA!$A$6:$H$184,{2,5,8},0),{"No encontrado","X","X"}))))</f>
        <v>ALAMBRON 1/4</v>
      </c>
      <c r="QXY118" s="12" t="str">
        <v>Kg</v>
      </c>
      <c r="QXZ118" s="4">
        <v>16</v>
      </c>
      <c r="QYA118" s="1">
        <f t="shared" ref="QYA118" si="5613">(0.15*2+0.2*2)/0.2*0.248*1.03</f>
        <v>0.89</v>
      </c>
      <c r="QYB118" s="4">
        <f t="shared" si="3036"/>
        <v>14.24</v>
      </c>
      <c r="QYE118" s="1" t="s">
        <v>542</v>
      </c>
      <c r="QYF118" s="4" t="str" cm="1">
        <f t="array" ref="QYF118:QYH118">IFERROR(VLOOKUP(QYE118,[1]MA!$A$6:$D$32,{2,3,4},0),IFERROR(VLOOKUP(QYE118,[1]MO!$A$6:$D$26,{2,3,4},0),IFERROR(VLOOKUP(QYE118,[1]MQ!$A$6:$D$26,{2,3,4},0),IFERROR(VLOOKUP(QYE118,[1]BA!$A$6:$H$184,{2,5,8},0),{"No encontrado","X","X"}))))</f>
        <v>ALAMBRON 1/4</v>
      </c>
      <c r="QYG118" s="12" t="str">
        <v>Kg</v>
      </c>
      <c r="QYH118" s="4">
        <v>16</v>
      </c>
      <c r="QYI118" s="1">
        <f t="shared" ref="QYI118" si="5614">(0.15*2+0.2*2)/0.2*0.248*1.03</f>
        <v>0.89</v>
      </c>
      <c r="QYJ118" s="4">
        <f t="shared" si="3038"/>
        <v>14.24</v>
      </c>
      <c r="QYM118" s="1" t="s">
        <v>542</v>
      </c>
      <c r="QYN118" s="4" t="str" cm="1">
        <f t="array" ref="QYN118:QYP118">IFERROR(VLOOKUP(QYM118,[1]MA!$A$6:$D$32,{2,3,4},0),IFERROR(VLOOKUP(QYM118,[1]MO!$A$6:$D$26,{2,3,4},0),IFERROR(VLOOKUP(QYM118,[1]MQ!$A$6:$D$26,{2,3,4},0),IFERROR(VLOOKUP(QYM118,[1]BA!$A$6:$H$184,{2,5,8},0),{"No encontrado","X","X"}))))</f>
        <v>ALAMBRON 1/4</v>
      </c>
      <c r="QYO118" s="12" t="str">
        <v>Kg</v>
      </c>
      <c r="QYP118" s="4">
        <v>16</v>
      </c>
      <c r="QYQ118" s="1">
        <f t="shared" ref="QYQ118" si="5615">(0.15*2+0.2*2)/0.2*0.248*1.03</f>
        <v>0.89</v>
      </c>
      <c r="QYR118" s="4">
        <f t="shared" si="3040"/>
        <v>14.24</v>
      </c>
      <c r="QYU118" s="1" t="s">
        <v>542</v>
      </c>
      <c r="QYV118" s="4" t="str" cm="1">
        <f t="array" ref="QYV118:QYX118">IFERROR(VLOOKUP(QYU118,[1]MA!$A$6:$D$32,{2,3,4},0),IFERROR(VLOOKUP(QYU118,[1]MO!$A$6:$D$26,{2,3,4},0),IFERROR(VLOOKUP(QYU118,[1]MQ!$A$6:$D$26,{2,3,4},0),IFERROR(VLOOKUP(QYU118,[1]BA!$A$6:$H$184,{2,5,8},0),{"No encontrado","X","X"}))))</f>
        <v>ALAMBRON 1/4</v>
      </c>
      <c r="QYW118" s="12" t="str">
        <v>Kg</v>
      </c>
      <c r="QYX118" s="4">
        <v>16</v>
      </c>
      <c r="QYY118" s="1">
        <f t="shared" ref="QYY118" si="5616">(0.15*2+0.2*2)/0.2*0.248*1.03</f>
        <v>0.89</v>
      </c>
      <c r="QYZ118" s="4">
        <f t="shared" si="3042"/>
        <v>14.24</v>
      </c>
      <c r="QZC118" s="1" t="s">
        <v>542</v>
      </c>
      <c r="QZD118" s="4" t="str" cm="1">
        <f t="array" ref="QZD118:QZF118">IFERROR(VLOOKUP(QZC118,[1]MA!$A$6:$D$32,{2,3,4},0),IFERROR(VLOOKUP(QZC118,[1]MO!$A$6:$D$26,{2,3,4},0),IFERROR(VLOOKUP(QZC118,[1]MQ!$A$6:$D$26,{2,3,4},0),IFERROR(VLOOKUP(QZC118,[1]BA!$A$6:$H$184,{2,5,8},0),{"No encontrado","X","X"}))))</f>
        <v>ALAMBRON 1/4</v>
      </c>
      <c r="QZE118" s="12" t="str">
        <v>Kg</v>
      </c>
      <c r="QZF118" s="4">
        <v>16</v>
      </c>
      <c r="QZG118" s="1">
        <f t="shared" ref="QZG118" si="5617">(0.15*2+0.2*2)/0.2*0.248*1.03</f>
        <v>0.89</v>
      </c>
      <c r="QZH118" s="4">
        <f t="shared" si="3044"/>
        <v>14.24</v>
      </c>
      <c r="QZK118" s="1" t="s">
        <v>542</v>
      </c>
      <c r="QZL118" s="4" t="str" cm="1">
        <f t="array" ref="QZL118:QZN118">IFERROR(VLOOKUP(QZK118,[1]MA!$A$6:$D$32,{2,3,4},0),IFERROR(VLOOKUP(QZK118,[1]MO!$A$6:$D$26,{2,3,4},0),IFERROR(VLOOKUP(QZK118,[1]MQ!$A$6:$D$26,{2,3,4},0),IFERROR(VLOOKUP(QZK118,[1]BA!$A$6:$H$184,{2,5,8},0),{"No encontrado","X","X"}))))</f>
        <v>ALAMBRON 1/4</v>
      </c>
      <c r="QZM118" s="12" t="str">
        <v>Kg</v>
      </c>
      <c r="QZN118" s="4">
        <v>16</v>
      </c>
      <c r="QZO118" s="1">
        <f t="shared" ref="QZO118" si="5618">(0.15*2+0.2*2)/0.2*0.248*1.03</f>
        <v>0.89</v>
      </c>
      <c r="QZP118" s="4">
        <f t="shared" si="3046"/>
        <v>14.24</v>
      </c>
      <c r="QZS118" s="1" t="s">
        <v>542</v>
      </c>
      <c r="QZT118" s="4" t="str" cm="1">
        <f t="array" ref="QZT118:QZV118">IFERROR(VLOOKUP(QZS118,[1]MA!$A$6:$D$32,{2,3,4},0),IFERROR(VLOOKUP(QZS118,[1]MO!$A$6:$D$26,{2,3,4},0),IFERROR(VLOOKUP(QZS118,[1]MQ!$A$6:$D$26,{2,3,4},0),IFERROR(VLOOKUP(QZS118,[1]BA!$A$6:$H$184,{2,5,8},0),{"No encontrado","X","X"}))))</f>
        <v>ALAMBRON 1/4</v>
      </c>
      <c r="QZU118" s="12" t="str">
        <v>Kg</v>
      </c>
      <c r="QZV118" s="4">
        <v>16</v>
      </c>
      <c r="QZW118" s="1">
        <f t="shared" ref="QZW118" si="5619">(0.15*2+0.2*2)/0.2*0.248*1.03</f>
        <v>0.89</v>
      </c>
      <c r="QZX118" s="4">
        <f t="shared" si="3048"/>
        <v>14.24</v>
      </c>
      <c r="RAA118" s="1" t="s">
        <v>542</v>
      </c>
      <c r="RAB118" s="4" t="str" cm="1">
        <f t="array" ref="RAB118:RAD118">IFERROR(VLOOKUP(RAA118,[1]MA!$A$6:$D$32,{2,3,4},0),IFERROR(VLOOKUP(RAA118,[1]MO!$A$6:$D$26,{2,3,4},0),IFERROR(VLOOKUP(RAA118,[1]MQ!$A$6:$D$26,{2,3,4},0),IFERROR(VLOOKUP(RAA118,[1]BA!$A$6:$H$184,{2,5,8},0),{"No encontrado","X","X"}))))</f>
        <v>ALAMBRON 1/4</v>
      </c>
      <c r="RAC118" s="12" t="str">
        <v>Kg</v>
      </c>
      <c r="RAD118" s="4">
        <v>16</v>
      </c>
      <c r="RAE118" s="1">
        <f t="shared" ref="RAE118" si="5620">(0.15*2+0.2*2)/0.2*0.248*1.03</f>
        <v>0.89</v>
      </c>
      <c r="RAF118" s="4">
        <f t="shared" si="3050"/>
        <v>14.24</v>
      </c>
      <c r="RAI118" s="1" t="s">
        <v>542</v>
      </c>
      <c r="RAJ118" s="4" t="str" cm="1">
        <f t="array" ref="RAJ118:RAL118">IFERROR(VLOOKUP(RAI118,[1]MA!$A$6:$D$32,{2,3,4},0),IFERROR(VLOOKUP(RAI118,[1]MO!$A$6:$D$26,{2,3,4},0),IFERROR(VLOOKUP(RAI118,[1]MQ!$A$6:$D$26,{2,3,4},0),IFERROR(VLOOKUP(RAI118,[1]BA!$A$6:$H$184,{2,5,8},0),{"No encontrado","X","X"}))))</f>
        <v>ALAMBRON 1/4</v>
      </c>
      <c r="RAK118" s="12" t="str">
        <v>Kg</v>
      </c>
      <c r="RAL118" s="4">
        <v>16</v>
      </c>
      <c r="RAM118" s="1">
        <f t="shared" ref="RAM118" si="5621">(0.15*2+0.2*2)/0.2*0.248*1.03</f>
        <v>0.89</v>
      </c>
      <c r="RAN118" s="4">
        <f t="shared" si="3052"/>
        <v>14.24</v>
      </c>
      <c r="RAQ118" s="1" t="s">
        <v>542</v>
      </c>
      <c r="RAR118" s="4" t="str" cm="1">
        <f t="array" ref="RAR118:RAT118">IFERROR(VLOOKUP(RAQ118,[1]MA!$A$6:$D$32,{2,3,4},0),IFERROR(VLOOKUP(RAQ118,[1]MO!$A$6:$D$26,{2,3,4},0),IFERROR(VLOOKUP(RAQ118,[1]MQ!$A$6:$D$26,{2,3,4},0),IFERROR(VLOOKUP(RAQ118,[1]BA!$A$6:$H$184,{2,5,8},0),{"No encontrado","X","X"}))))</f>
        <v>ALAMBRON 1/4</v>
      </c>
      <c r="RAS118" s="12" t="str">
        <v>Kg</v>
      </c>
      <c r="RAT118" s="4">
        <v>16</v>
      </c>
      <c r="RAU118" s="1">
        <f t="shared" ref="RAU118" si="5622">(0.15*2+0.2*2)/0.2*0.248*1.03</f>
        <v>0.89</v>
      </c>
      <c r="RAV118" s="4">
        <f t="shared" si="3054"/>
        <v>14.24</v>
      </c>
      <c r="RAY118" s="1" t="s">
        <v>542</v>
      </c>
      <c r="RAZ118" s="4" t="str" cm="1">
        <f t="array" ref="RAZ118:RBB118">IFERROR(VLOOKUP(RAY118,[1]MA!$A$6:$D$32,{2,3,4},0),IFERROR(VLOOKUP(RAY118,[1]MO!$A$6:$D$26,{2,3,4},0),IFERROR(VLOOKUP(RAY118,[1]MQ!$A$6:$D$26,{2,3,4},0),IFERROR(VLOOKUP(RAY118,[1]BA!$A$6:$H$184,{2,5,8},0),{"No encontrado","X","X"}))))</f>
        <v>ALAMBRON 1/4</v>
      </c>
      <c r="RBA118" s="12" t="str">
        <v>Kg</v>
      </c>
      <c r="RBB118" s="4">
        <v>16</v>
      </c>
      <c r="RBC118" s="1">
        <f t="shared" ref="RBC118" si="5623">(0.15*2+0.2*2)/0.2*0.248*1.03</f>
        <v>0.89</v>
      </c>
      <c r="RBD118" s="4">
        <f t="shared" si="3056"/>
        <v>14.24</v>
      </c>
      <c r="RBG118" s="1" t="s">
        <v>542</v>
      </c>
      <c r="RBH118" s="4" t="str" cm="1">
        <f t="array" ref="RBH118:RBJ118">IFERROR(VLOOKUP(RBG118,[1]MA!$A$6:$D$32,{2,3,4},0),IFERROR(VLOOKUP(RBG118,[1]MO!$A$6:$D$26,{2,3,4},0),IFERROR(VLOOKUP(RBG118,[1]MQ!$A$6:$D$26,{2,3,4},0),IFERROR(VLOOKUP(RBG118,[1]BA!$A$6:$H$184,{2,5,8},0),{"No encontrado","X","X"}))))</f>
        <v>ALAMBRON 1/4</v>
      </c>
      <c r="RBI118" s="12" t="str">
        <v>Kg</v>
      </c>
      <c r="RBJ118" s="4">
        <v>16</v>
      </c>
      <c r="RBK118" s="1">
        <f t="shared" ref="RBK118" si="5624">(0.15*2+0.2*2)/0.2*0.248*1.03</f>
        <v>0.89</v>
      </c>
      <c r="RBL118" s="4">
        <f t="shared" si="3058"/>
        <v>14.24</v>
      </c>
      <c r="RBO118" s="1" t="s">
        <v>542</v>
      </c>
      <c r="RBP118" s="4" t="str" cm="1">
        <f t="array" ref="RBP118:RBR118">IFERROR(VLOOKUP(RBO118,[1]MA!$A$6:$D$32,{2,3,4},0),IFERROR(VLOOKUP(RBO118,[1]MO!$A$6:$D$26,{2,3,4},0),IFERROR(VLOOKUP(RBO118,[1]MQ!$A$6:$D$26,{2,3,4},0),IFERROR(VLOOKUP(RBO118,[1]BA!$A$6:$H$184,{2,5,8},0),{"No encontrado","X","X"}))))</f>
        <v>ALAMBRON 1/4</v>
      </c>
      <c r="RBQ118" s="12" t="str">
        <v>Kg</v>
      </c>
      <c r="RBR118" s="4">
        <v>16</v>
      </c>
      <c r="RBS118" s="1">
        <f t="shared" ref="RBS118" si="5625">(0.15*2+0.2*2)/0.2*0.248*1.03</f>
        <v>0.89</v>
      </c>
      <c r="RBT118" s="4">
        <f t="shared" si="3060"/>
        <v>14.24</v>
      </c>
      <c r="RBW118" s="1" t="s">
        <v>542</v>
      </c>
      <c r="RBX118" s="4" t="str" cm="1">
        <f t="array" ref="RBX118:RBZ118">IFERROR(VLOOKUP(RBW118,[1]MA!$A$6:$D$32,{2,3,4},0),IFERROR(VLOOKUP(RBW118,[1]MO!$A$6:$D$26,{2,3,4},0),IFERROR(VLOOKUP(RBW118,[1]MQ!$A$6:$D$26,{2,3,4},0),IFERROR(VLOOKUP(RBW118,[1]BA!$A$6:$H$184,{2,5,8},0),{"No encontrado","X","X"}))))</f>
        <v>ALAMBRON 1/4</v>
      </c>
      <c r="RBY118" s="12" t="str">
        <v>Kg</v>
      </c>
      <c r="RBZ118" s="4">
        <v>16</v>
      </c>
      <c r="RCA118" s="1">
        <f t="shared" ref="RCA118" si="5626">(0.15*2+0.2*2)/0.2*0.248*1.03</f>
        <v>0.89</v>
      </c>
      <c r="RCB118" s="4">
        <f t="shared" si="3062"/>
        <v>14.24</v>
      </c>
      <c r="RCE118" s="1" t="s">
        <v>542</v>
      </c>
      <c r="RCF118" s="4" t="str" cm="1">
        <f t="array" ref="RCF118:RCH118">IFERROR(VLOOKUP(RCE118,[1]MA!$A$6:$D$32,{2,3,4},0),IFERROR(VLOOKUP(RCE118,[1]MO!$A$6:$D$26,{2,3,4},0),IFERROR(VLOOKUP(RCE118,[1]MQ!$A$6:$D$26,{2,3,4},0),IFERROR(VLOOKUP(RCE118,[1]BA!$A$6:$H$184,{2,5,8},0),{"No encontrado","X","X"}))))</f>
        <v>ALAMBRON 1/4</v>
      </c>
      <c r="RCG118" s="12" t="str">
        <v>Kg</v>
      </c>
      <c r="RCH118" s="4">
        <v>16</v>
      </c>
      <c r="RCI118" s="1">
        <f t="shared" ref="RCI118" si="5627">(0.15*2+0.2*2)/0.2*0.248*1.03</f>
        <v>0.89</v>
      </c>
      <c r="RCJ118" s="4">
        <f t="shared" si="3064"/>
        <v>14.24</v>
      </c>
      <c r="RCM118" s="1" t="s">
        <v>542</v>
      </c>
      <c r="RCN118" s="4" t="str" cm="1">
        <f t="array" ref="RCN118:RCP118">IFERROR(VLOOKUP(RCM118,[1]MA!$A$6:$D$32,{2,3,4},0),IFERROR(VLOOKUP(RCM118,[1]MO!$A$6:$D$26,{2,3,4},0),IFERROR(VLOOKUP(RCM118,[1]MQ!$A$6:$D$26,{2,3,4},0),IFERROR(VLOOKUP(RCM118,[1]BA!$A$6:$H$184,{2,5,8},0),{"No encontrado","X","X"}))))</f>
        <v>ALAMBRON 1/4</v>
      </c>
      <c r="RCO118" s="12" t="str">
        <v>Kg</v>
      </c>
      <c r="RCP118" s="4">
        <v>16</v>
      </c>
      <c r="RCQ118" s="1">
        <f t="shared" ref="RCQ118" si="5628">(0.15*2+0.2*2)/0.2*0.248*1.03</f>
        <v>0.89</v>
      </c>
      <c r="RCR118" s="4">
        <f t="shared" si="3066"/>
        <v>14.24</v>
      </c>
      <c r="RCU118" s="1" t="s">
        <v>542</v>
      </c>
      <c r="RCV118" s="4" t="str" cm="1">
        <f t="array" ref="RCV118:RCX118">IFERROR(VLOOKUP(RCU118,[1]MA!$A$6:$D$32,{2,3,4},0),IFERROR(VLOOKUP(RCU118,[1]MO!$A$6:$D$26,{2,3,4},0),IFERROR(VLOOKUP(RCU118,[1]MQ!$A$6:$D$26,{2,3,4},0),IFERROR(VLOOKUP(RCU118,[1]BA!$A$6:$H$184,{2,5,8},0),{"No encontrado","X","X"}))))</f>
        <v>ALAMBRON 1/4</v>
      </c>
      <c r="RCW118" s="12" t="str">
        <v>Kg</v>
      </c>
      <c r="RCX118" s="4">
        <v>16</v>
      </c>
      <c r="RCY118" s="1">
        <f t="shared" ref="RCY118" si="5629">(0.15*2+0.2*2)/0.2*0.248*1.03</f>
        <v>0.89</v>
      </c>
      <c r="RCZ118" s="4">
        <f t="shared" si="3068"/>
        <v>14.24</v>
      </c>
      <c r="RDC118" s="1" t="s">
        <v>542</v>
      </c>
      <c r="RDD118" s="4" t="str" cm="1">
        <f t="array" ref="RDD118:RDF118">IFERROR(VLOOKUP(RDC118,[1]MA!$A$6:$D$32,{2,3,4},0),IFERROR(VLOOKUP(RDC118,[1]MO!$A$6:$D$26,{2,3,4},0),IFERROR(VLOOKUP(RDC118,[1]MQ!$A$6:$D$26,{2,3,4},0),IFERROR(VLOOKUP(RDC118,[1]BA!$A$6:$H$184,{2,5,8},0),{"No encontrado","X","X"}))))</f>
        <v>ALAMBRON 1/4</v>
      </c>
      <c r="RDE118" s="12" t="str">
        <v>Kg</v>
      </c>
      <c r="RDF118" s="4">
        <v>16</v>
      </c>
      <c r="RDG118" s="1">
        <f t="shared" ref="RDG118" si="5630">(0.15*2+0.2*2)/0.2*0.248*1.03</f>
        <v>0.89</v>
      </c>
      <c r="RDH118" s="4">
        <f t="shared" si="3070"/>
        <v>14.24</v>
      </c>
      <c r="RDK118" s="1" t="s">
        <v>542</v>
      </c>
      <c r="RDL118" s="4" t="str" cm="1">
        <f t="array" ref="RDL118:RDN118">IFERROR(VLOOKUP(RDK118,[1]MA!$A$6:$D$32,{2,3,4},0),IFERROR(VLOOKUP(RDK118,[1]MO!$A$6:$D$26,{2,3,4},0),IFERROR(VLOOKUP(RDK118,[1]MQ!$A$6:$D$26,{2,3,4},0),IFERROR(VLOOKUP(RDK118,[1]BA!$A$6:$H$184,{2,5,8},0),{"No encontrado","X","X"}))))</f>
        <v>ALAMBRON 1/4</v>
      </c>
      <c r="RDM118" s="12" t="str">
        <v>Kg</v>
      </c>
      <c r="RDN118" s="4">
        <v>16</v>
      </c>
      <c r="RDO118" s="1">
        <f t="shared" ref="RDO118" si="5631">(0.15*2+0.2*2)/0.2*0.248*1.03</f>
        <v>0.89</v>
      </c>
      <c r="RDP118" s="4">
        <f t="shared" si="3072"/>
        <v>14.24</v>
      </c>
      <c r="RDS118" s="1" t="s">
        <v>542</v>
      </c>
      <c r="RDT118" s="4" t="str" cm="1">
        <f t="array" ref="RDT118:RDV118">IFERROR(VLOOKUP(RDS118,[1]MA!$A$6:$D$32,{2,3,4},0),IFERROR(VLOOKUP(RDS118,[1]MO!$A$6:$D$26,{2,3,4},0),IFERROR(VLOOKUP(RDS118,[1]MQ!$A$6:$D$26,{2,3,4},0),IFERROR(VLOOKUP(RDS118,[1]BA!$A$6:$H$184,{2,5,8},0),{"No encontrado","X","X"}))))</f>
        <v>ALAMBRON 1/4</v>
      </c>
      <c r="RDU118" s="12" t="str">
        <v>Kg</v>
      </c>
      <c r="RDV118" s="4">
        <v>16</v>
      </c>
      <c r="RDW118" s="1">
        <f t="shared" ref="RDW118" si="5632">(0.15*2+0.2*2)/0.2*0.248*1.03</f>
        <v>0.89</v>
      </c>
      <c r="RDX118" s="4">
        <f t="shared" si="3074"/>
        <v>14.24</v>
      </c>
      <c r="REA118" s="1" t="s">
        <v>542</v>
      </c>
      <c r="REB118" s="4" t="str" cm="1">
        <f t="array" ref="REB118:RED118">IFERROR(VLOOKUP(REA118,[1]MA!$A$6:$D$32,{2,3,4},0),IFERROR(VLOOKUP(REA118,[1]MO!$A$6:$D$26,{2,3,4},0),IFERROR(VLOOKUP(REA118,[1]MQ!$A$6:$D$26,{2,3,4},0),IFERROR(VLOOKUP(REA118,[1]BA!$A$6:$H$184,{2,5,8},0),{"No encontrado","X","X"}))))</f>
        <v>ALAMBRON 1/4</v>
      </c>
      <c r="REC118" s="12" t="str">
        <v>Kg</v>
      </c>
      <c r="RED118" s="4">
        <v>16</v>
      </c>
      <c r="REE118" s="1">
        <f t="shared" ref="REE118" si="5633">(0.15*2+0.2*2)/0.2*0.248*1.03</f>
        <v>0.89</v>
      </c>
      <c r="REF118" s="4">
        <f t="shared" si="3076"/>
        <v>14.24</v>
      </c>
      <c r="REI118" s="1" t="s">
        <v>542</v>
      </c>
      <c r="REJ118" s="4" t="str" cm="1">
        <f t="array" ref="REJ118:REL118">IFERROR(VLOOKUP(REI118,[1]MA!$A$6:$D$32,{2,3,4},0),IFERROR(VLOOKUP(REI118,[1]MO!$A$6:$D$26,{2,3,4},0),IFERROR(VLOOKUP(REI118,[1]MQ!$A$6:$D$26,{2,3,4},0),IFERROR(VLOOKUP(REI118,[1]BA!$A$6:$H$184,{2,5,8},0),{"No encontrado","X","X"}))))</f>
        <v>ALAMBRON 1/4</v>
      </c>
      <c r="REK118" s="12" t="str">
        <v>Kg</v>
      </c>
      <c r="REL118" s="4">
        <v>16</v>
      </c>
      <c r="REM118" s="1">
        <f t="shared" ref="REM118" si="5634">(0.15*2+0.2*2)/0.2*0.248*1.03</f>
        <v>0.89</v>
      </c>
      <c r="REN118" s="4">
        <f t="shared" si="3078"/>
        <v>14.24</v>
      </c>
      <c r="REQ118" s="1" t="s">
        <v>542</v>
      </c>
      <c r="RER118" s="4" t="str" cm="1">
        <f t="array" ref="RER118:RET118">IFERROR(VLOOKUP(REQ118,[1]MA!$A$6:$D$32,{2,3,4},0),IFERROR(VLOOKUP(REQ118,[1]MO!$A$6:$D$26,{2,3,4},0),IFERROR(VLOOKUP(REQ118,[1]MQ!$A$6:$D$26,{2,3,4},0),IFERROR(VLOOKUP(REQ118,[1]BA!$A$6:$H$184,{2,5,8},0),{"No encontrado","X","X"}))))</f>
        <v>ALAMBRON 1/4</v>
      </c>
      <c r="RES118" s="12" t="str">
        <v>Kg</v>
      </c>
      <c r="RET118" s="4">
        <v>16</v>
      </c>
      <c r="REU118" s="1">
        <f t="shared" ref="REU118" si="5635">(0.15*2+0.2*2)/0.2*0.248*1.03</f>
        <v>0.89</v>
      </c>
      <c r="REV118" s="4">
        <f t="shared" si="3080"/>
        <v>14.24</v>
      </c>
      <c r="REY118" s="1" t="s">
        <v>542</v>
      </c>
      <c r="REZ118" s="4" t="str" cm="1">
        <f t="array" ref="REZ118:RFB118">IFERROR(VLOOKUP(REY118,[1]MA!$A$6:$D$32,{2,3,4},0),IFERROR(VLOOKUP(REY118,[1]MO!$A$6:$D$26,{2,3,4},0),IFERROR(VLOOKUP(REY118,[1]MQ!$A$6:$D$26,{2,3,4},0),IFERROR(VLOOKUP(REY118,[1]BA!$A$6:$H$184,{2,5,8},0),{"No encontrado","X","X"}))))</f>
        <v>ALAMBRON 1/4</v>
      </c>
      <c r="RFA118" s="12" t="str">
        <v>Kg</v>
      </c>
      <c r="RFB118" s="4">
        <v>16</v>
      </c>
      <c r="RFC118" s="1">
        <f t="shared" ref="RFC118" si="5636">(0.15*2+0.2*2)/0.2*0.248*1.03</f>
        <v>0.89</v>
      </c>
      <c r="RFD118" s="4">
        <f t="shared" si="3082"/>
        <v>14.24</v>
      </c>
      <c r="RFG118" s="1" t="s">
        <v>542</v>
      </c>
      <c r="RFH118" s="4" t="str" cm="1">
        <f t="array" ref="RFH118:RFJ118">IFERROR(VLOOKUP(RFG118,[1]MA!$A$6:$D$32,{2,3,4},0),IFERROR(VLOOKUP(RFG118,[1]MO!$A$6:$D$26,{2,3,4},0),IFERROR(VLOOKUP(RFG118,[1]MQ!$A$6:$D$26,{2,3,4},0),IFERROR(VLOOKUP(RFG118,[1]BA!$A$6:$H$184,{2,5,8},0),{"No encontrado","X","X"}))))</f>
        <v>ALAMBRON 1/4</v>
      </c>
      <c r="RFI118" s="12" t="str">
        <v>Kg</v>
      </c>
      <c r="RFJ118" s="4">
        <v>16</v>
      </c>
      <c r="RFK118" s="1">
        <f t="shared" ref="RFK118" si="5637">(0.15*2+0.2*2)/0.2*0.248*1.03</f>
        <v>0.89</v>
      </c>
      <c r="RFL118" s="4">
        <f t="shared" si="3084"/>
        <v>14.24</v>
      </c>
      <c r="RFO118" s="1" t="s">
        <v>542</v>
      </c>
      <c r="RFP118" s="4" t="str" cm="1">
        <f t="array" ref="RFP118:RFR118">IFERROR(VLOOKUP(RFO118,[1]MA!$A$6:$D$32,{2,3,4},0),IFERROR(VLOOKUP(RFO118,[1]MO!$A$6:$D$26,{2,3,4},0),IFERROR(VLOOKUP(RFO118,[1]MQ!$A$6:$D$26,{2,3,4},0),IFERROR(VLOOKUP(RFO118,[1]BA!$A$6:$H$184,{2,5,8},0),{"No encontrado","X","X"}))))</f>
        <v>ALAMBRON 1/4</v>
      </c>
      <c r="RFQ118" s="12" t="str">
        <v>Kg</v>
      </c>
      <c r="RFR118" s="4">
        <v>16</v>
      </c>
      <c r="RFS118" s="1">
        <f t="shared" ref="RFS118" si="5638">(0.15*2+0.2*2)/0.2*0.248*1.03</f>
        <v>0.89</v>
      </c>
      <c r="RFT118" s="4">
        <f t="shared" si="3086"/>
        <v>14.24</v>
      </c>
      <c r="RFW118" s="1" t="s">
        <v>542</v>
      </c>
      <c r="RFX118" s="4" t="str" cm="1">
        <f t="array" ref="RFX118:RFZ118">IFERROR(VLOOKUP(RFW118,[1]MA!$A$6:$D$32,{2,3,4},0),IFERROR(VLOOKUP(RFW118,[1]MO!$A$6:$D$26,{2,3,4},0),IFERROR(VLOOKUP(RFW118,[1]MQ!$A$6:$D$26,{2,3,4},0),IFERROR(VLOOKUP(RFW118,[1]BA!$A$6:$H$184,{2,5,8},0),{"No encontrado","X","X"}))))</f>
        <v>ALAMBRON 1/4</v>
      </c>
      <c r="RFY118" s="12" t="str">
        <v>Kg</v>
      </c>
      <c r="RFZ118" s="4">
        <v>16</v>
      </c>
      <c r="RGA118" s="1">
        <f t="shared" ref="RGA118" si="5639">(0.15*2+0.2*2)/0.2*0.248*1.03</f>
        <v>0.89</v>
      </c>
      <c r="RGB118" s="4">
        <f t="shared" si="3088"/>
        <v>14.24</v>
      </c>
      <c r="RGE118" s="1" t="s">
        <v>542</v>
      </c>
      <c r="RGF118" s="4" t="str" cm="1">
        <f t="array" ref="RGF118:RGH118">IFERROR(VLOOKUP(RGE118,[1]MA!$A$6:$D$32,{2,3,4},0),IFERROR(VLOOKUP(RGE118,[1]MO!$A$6:$D$26,{2,3,4},0),IFERROR(VLOOKUP(RGE118,[1]MQ!$A$6:$D$26,{2,3,4},0),IFERROR(VLOOKUP(RGE118,[1]BA!$A$6:$H$184,{2,5,8},0),{"No encontrado","X","X"}))))</f>
        <v>ALAMBRON 1/4</v>
      </c>
      <c r="RGG118" s="12" t="str">
        <v>Kg</v>
      </c>
      <c r="RGH118" s="4">
        <v>16</v>
      </c>
      <c r="RGI118" s="1">
        <f t="shared" ref="RGI118" si="5640">(0.15*2+0.2*2)/0.2*0.248*1.03</f>
        <v>0.89</v>
      </c>
      <c r="RGJ118" s="4">
        <f t="shared" si="3090"/>
        <v>14.24</v>
      </c>
      <c r="RGM118" s="1" t="s">
        <v>542</v>
      </c>
      <c r="RGN118" s="4" t="str" cm="1">
        <f t="array" ref="RGN118:RGP118">IFERROR(VLOOKUP(RGM118,[1]MA!$A$6:$D$32,{2,3,4},0),IFERROR(VLOOKUP(RGM118,[1]MO!$A$6:$D$26,{2,3,4},0),IFERROR(VLOOKUP(RGM118,[1]MQ!$A$6:$D$26,{2,3,4},0),IFERROR(VLOOKUP(RGM118,[1]BA!$A$6:$H$184,{2,5,8},0),{"No encontrado","X","X"}))))</f>
        <v>ALAMBRON 1/4</v>
      </c>
      <c r="RGO118" s="12" t="str">
        <v>Kg</v>
      </c>
      <c r="RGP118" s="4">
        <v>16</v>
      </c>
      <c r="RGQ118" s="1">
        <f t="shared" ref="RGQ118" si="5641">(0.15*2+0.2*2)/0.2*0.248*1.03</f>
        <v>0.89</v>
      </c>
      <c r="RGR118" s="4">
        <f t="shared" si="3092"/>
        <v>14.24</v>
      </c>
      <c r="RGU118" s="1" t="s">
        <v>542</v>
      </c>
      <c r="RGV118" s="4" t="str" cm="1">
        <f t="array" ref="RGV118:RGX118">IFERROR(VLOOKUP(RGU118,[1]MA!$A$6:$D$32,{2,3,4},0),IFERROR(VLOOKUP(RGU118,[1]MO!$A$6:$D$26,{2,3,4},0),IFERROR(VLOOKUP(RGU118,[1]MQ!$A$6:$D$26,{2,3,4},0),IFERROR(VLOOKUP(RGU118,[1]BA!$A$6:$H$184,{2,5,8},0),{"No encontrado","X","X"}))))</f>
        <v>ALAMBRON 1/4</v>
      </c>
      <c r="RGW118" s="12" t="str">
        <v>Kg</v>
      </c>
      <c r="RGX118" s="4">
        <v>16</v>
      </c>
      <c r="RGY118" s="1">
        <f t="shared" ref="RGY118" si="5642">(0.15*2+0.2*2)/0.2*0.248*1.03</f>
        <v>0.89</v>
      </c>
      <c r="RGZ118" s="4">
        <f t="shared" si="3094"/>
        <v>14.24</v>
      </c>
      <c r="RHC118" s="1" t="s">
        <v>542</v>
      </c>
      <c r="RHD118" s="4" t="str" cm="1">
        <f t="array" ref="RHD118:RHF118">IFERROR(VLOOKUP(RHC118,[1]MA!$A$6:$D$32,{2,3,4},0),IFERROR(VLOOKUP(RHC118,[1]MO!$A$6:$D$26,{2,3,4},0),IFERROR(VLOOKUP(RHC118,[1]MQ!$A$6:$D$26,{2,3,4},0),IFERROR(VLOOKUP(RHC118,[1]BA!$A$6:$H$184,{2,5,8},0),{"No encontrado","X","X"}))))</f>
        <v>ALAMBRON 1/4</v>
      </c>
      <c r="RHE118" s="12" t="str">
        <v>Kg</v>
      </c>
      <c r="RHF118" s="4">
        <v>16</v>
      </c>
      <c r="RHG118" s="1">
        <f t="shared" ref="RHG118" si="5643">(0.15*2+0.2*2)/0.2*0.248*1.03</f>
        <v>0.89</v>
      </c>
      <c r="RHH118" s="4">
        <f t="shared" si="3096"/>
        <v>14.24</v>
      </c>
      <c r="RHK118" s="1" t="s">
        <v>542</v>
      </c>
      <c r="RHL118" s="4" t="str" cm="1">
        <f t="array" ref="RHL118:RHN118">IFERROR(VLOOKUP(RHK118,[1]MA!$A$6:$D$32,{2,3,4},0),IFERROR(VLOOKUP(RHK118,[1]MO!$A$6:$D$26,{2,3,4},0),IFERROR(VLOOKUP(RHK118,[1]MQ!$A$6:$D$26,{2,3,4},0),IFERROR(VLOOKUP(RHK118,[1]BA!$A$6:$H$184,{2,5,8},0),{"No encontrado","X","X"}))))</f>
        <v>ALAMBRON 1/4</v>
      </c>
      <c r="RHM118" s="12" t="str">
        <v>Kg</v>
      </c>
      <c r="RHN118" s="4">
        <v>16</v>
      </c>
      <c r="RHO118" s="1">
        <f t="shared" ref="RHO118" si="5644">(0.15*2+0.2*2)/0.2*0.248*1.03</f>
        <v>0.89</v>
      </c>
      <c r="RHP118" s="4">
        <f t="shared" si="3098"/>
        <v>14.24</v>
      </c>
      <c r="RHS118" s="1" t="s">
        <v>542</v>
      </c>
      <c r="RHT118" s="4" t="str" cm="1">
        <f t="array" ref="RHT118:RHV118">IFERROR(VLOOKUP(RHS118,[1]MA!$A$6:$D$32,{2,3,4},0),IFERROR(VLOOKUP(RHS118,[1]MO!$A$6:$D$26,{2,3,4},0),IFERROR(VLOOKUP(RHS118,[1]MQ!$A$6:$D$26,{2,3,4},0),IFERROR(VLOOKUP(RHS118,[1]BA!$A$6:$H$184,{2,5,8},0),{"No encontrado","X","X"}))))</f>
        <v>ALAMBRON 1/4</v>
      </c>
      <c r="RHU118" s="12" t="str">
        <v>Kg</v>
      </c>
      <c r="RHV118" s="4">
        <v>16</v>
      </c>
      <c r="RHW118" s="1">
        <f t="shared" ref="RHW118" si="5645">(0.15*2+0.2*2)/0.2*0.248*1.03</f>
        <v>0.89</v>
      </c>
      <c r="RHX118" s="4">
        <f t="shared" si="3100"/>
        <v>14.24</v>
      </c>
      <c r="RIA118" s="1" t="s">
        <v>542</v>
      </c>
      <c r="RIB118" s="4" t="str" cm="1">
        <f t="array" ref="RIB118:RID118">IFERROR(VLOOKUP(RIA118,[1]MA!$A$6:$D$32,{2,3,4},0),IFERROR(VLOOKUP(RIA118,[1]MO!$A$6:$D$26,{2,3,4},0),IFERROR(VLOOKUP(RIA118,[1]MQ!$A$6:$D$26,{2,3,4},0),IFERROR(VLOOKUP(RIA118,[1]BA!$A$6:$H$184,{2,5,8},0),{"No encontrado","X","X"}))))</f>
        <v>ALAMBRON 1/4</v>
      </c>
      <c r="RIC118" s="12" t="str">
        <v>Kg</v>
      </c>
      <c r="RID118" s="4">
        <v>16</v>
      </c>
      <c r="RIE118" s="1">
        <f t="shared" ref="RIE118" si="5646">(0.15*2+0.2*2)/0.2*0.248*1.03</f>
        <v>0.89</v>
      </c>
      <c r="RIF118" s="4">
        <f t="shared" si="3102"/>
        <v>14.24</v>
      </c>
      <c r="RII118" s="1" t="s">
        <v>542</v>
      </c>
      <c r="RIJ118" s="4" t="str" cm="1">
        <f t="array" ref="RIJ118:RIL118">IFERROR(VLOOKUP(RII118,[1]MA!$A$6:$D$32,{2,3,4},0),IFERROR(VLOOKUP(RII118,[1]MO!$A$6:$D$26,{2,3,4},0),IFERROR(VLOOKUP(RII118,[1]MQ!$A$6:$D$26,{2,3,4},0),IFERROR(VLOOKUP(RII118,[1]BA!$A$6:$H$184,{2,5,8},0),{"No encontrado","X","X"}))))</f>
        <v>ALAMBRON 1/4</v>
      </c>
      <c r="RIK118" s="12" t="str">
        <v>Kg</v>
      </c>
      <c r="RIL118" s="4">
        <v>16</v>
      </c>
      <c r="RIM118" s="1">
        <f t="shared" ref="RIM118" si="5647">(0.15*2+0.2*2)/0.2*0.248*1.03</f>
        <v>0.89</v>
      </c>
      <c r="RIN118" s="4">
        <f t="shared" si="3104"/>
        <v>14.24</v>
      </c>
      <c r="RIQ118" s="1" t="s">
        <v>542</v>
      </c>
      <c r="RIR118" s="4" t="str" cm="1">
        <f t="array" ref="RIR118:RIT118">IFERROR(VLOOKUP(RIQ118,[1]MA!$A$6:$D$32,{2,3,4},0),IFERROR(VLOOKUP(RIQ118,[1]MO!$A$6:$D$26,{2,3,4},0),IFERROR(VLOOKUP(RIQ118,[1]MQ!$A$6:$D$26,{2,3,4},0),IFERROR(VLOOKUP(RIQ118,[1]BA!$A$6:$H$184,{2,5,8},0),{"No encontrado","X","X"}))))</f>
        <v>ALAMBRON 1/4</v>
      </c>
      <c r="RIS118" s="12" t="str">
        <v>Kg</v>
      </c>
      <c r="RIT118" s="4">
        <v>16</v>
      </c>
      <c r="RIU118" s="1">
        <f t="shared" ref="RIU118" si="5648">(0.15*2+0.2*2)/0.2*0.248*1.03</f>
        <v>0.89</v>
      </c>
      <c r="RIV118" s="4">
        <f t="shared" si="3106"/>
        <v>14.24</v>
      </c>
      <c r="RIY118" s="1" t="s">
        <v>542</v>
      </c>
      <c r="RIZ118" s="4" t="str" cm="1">
        <f t="array" ref="RIZ118:RJB118">IFERROR(VLOOKUP(RIY118,[1]MA!$A$6:$D$32,{2,3,4},0),IFERROR(VLOOKUP(RIY118,[1]MO!$A$6:$D$26,{2,3,4},0),IFERROR(VLOOKUP(RIY118,[1]MQ!$A$6:$D$26,{2,3,4},0),IFERROR(VLOOKUP(RIY118,[1]BA!$A$6:$H$184,{2,5,8},0),{"No encontrado","X","X"}))))</f>
        <v>ALAMBRON 1/4</v>
      </c>
      <c r="RJA118" s="12" t="str">
        <v>Kg</v>
      </c>
      <c r="RJB118" s="4">
        <v>16</v>
      </c>
      <c r="RJC118" s="1">
        <f t="shared" ref="RJC118" si="5649">(0.15*2+0.2*2)/0.2*0.248*1.03</f>
        <v>0.89</v>
      </c>
      <c r="RJD118" s="4">
        <f t="shared" si="3108"/>
        <v>14.24</v>
      </c>
      <c r="RJG118" s="1" t="s">
        <v>542</v>
      </c>
      <c r="RJH118" s="4" t="str" cm="1">
        <f t="array" ref="RJH118:RJJ118">IFERROR(VLOOKUP(RJG118,[1]MA!$A$6:$D$32,{2,3,4},0),IFERROR(VLOOKUP(RJG118,[1]MO!$A$6:$D$26,{2,3,4},0),IFERROR(VLOOKUP(RJG118,[1]MQ!$A$6:$D$26,{2,3,4},0),IFERROR(VLOOKUP(RJG118,[1]BA!$A$6:$H$184,{2,5,8},0),{"No encontrado","X","X"}))))</f>
        <v>ALAMBRON 1/4</v>
      </c>
      <c r="RJI118" s="12" t="str">
        <v>Kg</v>
      </c>
      <c r="RJJ118" s="4">
        <v>16</v>
      </c>
      <c r="RJK118" s="1">
        <f t="shared" ref="RJK118" si="5650">(0.15*2+0.2*2)/0.2*0.248*1.03</f>
        <v>0.89</v>
      </c>
      <c r="RJL118" s="4">
        <f t="shared" si="3110"/>
        <v>14.24</v>
      </c>
      <c r="RJO118" s="1" t="s">
        <v>542</v>
      </c>
      <c r="RJP118" s="4" t="str" cm="1">
        <f t="array" ref="RJP118:RJR118">IFERROR(VLOOKUP(RJO118,[1]MA!$A$6:$D$32,{2,3,4},0),IFERROR(VLOOKUP(RJO118,[1]MO!$A$6:$D$26,{2,3,4},0),IFERROR(VLOOKUP(RJO118,[1]MQ!$A$6:$D$26,{2,3,4},0),IFERROR(VLOOKUP(RJO118,[1]BA!$A$6:$H$184,{2,5,8},0),{"No encontrado","X","X"}))))</f>
        <v>ALAMBRON 1/4</v>
      </c>
      <c r="RJQ118" s="12" t="str">
        <v>Kg</v>
      </c>
      <c r="RJR118" s="4">
        <v>16</v>
      </c>
      <c r="RJS118" s="1">
        <f t="shared" ref="RJS118" si="5651">(0.15*2+0.2*2)/0.2*0.248*1.03</f>
        <v>0.89</v>
      </c>
      <c r="RJT118" s="4">
        <f t="shared" si="3112"/>
        <v>14.24</v>
      </c>
      <c r="RJW118" s="1" t="s">
        <v>542</v>
      </c>
      <c r="RJX118" s="4" t="str" cm="1">
        <f t="array" ref="RJX118:RJZ118">IFERROR(VLOOKUP(RJW118,[1]MA!$A$6:$D$32,{2,3,4},0),IFERROR(VLOOKUP(RJW118,[1]MO!$A$6:$D$26,{2,3,4},0),IFERROR(VLOOKUP(RJW118,[1]MQ!$A$6:$D$26,{2,3,4},0),IFERROR(VLOOKUP(RJW118,[1]BA!$A$6:$H$184,{2,5,8},0),{"No encontrado","X","X"}))))</f>
        <v>ALAMBRON 1/4</v>
      </c>
      <c r="RJY118" s="12" t="str">
        <v>Kg</v>
      </c>
      <c r="RJZ118" s="4">
        <v>16</v>
      </c>
      <c r="RKA118" s="1">
        <f t="shared" ref="RKA118" si="5652">(0.15*2+0.2*2)/0.2*0.248*1.03</f>
        <v>0.89</v>
      </c>
      <c r="RKB118" s="4">
        <f t="shared" si="3114"/>
        <v>14.24</v>
      </c>
      <c r="RKE118" s="1" t="s">
        <v>542</v>
      </c>
      <c r="RKF118" s="4" t="str" cm="1">
        <f t="array" ref="RKF118:RKH118">IFERROR(VLOOKUP(RKE118,[1]MA!$A$6:$D$32,{2,3,4},0),IFERROR(VLOOKUP(RKE118,[1]MO!$A$6:$D$26,{2,3,4},0),IFERROR(VLOOKUP(RKE118,[1]MQ!$A$6:$D$26,{2,3,4},0),IFERROR(VLOOKUP(RKE118,[1]BA!$A$6:$H$184,{2,5,8},0),{"No encontrado","X","X"}))))</f>
        <v>ALAMBRON 1/4</v>
      </c>
      <c r="RKG118" s="12" t="str">
        <v>Kg</v>
      </c>
      <c r="RKH118" s="4">
        <v>16</v>
      </c>
      <c r="RKI118" s="1">
        <f t="shared" ref="RKI118" si="5653">(0.15*2+0.2*2)/0.2*0.248*1.03</f>
        <v>0.89</v>
      </c>
      <c r="RKJ118" s="4">
        <f t="shared" si="3116"/>
        <v>14.24</v>
      </c>
      <c r="RKM118" s="1" t="s">
        <v>542</v>
      </c>
      <c r="RKN118" s="4" t="str" cm="1">
        <f t="array" ref="RKN118:RKP118">IFERROR(VLOOKUP(RKM118,[1]MA!$A$6:$D$32,{2,3,4},0),IFERROR(VLOOKUP(RKM118,[1]MO!$A$6:$D$26,{2,3,4},0),IFERROR(VLOOKUP(RKM118,[1]MQ!$A$6:$D$26,{2,3,4},0),IFERROR(VLOOKUP(RKM118,[1]BA!$A$6:$H$184,{2,5,8},0),{"No encontrado","X","X"}))))</f>
        <v>ALAMBRON 1/4</v>
      </c>
      <c r="RKO118" s="12" t="str">
        <v>Kg</v>
      </c>
      <c r="RKP118" s="4">
        <v>16</v>
      </c>
      <c r="RKQ118" s="1">
        <f t="shared" ref="RKQ118" si="5654">(0.15*2+0.2*2)/0.2*0.248*1.03</f>
        <v>0.89</v>
      </c>
      <c r="RKR118" s="4">
        <f t="shared" si="3118"/>
        <v>14.24</v>
      </c>
      <c r="RKU118" s="1" t="s">
        <v>542</v>
      </c>
      <c r="RKV118" s="4" t="str" cm="1">
        <f t="array" ref="RKV118:RKX118">IFERROR(VLOOKUP(RKU118,[1]MA!$A$6:$D$32,{2,3,4},0),IFERROR(VLOOKUP(RKU118,[1]MO!$A$6:$D$26,{2,3,4},0),IFERROR(VLOOKUP(RKU118,[1]MQ!$A$6:$D$26,{2,3,4},0),IFERROR(VLOOKUP(RKU118,[1]BA!$A$6:$H$184,{2,5,8},0),{"No encontrado","X","X"}))))</f>
        <v>ALAMBRON 1/4</v>
      </c>
      <c r="RKW118" s="12" t="str">
        <v>Kg</v>
      </c>
      <c r="RKX118" s="4">
        <v>16</v>
      </c>
      <c r="RKY118" s="1">
        <f t="shared" ref="RKY118" si="5655">(0.15*2+0.2*2)/0.2*0.248*1.03</f>
        <v>0.89</v>
      </c>
      <c r="RKZ118" s="4">
        <f t="shared" si="3120"/>
        <v>14.24</v>
      </c>
      <c r="RLC118" s="1" t="s">
        <v>542</v>
      </c>
      <c r="RLD118" s="4" t="str" cm="1">
        <f t="array" ref="RLD118:RLF118">IFERROR(VLOOKUP(RLC118,[1]MA!$A$6:$D$32,{2,3,4},0),IFERROR(VLOOKUP(RLC118,[1]MO!$A$6:$D$26,{2,3,4},0),IFERROR(VLOOKUP(RLC118,[1]MQ!$A$6:$D$26,{2,3,4},0),IFERROR(VLOOKUP(RLC118,[1]BA!$A$6:$H$184,{2,5,8},0),{"No encontrado","X","X"}))))</f>
        <v>ALAMBRON 1/4</v>
      </c>
      <c r="RLE118" s="12" t="str">
        <v>Kg</v>
      </c>
      <c r="RLF118" s="4">
        <v>16</v>
      </c>
      <c r="RLG118" s="1">
        <f t="shared" ref="RLG118" si="5656">(0.15*2+0.2*2)/0.2*0.248*1.03</f>
        <v>0.89</v>
      </c>
      <c r="RLH118" s="4">
        <f t="shared" si="3122"/>
        <v>14.24</v>
      </c>
      <c r="RLK118" s="1" t="s">
        <v>542</v>
      </c>
      <c r="RLL118" s="4" t="str" cm="1">
        <f t="array" ref="RLL118:RLN118">IFERROR(VLOOKUP(RLK118,[1]MA!$A$6:$D$32,{2,3,4},0),IFERROR(VLOOKUP(RLK118,[1]MO!$A$6:$D$26,{2,3,4},0),IFERROR(VLOOKUP(RLK118,[1]MQ!$A$6:$D$26,{2,3,4},0),IFERROR(VLOOKUP(RLK118,[1]BA!$A$6:$H$184,{2,5,8},0),{"No encontrado","X","X"}))))</f>
        <v>ALAMBRON 1/4</v>
      </c>
      <c r="RLM118" s="12" t="str">
        <v>Kg</v>
      </c>
      <c r="RLN118" s="4">
        <v>16</v>
      </c>
      <c r="RLO118" s="1">
        <f t="shared" ref="RLO118" si="5657">(0.15*2+0.2*2)/0.2*0.248*1.03</f>
        <v>0.89</v>
      </c>
      <c r="RLP118" s="4">
        <f t="shared" si="3124"/>
        <v>14.24</v>
      </c>
      <c r="RLS118" s="1" t="s">
        <v>542</v>
      </c>
      <c r="RLT118" s="4" t="str" cm="1">
        <f t="array" ref="RLT118:RLV118">IFERROR(VLOOKUP(RLS118,[1]MA!$A$6:$D$32,{2,3,4},0),IFERROR(VLOOKUP(RLS118,[1]MO!$A$6:$D$26,{2,3,4},0),IFERROR(VLOOKUP(RLS118,[1]MQ!$A$6:$D$26,{2,3,4},0),IFERROR(VLOOKUP(RLS118,[1]BA!$A$6:$H$184,{2,5,8},0),{"No encontrado","X","X"}))))</f>
        <v>ALAMBRON 1/4</v>
      </c>
      <c r="RLU118" s="12" t="str">
        <v>Kg</v>
      </c>
      <c r="RLV118" s="4">
        <v>16</v>
      </c>
      <c r="RLW118" s="1">
        <f t="shared" ref="RLW118" si="5658">(0.15*2+0.2*2)/0.2*0.248*1.03</f>
        <v>0.89</v>
      </c>
      <c r="RLX118" s="4">
        <f t="shared" si="3126"/>
        <v>14.24</v>
      </c>
      <c r="RMA118" s="1" t="s">
        <v>542</v>
      </c>
      <c r="RMB118" s="4" t="str" cm="1">
        <f t="array" ref="RMB118:RMD118">IFERROR(VLOOKUP(RMA118,[1]MA!$A$6:$D$32,{2,3,4},0),IFERROR(VLOOKUP(RMA118,[1]MO!$A$6:$D$26,{2,3,4},0),IFERROR(VLOOKUP(RMA118,[1]MQ!$A$6:$D$26,{2,3,4},0),IFERROR(VLOOKUP(RMA118,[1]BA!$A$6:$H$184,{2,5,8},0),{"No encontrado","X","X"}))))</f>
        <v>ALAMBRON 1/4</v>
      </c>
      <c r="RMC118" s="12" t="str">
        <v>Kg</v>
      </c>
      <c r="RMD118" s="4">
        <v>16</v>
      </c>
      <c r="RME118" s="1">
        <f t="shared" ref="RME118" si="5659">(0.15*2+0.2*2)/0.2*0.248*1.03</f>
        <v>0.89</v>
      </c>
      <c r="RMF118" s="4">
        <f t="shared" si="3128"/>
        <v>14.24</v>
      </c>
      <c r="RMI118" s="1" t="s">
        <v>542</v>
      </c>
      <c r="RMJ118" s="4" t="str" cm="1">
        <f t="array" ref="RMJ118:RML118">IFERROR(VLOOKUP(RMI118,[1]MA!$A$6:$D$32,{2,3,4},0),IFERROR(VLOOKUP(RMI118,[1]MO!$A$6:$D$26,{2,3,4},0),IFERROR(VLOOKUP(RMI118,[1]MQ!$A$6:$D$26,{2,3,4},0),IFERROR(VLOOKUP(RMI118,[1]BA!$A$6:$H$184,{2,5,8},0),{"No encontrado","X","X"}))))</f>
        <v>ALAMBRON 1/4</v>
      </c>
      <c r="RMK118" s="12" t="str">
        <v>Kg</v>
      </c>
      <c r="RML118" s="4">
        <v>16</v>
      </c>
      <c r="RMM118" s="1">
        <f t="shared" ref="RMM118" si="5660">(0.15*2+0.2*2)/0.2*0.248*1.03</f>
        <v>0.89</v>
      </c>
      <c r="RMN118" s="4">
        <f t="shared" si="3130"/>
        <v>14.24</v>
      </c>
      <c r="RMQ118" s="1" t="s">
        <v>542</v>
      </c>
      <c r="RMR118" s="4" t="str" cm="1">
        <f t="array" ref="RMR118:RMT118">IFERROR(VLOOKUP(RMQ118,[1]MA!$A$6:$D$32,{2,3,4},0),IFERROR(VLOOKUP(RMQ118,[1]MO!$A$6:$D$26,{2,3,4},0),IFERROR(VLOOKUP(RMQ118,[1]MQ!$A$6:$D$26,{2,3,4},0),IFERROR(VLOOKUP(RMQ118,[1]BA!$A$6:$H$184,{2,5,8},0),{"No encontrado","X","X"}))))</f>
        <v>ALAMBRON 1/4</v>
      </c>
      <c r="RMS118" s="12" t="str">
        <v>Kg</v>
      </c>
      <c r="RMT118" s="4">
        <v>16</v>
      </c>
      <c r="RMU118" s="1">
        <f t="shared" ref="RMU118" si="5661">(0.15*2+0.2*2)/0.2*0.248*1.03</f>
        <v>0.89</v>
      </c>
      <c r="RMV118" s="4">
        <f t="shared" si="3132"/>
        <v>14.24</v>
      </c>
      <c r="RMY118" s="1" t="s">
        <v>542</v>
      </c>
      <c r="RMZ118" s="4" t="str" cm="1">
        <f t="array" ref="RMZ118:RNB118">IFERROR(VLOOKUP(RMY118,[1]MA!$A$6:$D$32,{2,3,4},0),IFERROR(VLOOKUP(RMY118,[1]MO!$A$6:$D$26,{2,3,4},0),IFERROR(VLOOKUP(RMY118,[1]MQ!$A$6:$D$26,{2,3,4},0),IFERROR(VLOOKUP(RMY118,[1]BA!$A$6:$H$184,{2,5,8},0),{"No encontrado","X","X"}))))</f>
        <v>ALAMBRON 1/4</v>
      </c>
      <c r="RNA118" s="12" t="str">
        <v>Kg</v>
      </c>
      <c r="RNB118" s="4">
        <v>16</v>
      </c>
      <c r="RNC118" s="1">
        <f t="shared" ref="RNC118" si="5662">(0.15*2+0.2*2)/0.2*0.248*1.03</f>
        <v>0.89</v>
      </c>
      <c r="RND118" s="4">
        <f t="shared" si="3134"/>
        <v>14.24</v>
      </c>
      <c r="RNG118" s="1" t="s">
        <v>542</v>
      </c>
      <c r="RNH118" s="4" t="str" cm="1">
        <f t="array" ref="RNH118:RNJ118">IFERROR(VLOOKUP(RNG118,[1]MA!$A$6:$D$32,{2,3,4},0),IFERROR(VLOOKUP(RNG118,[1]MO!$A$6:$D$26,{2,3,4},0),IFERROR(VLOOKUP(RNG118,[1]MQ!$A$6:$D$26,{2,3,4},0),IFERROR(VLOOKUP(RNG118,[1]BA!$A$6:$H$184,{2,5,8},0),{"No encontrado","X","X"}))))</f>
        <v>ALAMBRON 1/4</v>
      </c>
      <c r="RNI118" s="12" t="str">
        <v>Kg</v>
      </c>
      <c r="RNJ118" s="4">
        <v>16</v>
      </c>
      <c r="RNK118" s="1">
        <f t="shared" ref="RNK118" si="5663">(0.15*2+0.2*2)/0.2*0.248*1.03</f>
        <v>0.89</v>
      </c>
      <c r="RNL118" s="4">
        <f t="shared" si="3136"/>
        <v>14.24</v>
      </c>
      <c r="RNO118" s="1" t="s">
        <v>542</v>
      </c>
      <c r="RNP118" s="4" t="str" cm="1">
        <f t="array" ref="RNP118:RNR118">IFERROR(VLOOKUP(RNO118,[1]MA!$A$6:$D$32,{2,3,4},0),IFERROR(VLOOKUP(RNO118,[1]MO!$A$6:$D$26,{2,3,4},0),IFERROR(VLOOKUP(RNO118,[1]MQ!$A$6:$D$26,{2,3,4},0),IFERROR(VLOOKUP(RNO118,[1]BA!$A$6:$H$184,{2,5,8},0),{"No encontrado","X","X"}))))</f>
        <v>ALAMBRON 1/4</v>
      </c>
      <c r="RNQ118" s="12" t="str">
        <v>Kg</v>
      </c>
      <c r="RNR118" s="4">
        <v>16</v>
      </c>
      <c r="RNS118" s="1">
        <f t="shared" ref="RNS118" si="5664">(0.15*2+0.2*2)/0.2*0.248*1.03</f>
        <v>0.89</v>
      </c>
      <c r="RNT118" s="4">
        <f t="shared" si="3138"/>
        <v>14.24</v>
      </c>
      <c r="RNW118" s="1" t="s">
        <v>542</v>
      </c>
      <c r="RNX118" s="4" t="str" cm="1">
        <f t="array" ref="RNX118:RNZ118">IFERROR(VLOOKUP(RNW118,[1]MA!$A$6:$D$32,{2,3,4},0),IFERROR(VLOOKUP(RNW118,[1]MO!$A$6:$D$26,{2,3,4},0),IFERROR(VLOOKUP(RNW118,[1]MQ!$A$6:$D$26,{2,3,4},0),IFERROR(VLOOKUP(RNW118,[1]BA!$A$6:$H$184,{2,5,8},0),{"No encontrado","X","X"}))))</f>
        <v>ALAMBRON 1/4</v>
      </c>
      <c r="RNY118" s="12" t="str">
        <v>Kg</v>
      </c>
      <c r="RNZ118" s="4">
        <v>16</v>
      </c>
      <c r="ROA118" s="1">
        <f t="shared" ref="ROA118" si="5665">(0.15*2+0.2*2)/0.2*0.248*1.03</f>
        <v>0.89</v>
      </c>
      <c r="ROB118" s="4">
        <f t="shared" si="3140"/>
        <v>14.24</v>
      </c>
      <c r="ROE118" s="1" t="s">
        <v>542</v>
      </c>
      <c r="ROF118" s="4" t="str" cm="1">
        <f t="array" ref="ROF118:ROH118">IFERROR(VLOOKUP(ROE118,[1]MA!$A$6:$D$32,{2,3,4},0),IFERROR(VLOOKUP(ROE118,[1]MO!$A$6:$D$26,{2,3,4},0),IFERROR(VLOOKUP(ROE118,[1]MQ!$A$6:$D$26,{2,3,4},0),IFERROR(VLOOKUP(ROE118,[1]BA!$A$6:$H$184,{2,5,8},0),{"No encontrado","X","X"}))))</f>
        <v>ALAMBRON 1/4</v>
      </c>
      <c r="ROG118" s="12" t="str">
        <v>Kg</v>
      </c>
      <c r="ROH118" s="4">
        <v>16</v>
      </c>
      <c r="ROI118" s="1">
        <f t="shared" ref="ROI118" si="5666">(0.15*2+0.2*2)/0.2*0.248*1.03</f>
        <v>0.89</v>
      </c>
      <c r="ROJ118" s="4">
        <f t="shared" si="3142"/>
        <v>14.24</v>
      </c>
      <c r="ROM118" s="1" t="s">
        <v>542</v>
      </c>
      <c r="RON118" s="4" t="str" cm="1">
        <f t="array" ref="RON118:ROP118">IFERROR(VLOOKUP(ROM118,[1]MA!$A$6:$D$32,{2,3,4},0),IFERROR(VLOOKUP(ROM118,[1]MO!$A$6:$D$26,{2,3,4},0),IFERROR(VLOOKUP(ROM118,[1]MQ!$A$6:$D$26,{2,3,4},0),IFERROR(VLOOKUP(ROM118,[1]BA!$A$6:$H$184,{2,5,8},0),{"No encontrado","X","X"}))))</f>
        <v>ALAMBRON 1/4</v>
      </c>
      <c r="ROO118" s="12" t="str">
        <v>Kg</v>
      </c>
      <c r="ROP118" s="4">
        <v>16</v>
      </c>
      <c r="ROQ118" s="1">
        <f t="shared" ref="ROQ118" si="5667">(0.15*2+0.2*2)/0.2*0.248*1.03</f>
        <v>0.89</v>
      </c>
      <c r="ROR118" s="4">
        <f t="shared" si="3144"/>
        <v>14.24</v>
      </c>
      <c r="ROU118" s="1" t="s">
        <v>542</v>
      </c>
      <c r="ROV118" s="4" t="str" cm="1">
        <f t="array" ref="ROV118:ROX118">IFERROR(VLOOKUP(ROU118,[1]MA!$A$6:$D$32,{2,3,4},0),IFERROR(VLOOKUP(ROU118,[1]MO!$A$6:$D$26,{2,3,4},0),IFERROR(VLOOKUP(ROU118,[1]MQ!$A$6:$D$26,{2,3,4},0),IFERROR(VLOOKUP(ROU118,[1]BA!$A$6:$H$184,{2,5,8},0),{"No encontrado","X","X"}))))</f>
        <v>ALAMBRON 1/4</v>
      </c>
      <c r="ROW118" s="12" t="str">
        <v>Kg</v>
      </c>
      <c r="ROX118" s="4">
        <v>16</v>
      </c>
      <c r="ROY118" s="1">
        <f t="shared" ref="ROY118" si="5668">(0.15*2+0.2*2)/0.2*0.248*1.03</f>
        <v>0.89</v>
      </c>
      <c r="ROZ118" s="4">
        <f t="shared" si="3146"/>
        <v>14.24</v>
      </c>
      <c r="RPC118" s="1" t="s">
        <v>542</v>
      </c>
      <c r="RPD118" s="4" t="str" cm="1">
        <f t="array" ref="RPD118:RPF118">IFERROR(VLOOKUP(RPC118,[1]MA!$A$6:$D$32,{2,3,4},0),IFERROR(VLOOKUP(RPC118,[1]MO!$A$6:$D$26,{2,3,4},0),IFERROR(VLOOKUP(RPC118,[1]MQ!$A$6:$D$26,{2,3,4},0),IFERROR(VLOOKUP(RPC118,[1]BA!$A$6:$H$184,{2,5,8},0),{"No encontrado","X","X"}))))</f>
        <v>ALAMBRON 1/4</v>
      </c>
      <c r="RPE118" s="12" t="str">
        <v>Kg</v>
      </c>
      <c r="RPF118" s="4">
        <v>16</v>
      </c>
      <c r="RPG118" s="1">
        <f t="shared" ref="RPG118" si="5669">(0.15*2+0.2*2)/0.2*0.248*1.03</f>
        <v>0.89</v>
      </c>
      <c r="RPH118" s="4">
        <f t="shared" si="3148"/>
        <v>14.24</v>
      </c>
      <c r="RPK118" s="1" t="s">
        <v>542</v>
      </c>
      <c r="RPL118" s="4" t="str" cm="1">
        <f t="array" ref="RPL118:RPN118">IFERROR(VLOOKUP(RPK118,[1]MA!$A$6:$D$32,{2,3,4},0),IFERROR(VLOOKUP(RPK118,[1]MO!$A$6:$D$26,{2,3,4},0),IFERROR(VLOOKUP(RPK118,[1]MQ!$A$6:$D$26,{2,3,4},0),IFERROR(VLOOKUP(RPK118,[1]BA!$A$6:$H$184,{2,5,8},0),{"No encontrado","X","X"}))))</f>
        <v>ALAMBRON 1/4</v>
      </c>
      <c r="RPM118" s="12" t="str">
        <v>Kg</v>
      </c>
      <c r="RPN118" s="4">
        <v>16</v>
      </c>
      <c r="RPO118" s="1">
        <f t="shared" ref="RPO118" si="5670">(0.15*2+0.2*2)/0.2*0.248*1.03</f>
        <v>0.89</v>
      </c>
      <c r="RPP118" s="4">
        <f t="shared" si="3150"/>
        <v>14.24</v>
      </c>
      <c r="RPS118" s="1" t="s">
        <v>542</v>
      </c>
      <c r="RPT118" s="4" t="str" cm="1">
        <f t="array" ref="RPT118:RPV118">IFERROR(VLOOKUP(RPS118,[1]MA!$A$6:$D$32,{2,3,4},0),IFERROR(VLOOKUP(RPS118,[1]MO!$A$6:$D$26,{2,3,4},0),IFERROR(VLOOKUP(RPS118,[1]MQ!$A$6:$D$26,{2,3,4},0),IFERROR(VLOOKUP(RPS118,[1]BA!$A$6:$H$184,{2,5,8},0),{"No encontrado","X","X"}))))</f>
        <v>ALAMBRON 1/4</v>
      </c>
      <c r="RPU118" s="12" t="str">
        <v>Kg</v>
      </c>
      <c r="RPV118" s="4">
        <v>16</v>
      </c>
      <c r="RPW118" s="1">
        <f t="shared" ref="RPW118" si="5671">(0.15*2+0.2*2)/0.2*0.248*1.03</f>
        <v>0.89</v>
      </c>
      <c r="RPX118" s="4">
        <f t="shared" si="3152"/>
        <v>14.24</v>
      </c>
      <c r="RQA118" s="1" t="s">
        <v>542</v>
      </c>
      <c r="RQB118" s="4" t="str" cm="1">
        <f t="array" ref="RQB118:RQD118">IFERROR(VLOOKUP(RQA118,[1]MA!$A$6:$D$32,{2,3,4},0),IFERROR(VLOOKUP(RQA118,[1]MO!$A$6:$D$26,{2,3,4},0),IFERROR(VLOOKUP(RQA118,[1]MQ!$A$6:$D$26,{2,3,4},0),IFERROR(VLOOKUP(RQA118,[1]BA!$A$6:$H$184,{2,5,8},0),{"No encontrado","X","X"}))))</f>
        <v>ALAMBRON 1/4</v>
      </c>
      <c r="RQC118" s="12" t="str">
        <v>Kg</v>
      </c>
      <c r="RQD118" s="4">
        <v>16</v>
      </c>
      <c r="RQE118" s="1">
        <f t="shared" ref="RQE118" si="5672">(0.15*2+0.2*2)/0.2*0.248*1.03</f>
        <v>0.89</v>
      </c>
      <c r="RQF118" s="4">
        <f t="shared" si="3154"/>
        <v>14.24</v>
      </c>
      <c r="RQI118" s="1" t="s">
        <v>542</v>
      </c>
      <c r="RQJ118" s="4" t="str" cm="1">
        <f t="array" ref="RQJ118:RQL118">IFERROR(VLOOKUP(RQI118,[1]MA!$A$6:$D$32,{2,3,4},0),IFERROR(VLOOKUP(RQI118,[1]MO!$A$6:$D$26,{2,3,4},0),IFERROR(VLOOKUP(RQI118,[1]MQ!$A$6:$D$26,{2,3,4},0),IFERROR(VLOOKUP(RQI118,[1]BA!$A$6:$H$184,{2,5,8},0),{"No encontrado","X","X"}))))</f>
        <v>ALAMBRON 1/4</v>
      </c>
      <c r="RQK118" s="12" t="str">
        <v>Kg</v>
      </c>
      <c r="RQL118" s="4">
        <v>16</v>
      </c>
      <c r="RQM118" s="1">
        <f t="shared" ref="RQM118" si="5673">(0.15*2+0.2*2)/0.2*0.248*1.03</f>
        <v>0.89</v>
      </c>
      <c r="RQN118" s="4">
        <f t="shared" si="3156"/>
        <v>14.24</v>
      </c>
      <c r="RQQ118" s="1" t="s">
        <v>542</v>
      </c>
      <c r="RQR118" s="4" t="str" cm="1">
        <f t="array" ref="RQR118:RQT118">IFERROR(VLOOKUP(RQQ118,[1]MA!$A$6:$D$32,{2,3,4},0),IFERROR(VLOOKUP(RQQ118,[1]MO!$A$6:$D$26,{2,3,4},0),IFERROR(VLOOKUP(RQQ118,[1]MQ!$A$6:$D$26,{2,3,4},0),IFERROR(VLOOKUP(RQQ118,[1]BA!$A$6:$H$184,{2,5,8},0),{"No encontrado","X","X"}))))</f>
        <v>ALAMBRON 1/4</v>
      </c>
      <c r="RQS118" s="12" t="str">
        <v>Kg</v>
      </c>
      <c r="RQT118" s="4">
        <v>16</v>
      </c>
      <c r="RQU118" s="1">
        <f t="shared" ref="RQU118" si="5674">(0.15*2+0.2*2)/0.2*0.248*1.03</f>
        <v>0.89</v>
      </c>
      <c r="RQV118" s="4">
        <f t="shared" si="3158"/>
        <v>14.24</v>
      </c>
      <c r="RQY118" s="1" t="s">
        <v>542</v>
      </c>
      <c r="RQZ118" s="4" t="str" cm="1">
        <f t="array" ref="RQZ118:RRB118">IFERROR(VLOOKUP(RQY118,[1]MA!$A$6:$D$32,{2,3,4},0),IFERROR(VLOOKUP(RQY118,[1]MO!$A$6:$D$26,{2,3,4},0),IFERROR(VLOOKUP(RQY118,[1]MQ!$A$6:$D$26,{2,3,4},0),IFERROR(VLOOKUP(RQY118,[1]BA!$A$6:$H$184,{2,5,8},0),{"No encontrado","X","X"}))))</f>
        <v>ALAMBRON 1/4</v>
      </c>
      <c r="RRA118" s="12" t="str">
        <v>Kg</v>
      </c>
      <c r="RRB118" s="4">
        <v>16</v>
      </c>
      <c r="RRC118" s="1">
        <f t="shared" ref="RRC118" si="5675">(0.15*2+0.2*2)/0.2*0.248*1.03</f>
        <v>0.89</v>
      </c>
      <c r="RRD118" s="4">
        <f t="shared" si="3160"/>
        <v>14.24</v>
      </c>
      <c r="RRG118" s="1" t="s">
        <v>542</v>
      </c>
      <c r="RRH118" s="4" t="str" cm="1">
        <f t="array" ref="RRH118:RRJ118">IFERROR(VLOOKUP(RRG118,[1]MA!$A$6:$D$32,{2,3,4},0),IFERROR(VLOOKUP(RRG118,[1]MO!$A$6:$D$26,{2,3,4},0),IFERROR(VLOOKUP(RRG118,[1]MQ!$A$6:$D$26,{2,3,4},0),IFERROR(VLOOKUP(RRG118,[1]BA!$A$6:$H$184,{2,5,8},0),{"No encontrado","X","X"}))))</f>
        <v>ALAMBRON 1/4</v>
      </c>
      <c r="RRI118" s="12" t="str">
        <v>Kg</v>
      </c>
      <c r="RRJ118" s="4">
        <v>16</v>
      </c>
      <c r="RRK118" s="1">
        <f t="shared" ref="RRK118" si="5676">(0.15*2+0.2*2)/0.2*0.248*1.03</f>
        <v>0.89</v>
      </c>
      <c r="RRL118" s="4">
        <f t="shared" si="3162"/>
        <v>14.24</v>
      </c>
      <c r="RRO118" s="1" t="s">
        <v>542</v>
      </c>
      <c r="RRP118" s="4" t="str" cm="1">
        <f t="array" ref="RRP118:RRR118">IFERROR(VLOOKUP(RRO118,[1]MA!$A$6:$D$32,{2,3,4},0),IFERROR(VLOOKUP(RRO118,[1]MO!$A$6:$D$26,{2,3,4},0),IFERROR(VLOOKUP(RRO118,[1]MQ!$A$6:$D$26,{2,3,4},0),IFERROR(VLOOKUP(RRO118,[1]BA!$A$6:$H$184,{2,5,8},0),{"No encontrado","X","X"}))))</f>
        <v>ALAMBRON 1/4</v>
      </c>
      <c r="RRQ118" s="12" t="str">
        <v>Kg</v>
      </c>
      <c r="RRR118" s="4">
        <v>16</v>
      </c>
      <c r="RRS118" s="1">
        <f t="shared" ref="RRS118" si="5677">(0.15*2+0.2*2)/0.2*0.248*1.03</f>
        <v>0.89</v>
      </c>
      <c r="RRT118" s="4">
        <f t="shared" si="3164"/>
        <v>14.24</v>
      </c>
      <c r="RRW118" s="1" t="s">
        <v>542</v>
      </c>
      <c r="RRX118" s="4" t="str" cm="1">
        <f t="array" ref="RRX118:RRZ118">IFERROR(VLOOKUP(RRW118,[1]MA!$A$6:$D$32,{2,3,4},0),IFERROR(VLOOKUP(RRW118,[1]MO!$A$6:$D$26,{2,3,4},0),IFERROR(VLOOKUP(RRW118,[1]MQ!$A$6:$D$26,{2,3,4},0),IFERROR(VLOOKUP(RRW118,[1]BA!$A$6:$H$184,{2,5,8},0),{"No encontrado","X","X"}))))</f>
        <v>ALAMBRON 1/4</v>
      </c>
      <c r="RRY118" s="12" t="str">
        <v>Kg</v>
      </c>
      <c r="RRZ118" s="4">
        <v>16</v>
      </c>
      <c r="RSA118" s="1">
        <f t="shared" ref="RSA118" si="5678">(0.15*2+0.2*2)/0.2*0.248*1.03</f>
        <v>0.89</v>
      </c>
      <c r="RSB118" s="4">
        <f t="shared" si="3166"/>
        <v>14.24</v>
      </c>
      <c r="RSE118" s="1" t="s">
        <v>542</v>
      </c>
      <c r="RSF118" s="4" t="str" cm="1">
        <f t="array" ref="RSF118:RSH118">IFERROR(VLOOKUP(RSE118,[1]MA!$A$6:$D$32,{2,3,4},0),IFERROR(VLOOKUP(RSE118,[1]MO!$A$6:$D$26,{2,3,4},0),IFERROR(VLOOKUP(RSE118,[1]MQ!$A$6:$D$26,{2,3,4},0),IFERROR(VLOOKUP(RSE118,[1]BA!$A$6:$H$184,{2,5,8},0),{"No encontrado","X","X"}))))</f>
        <v>ALAMBRON 1/4</v>
      </c>
      <c r="RSG118" s="12" t="str">
        <v>Kg</v>
      </c>
      <c r="RSH118" s="4">
        <v>16</v>
      </c>
      <c r="RSI118" s="1">
        <f t="shared" ref="RSI118" si="5679">(0.15*2+0.2*2)/0.2*0.248*1.03</f>
        <v>0.89</v>
      </c>
      <c r="RSJ118" s="4">
        <f t="shared" si="3168"/>
        <v>14.24</v>
      </c>
      <c r="RSM118" s="1" t="s">
        <v>542</v>
      </c>
      <c r="RSN118" s="4" t="str" cm="1">
        <f t="array" ref="RSN118:RSP118">IFERROR(VLOOKUP(RSM118,[1]MA!$A$6:$D$32,{2,3,4},0),IFERROR(VLOOKUP(RSM118,[1]MO!$A$6:$D$26,{2,3,4},0),IFERROR(VLOOKUP(RSM118,[1]MQ!$A$6:$D$26,{2,3,4},0),IFERROR(VLOOKUP(RSM118,[1]BA!$A$6:$H$184,{2,5,8},0),{"No encontrado","X","X"}))))</f>
        <v>ALAMBRON 1/4</v>
      </c>
      <c r="RSO118" s="12" t="str">
        <v>Kg</v>
      </c>
      <c r="RSP118" s="4">
        <v>16</v>
      </c>
      <c r="RSQ118" s="1">
        <f t="shared" ref="RSQ118" si="5680">(0.15*2+0.2*2)/0.2*0.248*1.03</f>
        <v>0.89</v>
      </c>
      <c r="RSR118" s="4">
        <f t="shared" si="3170"/>
        <v>14.24</v>
      </c>
      <c r="RSU118" s="1" t="s">
        <v>542</v>
      </c>
      <c r="RSV118" s="4" t="str" cm="1">
        <f t="array" ref="RSV118:RSX118">IFERROR(VLOOKUP(RSU118,[1]MA!$A$6:$D$32,{2,3,4},0),IFERROR(VLOOKUP(RSU118,[1]MO!$A$6:$D$26,{2,3,4},0),IFERROR(VLOOKUP(RSU118,[1]MQ!$A$6:$D$26,{2,3,4},0),IFERROR(VLOOKUP(RSU118,[1]BA!$A$6:$H$184,{2,5,8},0),{"No encontrado","X","X"}))))</f>
        <v>ALAMBRON 1/4</v>
      </c>
      <c r="RSW118" s="12" t="str">
        <v>Kg</v>
      </c>
      <c r="RSX118" s="4">
        <v>16</v>
      </c>
      <c r="RSY118" s="1">
        <f t="shared" ref="RSY118" si="5681">(0.15*2+0.2*2)/0.2*0.248*1.03</f>
        <v>0.89</v>
      </c>
      <c r="RSZ118" s="4">
        <f t="shared" si="3172"/>
        <v>14.24</v>
      </c>
      <c r="RTC118" s="1" t="s">
        <v>542</v>
      </c>
      <c r="RTD118" s="4" t="str" cm="1">
        <f t="array" ref="RTD118:RTF118">IFERROR(VLOOKUP(RTC118,[1]MA!$A$6:$D$32,{2,3,4},0),IFERROR(VLOOKUP(RTC118,[1]MO!$A$6:$D$26,{2,3,4},0),IFERROR(VLOOKUP(RTC118,[1]MQ!$A$6:$D$26,{2,3,4},0),IFERROR(VLOOKUP(RTC118,[1]BA!$A$6:$H$184,{2,5,8},0),{"No encontrado","X","X"}))))</f>
        <v>ALAMBRON 1/4</v>
      </c>
      <c r="RTE118" s="12" t="str">
        <v>Kg</v>
      </c>
      <c r="RTF118" s="4">
        <v>16</v>
      </c>
      <c r="RTG118" s="1">
        <f t="shared" ref="RTG118" si="5682">(0.15*2+0.2*2)/0.2*0.248*1.03</f>
        <v>0.89</v>
      </c>
      <c r="RTH118" s="4">
        <f t="shared" si="3174"/>
        <v>14.24</v>
      </c>
      <c r="RTK118" s="1" t="s">
        <v>542</v>
      </c>
      <c r="RTL118" s="4" t="str" cm="1">
        <f t="array" ref="RTL118:RTN118">IFERROR(VLOOKUP(RTK118,[1]MA!$A$6:$D$32,{2,3,4},0),IFERROR(VLOOKUP(RTK118,[1]MO!$A$6:$D$26,{2,3,4},0),IFERROR(VLOOKUP(RTK118,[1]MQ!$A$6:$D$26,{2,3,4},0),IFERROR(VLOOKUP(RTK118,[1]BA!$A$6:$H$184,{2,5,8},0),{"No encontrado","X","X"}))))</f>
        <v>ALAMBRON 1/4</v>
      </c>
      <c r="RTM118" s="12" t="str">
        <v>Kg</v>
      </c>
      <c r="RTN118" s="4">
        <v>16</v>
      </c>
      <c r="RTO118" s="1">
        <f t="shared" ref="RTO118" si="5683">(0.15*2+0.2*2)/0.2*0.248*1.03</f>
        <v>0.89</v>
      </c>
      <c r="RTP118" s="4">
        <f t="shared" si="3176"/>
        <v>14.24</v>
      </c>
      <c r="RTS118" s="1" t="s">
        <v>542</v>
      </c>
      <c r="RTT118" s="4" t="str" cm="1">
        <f t="array" ref="RTT118:RTV118">IFERROR(VLOOKUP(RTS118,[1]MA!$A$6:$D$32,{2,3,4},0),IFERROR(VLOOKUP(RTS118,[1]MO!$A$6:$D$26,{2,3,4},0),IFERROR(VLOOKUP(RTS118,[1]MQ!$A$6:$D$26,{2,3,4},0),IFERROR(VLOOKUP(RTS118,[1]BA!$A$6:$H$184,{2,5,8},0),{"No encontrado","X","X"}))))</f>
        <v>ALAMBRON 1/4</v>
      </c>
      <c r="RTU118" s="12" t="str">
        <v>Kg</v>
      </c>
      <c r="RTV118" s="4">
        <v>16</v>
      </c>
      <c r="RTW118" s="1">
        <f t="shared" ref="RTW118" si="5684">(0.15*2+0.2*2)/0.2*0.248*1.03</f>
        <v>0.89</v>
      </c>
      <c r="RTX118" s="4">
        <f t="shared" si="3178"/>
        <v>14.24</v>
      </c>
      <c r="RUA118" s="1" t="s">
        <v>542</v>
      </c>
      <c r="RUB118" s="4" t="str" cm="1">
        <f t="array" ref="RUB118:RUD118">IFERROR(VLOOKUP(RUA118,[1]MA!$A$6:$D$32,{2,3,4},0),IFERROR(VLOOKUP(RUA118,[1]MO!$A$6:$D$26,{2,3,4},0),IFERROR(VLOOKUP(RUA118,[1]MQ!$A$6:$D$26,{2,3,4},0),IFERROR(VLOOKUP(RUA118,[1]BA!$A$6:$H$184,{2,5,8},0),{"No encontrado","X","X"}))))</f>
        <v>ALAMBRON 1/4</v>
      </c>
      <c r="RUC118" s="12" t="str">
        <v>Kg</v>
      </c>
      <c r="RUD118" s="4">
        <v>16</v>
      </c>
      <c r="RUE118" s="1">
        <f t="shared" ref="RUE118" si="5685">(0.15*2+0.2*2)/0.2*0.248*1.03</f>
        <v>0.89</v>
      </c>
      <c r="RUF118" s="4">
        <f t="shared" si="3180"/>
        <v>14.24</v>
      </c>
      <c r="RUI118" s="1" t="s">
        <v>542</v>
      </c>
      <c r="RUJ118" s="4" t="str" cm="1">
        <f t="array" ref="RUJ118:RUL118">IFERROR(VLOOKUP(RUI118,[1]MA!$A$6:$D$32,{2,3,4},0),IFERROR(VLOOKUP(RUI118,[1]MO!$A$6:$D$26,{2,3,4},0),IFERROR(VLOOKUP(RUI118,[1]MQ!$A$6:$D$26,{2,3,4},0),IFERROR(VLOOKUP(RUI118,[1]BA!$A$6:$H$184,{2,5,8},0),{"No encontrado","X","X"}))))</f>
        <v>ALAMBRON 1/4</v>
      </c>
      <c r="RUK118" s="12" t="str">
        <v>Kg</v>
      </c>
      <c r="RUL118" s="4">
        <v>16</v>
      </c>
      <c r="RUM118" s="1">
        <f t="shared" ref="RUM118" si="5686">(0.15*2+0.2*2)/0.2*0.248*1.03</f>
        <v>0.89</v>
      </c>
      <c r="RUN118" s="4">
        <f t="shared" si="3182"/>
        <v>14.24</v>
      </c>
      <c r="RUQ118" s="1" t="s">
        <v>542</v>
      </c>
      <c r="RUR118" s="4" t="str" cm="1">
        <f t="array" ref="RUR118:RUT118">IFERROR(VLOOKUP(RUQ118,[1]MA!$A$6:$D$32,{2,3,4},0),IFERROR(VLOOKUP(RUQ118,[1]MO!$A$6:$D$26,{2,3,4},0),IFERROR(VLOOKUP(RUQ118,[1]MQ!$A$6:$D$26,{2,3,4},0),IFERROR(VLOOKUP(RUQ118,[1]BA!$A$6:$H$184,{2,5,8},0),{"No encontrado","X","X"}))))</f>
        <v>ALAMBRON 1/4</v>
      </c>
      <c r="RUS118" s="12" t="str">
        <v>Kg</v>
      </c>
      <c r="RUT118" s="4">
        <v>16</v>
      </c>
      <c r="RUU118" s="1">
        <f t="shared" ref="RUU118" si="5687">(0.15*2+0.2*2)/0.2*0.248*1.03</f>
        <v>0.89</v>
      </c>
      <c r="RUV118" s="4">
        <f t="shared" si="3184"/>
        <v>14.24</v>
      </c>
      <c r="RUY118" s="1" t="s">
        <v>542</v>
      </c>
      <c r="RUZ118" s="4" t="str" cm="1">
        <f t="array" ref="RUZ118:RVB118">IFERROR(VLOOKUP(RUY118,[1]MA!$A$6:$D$32,{2,3,4},0),IFERROR(VLOOKUP(RUY118,[1]MO!$A$6:$D$26,{2,3,4},0),IFERROR(VLOOKUP(RUY118,[1]MQ!$A$6:$D$26,{2,3,4},0),IFERROR(VLOOKUP(RUY118,[1]BA!$A$6:$H$184,{2,5,8},0),{"No encontrado","X","X"}))))</f>
        <v>ALAMBRON 1/4</v>
      </c>
      <c r="RVA118" s="12" t="str">
        <v>Kg</v>
      </c>
      <c r="RVB118" s="4">
        <v>16</v>
      </c>
      <c r="RVC118" s="1">
        <f t="shared" ref="RVC118" si="5688">(0.15*2+0.2*2)/0.2*0.248*1.03</f>
        <v>0.89</v>
      </c>
      <c r="RVD118" s="4">
        <f t="shared" si="3186"/>
        <v>14.24</v>
      </c>
      <c r="RVG118" s="1" t="s">
        <v>542</v>
      </c>
      <c r="RVH118" s="4" t="str" cm="1">
        <f t="array" ref="RVH118:RVJ118">IFERROR(VLOOKUP(RVG118,[1]MA!$A$6:$D$32,{2,3,4},0),IFERROR(VLOOKUP(RVG118,[1]MO!$A$6:$D$26,{2,3,4},0),IFERROR(VLOOKUP(RVG118,[1]MQ!$A$6:$D$26,{2,3,4},0),IFERROR(VLOOKUP(RVG118,[1]BA!$A$6:$H$184,{2,5,8},0),{"No encontrado","X","X"}))))</f>
        <v>ALAMBRON 1/4</v>
      </c>
      <c r="RVI118" s="12" t="str">
        <v>Kg</v>
      </c>
      <c r="RVJ118" s="4">
        <v>16</v>
      </c>
      <c r="RVK118" s="1">
        <f t="shared" ref="RVK118" si="5689">(0.15*2+0.2*2)/0.2*0.248*1.03</f>
        <v>0.89</v>
      </c>
      <c r="RVL118" s="4">
        <f t="shared" si="3188"/>
        <v>14.24</v>
      </c>
      <c r="RVO118" s="1" t="s">
        <v>542</v>
      </c>
      <c r="RVP118" s="4" t="str" cm="1">
        <f t="array" ref="RVP118:RVR118">IFERROR(VLOOKUP(RVO118,[1]MA!$A$6:$D$32,{2,3,4},0),IFERROR(VLOOKUP(RVO118,[1]MO!$A$6:$D$26,{2,3,4},0),IFERROR(VLOOKUP(RVO118,[1]MQ!$A$6:$D$26,{2,3,4},0),IFERROR(VLOOKUP(RVO118,[1]BA!$A$6:$H$184,{2,5,8},0),{"No encontrado","X","X"}))))</f>
        <v>ALAMBRON 1/4</v>
      </c>
      <c r="RVQ118" s="12" t="str">
        <v>Kg</v>
      </c>
      <c r="RVR118" s="4">
        <v>16</v>
      </c>
      <c r="RVS118" s="1">
        <f t="shared" ref="RVS118" si="5690">(0.15*2+0.2*2)/0.2*0.248*1.03</f>
        <v>0.89</v>
      </c>
      <c r="RVT118" s="4">
        <f t="shared" si="3190"/>
        <v>14.24</v>
      </c>
      <c r="RVW118" s="1" t="s">
        <v>542</v>
      </c>
      <c r="RVX118" s="4" t="str" cm="1">
        <f t="array" ref="RVX118:RVZ118">IFERROR(VLOOKUP(RVW118,[1]MA!$A$6:$D$32,{2,3,4},0),IFERROR(VLOOKUP(RVW118,[1]MO!$A$6:$D$26,{2,3,4},0),IFERROR(VLOOKUP(RVW118,[1]MQ!$A$6:$D$26,{2,3,4},0),IFERROR(VLOOKUP(RVW118,[1]BA!$A$6:$H$184,{2,5,8},0),{"No encontrado","X","X"}))))</f>
        <v>ALAMBRON 1/4</v>
      </c>
      <c r="RVY118" s="12" t="str">
        <v>Kg</v>
      </c>
      <c r="RVZ118" s="4">
        <v>16</v>
      </c>
      <c r="RWA118" s="1">
        <f t="shared" ref="RWA118" si="5691">(0.15*2+0.2*2)/0.2*0.248*1.03</f>
        <v>0.89</v>
      </c>
      <c r="RWB118" s="4">
        <f t="shared" si="3192"/>
        <v>14.24</v>
      </c>
      <c r="RWE118" s="1" t="s">
        <v>542</v>
      </c>
      <c r="RWF118" s="4" t="str" cm="1">
        <f t="array" ref="RWF118:RWH118">IFERROR(VLOOKUP(RWE118,[1]MA!$A$6:$D$32,{2,3,4},0),IFERROR(VLOOKUP(RWE118,[1]MO!$A$6:$D$26,{2,3,4},0),IFERROR(VLOOKUP(RWE118,[1]MQ!$A$6:$D$26,{2,3,4},0),IFERROR(VLOOKUP(RWE118,[1]BA!$A$6:$H$184,{2,5,8},0),{"No encontrado","X","X"}))))</f>
        <v>ALAMBRON 1/4</v>
      </c>
      <c r="RWG118" s="12" t="str">
        <v>Kg</v>
      </c>
      <c r="RWH118" s="4">
        <v>16</v>
      </c>
      <c r="RWI118" s="1">
        <f t="shared" ref="RWI118" si="5692">(0.15*2+0.2*2)/0.2*0.248*1.03</f>
        <v>0.89</v>
      </c>
      <c r="RWJ118" s="4">
        <f t="shared" si="3194"/>
        <v>14.24</v>
      </c>
      <c r="RWM118" s="1" t="s">
        <v>542</v>
      </c>
      <c r="RWN118" s="4" t="str" cm="1">
        <f t="array" ref="RWN118:RWP118">IFERROR(VLOOKUP(RWM118,[1]MA!$A$6:$D$32,{2,3,4},0),IFERROR(VLOOKUP(RWM118,[1]MO!$A$6:$D$26,{2,3,4},0),IFERROR(VLOOKUP(RWM118,[1]MQ!$A$6:$D$26,{2,3,4},0),IFERROR(VLOOKUP(RWM118,[1]BA!$A$6:$H$184,{2,5,8},0),{"No encontrado","X","X"}))))</f>
        <v>ALAMBRON 1/4</v>
      </c>
      <c r="RWO118" s="12" t="str">
        <v>Kg</v>
      </c>
      <c r="RWP118" s="4">
        <v>16</v>
      </c>
      <c r="RWQ118" s="1">
        <f t="shared" ref="RWQ118" si="5693">(0.15*2+0.2*2)/0.2*0.248*1.03</f>
        <v>0.89</v>
      </c>
      <c r="RWR118" s="4">
        <f t="shared" si="3196"/>
        <v>14.24</v>
      </c>
      <c r="RWU118" s="1" t="s">
        <v>542</v>
      </c>
      <c r="RWV118" s="4" t="str" cm="1">
        <f t="array" ref="RWV118:RWX118">IFERROR(VLOOKUP(RWU118,[1]MA!$A$6:$D$32,{2,3,4},0),IFERROR(VLOOKUP(RWU118,[1]MO!$A$6:$D$26,{2,3,4},0),IFERROR(VLOOKUP(RWU118,[1]MQ!$A$6:$D$26,{2,3,4},0),IFERROR(VLOOKUP(RWU118,[1]BA!$A$6:$H$184,{2,5,8},0),{"No encontrado","X","X"}))))</f>
        <v>ALAMBRON 1/4</v>
      </c>
      <c r="RWW118" s="12" t="str">
        <v>Kg</v>
      </c>
      <c r="RWX118" s="4">
        <v>16</v>
      </c>
      <c r="RWY118" s="1">
        <f t="shared" ref="RWY118" si="5694">(0.15*2+0.2*2)/0.2*0.248*1.03</f>
        <v>0.89</v>
      </c>
      <c r="RWZ118" s="4">
        <f t="shared" si="3198"/>
        <v>14.24</v>
      </c>
      <c r="RXC118" s="1" t="s">
        <v>542</v>
      </c>
      <c r="RXD118" s="4" t="str" cm="1">
        <f t="array" ref="RXD118:RXF118">IFERROR(VLOOKUP(RXC118,[1]MA!$A$6:$D$32,{2,3,4},0),IFERROR(VLOOKUP(RXC118,[1]MO!$A$6:$D$26,{2,3,4},0),IFERROR(VLOOKUP(RXC118,[1]MQ!$A$6:$D$26,{2,3,4},0),IFERROR(VLOOKUP(RXC118,[1]BA!$A$6:$H$184,{2,5,8},0),{"No encontrado","X","X"}))))</f>
        <v>ALAMBRON 1/4</v>
      </c>
      <c r="RXE118" s="12" t="str">
        <v>Kg</v>
      </c>
      <c r="RXF118" s="4">
        <v>16</v>
      </c>
      <c r="RXG118" s="1">
        <f t="shared" ref="RXG118" si="5695">(0.15*2+0.2*2)/0.2*0.248*1.03</f>
        <v>0.89</v>
      </c>
      <c r="RXH118" s="4">
        <f t="shared" si="3200"/>
        <v>14.24</v>
      </c>
      <c r="RXK118" s="1" t="s">
        <v>542</v>
      </c>
      <c r="RXL118" s="4" t="str" cm="1">
        <f t="array" ref="RXL118:RXN118">IFERROR(VLOOKUP(RXK118,[1]MA!$A$6:$D$32,{2,3,4},0),IFERROR(VLOOKUP(RXK118,[1]MO!$A$6:$D$26,{2,3,4},0),IFERROR(VLOOKUP(RXK118,[1]MQ!$A$6:$D$26,{2,3,4},0),IFERROR(VLOOKUP(RXK118,[1]BA!$A$6:$H$184,{2,5,8},0),{"No encontrado","X","X"}))))</f>
        <v>ALAMBRON 1/4</v>
      </c>
      <c r="RXM118" s="12" t="str">
        <v>Kg</v>
      </c>
      <c r="RXN118" s="4">
        <v>16</v>
      </c>
      <c r="RXO118" s="1">
        <f t="shared" ref="RXO118" si="5696">(0.15*2+0.2*2)/0.2*0.248*1.03</f>
        <v>0.89</v>
      </c>
      <c r="RXP118" s="4">
        <f t="shared" si="3202"/>
        <v>14.24</v>
      </c>
      <c r="RXS118" s="1" t="s">
        <v>542</v>
      </c>
      <c r="RXT118" s="4" t="str" cm="1">
        <f t="array" ref="RXT118:RXV118">IFERROR(VLOOKUP(RXS118,[1]MA!$A$6:$D$32,{2,3,4},0),IFERROR(VLOOKUP(RXS118,[1]MO!$A$6:$D$26,{2,3,4},0),IFERROR(VLOOKUP(RXS118,[1]MQ!$A$6:$D$26,{2,3,4},0),IFERROR(VLOOKUP(RXS118,[1]BA!$A$6:$H$184,{2,5,8},0),{"No encontrado","X","X"}))))</f>
        <v>ALAMBRON 1/4</v>
      </c>
      <c r="RXU118" s="12" t="str">
        <v>Kg</v>
      </c>
      <c r="RXV118" s="4">
        <v>16</v>
      </c>
      <c r="RXW118" s="1">
        <f t="shared" ref="RXW118" si="5697">(0.15*2+0.2*2)/0.2*0.248*1.03</f>
        <v>0.89</v>
      </c>
      <c r="RXX118" s="4">
        <f t="shared" si="3204"/>
        <v>14.24</v>
      </c>
      <c r="RYA118" s="1" t="s">
        <v>542</v>
      </c>
      <c r="RYB118" s="4" t="str" cm="1">
        <f t="array" ref="RYB118:RYD118">IFERROR(VLOOKUP(RYA118,[1]MA!$A$6:$D$32,{2,3,4},0),IFERROR(VLOOKUP(RYA118,[1]MO!$A$6:$D$26,{2,3,4},0),IFERROR(VLOOKUP(RYA118,[1]MQ!$A$6:$D$26,{2,3,4},0),IFERROR(VLOOKUP(RYA118,[1]BA!$A$6:$H$184,{2,5,8},0),{"No encontrado","X","X"}))))</f>
        <v>ALAMBRON 1/4</v>
      </c>
      <c r="RYC118" s="12" t="str">
        <v>Kg</v>
      </c>
      <c r="RYD118" s="4">
        <v>16</v>
      </c>
      <c r="RYE118" s="1">
        <f t="shared" ref="RYE118" si="5698">(0.15*2+0.2*2)/0.2*0.248*1.03</f>
        <v>0.89</v>
      </c>
      <c r="RYF118" s="4">
        <f t="shared" si="3206"/>
        <v>14.24</v>
      </c>
      <c r="RYI118" s="1" t="s">
        <v>542</v>
      </c>
      <c r="RYJ118" s="4" t="str" cm="1">
        <f t="array" ref="RYJ118:RYL118">IFERROR(VLOOKUP(RYI118,[1]MA!$A$6:$D$32,{2,3,4},0),IFERROR(VLOOKUP(RYI118,[1]MO!$A$6:$D$26,{2,3,4},0),IFERROR(VLOOKUP(RYI118,[1]MQ!$A$6:$D$26,{2,3,4},0),IFERROR(VLOOKUP(RYI118,[1]BA!$A$6:$H$184,{2,5,8},0),{"No encontrado","X","X"}))))</f>
        <v>ALAMBRON 1/4</v>
      </c>
      <c r="RYK118" s="12" t="str">
        <v>Kg</v>
      </c>
      <c r="RYL118" s="4">
        <v>16</v>
      </c>
      <c r="RYM118" s="1">
        <f t="shared" ref="RYM118" si="5699">(0.15*2+0.2*2)/0.2*0.248*1.03</f>
        <v>0.89</v>
      </c>
      <c r="RYN118" s="4">
        <f t="shared" si="3208"/>
        <v>14.24</v>
      </c>
      <c r="RYQ118" s="1" t="s">
        <v>542</v>
      </c>
      <c r="RYR118" s="4" t="str" cm="1">
        <f t="array" ref="RYR118:RYT118">IFERROR(VLOOKUP(RYQ118,[1]MA!$A$6:$D$32,{2,3,4},0),IFERROR(VLOOKUP(RYQ118,[1]MO!$A$6:$D$26,{2,3,4},0),IFERROR(VLOOKUP(RYQ118,[1]MQ!$A$6:$D$26,{2,3,4},0),IFERROR(VLOOKUP(RYQ118,[1]BA!$A$6:$H$184,{2,5,8},0),{"No encontrado","X","X"}))))</f>
        <v>ALAMBRON 1/4</v>
      </c>
      <c r="RYS118" s="12" t="str">
        <v>Kg</v>
      </c>
      <c r="RYT118" s="4">
        <v>16</v>
      </c>
      <c r="RYU118" s="1">
        <f t="shared" ref="RYU118" si="5700">(0.15*2+0.2*2)/0.2*0.248*1.03</f>
        <v>0.89</v>
      </c>
      <c r="RYV118" s="4">
        <f t="shared" si="3210"/>
        <v>14.24</v>
      </c>
      <c r="RYY118" s="1" t="s">
        <v>542</v>
      </c>
      <c r="RYZ118" s="4" t="str" cm="1">
        <f t="array" ref="RYZ118:RZB118">IFERROR(VLOOKUP(RYY118,[1]MA!$A$6:$D$32,{2,3,4},0),IFERROR(VLOOKUP(RYY118,[1]MO!$A$6:$D$26,{2,3,4},0),IFERROR(VLOOKUP(RYY118,[1]MQ!$A$6:$D$26,{2,3,4},0),IFERROR(VLOOKUP(RYY118,[1]BA!$A$6:$H$184,{2,5,8},0),{"No encontrado","X","X"}))))</f>
        <v>ALAMBRON 1/4</v>
      </c>
      <c r="RZA118" s="12" t="str">
        <v>Kg</v>
      </c>
      <c r="RZB118" s="4">
        <v>16</v>
      </c>
      <c r="RZC118" s="1">
        <f t="shared" ref="RZC118" si="5701">(0.15*2+0.2*2)/0.2*0.248*1.03</f>
        <v>0.89</v>
      </c>
      <c r="RZD118" s="4">
        <f t="shared" si="3212"/>
        <v>14.24</v>
      </c>
      <c r="RZG118" s="1" t="s">
        <v>542</v>
      </c>
      <c r="RZH118" s="4" t="str" cm="1">
        <f t="array" ref="RZH118:RZJ118">IFERROR(VLOOKUP(RZG118,[1]MA!$A$6:$D$32,{2,3,4},0),IFERROR(VLOOKUP(RZG118,[1]MO!$A$6:$D$26,{2,3,4},0),IFERROR(VLOOKUP(RZG118,[1]MQ!$A$6:$D$26,{2,3,4},0),IFERROR(VLOOKUP(RZG118,[1]BA!$A$6:$H$184,{2,5,8},0),{"No encontrado","X","X"}))))</f>
        <v>ALAMBRON 1/4</v>
      </c>
      <c r="RZI118" s="12" t="str">
        <v>Kg</v>
      </c>
      <c r="RZJ118" s="4">
        <v>16</v>
      </c>
      <c r="RZK118" s="1">
        <f t="shared" ref="RZK118" si="5702">(0.15*2+0.2*2)/0.2*0.248*1.03</f>
        <v>0.89</v>
      </c>
      <c r="RZL118" s="4">
        <f t="shared" si="3214"/>
        <v>14.24</v>
      </c>
      <c r="RZO118" s="1" t="s">
        <v>542</v>
      </c>
      <c r="RZP118" s="4" t="str" cm="1">
        <f t="array" ref="RZP118:RZR118">IFERROR(VLOOKUP(RZO118,[1]MA!$A$6:$D$32,{2,3,4},0),IFERROR(VLOOKUP(RZO118,[1]MO!$A$6:$D$26,{2,3,4},0),IFERROR(VLOOKUP(RZO118,[1]MQ!$A$6:$D$26,{2,3,4},0),IFERROR(VLOOKUP(RZO118,[1]BA!$A$6:$H$184,{2,5,8},0),{"No encontrado","X","X"}))))</f>
        <v>ALAMBRON 1/4</v>
      </c>
      <c r="RZQ118" s="12" t="str">
        <v>Kg</v>
      </c>
      <c r="RZR118" s="4">
        <v>16</v>
      </c>
      <c r="RZS118" s="1">
        <f t="shared" ref="RZS118" si="5703">(0.15*2+0.2*2)/0.2*0.248*1.03</f>
        <v>0.89</v>
      </c>
      <c r="RZT118" s="4">
        <f t="shared" si="3216"/>
        <v>14.24</v>
      </c>
      <c r="RZW118" s="1" t="s">
        <v>542</v>
      </c>
      <c r="RZX118" s="4" t="str" cm="1">
        <f t="array" ref="RZX118:RZZ118">IFERROR(VLOOKUP(RZW118,[1]MA!$A$6:$D$32,{2,3,4},0),IFERROR(VLOOKUP(RZW118,[1]MO!$A$6:$D$26,{2,3,4},0),IFERROR(VLOOKUP(RZW118,[1]MQ!$A$6:$D$26,{2,3,4},0),IFERROR(VLOOKUP(RZW118,[1]BA!$A$6:$H$184,{2,5,8},0),{"No encontrado","X","X"}))))</f>
        <v>ALAMBRON 1/4</v>
      </c>
      <c r="RZY118" s="12" t="str">
        <v>Kg</v>
      </c>
      <c r="RZZ118" s="4">
        <v>16</v>
      </c>
      <c r="SAA118" s="1">
        <f t="shared" ref="SAA118" si="5704">(0.15*2+0.2*2)/0.2*0.248*1.03</f>
        <v>0.89</v>
      </c>
      <c r="SAB118" s="4">
        <f t="shared" si="3218"/>
        <v>14.24</v>
      </c>
      <c r="SAE118" s="1" t="s">
        <v>542</v>
      </c>
      <c r="SAF118" s="4" t="str" cm="1">
        <f t="array" ref="SAF118:SAH118">IFERROR(VLOOKUP(SAE118,[1]MA!$A$6:$D$32,{2,3,4},0),IFERROR(VLOOKUP(SAE118,[1]MO!$A$6:$D$26,{2,3,4},0),IFERROR(VLOOKUP(SAE118,[1]MQ!$A$6:$D$26,{2,3,4},0),IFERROR(VLOOKUP(SAE118,[1]BA!$A$6:$H$184,{2,5,8},0),{"No encontrado","X","X"}))))</f>
        <v>ALAMBRON 1/4</v>
      </c>
      <c r="SAG118" s="12" t="str">
        <v>Kg</v>
      </c>
      <c r="SAH118" s="4">
        <v>16</v>
      </c>
      <c r="SAI118" s="1">
        <f t="shared" ref="SAI118" si="5705">(0.15*2+0.2*2)/0.2*0.248*1.03</f>
        <v>0.89</v>
      </c>
      <c r="SAJ118" s="4">
        <f t="shared" si="3220"/>
        <v>14.24</v>
      </c>
      <c r="SAM118" s="1" t="s">
        <v>542</v>
      </c>
      <c r="SAN118" s="4" t="str" cm="1">
        <f t="array" ref="SAN118:SAP118">IFERROR(VLOOKUP(SAM118,[1]MA!$A$6:$D$32,{2,3,4},0),IFERROR(VLOOKUP(SAM118,[1]MO!$A$6:$D$26,{2,3,4},0),IFERROR(VLOOKUP(SAM118,[1]MQ!$A$6:$D$26,{2,3,4},0),IFERROR(VLOOKUP(SAM118,[1]BA!$A$6:$H$184,{2,5,8},0),{"No encontrado","X","X"}))))</f>
        <v>ALAMBRON 1/4</v>
      </c>
      <c r="SAO118" s="12" t="str">
        <v>Kg</v>
      </c>
      <c r="SAP118" s="4">
        <v>16</v>
      </c>
      <c r="SAQ118" s="1">
        <f t="shared" ref="SAQ118" si="5706">(0.15*2+0.2*2)/0.2*0.248*1.03</f>
        <v>0.89</v>
      </c>
      <c r="SAR118" s="4">
        <f t="shared" si="3222"/>
        <v>14.24</v>
      </c>
      <c r="SAU118" s="1" t="s">
        <v>542</v>
      </c>
      <c r="SAV118" s="4" t="str" cm="1">
        <f t="array" ref="SAV118:SAX118">IFERROR(VLOOKUP(SAU118,[1]MA!$A$6:$D$32,{2,3,4},0),IFERROR(VLOOKUP(SAU118,[1]MO!$A$6:$D$26,{2,3,4},0),IFERROR(VLOOKUP(SAU118,[1]MQ!$A$6:$D$26,{2,3,4},0),IFERROR(VLOOKUP(SAU118,[1]BA!$A$6:$H$184,{2,5,8},0),{"No encontrado","X","X"}))))</f>
        <v>ALAMBRON 1/4</v>
      </c>
      <c r="SAW118" s="12" t="str">
        <v>Kg</v>
      </c>
      <c r="SAX118" s="4">
        <v>16</v>
      </c>
      <c r="SAY118" s="1">
        <f t="shared" ref="SAY118" si="5707">(0.15*2+0.2*2)/0.2*0.248*1.03</f>
        <v>0.89</v>
      </c>
      <c r="SAZ118" s="4">
        <f t="shared" si="3224"/>
        <v>14.24</v>
      </c>
      <c r="SBC118" s="1" t="s">
        <v>542</v>
      </c>
      <c r="SBD118" s="4" t="str" cm="1">
        <f t="array" ref="SBD118:SBF118">IFERROR(VLOOKUP(SBC118,[1]MA!$A$6:$D$32,{2,3,4},0),IFERROR(VLOOKUP(SBC118,[1]MO!$A$6:$D$26,{2,3,4},0),IFERROR(VLOOKUP(SBC118,[1]MQ!$A$6:$D$26,{2,3,4},0),IFERROR(VLOOKUP(SBC118,[1]BA!$A$6:$H$184,{2,5,8},0),{"No encontrado","X","X"}))))</f>
        <v>ALAMBRON 1/4</v>
      </c>
      <c r="SBE118" s="12" t="str">
        <v>Kg</v>
      </c>
      <c r="SBF118" s="4">
        <v>16</v>
      </c>
      <c r="SBG118" s="1">
        <f t="shared" ref="SBG118" si="5708">(0.15*2+0.2*2)/0.2*0.248*1.03</f>
        <v>0.89</v>
      </c>
      <c r="SBH118" s="4">
        <f t="shared" si="3226"/>
        <v>14.24</v>
      </c>
      <c r="SBK118" s="1" t="s">
        <v>542</v>
      </c>
      <c r="SBL118" s="4" t="str" cm="1">
        <f t="array" ref="SBL118:SBN118">IFERROR(VLOOKUP(SBK118,[1]MA!$A$6:$D$32,{2,3,4},0),IFERROR(VLOOKUP(SBK118,[1]MO!$A$6:$D$26,{2,3,4},0),IFERROR(VLOOKUP(SBK118,[1]MQ!$A$6:$D$26,{2,3,4},0),IFERROR(VLOOKUP(SBK118,[1]BA!$A$6:$H$184,{2,5,8},0),{"No encontrado","X","X"}))))</f>
        <v>ALAMBRON 1/4</v>
      </c>
      <c r="SBM118" s="12" t="str">
        <v>Kg</v>
      </c>
      <c r="SBN118" s="4">
        <v>16</v>
      </c>
      <c r="SBO118" s="1">
        <f t="shared" ref="SBO118" si="5709">(0.15*2+0.2*2)/0.2*0.248*1.03</f>
        <v>0.89</v>
      </c>
      <c r="SBP118" s="4">
        <f t="shared" si="3228"/>
        <v>14.24</v>
      </c>
      <c r="SBS118" s="1" t="s">
        <v>542</v>
      </c>
      <c r="SBT118" s="4" t="str" cm="1">
        <f t="array" ref="SBT118:SBV118">IFERROR(VLOOKUP(SBS118,[1]MA!$A$6:$D$32,{2,3,4},0),IFERROR(VLOOKUP(SBS118,[1]MO!$A$6:$D$26,{2,3,4},0),IFERROR(VLOOKUP(SBS118,[1]MQ!$A$6:$D$26,{2,3,4},0),IFERROR(VLOOKUP(SBS118,[1]BA!$A$6:$H$184,{2,5,8},0),{"No encontrado","X","X"}))))</f>
        <v>ALAMBRON 1/4</v>
      </c>
      <c r="SBU118" s="12" t="str">
        <v>Kg</v>
      </c>
      <c r="SBV118" s="4">
        <v>16</v>
      </c>
      <c r="SBW118" s="1">
        <f t="shared" ref="SBW118" si="5710">(0.15*2+0.2*2)/0.2*0.248*1.03</f>
        <v>0.89</v>
      </c>
      <c r="SBX118" s="4">
        <f t="shared" si="3230"/>
        <v>14.24</v>
      </c>
      <c r="SCA118" s="1" t="s">
        <v>542</v>
      </c>
      <c r="SCB118" s="4" t="str" cm="1">
        <f t="array" ref="SCB118:SCD118">IFERROR(VLOOKUP(SCA118,[1]MA!$A$6:$D$32,{2,3,4},0),IFERROR(VLOOKUP(SCA118,[1]MO!$A$6:$D$26,{2,3,4},0),IFERROR(VLOOKUP(SCA118,[1]MQ!$A$6:$D$26,{2,3,4},0),IFERROR(VLOOKUP(SCA118,[1]BA!$A$6:$H$184,{2,5,8},0),{"No encontrado","X","X"}))))</f>
        <v>ALAMBRON 1/4</v>
      </c>
      <c r="SCC118" s="12" t="str">
        <v>Kg</v>
      </c>
      <c r="SCD118" s="4">
        <v>16</v>
      </c>
      <c r="SCE118" s="1">
        <f t="shared" ref="SCE118" si="5711">(0.15*2+0.2*2)/0.2*0.248*1.03</f>
        <v>0.89</v>
      </c>
      <c r="SCF118" s="4">
        <f t="shared" si="3232"/>
        <v>14.24</v>
      </c>
      <c r="SCI118" s="1" t="s">
        <v>542</v>
      </c>
      <c r="SCJ118" s="4" t="str" cm="1">
        <f t="array" ref="SCJ118:SCL118">IFERROR(VLOOKUP(SCI118,[1]MA!$A$6:$D$32,{2,3,4},0),IFERROR(VLOOKUP(SCI118,[1]MO!$A$6:$D$26,{2,3,4},0),IFERROR(VLOOKUP(SCI118,[1]MQ!$A$6:$D$26,{2,3,4},0),IFERROR(VLOOKUP(SCI118,[1]BA!$A$6:$H$184,{2,5,8},0),{"No encontrado","X","X"}))))</f>
        <v>ALAMBRON 1/4</v>
      </c>
      <c r="SCK118" s="12" t="str">
        <v>Kg</v>
      </c>
      <c r="SCL118" s="4">
        <v>16</v>
      </c>
      <c r="SCM118" s="1">
        <f t="shared" ref="SCM118" si="5712">(0.15*2+0.2*2)/0.2*0.248*1.03</f>
        <v>0.89</v>
      </c>
      <c r="SCN118" s="4">
        <f t="shared" si="3234"/>
        <v>14.24</v>
      </c>
      <c r="SCQ118" s="1" t="s">
        <v>542</v>
      </c>
      <c r="SCR118" s="4" t="str" cm="1">
        <f t="array" ref="SCR118:SCT118">IFERROR(VLOOKUP(SCQ118,[1]MA!$A$6:$D$32,{2,3,4},0),IFERROR(VLOOKUP(SCQ118,[1]MO!$A$6:$D$26,{2,3,4},0),IFERROR(VLOOKUP(SCQ118,[1]MQ!$A$6:$D$26,{2,3,4},0),IFERROR(VLOOKUP(SCQ118,[1]BA!$A$6:$H$184,{2,5,8},0),{"No encontrado","X","X"}))))</f>
        <v>ALAMBRON 1/4</v>
      </c>
      <c r="SCS118" s="12" t="str">
        <v>Kg</v>
      </c>
      <c r="SCT118" s="4">
        <v>16</v>
      </c>
      <c r="SCU118" s="1">
        <f t="shared" ref="SCU118" si="5713">(0.15*2+0.2*2)/0.2*0.248*1.03</f>
        <v>0.89</v>
      </c>
      <c r="SCV118" s="4">
        <f t="shared" si="3236"/>
        <v>14.24</v>
      </c>
      <c r="SCY118" s="1" t="s">
        <v>542</v>
      </c>
      <c r="SCZ118" s="4" t="str" cm="1">
        <f t="array" ref="SCZ118:SDB118">IFERROR(VLOOKUP(SCY118,[1]MA!$A$6:$D$32,{2,3,4},0),IFERROR(VLOOKUP(SCY118,[1]MO!$A$6:$D$26,{2,3,4},0),IFERROR(VLOOKUP(SCY118,[1]MQ!$A$6:$D$26,{2,3,4},0),IFERROR(VLOOKUP(SCY118,[1]BA!$A$6:$H$184,{2,5,8},0),{"No encontrado","X","X"}))))</f>
        <v>ALAMBRON 1/4</v>
      </c>
      <c r="SDA118" s="12" t="str">
        <v>Kg</v>
      </c>
      <c r="SDB118" s="4">
        <v>16</v>
      </c>
      <c r="SDC118" s="1">
        <f t="shared" ref="SDC118" si="5714">(0.15*2+0.2*2)/0.2*0.248*1.03</f>
        <v>0.89</v>
      </c>
      <c r="SDD118" s="4">
        <f t="shared" si="3238"/>
        <v>14.24</v>
      </c>
      <c r="SDG118" s="1" t="s">
        <v>542</v>
      </c>
      <c r="SDH118" s="4" t="str" cm="1">
        <f t="array" ref="SDH118:SDJ118">IFERROR(VLOOKUP(SDG118,[1]MA!$A$6:$D$32,{2,3,4},0),IFERROR(VLOOKUP(SDG118,[1]MO!$A$6:$D$26,{2,3,4},0),IFERROR(VLOOKUP(SDG118,[1]MQ!$A$6:$D$26,{2,3,4},0),IFERROR(VLOOKUP(SDG118,[1]BA!$A$6:$H$184,{2,5,8},0),{"No encontrado","X","X"}))))</f>
        <v>ALAMBRON 1/4</v>
      </c>
      <c r="SDI118" s="12" t="str">
        <v>Kg</v>
      </c>
      <c r="SDJ118" s="4">
        <v>16</v>
      </c>
      <c r="SDK118" s="1">
        <f t="shared" ref="SDK118" si="5715">(0.15*2+0.2*2)/0.2*0.248*1.03</f>
        <v>0.89</v>
      </c>
      <c r="SDL118" s="4">
        <f t="shared" si="3240"/>
        <v>14.24</v>
      </c>
      <c r="SDO118" s="1" t="s">
        <v>542</v>
      </c>
      <c r="SDP118" s="4" t="str" cm="1">
        <f t="array" ref="SDP118:SDR118">IFERROR(VLOOKUP(SDO118,[1]MA!$A$6:$D$32,{2,3,4},0),IFERROR(VLOOKUP(SDO118,[1]MO!$A$6:$D$26,{2,3,4},0),IFERROR(VLOOKUP(SDO118,[1]MQ!$A$6:$D$26,{2,3,4},0),IFERROR(VLOOKUP(SDO118,[1]BA!$A$6:$H$184,{2,5,8},0),{"No encontrado","X","X"}))))</f>
        <v>ALAMBRON 1/4</v>
      </c>
      <c r="SDQ118" s="12" t="str">
        <v>Kg</v>
      </c>
      <c r="SDR118" s="4">
        <v>16</v>
      </c>
      <c r="SDS118" s="1">
        <f t="shared" ref="SDS118" si="5716">(0.15*2+0.2*2)/0.2*0.248*1.03</f>
        <v>0.89</v>
      </c>
      <c r="SDT118" s="4">
        <f t="shared" si="3242"/>
        <v>14.24</v>
      </c>
      <c r="SDW118" s="1" t="s">
        <v>542</v>
      </c>
      <c r="SDX118" s="4" t="str" cm="1">
        <f t="array" ref="SDX118:SDZ118">IFERROR(VLOOKUP(SDW118,[1]MA!$A$6:$D$32,{2,3,4},0),IFERROR(VLOOKUP(SDW118,[1]MO!$A$6:$D$26,{2,3,4},0),IFERROR(VLOOKUP(SDW118,[1]MQ!$A$6:$D$26,{2,3,4},0),IFERROR(VLOOKUP(SDW118,[1]BA!$A$6:$H$184,{2,5,8},0),{"No encontrado","X","X"}))))</f>
        <v>ALAMBRON 1/4</v>
      </c>
      <c r="SDY118" s="12" t="str">
        <v>Kg</v>
      </c>
      <c r="SDZ118" s="4">
        <v>16</v>
      </c>
      <c r="SEA118" s="1">
        <f t="shared" ref="SEA118" si="5717">(0.15*2+0.2*2)/0.2*0.248*1.03</f>
        <v>0.89</v>
      </c>
      <c r="SEB118" s="4">
        <f t="shared" si="3244"/>
        <v>14.24</v>
      </c>
      <c r="SEE118" s="1" t="s">
        <v>542</v>
      </c>
      <c r="SEF118" s="4" t="str" cm="1">
        <f t="array" ref="SEF118:SEH118">IFERROR(VLOOKUP(SEE118,[1]MA!$A$6:$D$32,{2,3,4},0),IFERROR(VLOOKUP(SEE118,[1]MO!$A$6:$D$26,{2,3,4},0),IFERROR(VLOOKUP(SEE118,[1]MQ!$A$6:$D$26,{2,3,4},0),IFERROR(VLOOKUP(SEE118,[1]BA!$A$6:$H$184,{2,5,8},0),{"No encontrado","X","X"}))))</f>
        <v>ALAMBRON 1/4</v>
      </c>
      <c r="SEG118" s="12" t="str">
        <v>Kg</v>
      </c>
      <c r="SEH118" s="4">
        <v>16</v>
      </c>
      <c r="SEI118" s="1">
        <f t="shared" ref="SEI118" si="5718">(0.15*2+0.2*2)/0.2*0.248*1.03</f>
        <v>0.89</v>
      </c>
      <c r="SEJ118" s="4">
        <f t="shared" si="3246"/>
        <v>14.24</v>
      </c>
      <c r="SEM118" s="1" t="s">
        <v>542</v>
      </c>
      <c r="SEN118" s="4" t="str" cm="1">
        <f t="array" ref="SEN118:SEP118">IFERROR(VLOOKUP(SEM118,[1]MA!$A$6:$D$32,{2,3,4},0),IFERROR(VLOOKUP(SEM118,[1]MO!$A$6:$D$26,{2,3,4},0),IFERROR(VLOOKUP(SEM118,[1]MQ!$A$6:$D$26,{2,3,4},0),IFERROR(VLOOKUP(SEM118,[1]BA!$A$6:$H$184,{2,5,8},0),{"No encontrado","X","X"}))))</f>
        <v>ALAMBRON 1/4</v>
      </c>
      <c r="SEO118" s="12" t="str">
        <v>Kg</v>
      </c>
      <c r="SEP118" s="4">
        <v>16</v>
      </c>
      <c r="SEQ118" s="1">
        <f t="shared" ref="SEQ118" si="5719">(0.15*2+0.2*2)/0.2*0.248*1.03</f>
        <v>0.89</v>
      </c>
      <c r="SER118" s="4">
        <f t="shared" si="3248"/>
        <v>14.24</v>
      </c>
      <c r="SEU118" s="1" t="s">
        <v>542</v>
      </c>
      <c r="SEV118" s="4" t="str" cm="1">
        <f t="array" ref="SEV118:SEX118">IFERROR(VLOOKUP(SEU118,[1]MA!$A$6:$D$32,{2,3,4},0),IFERROR(VLOOKUP(SEU118,[1]MO!$A$6:$D$26,{2,3,4},0),IFERROR(VLOOKUP(SEU118,[1]MQ!$A$6:$D$26,{2,3,4},0),IFERROR(VLOOKUP(SEU118,[1]BA!$A$6:$H$184,{2,5,8},0),{"No encontrado","X","X"}))))</f>
        <v>ALAMBRON 1/4</v>
      </c>
      <c r="SEW118" s="12" t="str">
        <v>Kg</v>
      </c>
      <c r="SEX118" s="4">
        <v>16</v>
      </c>
      <c r="SEY118" s="1">
        <f t="shared" ref="SEY118" si="5720">(0.15*2+0.2*2)/0.2*0.248*1.03</f>
        <v>0.89</v>
      </c>
      <c r="SEZ118" s="4">
        <f t="shared" si="3250"/>
        <v>14.24</v>
      </c>
      <c r="SFC118" s="1" t="s">
        <v>542</v>
      </c>
      <c r="SFD118" s="4" t="str" cm="1">
        <f t="array" ref="SFD118:SFF118">IFERROR(VLOOKUP(SFC118,[1]MA!$A$6:$D$32,{2,3,4},0),IFERROR(VLOOKUP(SFC118,[1]MO!$A$6:$D$26,{2,3,4},0),IFERROR(VLOOKUP(SFC118,[1]MQ!$A$6:$D$26,{2,3,4},0),IFERROR(VLOOKUP(SFC118,[1]BA!$A$6:$H$184,{2,5,8},0),{"No encontrado","X","X"}))))</f>
        <v>ALAMBRON 1/4</v>
      </c>
      <c r="SFE118" s="12" t="str">
        <v>Kg</v>
      </c>
      <c r="SFF118" s="4">
        <v>16</v>
      </c>
      <c r="SFG118" s="1">
        <f t="shared" ref="SFG118" si="5721">(0.15*2+0.2*2)/0.2*0.248*1.03</f>
        <v>0.89</v>
      </c>
      <c r="SFH118" s="4">
        <f t="shared" si="3252"/>
        <v>14.24</v>
      </c>
      <c r="SFK118" s="1" t="s">
        <v>542</v>
      </c>
      <c r="SFL118" s="4" t="str" cm="1">
        <f t="array" ref="SFL118:SFN118">IFERROR(VLOOKUP(SFK118,[1]MA!$A$6:$D$32,{2,3,4},0),IFERROR(VLOOKUP(SFK118,[1]MO!$A$6:$D$26,{2,3,4},0),IFERROR(VLOOKUP(SFK118,[1]MQ!$A$6:$D$26,{2,3,4},0),IFERROR(VLOOKUP(SFK118,[1]BA!$A$6:$H$184,{2,5,8},0),{"No encontrado","X","X"}))))</f>
        <v>ALAMBRON 1/4</v>
      </c>
      <c r="SFM118" s="12" t="str">
        <v>Kg</v>
      </c>
      <c r="SFN118" s="4">
        <v>16</v>
      </c>
      <c r="SFO118" s="1">
        <f t="shared" ref="SFO118" si="5722">(0.15*2+0.2*2)/0.2*0.248*1.03</f>
        <v>0.89</v>
      </c>
      <c r="SFP118" s="4">
        <f t="shared" si="3254"/>
        <v>14.24</v>
      </c>
      <c r="SFS118" s="1" t="s">
        <v>542</v>
      </c>
      <c r="SFT118" s="4" t="str" cm="1">
        <f t="array" ref="SFT118:SFV118">IFERROR(VLOOKUP(SFS118,[1]MA!$A$6:$D$32,{2,3,4},0),IFERROR(VLOOKUP(SFS118,[1]MO!$A$6:$D$26,{2,3,4},0),IFERROR(VLOOKUP(SFS118,[1]MQ!$A$6:$D$26,{2,3,4},0),IFERROR(VLOOKUP(SFS118,[1]BA!$A$6:$H$184,{2,5,8},0),{"No encontrado","X","X"}))))</f>
        <v>ALAMBRON 1/4</v>
      </c>
      <c r="SFU118" s="12" t="str">
        <v>Kg</v>
      </c>
      <c r="SFV118" s="4">
        <v>16</v>
      </c>
      <c r="SFW118" s="1">
        <f t="shared" ref="SFW118" si="5723">(0.15*2+0.2*2)/0.2*0.248*1.03</f>
        <v>0.89</v>
      </c>
      <c r="SFX118" s="4">
        <f t="shared" si="3256"/>
        <v>14.24</v>
      </c>
      <c r="SGA118" s="1" t="s">
        <v>542</v>
      </c>
      <c r="SGB118" s="4" t="str" cm="1">
        <f t="array" ref="SGB118:SGD118">IFERROR(VLOOKUP(SGA118,[1]MA!$A$6:$D$32,{2,3,4},0),IFERROR(VLOOKUP(SGA118,[1]MO!$A$6:$D$26,{2,3,4},0),IFERROR(VLOOKUP(SGA118,[1]MQ!$A$6:$D$26,{2,3,4},0),IFERROR(VLOOKUP(SGA118,[1]BA!$A$6:$H$184,{2,5,8},0),{"No encontrado","X","X"}))))</f>
        <v>ALAMBRON 1/4</v>
      </c>
      <c r="SGC118" s="12" t="str">
        <v>Kg</v>
      </c>
      <c r="SGD118" s="4">
        <v>16</v>
      </c>
      <c r="SGE118" s="1">
        <f t="shared" ref="SGE118" si="5724">(0.15*2+0.2*2)/0.2*0.248*1.03</f>
        <v>0.89</v>
      </c>
      <c r="SGF118" s="4">
        <f t="shared" si="3258"/>
        <v>14.24</v>
      </c>
      <c r="SGI118" s="1" t="s">
        <v>542</v>
      </c>
      <c r="SGJ118" s="4" t="str" cm="1">
        <f t="array" ref="SGJ118:SGL118">IFERROR(VLOOKUP(SGI118,[1]MA!$A$6:$D$32,{2,3,4},0),IFERROR(VLOOKUP(SGI118,[1]MO!$A$6:$D$26,{2,3,4},0),IFERROR(VLOOKUP(SGI118,[1]MQ!$A$6:$D$26,{2,3,4},0),IFERROR(VLOOKUP(SGI118,[1]BA!$A$6:$H$184,{2,5,8},0),{"No encontrado","X","X"}))))</f>
        <v>ALAMBRON 1/4</v>
      </c>
      <c r="SGK118" s="12" t="str">
        <v>Kg</v>
      </c>
      <c r="SGL118" s="4">
        <v>16</v>
      </c>
      <c r="SGM118" s="1">
        <f t="shared" ref="SGM118" si="5725">(0.15*2+0.2*2)/0.2*0.248*1.03</f>
        <v>0.89</v>
      </c>
      <c r="SGN118" s="4">
        <f t="shared" si="3260"/>
        <v>14.24</v>
      </c>
      <c r="SGQ118" s="1" t="s">
        <v>542</v>
      </c>
      <c r="SGR118" s="4" t="str" cm="1">
        <f t="array" ref="SGR118:SGT118">IFERROR(VLOOKUP(SGQ118,[1]MA!$A$6:$D$32,{2,3,4},0),IFERROR(VLOOKUP(SGQ118,[1]MO!$A$6:$D$26,{2,3,4},0),IFERROR(VLOOKUP(SGQ118,[1]MQ!$A$6:$D$26,{2,3,4},0),IFERROR(VLOOKUP(SGQ118,[1]BA!$A$6:$H$184,{2,5,8},0),{"No encontrado","X","X"}))))</f>
        <v>ALAMBRON 1/4</v>
      </c>
      <c r="SGS118" s="12" t="str">
        <v>Kg</v>
      </c>
      <c r="SGT118" s="4">
        <v>16</v>
      </c>
      <c r="SGU118" s="1">
        <f t="shared" ref="SGU118" si="5726">(0.15*2+0.2*2)/0.2*0.248*1.03</f>
        <v>0.89</v>
      </c>
      <c r="SGV118" s="4">
        <f t="shared" si="3262"/>
        <v>14.24</v>
      </c>
      <c r="SGY118" s="1" t="s">
        <v>542</v>
      </c>
      <c r="SGZ118" s="4" t="str" cm="1">
        <f t="array" ref="SGZ118:SHB118">IFERROR(VLOOKUP(SGY118,[1]MA!$A$6:$D$32,{2,3,4},0),IFERROR(VLOOKUP(SGY118,[1]MO!$A$6:$D$26,{2,3,4},0),IFERROR(VLOOKUP(SGY118,[1]MQ!$A$6:$D$26,{2,3,4},0),IFERROR(VLOOKUP(SGY118,[1]BA!$A$6:$H$184,{2,5,8},0),{"No encontrado","X","X"}))))</f>
        <v>ALAMBRON 1/4</v>
      </c>
      <c r="SHA118" s="12" t="str">
        <v>Kg</v>
      </c>
      <c r="SHB118" s="4">
        <v>16</v>
      </c>
      <c r="SHC118" s="1">
        <f t="shared" ref="SHC118" si="5727">(0.15*2+0.2*2)/0.2*0.248*1.03</f>
        <v>0.89</v>
      </c>
      <c r="SHD118" s="4">
        <f t="shared" si="3264"/>
        <v>14.24</v>
      </c>
      <c r="SHG118" s="1" t="s">
        <v>542</v>
      </c>
      <c r="SHH118" s="4" t="str" cm="1">
        <f t="array" ref="SHH118:SHJ118">IFERROR(VLOOKUP(SHG118,[1]MA!$A$6:$D$32,{2,3,4},0),IFERROR(VLOOKUP(SHG118,[1]MO!$A$6:$D$26,{2,3,4},0),IFERROR(VLOOKUP(SHG118,[1]MQ!$A$6:$D$26,{2,3,4},0),IFERROR(VLOOKUP(SHG118,[1]BA!$A$6:$H$184,{2,5,8},0),{"No encontrado","X","X"}))))</f>
        <v>ALAMBRON 1/4</v>
      </c>
      <c r="SHI118" s="12" t="str">
        <v>Kg</v>
      </c>
      <c r="SHJ118" s="4">
        <v>16</v>
      </c>
      <c r="SHK118" s="1">
        <f t="shared" ref="SHK118" si="5728">(0.15*2+0.2*2)/0.2*0.248*1.03</f>
        <v>0.89</v>
      </c>
      <c r="SHL118" s="4">
        <f t="shared" si="3266"/>
        <v>14.24</v>
      </c>
      <c r="SHO118" s="1" t="s">
        <v>542</v>
      </c>
      <c r="SHP118" s="4" t="str" cm="1">
        <f t="array" ref="SHP118:SHR118">IFERROR(VLOOKUP(SHO118,[1]MA!$A$6:$D$32,{2,3,4},0),IFERROR(VLOOKUP(SHO118,[1]MO!$A$6:$D$26,{2,3,4},0),IFERROR(VLOOKUP(SHO118,[1]MQ!$A$6:$D$26,{2,3,4},0),IFERROR(VLOOKUP(SHO118,[1]BA!$A$6:$H$184,{2,5,8},0),{"No encontrado","X","X"}))))</f>
        <v>ALAMBRON 1/4</v>
      </c>
      <c r="SHQ118" s="12" t="str">
        <v>Kg</v>
      </c>
      <c r="SHR118" s="4">
        <v>16</v>
      </c>
      <c r="SHS118" s="1">
        <f t="shared" ref="SHS118" si="5729">(0.15*2+0.2*2)/0.2*0.248*1.03</f>
        <v>0.89</v>
      </c>
      <c r="SHT118" s="4">
        <f t="shared" si="3268"/>
        <v>14.24</v>
      </c>
      <c r="SHW118" s="1" t="s">
        <v>542</v>
      </c>
      <c r="SHX118" s="4" t="str" cm="1">
        <f t="array" ref="SHX118:SHZ118">IFERROR(VLOOKUP(SHW118,[1]MA!$A$6:$D$32,{2,3,4},0),IFERROR(VLOOKUP(SHW118,[1]MO!$A$6:$D$26,{2,3,4},0),IFERROR(VLOOKUP(SHW118,[1]MQ!$A$6:$D$26,{2,3,4},0),IFERROR(VLOOKUP(SHW118,[1]BA!$A$6:$H$184,{2,5,8},0),{"No encontrado","X","X"}))))</f>
        <v>ALAMBRON 1/4</v>
      </c>
      <c r="SHY118" s="12" t="str">
        <v>Kg</v>
      </c>
      <c r="SHZ118" s="4">
        <v>16</v>
      </c>
      <c r="SIA118" s="1">
        <f t="shared" ref="SIA118" si="5730">(0.15*2+0.2*2)/0.2*0.248*1.03</f>
        <v>0.89</v>
      </c>
      <c r="SIB118" s="4">
        <f t="shared" si="3270"/>
        <v>14.24</v>
      </c>
      <c r="SIE118" s="1" t="s">
        <v>542</v>
      </c>
      <c r="SIF118" s="4" t="str" cm="1">
        <f t="array" ref="SIF118:SIH118">IFERROR(VLOOKUP(SIE118,[1]MA!$A$6:$D$32,{2,3,4},0),IFERROR(VLOOKUP(SIE118,[1]MO!$A$6:$D$26,{2,3,4},0),IFERROR(VLOOKUP(SIE118,[1]MQ!$A$6:$D$26,{2,3,4},0),IFERROR(VLOOKUP(SIE118,[1]BA!$A$6:$H$184,{2,5,8},0),{"No encontrado","X","X"}))))</f>
        <v>ALAMBRON 1/4</v>
      </c>
      <c r="SIG118" s="12" t="str">
        <v>Kg</v>
      </c>
      <c r="SIH118" s="4">
        <v>16</v>
      </c>
      <c r="SII118" s="1">
        <f t="shared" ref="SII118" si="5731">(0.15*2+0.2*2)/0.2*0.248*1.03</f>
        <v>0.89</v>
      </c>
      <c r="SIJ118" s="4">
        <f t="shared" si="3272"/>
        <v>14.24</v>
      </c>
      <c r="SIM118" s="1" t="s">
        <v>542</v>
      </c>
      <c r="SIN118" s="4" t="str" cm="1">
        <f t="array" ref="SIN118:SIP118">IFERROR(VLOOKUP(SIM118,[1]MA!$A$6:$D$32,{2,3,4},0),IFERROR(VLOOKUP(SIM118,[1]MO!$A$6:$D$26,{2,3,4},0),IFERROR(VLOOKUP(SIM118,[1]MQ!$A$6:$D$26,{2,3,4},0),IFERROR(VLOOKUP(SIM118,[1]BA!$A$6:$H$184,{2,5,8},0),{"No encontrado","X","X"}))))</f>
        <v>ALAMBRON 1/4</v>
      </c>
      <c r="SIO118" s="12" t="str">
        <v>Kg</v>
      </c>
      <c r="SIP118" s="4">
        <v>16</v>
      </c>
      <c r="SIQ118" s="1">
        <f t="shared" ref="SIQ118" si="5732">(0.15*2+0.2*2)/0.2*0.248*1.03</f>
        <v>0.89</v>
      </c>
      <c r="SIR118" s="4">
        <f t="shared" si="3274"/>
        <v>14.24</v>
      </c>
      <c r="SIU118" s="1" t="s">
        <v>542</v>
      </c>
      <c r="SIV118" s="4" t="str" cm="1">
        <f t="array" ref="SIV118:SIX118">IFERROR(VLOOKUP(SIU118,[1]MA!$A$6:$D$32,{2,3,4},0),IFERROR(VLOOKUP(SIU118,[1]MO!$A$6:$D$26,{2,3,4},0),IFERROR(VLOOKUP(SIU118,[1]MQ!$A$6:$D$26,{2,3,4},0),IFERROR(VLOOKUP(SIU118,[1]BA!$A$6:$H$184,{2,5,8},0),{"No encontrado","X","X"}))))</f>
        <v>ALAMBRON 1/4</v>
      </c>
      <c r="SIW118" s="12" t="str">
        <v>Kg</v>
      </c>
      <c r="SIX118" s="4">
        <v>16</v>
      </c>
      <c r="SIY118" s="1">
        <f t="shared" ref="SIY118" si="5733">(0.15*2+0.2*2)/0.2*0.248*1.03</f>
        <v>0.89</v>
      </c>
      <c r="SIZ118" s="4">
        <f t="shared" si="3276"/>
        <v>14.24</v>
      </c>
      <c r="SJC118" s="1" t="s">
        <v>542</v>
      </c>
      <c r="SJD118" s="4" t="str" cm="1">
        <f t="array" ref="SJD118:SJF118">IFERROR(VLOOKUP(SJC118,[1]MA!$A$6:$D$32,{2,3,4},0),IFERROR(VLOOKUP(SJC118,[1]MO!$A$6:$D$26,{2,3,4},0),IFERROR(VLOOKUP(SJC118,[1]MQ!$A$6:$D$26,{2,3,4},0),IFERROR(VLOOKUP(SJC118,[1]BA!$A$6:$H$184,{2,5,8},0),{"No encontrado","X","X"}))))</f>
        <v>ALAMBRON 1/4</v>
      </c>
      <c r="SJE118" s="12" t="str">
        <v>Kg</v>
      </c>
      <c r="SJF118" s="4">
        <v>16</v>
      </c>
      <c r="SJG118" s="1">
        <f t="shared" ref="SJG118" si="5734">(0.15*2+0.2*2)/0.2*0.248*1.03</f>
        <v>0.89</v>
      </c>
      <c r="SJH118" s="4">
        <f t="shared" si="3278"/>
        <v>14.24</v>
      </c>
      <c r="SJK118" s="1" t="s">
        <v>542</v>
      </c>
      <c r="SJL118" s="4" t="str" cm="1">
        <f t="array" ref="SJL118:SJN118">IFERROR(VLOOKUP(SJK118,[1]MA!$A$6:$D$32,{2,3,4},0),IFERROR(VLOOKUP(SJK118,[1]MO!$A$6:$D$26,{2,3,4},0),IFERROR(VLOOKUP(SJK118,[1]MQ!$A$6:$D$26,{2,3,4},0),IFERROR(VLOOKUP(SJK118,[1]BA!$A$6:$H$184,{2,5,8},0),{"No encontrado","X","X"}))))</f>
        <v>ALAMBRON 1/4</v>
      </c>
      <c r="SJM118" s="12" t="str">
        <v>Kg</v>
      </c>
      <c r="SJN118" s="4">
        <v>16</v>
      </c>
      <c r="SJO118" s="1">
        <f t="shared" ref="SJO118" si="5735">(0.15*2+0.2*2)/0.2*0.248*1.03</f>
        <v>0.89</v>
      </c>
      <c r="SJP118" s="4">
        <f t="shared" si="3280"/>
        <v>14.24</v>
      </c>
      <c r="SJS118" s="1" t="s">
        <v>542</v>
      </c>
      <c r="SJT118" s="4" t="str" cm="1">
        <f t="array" ref="SJT118:SJV118">IFERROR(VLOOKUP(SJS118,[1]MA!$A$6:$D$32,{2,3,4},0),IFERROR(VLOOKUP(SJS118,[1]MO!$A$6:$D$26,{2,3,4},0),IFERROR(VLOOKUP(SJS118,[1]MQ!$A$6:$D$26,{2,3,4},0),IFERROR(VLOOKUP(SJS118,[1]BA!$A$6:$H$184,{2,5,8},0),{"No encontrado","X","X"}))))</f>
        <v>ALAMBRON 1/4</v>
      </c>
      <c r="SJU118" s="12" t="str">
        <v>Kg</v>
      </c>
      <c r="SJV118" s="4">
        <v>16</v>
      </c>
      <c r="SJW118" s="1">
        <f t="shared" ref="SJW118" si="5736">(0.15*2+0.2*2)/0.2*0.248*1.03</f>
        <v>0.89</v>
      </c>
      <c r="SJX118" s="4">
        <f t="shared" si="3282"/>
        <v>14.24</v>
      </c>
      <c r="SKA118" s="1" t="s">
        <v>542</v>
      </c>
      <c r="SKB118" s="4" t="str" cm="1">
        <f t="array" ref="SKB118:SKD118">IFERROR(VLOOKUP(SKA118,[1]MA!$A$6:$D$32,{2,3,4},0),IFERROR(VLOOKUP(SKA118,[1]MO!$A$6:$D$26,{2,3,4},0),IFERROR(VLOOKUP(SKA118,[1]MQ!$A$6:$D$26,{2,3,4},0),IFERROR(VLOOKUP(SKA118,[1]BA!$A$6:$H$184,{2,5,8},0),{"No encontrado","X","X"}))))</f>
        <v>ALAMBRON 1/4</v>
      </c>
      <c r="SKC118" s="12" t="str">
        <v>Kg</v>
      </c>
      <c r="SKD118" s="4">
        <v>16</v>
      </c>
      <c r="SKE118" s="1">
        <f t="shared" ref="SKE118" si="5737">(0.15*2+0.2*2)/0.2*0.248*1.03</f>
        <v>0.89</v>
      </c>
      <c r="SKF118" s="4">
        <f t="shared" si="3284"/>
        <v>14.24</v>
      </c>
      <c r="SKI118" s="1" t="s">
        <v>542</v>
      </c>
      <c r="SKJ118" s="4" t="str" cm="1">
        <f t="array" ref="SKJ118:SKL118">IFERROR(VLOOKUP(SKI118,[1]MA!$A$6:$D$32,{2,3,4},0),IFERROR(VLOOKUP(SKI118,[1]MO!$A$6:$D$26,{2,3,4},0),IFERROR(VLOOKUP(SKI118,[1]MQ!$A$6:$D$26,{2,3,4},0),IFERROR(VLOOKUP(SKI118,[1]BA!$A$6:$H$184,{2,5,8},0),{"No encontrado","X","X"}))))</f>
        <v>ALAMBRON 1/4</v>
      </c>
      <c r="SKK118" s="12" t="str">
        <v>Kg</v>
      </c>
      <c r="SKL118" s="4">
        <v>16</v>
      </c>
      <c r="SKM118" s="1">
        <f t="shared" ref="SKM118" si="5738">(0.15*2+0.2*2)/0.2*0.248*1.03</f>
        <v>0.89</v>
      </c>
      <c r="SKN118" s="4">
        <f t="shared" si="3286"/>
        <v>14.24</v>
      </c>
      <c r="SKQ118" s="1" t="s">
        <v>542</v>
      </c>
      <c r="SKR118" s="4" t="str" cm="1">
        <f t="array" ref="SKR118:SKT118">IFERROR(VLOOKUP(SKQ118,[1]MA!$A$6:$D$32,{2,3,4},0),IFERROR(VLOOKUP(SKQ118,[1]MO!$A$6:$D$26,{2,3,4},0),IFERROR(VLOOKUP(SKQ118,[1]MQ!$A$6:$D$26,{2,3,4},0),IFERROR(VLOOKUP(SKQ118,[1]BA!$A$6:$H$184,{2,5,8},0),{"No encontrado","X","X"}))))</f>
        <v>ALAMBRON 1/4</v>
      </c>
      <c r="SKS118" s="12" t="str">
        <v>Kg</v>
      </c>
      <c r="SKT118" s="4">
        <v>16</v>
      </c>
      <c r="SKU118" s="1">
        <f t="shared" ref="SKU118" si="5739">(0.15*2+0.2*2)/0.2*0.248*1.03</f>
        <v>0.89</v>
      </c>
      <c r="SKV118" s="4">
        <f t="shared" si="3288"/>
        <v>14.24</v>
      </c>
      <c r="SKY118" s="1" t="s">
        <v>542</v>
      </c>
      <c r="SKZ118" s="4" t="str" cm="1">
        <f t="array" ref="SKZ118:SLB118">IFERROR(VLOOKUP(SKY118,[1]MA!$A$6:$D$32,{2,3,4},0),IFERROR(VLOOKUP(SKY118,[1]MO!$A$6:$D$26,{2,3,4},0),IFERROR(VLOOKUP(SKY118,[1]MQ!$A$6:$D$26,{2,3,4},0),IFERROR(VLOOKUP(SKY118,[1]BA!$A$6:$H$184,{2,5,8},0),{"No encontrado","X","X"}))))</f>
        <v>ALAMBRON 1/4</v>
      </c>
      <c r="SLA118" s="12" t="str">
        <v>Kg</v>
      </c>
      <c r="SLB118" s="4">
        <v>16</v>
      </c>
      <c r="SLC118" s="1">
        <f t="shared" ref="SLC118" si="5740">(0.15*2+0.2*2)/0.2*0.248*1.03</f>
        <v>0.89</v>
      </c>
      <c r="SLD118" s="4">
        <f t="shared" si="3290"/>
        <v>14.24</v>
      </c>
      <c r="SLG118" s="1" t="s">
        <v>542</v>
      </c>
      <c r="SLH118" s="4" t="str" cm="1">
        <f t="array" ref="SLH118:SLJ118">IFERROR(VLOOKUP(SLG118,[1]MA!$A$6:$D$32,{2,3,4},0),IFERROR(VLOOKUP(SLG118,[1]MO!$A$6:$D$26,{2,3,4},0),IFERROR(VLOOKUP(SLG118,[1]MQ!$A$6:$D$26,{2,3,4},0),IFERROR(VLOOKUP(SLG118,[1]BA!$A$6:$H$184,{2,5,8},0),{"No encontrado","X","X"}))))</f>
        <v>ALAMBRON 1/4</v>
      </c>
      <c r="SLI118" s="12" t="str">
        <v>Kg</v>
      </c>
      <c r="SLJ118" s="4">
        <v>16</v>
      </c>
      <c r="SLK118" s="1">
        <f t="shared" ref="SLK118" si="5741">(0.15*2+0.2*2)/0.2*0.248*1.03</f>
        <v>0.89</v>
      </c>
      <c r="SLL118" s="4">
        <f t="shared" si="3292"/>
        <v>14.24</v>
      </c>
      <c r="SLO118" s="1" t="s">
        <v>542</v>
      </c>
      <c r="SLP118" s="4" t="str" cm="1">
        <f t="array" ref="SLP118:SLR118">IFERROR(VLOOKUP(SLO118,[1]MA!$A$6:$D$32,{2,3,4},0),IFERROR(VLOOKUP(SLO118,[1]MO!$A$6:$D$26,{2,3,4},0),IFERROR(VLOOKUP(SLO118,[1]MQ!$A$6:$D$26,{2,3,4},0),IFERROR(VLOOKUP(SLO118,[1]BA!$A$6:$H$184,{2,5,8},0),{"No encontrado","X","X"}))))</f>
        <v>ALAMBRON 1/4</v>
      </c>
      <c r="SLQ118" s="12" t="str">
        <v>Kg</v>
      </c>
      <c r="SLR118" s="4">
        <v>16</v>
      </c>
      <c r="SLS118" s="1">
        <f t="shared" ref="SLS118" si="5742">(0.15*2+0.2*2)/0.2*0.248*1.03</f>
        <v>0.89</v>
      </c>
      <c r="SLT118" s="4">
        <f t="shared" si="3294"/>
        <v>14.24</v>
      </c>
      <c r="SLW118" s="1" t="s">
        <v>542</v>
      </c>
      <c r="SLX118" s="4" t="str" cm="1">
        <f t="array" ref="SLX118:SLZ118">IFERROR(VLOOKUP(SLW118,[1]MA!$A$6:$D$32,{2,3,4},0),IFERROR(VLOOKUP(SLW118,[1]MO!$A$6:$D$26,{2,3,4},0),IFERROR(VLOOKUP(SLW118,[1]MQ!$A$6:$D$26,{2,3,4},0),IFERROR(VLOOKUP(SLW118,[1]BA!$A$6:$H$184,{2,5,8},0),{"No encontrado","X","X"}))))</f>
        <v>ALAMBRON 1/4</v>
      </c>
      <c r="SLY118" s="12" t="str">
        <v>Kg</v>
      </c>
      <c r="SLZ118" s="4">
        <v>16</v>
      </c>
      <c r="SMA118" s="1">
        <f t="shared" ref="SMA118" si="5743">(0.15*2+0.2*2)/0.2*0.248*1.03</f>
        <v>0.89</v>
      </c>
      <c r="SMB118" s="4">
        <f t="shared" si="3296"/>
        <v>14.24</v>
      </c>
      <c r="SME118" s="1" t="s">
        <v>542</v>
      </c>
      <c r="SMF118" s="4" t="str" cm="1">
        <f t="array" ref="SMF118:SMH118">IFERROR(VLOOKUP(SME118,[1]MA!$A$6:$D$32,{2,3,4},0),IFERROR(VLOOKUP(SME118,[1]MO!$A$6:$D$26,{2,3,4},0),IFERROR(VLOOKUP(SME118,[1]MQ!$A$6:$D$26,{2,3,4},0),IFERROR(VLOOKUP(SME118,[1]BA!$A$6:$H$184,{2,5,8},0),{"No encontrado","X","X"}))))</f>
        <v>ALAMBRON 1/4</v>
      </c>
      <c r="SMG118" s="12" t="str">
        <v>Kg</v>
      </c>
      <c r="SMH118" s="4">
        <v>16</v>
      </c>
      <c r="SMI118" s="1">
        <f t="shared" ref="SMI118" si="5744">(0.15*2+0.2*2)/0.2*0.248*1.03</f>
        <v>0.89</v>
      </c>
      <c r="SMJ118" s="4">
        <f t="shared" si="3298"/>
        <v>14.24</v>
      </c>
      <c r="SMM118" s="1" t="s">
        <v>542</v>
      </c>
      <c r="SMN118" s="4" t="str" cm="1">
        <f t="array" ref="SMN118:SMP118">IFERROR(VLOOKUP(SMM118,[1]MA!$A$6:$D$32,{2,3,4},0),IFERROR(VLOOKUP(SMM118,[1]MO!$A$6:$D$26,{2,3,4},0),IFERROR(VLOOKUP(SMM118,[1]MQ!$A$6:$D$26,{2,3,4},0),IFERROR(VLOOKUP(SMM118,[1]BA!$A$6:$H$184,{2,5,8},0),{"No encontrado","X","X"}))))</f>
        <v>ALAMBRON 1/4</v>
      </c>
      <c r="SMO118" s="12" t="str">
        <v>Kg</v>
      </c>
      <c r="SMP118" s="4">
        <v>16</v>
      </c>
      <c r="SMQ118" s="1">
        <f t="shared" ref="SMQ118" si="5745">(0.15*2+0.2*2)/0.2*0.248*1.03</f>
        <v>0.89</v>
      </c>
      <c r="SMR118" s="4">
        <f t="shared" si="3300"/>
        <v>14.24</v>
      </c>
      <c r="SMU118" s="1" t="s">
        <v>542</v>
      </c>
      <c r="SMV118" s="4" t="str" cm="1">
        <f t="array" ref="SMV118:SMX118">IFERROR(VLOOKUP(SMU118,[1]MA!$A$6:$D$32,{2,3,4},0),IFERROR(VLOOKUP(SMU118,[1]MO!$A$6:$D$26,{2,3,4},0),IFERROR(VLOOKUP(SMU118,[1]MQ!$A$6:$D$26,{2,3,4},0),IFERROR(VLOOKUP(SMU118,[1]BA!$A$6:$H$184,{2,5,8},0),{"No encontrado","X","X"}))))</f>
        <v>ALAMBRON 1/4</v>
      </c>
      <c r="SMW118" s="12" t="str">
        <v>Kg</v>
      </c>
      <c r="SMX118" s="4">
        <v>16</v>
      </c>
      <c r="SMY118" s="1">
        <f t="shared" ref="SMY118" si="5746">(0.15*2+0.2*2)/0.2*0.248*1.03</f>
        <v>0.89</v>
      </c>
      <c r="SMZ118" s="4">
        <f t="shared" si="3302"/>
        <v>14.24</v>
      </c>
      <c r="SNC118" s="1" t="s">
        <v>542</v>
      </c>
      <c r="SND118" s="4" t="str" cm="1">
        <f t="array" ref="SND118:SNF118">IFERROR(VLOOKUP(SNC118,[1]MA!$A$6:$D$32,{2,3,4},0),IFERROR(VLOOKUP(SNC118,[1]MO!$A$6:$D$26,{2,3,4},0),IFERROR(VLOOKUP(SNC118,[1]MQ!$A$6:$D$26,{2,3,4},0),IFERROR(VLOOKUP(SNC118,[1]BA!$A$6:$H$184,{2,5,8},0),{"No encontrado","X","X"}))))</f>
        <v>ALAMBRON 1/4</v>
      </c>
      <c r="SNE118" s="12" t="str">
        <v>Kg</v>
      </c>
      <c r="SNF118" s="4">
        <v>16</v>
      </c>
      <c r="SNG118" s="1">
        <f t="shared" ref="SNG118" si="5747">(0.15*2+0.2*2)/0.2*0.248*1.03</f>
        <v>0.89</v>
      </c>
      <c r="SNH118" s="4">
        <f t="shared" si="3304"/>
        <v>14.24</v>
      </c>
      <c r="SNK118" s="1" t="s">
        <v>542</v>
      </c>
      <c r="SNL118" s="4" t="str" cm="1">
        <f t="array" ref="SNL118:SNN118">IFERROR(VLOOKUP(SNK118,[1]MA!$A$6:$D$32,{2,3,4},0),IFERROR(VLOOKUP(SNK118,[1]MO!$A$6:$D$26,{2,3,4},0),IFERROR(VLOOKUP(SNK118,[1]MQ!$A$6:$D$26,{2,3,4},0),IFERROR(VLOOKUP(SNK118,[1]BA!$A$6:$H$184,{2,5,8},0),{"No encontrado","X","X"}))))</f>
        <v>ALAMBRON 1/4</v>
      </c>
      <c r="SNM118" s="12" t="str">
        <v>Kg</v>
      </c>
      <c r="SNN118" s="4">
        <v>16</v>
      </c>
      <c r="SNO118" s="1">
        <f t="shared" ref="SNO118" si="5748">(0.15*2+0.2*2)/0.2*0.248*1.03</f>
        <v>0.89</v>
      </c>
      <c r="SNP118" s="4">
        <f t="shared" si="3306"/>
        <v>14.24</v>
      </c>
      <c r="SNS118" s="1" t="s">
        <v>542</v>
      </c>
      <c r="SNT118" s="4" t="str" cm="1">
        <f t="array" ref="SNT118:SNV118">IFERROR(VLOOKUP(SNS118,[1]MA!$A$6:$D$32,{2,3,4},0),IFERROR(VLOOKUP(SNS118,[1]MO!$A$6:$D$26,{2,3,4},0),IFERROR(VLOOKUP(SNS118,[1]MQ!$A$6:$D$26,{2,3,4},0),IFERROR(VLOOKUP(SNS118,[1]BA!$A$6:$H$184,{2,5,8},0),{"No encontrado","X","X"}))))</f>
        <v>ALAMBRON 1/4</v>
      </c>
      <c r="SNU118" s="12" t="str">
        <v>Kg</v>
      </c>
      <c r="SNV118" s="4">
        <v>16</v>
      </c>
      <c r="SNW118" s="1">
        <f t="shared" ref="SNW118" si="5749">(0.15*2+0.2*2)/0.2*0.248*1.03</f>
        <v>0.89</v>
      </c>
      <c r="SNX118" s="4">
        <f t="shared" si="3308"/>
        <v>14.24</v>
      </c>
      <c r="SOA118" s="1" t="s">
        <v>542</v>
      </c>
      <c r="SOB118" s="4" t="str" cm="1">
        <f t="array" ref="SOB118:SOD118">IFERROR(VLOOKUP(SOA118,[1]MA!$A$6:$D$32,{2,3,4},0),IFERROR(VLOOKUP(SOA118,[1]MO!$A$6:$D$26,{2,3,4},0),IFERROR(VLOOKUP(SOA118,[1]MQ!$A$6:$D$26,{2,3,4},0),IFERROR(VLOOKUP(SOA118,[1]BA!$A$6:$H$184,{2,5,8},0),{"No encontrado","X","X"}))))</f>
        <v>ALAMBRON 1/4</v>
      </c>
      <c r="SOC118" s="12" t="str">
        <v>Kg</v>
      </c>
      <c r="SOD118" s="4">
        <v>16</v>
      </c>
      <c r="SOE118" s="1">
        <f t="shared" ref="SOE118" si="5750">(0.15*2+0.2*2)/0.2*0.248*1.03</f>
        <v>0.89</v>
      </c>
      <c r="SOF118" s="4">
        <f t="shared" si="3310"/>
        <v>14.24</v>
      </c>
      <c r="SOI118" s="1" t="s">
        <v>542</v>
      </c>
      <c r="SOJ118" s="4" t="str" cm="1">
        <f t="array" ref="SOJ118:SOL118">IFERROR(VLOOKUP(SOI118,[1]MA!$A$6:$D$32,{2,3,4},0),IFERROR(VLOOKUP(SOI118,[1]MO!$A$6:$D$26,{2,3,4},0),IFERROR(VLOOKUP(SOI118,[1]MQ!$A$6:$D$26,{2,3,4},0),IFERROR(VLOOKUP(SOI118,[1]BA!$A$6:$H$184,{2,5,8},0),{"No encontrado","X","X"}))))</f>
        <v>ALAMBRON 1/4</v>
      </c>
      <c r="SOK118" s="12" t="str">
        <v>Kg</v>
      </c>
      <c r="SOL118" s="4">
        <v>16</v>
      </c>
      <c r="SOM118" s="1">
        <f t="shared" ref="SOM118" si="5751">(0.15*2+0.2*2)/0.2*0.248*1.03</f>
        <v>0.89</v>
      </c>
      <c r="SON118" s="4">
        <f t="shared" si="3312"/>
        <v>14.24</v>
      </c>
      <c r="SOQ118" s="1" t="s">
        <v>542</v>
      </c>
      <c r="SOR118" s="4" t="str" cm="1">
        <f t="array" ref="SOR118:SOT118">IFERROR(VLOOKUP(SOQ118,[1]MA!$A$6:$D$32,{2,3,4},0),IFERROR(VLOOKUP(SOQ118,[1]MO!$A$6:$D$26,{2,3,4},0),IFERROR(VLOOKUP(SOQ118,[1]MQ!$A$6:$D$26,{2,3,4},0),IFERROR(VLOOKUP(SOQ118,[1]BA!$A$6:$H$184,{2,5,8},0),{"No encontrado","X","X"}))))</f>
        <v>ALAMBRON 1/4</v>
      </c>
      <c r="SOS118" s="12" t="str">
        <v>Kg</v>
      </c>
      <c r="SOT118" s="4">
        <v>16</v>
      </c>
      <c r="SOU118" s="1">
        <f t="shared" ref="SOU118" si="5752">(0.15*2+0.2*2)/0.2*0.248*1.03</f>
        <v>0.89</v>
      </c>
      <c r="SOV118" s="4">
        <f t="shared" si="3314"/>
        <v>14.24</v>
      </c>
      <c r="SOY118" s="1" t="s">
        <v>542</v>
      </c>
      <c r="SOZ118" s="4" t="str" cm="1">
        <f t="array" ref="SOZ118:SPB118">IFERROR(VLOOKUP(SOY118,[1]MA!$A$6:$D$32,{2,3,4},0),IFERROR(VLOOKUP(SOY118,[1]MO!$A$6:$D$26,{2,3,4},0),IFERROR(VLOOKUP(SOY118,[1]MQ!$A$6:$D$26,{2,3,4},0),IFERROR(VLOOKUP(SOY118,[1]BA!$A$6:$H$184,{2,5,8},0),{"No encontrado","X","X"}))))</f>
        <v>ALAMBRON 1/4</v>
      </c>
      <c r="SPA118" s="12" t="str">
        <v>Kg</v>
      </c>
      <c r="SPB118" s="4">
        <v>16</v>
      </c>
      <c r="SPC118" s="1">
        <f t="shared" ref="SPC118" si="5753">(0.15*2+0.2*2)/0.2*0.248*1.03</f>
        <v>0.89</v>
      </c>
      <c r="SPD118" s="4">
        <f t="shared" si="3316"/>
        <v>14.24</v>
      </c>
      <c r="SPG118" s="1" t="s">
        <v>542</v>
      </c>
      <c r="SPH118" s="4" t="str" cm="1">
        <f t="array" ref="SPH118:SPJ118">IFERROR(VLOOKUP(SPG118,[1]MA!$A$6:$D$32,{2,3,4},0),IFERROR(VLOOKUP(SPG118,[1]MO!$A$6:$D$26,{2,3,4},0),IFERROR(VLOOKUP(SPG118,[1]MQ!$A$6:$D$26,{2,3,4},0),IFERROR(VLOOKUP(SPG118,[1]BA!$A$6:$H$184,{2,5,8},0),{"No encontrado","X","X"}))))</f>
        <v>ALAMBRON 1/4</v>
      </c>
      <c r="SPI118" s="12" t="str">
        <v>Kg</v>
      </c>
      <c r="SPJ118" s="4">
        <v>16</v>
      </c>
      <c r="SPK118" s="1">
        <f t="shared" ref="SPK118" si="5754">(0.15*2+0.2*2)/0.2*0.248*1.03</f>
        <v>0.89</v>
      </c>
      <c r="SPL118" s="4">
        <f t="shared" si="3318"/>
        <v>14.24</v>
      </c>
      <c r="SPO118" s="1" t="s">
        <v>542</v>
      </c>
      <c r="SPP118" s="4" t="str" cm="1">
        <f t="array" ref="SPP118:SPR118">IFERROR(VLOOKUP(SPO118,[1]MA!$A$6:$D$32,{2,3,4},0),IFERROR(VLOOKUP(SPO118,[1]MO!$A$6:$D$26,{2,3,4},0),IFERROR(VLOOKUP(SPO118,[1]MQ!$A$6:$D$26,{2,3,4},0),IFERROR(VLOOKUP(SPO118,[1]BA!$A$6:$H$184,{2,5,8},0),{"No encontrado","X","X"}))))</f>
        <v>ALAMBRON 1/4</v>
      </c>
      <c r="SPQ118" s="12" t="str">
        <v>Kg</v>
      </c>
      <c r="SPR118" s="4">
        <v>16</v>
      </c>
      <c r="SPS118" s="1">
        <f t="shared" ref="SPS118" si="5755">(0.15*2+0.2*2)/0.2*0.248*1.03</f>
        <v>0.89</v>
      </c>
      <c r="SPT118" s="4">
        <f t="shared" si="3320"/>
        <v>14.24</v>
      </c>
      <c r="SPW118" s="1" t="s">
        <v>542</v>
      </c>
      <c r="SPX118" s="4" t="str" cm="1">
        <f t="array" ref="SPX118:SPZ118">IFERROR(VLOOKUP(SPW118,[1]MA!$A$6:$D$32,{2,3,4},0),IFERROR(VLOOKUP(SPW118,[1]MO!$A$6:$D$26,{2,3,4},0),IFERROR(VLOOKUP(SPW118,[1]MQ!$A$6:$D$26,{2,3,4},0),IFERROR(VLOOKUP(SPW118,[1]BA!$A$6:$H$184,{2,5,8},0),{"No encontrado","X","X"}))))</f>
        <v>ALAMBRON 1/4</v>
      </c>
      <c r="SPY118" s="12" t="str">
        <v>Kg</v>
      </c>
      <c r="SPZ118" s="4">
        <v>16</v>
      </c>
      <c r="SQA118" s="1">
        <f t="shared" ref="SQA118" si="5756">(0.15*2+0.2*2)/0.2*0.248*1.03</f>
        <v>0.89</v>
      </c>
      <c r="SQB118" s="4">
        <f t="shared" si="3322"/>
        <v>14.24</v>
      </c>
      <c r="SQE118" s="1" t="s">
        <v>542</v>
      </c>
      <c r="SQF118" s="4" t="str" cm="1">
        <f t="array" ref="SQF118:SQH118">IFERROR(VLOOKUP(SQE118,[1]MA!$A$6:$D$32,{2,3,4},0),IFERROR(VLOOKUP(SQE118,[1]MO!$A$6:$D$26,{2,3,4},0),IFERROR(VLOOKUP(SQE118,[1]MQ!$A$6:$D$26,{2,3,4},0),IFERROR(VLOOKUP(SQE118,[1]BA!$A$6:$H$184,{2,5,8},0),{"No encontrado","X","X"}))))</f>
        <v>ALAMBRON 1/4</v>
      </c>
      <c r="SQG118" s="12" t="str">
        <v>Kg</v>
      </c>
      <c r="SQH118" s="4">
        <v>16</v>
      </c>
      <c r="SQI118" s="1">
        <f t="shared" ref="SQI118" si="5757">(0.15*2+0.2*2)/0.2*0.248*1.03</f>
        <v>0.89</v>
      </c>
      <c r="SQJ118" s="4">
        <f t="shared" si="3324"/>
        <v>14.24</v>
      </c>
      <c r="SQM118" s="1" t="s">
        <v>542</v>
      </c>
      <c r="SQN118" s="4" t="str" cm="1">
        <f t="array" ref="SQN118:SQP118">IFERROR(VLOOKUP(SQM118,[1]MA!$A$6:$D$32,{2,3,4},0),IFERROR(VLOOKUP(SQM118,[1]MO!$A$6:$D$26,{2,3,4},0),IFERROR(VLOOKUP(SQM118,[1]MQ!$A$6:$D$26,{2,3,4},0),IFERROR(VLOOKUP(SQM118,[1]BA!$A$6:$H$184,{2,5,8},0),{"No encontrado","X","X"}))))</f>
        <v>ALAMBRON 1/4</v>
      </c>
      <c r="SQO118" s="12" t="str">
        <v>Kg</v>
      </c>
      <c r="SQP118" s="4">
        <v>16</v>
      </c>
      <c r="SQQ118" s="1">
        <f t="shared" ref="SQQ118" si="5758">(0.15*2+0.2*2)/0.2*0.248*1.03</f>
        <v>0.89</v>
      </c>
      <c r="SQR118" s="4">
        <f t="shared" si="3326"/>
        <v>14.24</v>
      </c>
      <c r="SQU118" s="1" t="s">
        <v>542</v>
      </c>
      <c r="SQV118" s="4" t="str" cm="1">
        <f t="array" ref="SQV118:SQX118">IFERROR(VLOOKUP(SQU118,[1]MA!$A$6:$D$32,{2,3,4},0),IFERROR(VLOOKUP(SQU118,[1]MO!$A$6:$D$26,{2,3,4},0),IFERROR(VLOOKUP(SQU118,[1]MQ!$A$6:$D$26,{2,3,4},0),IFERROR(VLOOKUP(SQU118,[1]BA!$A$6:$H$184,{2,5,8},0),{"No encontrado","X","X"}))))</f>
        <v>ALAMBRON 1/4</v>
      </c>
      <c r="SQW118" s="12" t="str">
        <v>Kg</v>
      </c>
      <c r="SQX118" s="4">
        <v>16</v>
      </c>
      <c r="SQY118" s="1">
        <f t="shared" ref="SQY118" si="5759">(0.15*2+0.2*2)/0.2*0.248*1.03</f>
        <v>0.89</v>
      </c>
      <c r="SQZ118" s="4">
        <f t="shared" si="3328"/>
        <v>14.24</v>
      </c>
      <c r="SRC118" s="1" t="s">
        <v>542</v>
      </c>
      <c r="SRD118" s="4" t="str" cm="1">
        <f t="array" ref="SRD118:SRF118">IFERROR(VLOOKUP(SRC118,[1]MA!$A$6:$D$32,{2,3,4},0),IFERROR(VLOOKUP(SRC118,[1]MO!$A$6:$D$26,{2,3,4},0),IFERROR(VLOOKUP(SRC118,[1]MQ!$A$6:$D$26,{2,3,4},0),IFERROR(VLOOKUP(SRC118,[1]BA!$A$6:$H$184,{2,5,8},0),{"No encontrado","X","X"}))))</f>
        <v>ALAMBRON 1/4</v>
      </c>
      <c r="SRE118" s="12" t="str">
        <v>Kg</v>
      </c>
      <c r="SRF118" s="4">
        <v>16</v>
      </c>
      <c r="SRG118" s="1">
        <f t="shared" ref="SRG118" si="5760">(0.15*2+0.2*2)/0.2*0.248*1.03</f>
        <v>0.89</v>
      </c>
      <c r="SRH118" s="4">
        <f t="shared" si="3330"/>
        <v>14.24</v>
      </c>
      <c r="SRK118" s="1" t="s">
        <v>542</v>
      </c>
      <c r="SRL118" s="4" t="str" cm="1">
        <f t="array" ref="SRL118:SRN118">IFERROR(VLOOKUP(SRK118,[1]MA!$A$6:$D$32,{2,3,4},0),IFERROR(VLOOKUP(SRK118,[1]MO!$A$6:$D$26,{2,3,4},0),IFERROR(VLOOKUP(SRK118,[1]MQ!$A$6:$D$26,{2,3,4},0),IFERROR(VLOOKUP(SRK118,[1]BA!$A$6:$H$184,{2,5,8},0),{"No encontrado","X","X"}))))</f>
        <v>ALAMBRON 1/4</v>
      </c>
      <c r="SRM118" s="12" t="str">
        <v>Kg</v>
      </c>
      <c r="SRN118" s="4">
        <v>16</v>
      </c>
      <c r="SRO118" s="1">
        <f t="shared" ref="SRO118" si="5761">(0.15*2+0.2*2)/0.2*0.248*1.03</f>
        <v>0.89</v>
      </c>
      <c r="SRP118" s="4">
        <f t="shared" si="3332"/>
        <v>14.24</v>
      </c>
      <c r="SRS118" s="1" t="s">
        <v>542</v>
      </c>
      <c r="SRT118" s="4" t="str" cm="1">
        <f t="array" ref="SRT118:SRV118">IFERROR(VLOOKUP(SRS118,[1]MA!$A$6:$D$32,{2,3,4},0),IFERROR(VLOOKUP(SRS118,[1]MO!$A$6:$D$26,{2,3,4},0),IFERROR(VLOOKUP(SRS118,[1]MQ!$A$6:$D$26,{2,3,4},0),IFERROR(VLOOKUP(SRS118,[1]BA!$A$6:$H$184,{2,5,8},0),{"No encontrado","X","X"}))))</f>
        <v>ALAMBRON 1/4</v>
      </c>
      <c r="SRU118" s="12" t="str">
        <v>Kg</v>
      </c>
      <c r="SRV118" s="4">
        <v>16</v>
      </c>
      <c r="SRW118" s="1">
        <f t="shared" ref="SRW118" si="5762">(0.15*2+0.2*2)/0.2*0.248*1.03</f>
        <v>0.89</v>
      </c>
      <c r="SRX118" s="4">
        <f t="shared" si="3334"/>
        <v>14.24</v>
      </c>
      <c r="SSA118" s="1" t="s">
        <v>542</v>
      </c>
      <c r="SSB118" s="4" t="str" cm="1">
        <f t="array" ref="SSB118:SSD118">IFERROR(VLOOKUP(SSA118,[1]MA!$A$6:$D$32,{2,3,4},0),IFERROR(VLOOKUP(SSA118,[1]MO!$A$6:$D$26,{2,3,4},0),IFERROR(VLOOKUP(SSA118,[1]MQ!$A$6:$D$26,{2,3,4},0),IFERROR(VLOOKUP(SSA118,[1]BA!$A$6:$H$184,{2,5,8},0),{"No encontrado","X","X"}))))</f>
        <v>ALAMBRON 1/4</v>
      </c>
      <c r="SSC118" s="12" t="str">
        <v>Kg</v>
      </c>
      <c r="SSD118" s="4">
        <v>16</v>
      </c>
      <c r="SSE118" s="1">
        <f t="shared" ref="SSE118" si="5763">(0.15*2+0.2*2)/0.2*0.248*1.03</f>
        <v>0.89</v>
      </c>
      <c r="SSF118" s="4">
        <f t="shared" si="3336"/>
        <v>14.24</v>
      </c>
      <c r="SSI118" s="1" t="s">
        <v>542</v>
      </c>
      <c r="SSJ118" s="4" t="str" cm="1">
        <f t="array" ref="SSJ118:SSL118">IFERROR(VLOOKUP(SSI118,[1]MA!$A$6:$D$32,{2,3,4},0),IFERROR(VLOOKUP(SSI118,[1]MO!$A$6:$D$26,{2,3,4},0),IFERROR(VLOOKUP(SSI118,[1]MQ!$A$6:$D$26,{2,3,4},0),IFERROR(VLOOKUP(SSI118,[1]BA!$A$6:$H$184,{2,5,8},0),{"No encontrado","X","X"}))))</f>
        <v>ALAMBRON 1/4</v>
      </c>
      <c r="SSK118" s="12" t="str">
        <v>Kg</v>
      </c>
      <c r="SSL118" s="4">
        <v>16</v>
      </c>
      <c r="SSM118" s="1">
        <f t="shared" ref="SSM118" si="5764">(0.15*2+0.2*2)/0.2*0.248*1.03</f>
        <v>0.89</v>
      </c>
      <c r="SSN118" s="4">
        <f t="shared" si="3338"/>
        <v>14.24</v>
      </c>
      <c r="SSQ118" s="1" t="s">
        <v>542</v>
      </c>
      <c r="SSR118" s="4" t="str" cm="1">
        <f t="array" ref="SSR118:SST118">IFERROR(VLOOKUP(SSQ118,[1]MA!$A$6:$D$32,{2,3,4},0),IFERROR(VLOOKUP(SSQ118,[1]MO!$A$6:$D$26,{2,3,4},0),IFERROR(VLOOKUP(SSQ118,[1]MQ!$A$6:$D$26,{2,3,4},0),IFERROR(VLOOKUP(SSQ118,[1]BA!$A$6:$H$184,{2,5,8},0),{"No encontrado","X","X"}))))</f>
        <v>ALAMBRON 1/4</v>
      </c>
      <c r="SSS118" s="12" t="str">
        <v>Kg</v>
      </c>
      <c r="SST118" s="4">
        <v>16</v>
      </c>
      <c r="SSU118" s="1">
        <f t="shared" ref="SSU118" si="5765">(0.15*2+0.2*2)/0.2*0.248*1.03</f>
        <v>0.89</v>
      </c>
      <c r="SSV118" s="4">
        <f t="shared" si="3340"/>
        <v>14.24</v>
      </c>
      <c r="SSY118" s="1" t="s">
        <v>542</v>
      </c>
      <c r="SSZ118" s="4" t="str" cm="1">
        <f t="array" ref="SSZ118:STB118">IFERROR(VLOOKUP(SSY118,[1]MA!$A$6:$D$32,{2,3,4},0),IFERROR(VLOOKUP(SSY118,[1]MO!$A$6:$D$26,{2,3,4},0),IFERROR(VLOOKUP(SSY118,[1]MQ!$A$6:$D$26,{2,3,4},0),IFERROR(VLOOKUP(SSY118,[1]BA!$A$6:$H$184,{2,5,8},0),{"No encontrado","X","X"}))))</f>
        <v>ALAMBRON 1/4</v>
      </c>
      <c r="STA118" s="12" t="str">
        <v>Kg</v>
      </c>
      <c r="STB118" s="4">
        <v>16</v>
      </c>
      <c r="STC118" s="1">
        <f t="shared" ref="STC118" si="5766">(0.15*2+0.2*2)/0.2*0.248*1.03</f>
        <v>0.89</v>
      </c>
      <c r="STD118" s="4">
        <f t="shared" si="3342"/>
        <v>14.24</v>
      </c>
      <c r="STG118" s="1" t="s">
        <v>542</v>
      </c>
      <c r="STH118" s="4" t="str" cm="1">
        <f t="array" ref="STH118:STJ118">IFERROR(VLOOKUP(STG118,[1]MA!$A$6:$D$32,{2,3,4},0),IFERROR(VLOOKUP(STG118,[1]MO!$A$6:$D$26,{2,3,4},0),IFERROR(VLOOKUP(STG118,[1]MQ!$A$6:$D$26,{2,3,4},0),IFERROR(VLOOKUP(STG118,[1]BA!$A$6:$H$184,{2,5,8},0),{"No encontrado","X","X"}))))</f>
        <v>ALAMBRON 1/4</v>
      </c>
      <c r="STI118" s="12" t="str">
        <v>Kg</v>
      </c>
      <c r="STJ118" s="4">
        <v>16</v>
      </c>
      <c r="STK118" s="1">
        <f t="shared" ref="STK118" si="5767">(0.15*2+0.2*2)/0.2*0.248*1.03</f>
        <v>0.89</v>
      </c>
      <c r="STL118" s="4">
        <f t="shared" si="3344"/>
        <v>14.24</v>
      </c>
      <c r="STO118" s="1" t="s">
        <v>542</v>
      </c>
      <c r="STP118" s="4" t="str" cm="1">
        <f t="array" ref="STP118:STR118">IFERROR(VLOOKUP(STO118,[1]MA!$A$6:$D$32,{2,3,4},0),IFERROR(VLOOKUP(STO118,[1]MO!$A$6:$D$26,{2,3,4},0),IFERROR(VLOOKUP(STO118,[1]MQ!$A$6:$D$26,{2,3,4},0),IFERROR(VLOOKUP(STO118,[1]BA!$A$6:$H$184,{2,5,8},0),{"No encontrado","X","X"}))))</f>
        <v>ALAMBRON 1/4</v>
      </c>
      <c r="STQ118" s="12" t="str">
        <v>Kg</v>
      </c>
      <c r="STR118" s="4">
        <v>16</v>
      </c>
      <c r="STS118" s="1">
        <f t="shared" ref="STS118" si="5768">(0.15*2+0.2*2)/0.2*0.248*1.03</f>
        <v>0.89</v>
      </c>
      <c r="STT118" s="4">
        <f t="shared" si="3346"/>
        <v>14.24</v>
      </c>
      <c r="STW118" s="1" t="s">
        <v>542</v>
      </c>
      <c r="STX118" s="4" t="str" cm="1">
        <f t="array" ref="STX118:STZ118">IFERROR(VLOOKUP(STW118,[1]MA!$A$6:$D$32,{2,3,4},0),IFERROR(VLOOKUP(STW118,[1]MO!$A$6:$D$26,{2,3,4},0),IFERROR(VLOOKUP(STW118,[1]MQ!$A$6:$D$26,{2,3,4},0),IFERROR(VLOOKUP(STW118,[1]BA!$A$6:$H$184,{2,5,8},0),{"No encontrado","X","X"}))))</f>
        <v>ALAMBRON 1/4</v>
      </c>
      <c r="STY118" s="12" t="str">
        <v>Kg</v>
      </c>
      <c r="STZ118" s="4">
        <v>16</v>
      </c>
      <c r="SUA118" s="1">
        <f t="shared" ref="SUA118" si="5769">(0.15*2+0.2*2)/0.2*0.248*1.03</f>
        <v>0.89</v>
      </c>
      <c r="SUB118" s="4">
        <f t="shared" si="3348"/>
        <v>14.24</v>
      </c>
      <c r="SUE118" s="1" t="s">
        <v>542</v>
      </c>
      <c r="SUF118" s="4" t="str" cm="1">
        <f t="array" ref="SUF118:SUH118">IFERROR(VLOOKUP(SUE118,[1]MA!$A$6:$D$32,{2,3,4},0),IFERROR(VLOOKUP(SUE118,[1]MO!$A$6:$D$26,{2,3,4},0),IFERROR(VLOOKUP(SUE118,[1]MQ!$A$6:$D$26,{2,3,4},0),IFERROR(VLOOKUP(SUE118,[1]BA!$A$6:$H$184,{2,5,8},0),{"No encontrado","X","X"}))))</f>
        <v>ALAMBRON 1/4</v>
      </c>
      <c r="SUG118" s="12" t="str">
        <v>Kg</v>
      </c>
      <c r="SUH118" s="4">
        <v>16</v>
      </c>
      <c r="SUI118" s="1">
        <f t="shared" ref="SUI118" si="5770">(0.15*2+0.2*2)/0.2*0.248*1.03</f>
        <v>0.89</v>
      </c>
      <c r="SUJ118" s="4">
        <f t="shared" si="3350"/>
        <v>14.24</v>
      </c>
      <c r="SUM118" s="1" t="s">
        <v>542</v>
      </c>
      <c r="SUN118" s="4" t="str" cm="1">
        <f t="array" ref="SUN118:SUP118">IFERROR(VLOOKUP(SUM118,[1]MA!$A$6:$D$32,{2,3,4},0),IFERROR(VLOOKUP(SUM118,[1]MO!$A$6:$D$26,{2,3,4},0),IFERROR(VLOOKUP(SUM118,[1]MQ!$A$6:$D$26,{2,3,4},0),IFERROR(VLOOKUP(SUM118,[1]BA!$A$6:$H$184,{2,5,8},0),{"No encontrado","X","X"}))))</f>
        <v>ALAMBRON 1/4</v>
      </c>
      <c r="SUO118" s="12" t="str">
        <v>Kg</v>
      </c>
      <c r="SUP118" s="4">
        <v>16</v>
      </c>
      <c r="SUQ118" s="1">
        <f t="shared" ref="SUQ118" si="5771">(0.15*2+0.2*2)/0.2*0.248*1.03</f>
        <v>0.89</v>
      </c>
      <c r="SUR118" s="4">
        <f t="shared" si="3352"/>
        <v>14.24</v>
      </c>
      <c r="SUU118" s="1" t="s">
        <v>542</v>
      </c>
      <c r="SUV118" s="4" t="str" cm="1">
        <f t="array" ref="SUV118:SUX118">IFERROR(VLOOKUP(SUU118,[1]MA!$A$6:$D$32,{2,3,4},0),IFERROR(VLOOKUP(SUU118,[1]MO!$A$6:$D$26,{2,3,4},0),IFERROR(VLOOKUP(SUU118,[1]MQ!$A$6:$D$26,{2,3,4},0),IFERROR(VLOOKUP(SUU118,[1]BA!$A$6:$H$184,{2,5,8},0),{"No encontrado","X","X"}))))</f>
        <v>ALAMBRON 1/4</v>
      </c>
      <c r="SUW118" s="12" t="str">
        <v>Kg</v>
      </c>
      <c r="SUX118" s="4">
        <v>16</v>
      </c>
      <c r="SUY118" s="1">
        <f t="shared" ref="SUY118" si="5772">(0.15*2+0.2*2)/0.2*0.248*1.03</f>
        <v>0.89</v>
      </c>
      <c r="SUZ118" s="4">
        <f t="shared" si="3354"/>
        <v>14.24</v>
      </c>
      <c r="SVC118" s="1" t="s">
        <v>542</v>
      </c>
      <c r="SVD118" s="4" t="str" cm="1">
        <f t="array" ref="SVD118:SVF118">IFERROR(VLOOKUP(SVC118,[1]MA!$A$6:$D$32,{2,3,4},0),IFERROR(VLOOKUP(SVC118,[1]MO!$A$6:$D$26,{2,3,4},0),IFERROR(VLOOKUP(SVC118,[1]MQ!$A$6:$D$26,{2,3,4},0),IFERROR(VLOOKUP(SVC118,[1]BA!$A$6:$H$184,{2,5,8},0),{"No encontrado","X","X"}))))</f>
        <v>ALAMBRON 1/4</v>
      </c>
      <c r="SVE118" s="12" t="str">
        <v>Kg</v>
      </c>
      <c r="SVF118" s="4">
        <v>16</v>
      </c>
      <c r="SVG118" s="1">
        <f t="shared" ref="SVG118" si="5773">(0.15*2+0.2*2)/0.2*0.248*1.03</f>
        <v>0.89</v>
      </c>
      <c r="SVH118" s="4">
        <f t="shared" si="3356"/>
        <v>14.24</v>
      </c>
      <c r="SVK118" s="1" t="s">
        <v>542</v>
      </c>
      <c r="SVL118" s="4" t="str" cm="1">
        <f t="array" ref="SVL118:SVN118">IFERROR(VLOOKUP(SVK118,[1]MA!$A$6:$D$32,{2,3,4},0),IFERROR(VLOOKUP(SVK118,[1]MO!$A$6:$D$26,{2,3,4},0),IFERROR(VLOOKUP(SVK118,[1]MQ!$A$6:$D$26,{2,3,4},0),IFERROR(VLOOKUP(SVK118,[1]BA!$A$6:$H$184,{2,5,8},0),{"No encontrado","X","X"}))))</f>
        <v>ALAMBRON 1/4</v>
      </c>
      <c r="SVM118" s="12" t="str">
        <v>Kg</v>
      </c>
      <c r="SVN118" s="4">
        <v>16</v>
      </c>
      <c r="SVO118" s="1">
        <f t="shared" ref="SVO118" si="5774">(0.15*2+0.2*2)/0.2*0.248*1.03</f>
        <v>0.89</v>
      </c>
      <c r="SVP118" s="4">
        <f t="shared" si="3358"/>
        <v>14.24</v>
      </c>
      <c r="SVS118" s="1" t="s">
        <v>542</v>
      </c>
      <c r="SVT118" s="4" t="str" cm="1">
        <f t="array" ref="SVT118:SVV118">IFERROR(VLOOKUP(SVS118,[1]MA!$A$6:$D$32,{2,3,4},0),IFERROR(VLOOKUP(SVS118,[1]MO!$A$6:$D$26,{2,3,4},0),IFERROR(VLOOKUP(SVS118,[1]MQ!$A$6:$D$26,{2,3,4},0),IFERROR(VLOOKUP(SVS118,[1]BA!$A$6:$H$184,{2,5,8},0),{"No encontrado","X","X"}))))</f>
        <v>ALAMBRON 1/4</v>
      </c>
      <c r="SVU118" s="12" t="str">
        <v>Kg</v>
      </c>
      <c r="SVV118" s="4">
        <v>16</v>
      </c>
      <c r="SVW118" s="1">
        <f t="shared" ref="SVW118" si="5775">(0.15*2+0.2*2)/0.2*0.248*1.03</f>
        <v>0.89</v>
      </c>
      <c r="SVX118" s="4">
        <f t="shared" si="3360"/>
        <v>14.24</v>
      </c>
      <c r="SWA118" s="1" t="s">
        <v>542</v>
      </c>
      <c r="SWB118" s="4" t="str" cm="1">
        <f t="array" ref="SWB118:SWD118">IFERROR(VLOOKUP(SWA118,[1]MA!$A$6:$D$32,{2,3,4},0),IFERROR(VLOOKUP(SWA118,[1]MO!$A$6:$D$26,{2,3,4},0),IFERROR(VLOOKUP(SWA118,[1]MQ!$A$6:$D$26,{2,3,4},0),IFERROR(VLOOKUP(SWA118,[1]BA!$A$6:$H$184,{2,5,8},0),{"No encontrado","X","X"}))))</f>
        <v>ALAMBRON 1/4</v>
      </c>
      <c r="SWC118" s="12" t="str">
        <v>Kg</v>
      </c>
      <c r="SWD118" s="4">
        <v>16</v>
      </c>
      <c r="SWE118" s="1">
        <f t="shared" ref="SWE118" si="5776">(0.15*2+0.2*2)/0.2*0.248*1.03</f>
        <v>0.89</v>
      </c>
      <c r="SWF118" s="4">
        <f t="shared" si="3362"/>
        <v>14.24</v>
      </c>
      <c r="SWI118" s="1" t="s">
        <v>542</v>
      </c>
      <c r="SWJ118" s="4" t="str" cm="1">
        <f t="array" ref="SWJ118:SWL118">IFERROR(VLOOKUP(SWI118,[1]MA!$A$6:$D$32,{2,3,4},0),IFERROR(VLOOKUP(SWI118,[1]MO!$A$6:$D$26,{2,3,4},0),IFERROR(VLOOKUP(SWI118,[1]MQ!$A$6:$D$26,{2,3,4},0),IFERROR(VLOOKUP(SWI118,[1]BA!$A$6:$H$184,{2,5,8},0),{"No encontrado","X","X"}))))</f>
        <v>ALAMBRON 1/4</v>
      </c>
      <c r="SWK118" s="12" t="str">
        <v>Kg</v>
      </c>
      <c r="SWL118" s="4">
        <v>16</v>
      </c>
      <c r="SWM118" s="1">
        <f t="shared" ref="SWM118" si="5777">(0.15*2+0.2*2)/0.2*0.248*1.03</f>
        <v>0.89</v>
      </c>
      <c r="SWN118" s="4">
        <f t="shared" si="3364"/>
        <v>14.24</v>
      </c>
      <c r="SWQ118" s="1" t="s">
        <v>542</v>
      </c>
      <c r="SWR118" s="4" t="str" cm="1">
        <f t="array" ref="SWR118:SWT118">IFERROR(VLOOKUP(SWQ118,[1]MA!$A$6:$D$32,{2,3,4},0),IFERROR(VLOOKUP(SWQ118,[1]MO!$A$6:$D$26,{2,3,4},0),IFERROR(VLOOKUP(SWQ118,[1]MQ!$A$6:$D$26,{2,3,4},0),IFERROR(VLOOKUP(SWQ118,[1]BA!$A$6:$H$184,{2,5,8},0),{"No encontrado","X","X"}))))</f>
        <v>ALAMBRON 1/4</v>
      </c>
      <c r="SWS118" s="12" t="str">
        <v>Kg</v>
      </c>
      <c r="SWT118" s="4">
        <v>16</v>
      </c>
      <c r="SWU118" s="1">
        <f t="shared" ref="SWU118" si="5778">(0.15*2+0.2*2)/0.2*0.248*1.03</f>
        <v>0.89</v>
      </c>
      <c r="SWV118" s="4">
        <f t="shared" si="3366"/>
        <v>14.24</v>
      </c>
      <c r="SWY118" s="1" t="s">
        <v>542</v>
      </c>
      <c r="SWZ118" s="4" t="str" cm="1">
        <f t="array" ref="SWZ118:SXB118">IFERROR(VLOOKUP(SWY118,[1]MA!$A$6:$D$32,{2,3,4},0),IFERROR(VLOOKUP(SWY118,[1]MO!$A$6:$D$26,{2,3,4},0),IFERROR(VLOOKUP(SWY118,[1]MQ!$A$6:$D$26,{2,3,4},0),IFERROR(VLOOKUP(SWY118,[1]BA!$A$6:$H$184,{2,5,8},0),{"No encontrado","X","X"}))))</f>
        <v>ALAMBRON 1/4</v>
      </c>
      <c r="SXA118" s="12" t="str">
        <v>Kg</v>
      </c>
      <c r="SXB118" s="4">
        <v>16</v>
      </c>
      <c r="SXC118" s="1">
        <f t="shared" ref="SXC118" si="5779">(0.15*2+0.2*2)/0.2*0.248*1.03</f>
        <v>0.89</v>
      </c>
      <c r="SXD118" s="4">
        <f t="shared" si="3368"/>
        <v>14.24</v>
      </c>
      <c r="SXG118" s="1" t="s">
        <v>542</v>
      </c>
      <c r="SXH118" s="4" t="str" cm="1">
        <f t="array" ref="SXH118:SXJ118">IFERROR(VLOOKUP(SXG118,[1]MA!$A$6:$D$32,{2,3,4},0),IFERROR(VLOOKUP(SXG118,[1]MO!$A$6:$D$26,{2,3,4},0),IFERROR(VLOOKUP(SXG118,[1]MQ!$A$6:$D$26,{2,3,4},0),IFERROR(VLOOKUP(SXG118,[1]BA!$A$6:$H$184,{2,5,8},0),{"No encontrado","X","X"}))))</f>
        <v>ALAMBRON 1/4</v>
      </c>
      <c r="SXI118" s="12" t="str">
        <v>Kg</v>
      </c>
      <c r="SXJ118" s="4">
        <v>16</v>
      </c>
      <c r="SXK118" s="1">
        <f t="shared" ref="SXK118" si="5780">(0.15*2+0.2*2)/0.2*0.248*1.03</f>
        <v>0.89</v>
      </c>
      <c r="SXL118" s="4">
        <f t="shared" si="3370"/>
        <v>14.24</v>
      </c>
      <c r="SXO118" s="1" t="s">
        <v>542</v>
      </c>
      <c r="SXP118" s="4" t="str" cm="1">
        <f t="array" ref="SXP118:SXR118">IFERROR(VLOOKUP(SXO118,[1]MA!$A$6:$D$32,{2,3,4},0),IFERROR(VLOOKUP(SXO118,[1]MO!$A$6:$D$26,{2,3,4},0),IFERROR(VLOOKUP(SXO118,[1]MQ!$A$6:$D$26,{2,3,4},0),IFERROR(VLOOKUP(SXO118,[1]BA!$A$6:$H$184,{2,5,8},0),{"No encontrado","X","X"}))))</f>
        <v>ALAMBRON 1/4</v>
      </c>
      <c r="SXQ118" s="12" t="str">
        <v>Kg</v>
      </c>
      <c r="SXR118" s="4">
        <v>16</v>
      </c>
      <c r="SXS118" s="1">
        <f t="shared" ref="SXS118" si="5781">(0.15*2+0.2*2)/0.2*0.248*1.03</f>
        <v>0.89</v>
      </c>
      <c r="SXT118" s="4">
        <f t="shared" si="3372"/>
        <v>14.24</v>
      </c>
      <c r="SXW118" s="1" t="s">
        <v>542</v>
      </c>
      <c r="SXX118" s="4" t="str" cm="1">
        <f t="array" ref="SXX118:SXZ118">IFERROR(VLOOKUP(SXW118,[1]MA!$A$6:$D$32,{2,3,4},0),IFERROR(VLOOKUP(SXW118,[1]MO!$A$6:$D$26,{2,3,4},0),IFERROR(VLOOKUP(SXW118,[1]MQ!$A$6:$D$26,{2,3,4},0),IFERROR(VLOOKUP(SXW118,[1]BA!$A$6:$H$184,{2,5,8},0),{"No encontrado","X","X"}))))</f>
        <v>ALAMBRON 1/4</v>
      </c>
      <c r="SXY118" s="12" t="str">
        <v>Kg</v>
      </c>
      <c r="SXZ118" s="4">
        <v>16</v>
      </c>
      <c r="SYA118" s="1">
        <f t="shared" ref="SYA118" si="5782">(0.15*2+0.2*2)/0.2*0.248*1.03</f>
        <v>0.89</v>
      </c>
      <c r="SYB118" s="4">
        <f t="shared" si="3374"/>
        <v>14.24</v>
      </c>
      <c r="SYE118" s="1" t="s">
        <v>542</v>
      </c>
      <c r="SYF118" s="4" t="str" cm="1">
        <f t="array" ref="SYF118:SYH118">IFERROR(VLOOKUP(SYE118,[1]MA!$A$6:$D$32,{2,3,4},0),IFERROR(VLOOKUP(SYE118,[1]MO!$A$6:$D$26,{2,3,4},0),IFERROR(VLOOKUP(SYE118,[1]MQ!$A$6:$D$26,{2,3,4},0),IFERROR(VLOOKUP(SYE118,[1]BA!$A$6:$H$184,{2,5,8},0),{"No encontrado","X","X"}))))</f>
        <v>ALAMBRON 1/4</v>
      </c>
      <c r="SYG118" s="12" t="str">
        <v>Kg</v>
      </c>
      <c r="SYH118" s="4">
        <v>16</v>
      </c>
      <c r="SYI118" s="1">
        <f t="shared" ref="SYI118" si="5783">(0.15*2+0.2*2)/0.2*0.248*1.03</f>
        <v>0.89</v>
      </c>
      <c r="SYJ118" s="4">
        <f t="shared" si="3376"/>
        <v>14.24</v>
      </c>
      <c r="SYM118" s="1" t="s">
        <v>542</v>
      </c>
      <c r="SYN118" s="4" t="str" cm="1">
        <f t="array" ref="SYN118:SYP118">IFERROR(VLOOKUP(SYM118,[1]MA!$A$6:$D$32,{2,3,4},0),IFERROR(VLOOKUP(SYM118,[1]MO!$A$6:$D$26,{2,3,4},0),IFERROR(VLOOKUP(SYM118,[1]MQ!$A$6:$D$26,{2,3,4},0),IFERROR(VLOOKUP(SYM118,[1]BA!$A$6:$H$184,{2,5,8},0),{"No encontrado","X","X"}))))</f>
        <v>ALAMBRON 1/4</v>
      </c>
      <c r="SYO118" s="12" t="str">
        <v>Kg</v>
      </c>
      <c r="SYP118" s="4">
        <v>16</v>
      </c>
      <c r="SYQ118" s="1">
        <f t="shared" ref="SYQ118" si="5784">(0.15*2+0.2*2)/0.2*0.248*1.03</f>
        <v>0.89</v>
      </c>
      <c r="SYR118" s="4">
        <f t="shared" si="3378"/>
        <v>14.24</v>
      </c>
      <c r="SYU118" s="1" t="s">
        <v>542</v>
      </c>
      <c r="SYV118" s="4" t="str" cm="1">
        <f t="array" ref="SYV118:SYX118">IFERROR(VLOOKUP(SYU118,[1]MA!$A$6:$D$32,{2,3,4},0),IFERROR(VLOOKUP(SYU118,[1]MO!$A$6:$D$26,{2,3,4},0),IFERROR(VLOOKUP(SYU118,[1]MQ!$A$6:$D$26,{2,3,4},0),IFERROR(VLOOKUP(SYU118,[1]BA!$A$6:$H$184,{2,5,8},0),{"No encontrado","X","X"}))))</f>
        <v>ALAMBRON 1/4</v>
      </c>
      <c r="SYW118" s="12" t="str">
        <v>Kg</v>
      </c>
      <c r="SYX118" s="4">
        <v>16</v>
      </c>
      <c r="SYY118" s="1">
        <f t="shared" ref="SYY118" si="5785">(0.15*2+0.2*2)/0.2*0.248*1.03</f>
        <v>0.89</v>
      </c>
      <c r="SYZ118" s="4">
        <f t="shared" si="3380"/>
        <v>14.24</v>
      </c>
      <c r="SZC118" s="1" t="s">
        <v>542</v>
      </c>
      <c r="SZD118" s="4" t="str" cm="1">
        <f t="array" ref="SZD118:SZF118">IFERROR(VLOOKUP(SZC118,[1]MA!$A$6:$D$32,{2,3,4},0),IFERROR(VLOOKUP(SZC118,[1]MO!$A$6:$D$26,{2,3,4},0),IFERROR(VLOOKUP(SZC118,[1]MQ!$A$6:$D$26,{2,3,4},0),IFERROR(VLOOKUP(SZC118,[1]BA!$A$6:$H$184,{2,5,8},0),{"No encontrado","X","X"}))))</f>
        <v>ALAMBRON 1/4</v>
      </c>
      <c r="SZE118" s="12" t="str">
        <v>Kg</v>
      </c>
      <c r="SZF118" s="4">
        <v>16</v>
      </c>
      <c r="SZG118" s="1">
        <f t="shared" ref="SZG118" si="5786">(0.15*2+0.2*2)/0.2*0.248*1.03</f>
        <v>0.89</v>
      </c>
      <c r="SZH118" s="4">
        <f t="shared" si="3382"/>
        <v>14.24</v>
      </c>
      <c r="SZK118" s="1" t="s">
        <v>542</v>
      </c>
      <c r="SZL118" s="4" t="str" cm="1">
        <f t="array" ref="SZL118:SZN118">IFERROR(VLOOKUP(SZK118,[1]MA!$A$6:$D$32,{2,3,4},0),IFERROR(VLOOKUP(SZK118,[1]MO!$A$6:$D$26,{2,3,4},0),IFERROR(VLOOKUP(SZK118,[1]MQ!$A$6:$D$26,{2,3,4},0),IFERROR(VLOOKUP(SZK118,[1]BA!$A$6:$H$184,{2,5,8},0),{"No encontrado","X","X"}))))</f>
        <v>ALAMBRON 1/4</v>
      </c>
      <c r="SZM118" s="12" t="str">
        <v>Kg</v>
      </c>
      <c r="SZN118" s="4">
        <v>16</v>
      </c>
      <c r="SZO118" s="1">
        <f t="shared" ref="SZO118" si="5787">(0.15*2+0.2*2)/0.2*0.248*1.03</f>
        <v>0.89</v>
      </c>
      <c r="SZP118" s="4">
        <f t="shared" si="3384"/>
        <v>14.24</v>
      </c>
      <c r="SZS118" s="1" t="s">
        <v>542</v>
      </c>
      <c r="SZT118" s="4" t="str" cm="1">
        <f t="array" ref="SZT118:SZV118">IFERROR(VLOOKUP(SZS118,[1]MA!$A$6:$D$32,{2,3,4},0),IFERROR(VLOOKUP(SZS118,[1]MO!$A$6:$D$26,{2,3,4},0),IFERROR(VLOOKUP(SZS118,[1]MQ!$A$6:$D$26,{2,3,4},0),IFERROR(VLOOKUP(SZS118,[1]BA!$A$6:$H$184,{2,5,8},0),{"No encontrado","X","X"}))))</f>
        <v>ALAMBRON 1/4</v>
      </c>
      <c r="SZU118" s="12" t="str">
        <v>Kg</v>
      </c>
      <c r="SZV118" s="4">
        <v>16</v>
      </c>
      <c r="SZW118" s="1">
        <f t="shared" ref="SZW118" si="5788">(0.15*2+0.2*2)/0.2*0.248*1.03</f>
        <v>0.89</v>
      </c>
      <c r="SZX118" s="4">
        <f t="shared" si="3386"/>
        <v>14.24</v>
      </c>
      <c r="TAA118" s="1" t="s">
        <v>542</v>
      </c>
      <c r="TAB118" s="4" t="str" cm="1">
        <f t="array" ref="TAB118:TAD118">IFERROR(VLOOKUP(TAA118,[1]MA!$A$6:$D$32,{2,3,4},0),IFERROR(VLOOKUP(TAA118,[1]MO!$A$6:$D$26,{2,3,4},0),IFERROR(VLOOKUP(TAA118,[1]MQ!$A$6:$D$26,{2,3,4},0),IFERROR(VLOOKUP(TAA118,[1]BA!$A$6:$H$184,{2,5,8},0),{"No encontrado","X","X"}))))</f>
        <v>ALAMBRON 1/4</v>
      </c>
      <c r="TAC118" s="12" t="str">
        <v>Kg</v>
      </c>
      <c r="TAD118" s="4">
        <v>16</v>
      </c>
      <c r="TAE118" s="1">
        <f t="shared" ref="TAE118" si="5789">(0.15*2+0.2*2)/0.2*0.248*1.03</f>
        <v>0.89</v>
      </c>
      <c r="TAF118" s="4">
        <f t="shared" si="3388"/>
        <v>14.24</v>
      </c>
      <c r="TAI118" s="1" t="s">
        <v>542</v>
      </c>
      <c r="TAJ118" s="4" t="str" cm="1">
        <f t="array" ref="TAJ118:TAL118">IFERROR(VLOOKUP(TAI118,[1]MA!$A$6:$D$32,{2,3,4},0),IFERROR(VLOOKUP(TAI118,[1]MO!$A$6:$D$26,{2,3,4},0),IFERROR(VLOOKUP(TAI118,[1]MQ!$A$6:$D$26,{2,3,4},0),IFERROR(VLOOKUP(TAI118,[1]BA!$A$6:$H$184,{2,5,8},0),{"No encontrado","X","X"}))))</f>
        <v>ALAMBRON 1/4</v>
      </c>
      <c r="TAK118" s="12" t="str">
        <v>Kg</v>
      </c>
      <c r="TAL118" s="4">
        <v>16</v>
      </c>
      <c r="TAM118" s="1">
        <f t="shared" ref="TAM118" si="5790">(0.15*2+0.2*2)/0.2*0.248*1.03</f>
        <v>0.89</v>
      </c>
      <c r="TAN118" s="4">
        <f t="shared" si="3390"/>
        <v>14.24</v>
      </c>
      <c r="TAQ118" s="1" t="s">
        <v>542</v>
      </c>
      <c r="TAR118" s="4" t="str" cm="1">
        <f t="array" ref="TAR118:TAT118">IFERROR(VLOOKUP(TAQ118,[1]MA!$A$6:$D$32,{2,3,4},0),IFERROR(VLOOKUP(TAQ118,[1]MO!$A$6:$D$26,{2,3,4},0),IFERROR(VLOOKUP(TAQ118,[1]MQ!$A$6:$D$26,{2,3,4},0),IFERROR(VLOOKUP(TAQ118,[1]BA!$A$6:$H$184,{2,5,8},0),{"No encontrado","X","X"}))))</f>
        <v>ALAMBRON 1/4</v>
      </c>
      <c r="TAS118" s="12" t="str">
        <v>Kg</v>
      </c>
      <c r="TAT118" s="4">
        <v>16</v>
      </c>
      <c r="TAU118" s="1">
        <f t="shared" ref="TAU118" si="5791">(0.15*2+0.2*2)/0.2*0.248*1.03</f>
        <v>0.89</v>
      </c>
      <c r="TAV118" s="4">
        <f t="shared" si="3392"/>
        <v>14.24</v>
      </c>
      <c r="TAY118" s="1" t="s">
        <v>542</v>
      </c>
      <c r="TAZ118" s="4" t="str" cm="1">
        <f t="array" ref="TAZ118:TBB118">IFERROR(VLOOKUP(TAY118,[1]MA!$A$6:$D$32,{2,3,4},0),IFERROR(VLOOKUP(TAY118,[1]MO!$A$6:$D$26,{2,3,4},0),IFERROR(VLOOKUP(TAY118,[1]MQ!$A$6:$D$26,{2,3,4},0),IFERROR(VLOOKUP(TAY118,[1]BA!$A$6:$H$184,{2,5,8},0),{"No encontrado","X","X"}))))</f>
        <v>ALAMBRON 1/4</v>
      </c>
      <c r="TBA118" s="12" t="str">
        <v>Kg</v>
      </c>
      <c r="TBB118" s="4">
        <v>16</v>
      </c>
      <c r="TBC118" s="1">
        <f t="shared" ref="TBC118" si="5792">(0.15*2+0.2*2)/0.2*0.248*1.03</f>
        <v>0.89</v>
      </c>
      <c r="TBD118" s="4">
        <f t="shared" si="3394"/>
        <v>14.24</v>
      </c>
      <c r="TBG118" s="1" t="s">
        <v>542</v>
      </c>
      <c r="TBH118" s="4" t="str" cm="1">
        <f t="array" ref="TBH118:TBJ118">IFERROR(VLOOKUP(TBG118,[1]MA!$A$6:$D$32,{2,3,4},0),IFERROR(VLOOKUP(TBG118,[1]MO!$A$6:$D$26,{2,3,4},0),IFERROR(VLOOKUP(TBG118,[1]MQ!$A$6:$D$26,{2,3,4},0),IFERROR(VLOOKUP(TBG118,[1]BA!$A$6:$H$184,{2,5,8},0),{"No encontrado","X","X"}))))</f>
        <v>ALAMBRON 1/4</v>
      </c>
      <c r="TBI118" s="12" t="str">
        <v>Kg</v>
      </c>
      <c r="TBJ118" s="4">
        <v>16</v>
      </c>
      <c r="TBK118" s="1">
        <f t="shared" ref="TBK118" si="5793">(0.15*2+0.2*2)/0.2*0.248*1.03</f>
        <v>0.89</v>
      </c>
      <c r="TBL118" s="4">
        <f t="shared" si="3396"/>
        <v>14.24</v>
      </c>
      <c r="TBO118" s="1" t="s">
        <v>542</v>
      </c>
      <c r="TBP118" s="4" t="str" cm="1">
        <f t="array" ref="TBP118:TBR118">IFERROR(VLOOKUP(TBO118,[1]MA!$A$6:$D$32,{2,3,4},0),IFERROR(VLOOKUP(TBO118,[1]MO!$A$6:$D$26,{2,3,4},0),IFERROR(VLOOKUP(TBO118,[1]MQ!$A$6:$D$26,{2,3,4},0),IFERROR(VLOOKUP(TBO118,[1]BA!$A$6:$H$184,{2,5,8},0),{"No encontrado","X","X"}))))</f>
        <v>ALAMBRON 1/4</v>
      </c>
      <c r="TBQ118" s="12" t="str">
        <v>Kg</v>
      </c>
      <c r="TBR118" s="4">
        <v>16</v>
      </c>
      <c r="TBS118" s="1">
        <f t="shared" ref="TBS118" si="5794">(0.15*2+0.2*2)/0.2*0.248*1.03</f>
        <v>0.89</v>
      </c>
      <c r="TBT118" s="4">
        <f t="shared" si="3398"/>
        <v>14.24</v>
      </c>
      <c r="TBW118" s="1" t="s">
        <v>542</v>
      </c>
      <c r="TBX118" s="4" t="str" cm="1">
        <f t="array" ref="TBX118:TBZ118">IFERROR(VLOOKUP(TBW118,[1]MA!$A$6:$D$32,{2,3,4},0),IFERROR(VLOOKUP(TBW118,[1]MO!$A$6:$D$26,{2,3,4},0),IFERROR(VLOOKUP(TBW118,[1]MQ!$A$6:$D$26,{2,3,4},0),IFERROR(VLOOKUP(TBW118,[1]BA!$A$6:$H$184,{2,5,8},0),{"No encontrado","X","X"}))))</f>
        <v>ALAMBRON 1/4</v>
      </c>
      <c r="TBY118" s="12" t="str">
        <v>Kg</v>
      </c>
      <c r="TBZ118" s="4">
        <v>16</v>
      </c>
      <c r="TCA118" s="1">
        <f t="shared" ref="TCA118" si="5795">(0.15*2+0.2*2)/0.2*0.248*1.03</f>
        <v>0.89</v>
      </c>
      <c r="TCB118" s="4">
        <f t="shared" si="3400"/>
        <v>14.24</v>
      </c>
      <c r="TCE118" s="1" t="s">
        <v>542</v>
      </c>
      <c r="TCF118" s="4" t="str" cm="1">
        <f t="array" ref="TCF118:TCH118">IFERROR(VLOOKUP(TCE118,[1]MA!$A$6:$D$32,{2,3,4},0),IFERROR(VLOOKUP(TCE118,[1]MO!$A$6:$D$26,{2,3,4},0),IFERROR(VLOOKUP(TCE118,[1]MQ!$A$6:$D$26,{2,3,4},0),IFERROR(VLOOKUP(TCE118,[1]BA!$A$6:$H$184,{2,5,8},0),{"No encontrado","X","X"}))))</f>
        <v>ALAMBRON 1/4</v>
      </c>
      <c r="TCG118" s="12" t="str">
        <v>Kg</v>
      </c>
      <c r="TCH118" s="4">
        <v>16</v>
      </c>
      <c r="TCI118" s="1">
        <f t="shared" ref="TCI118" si="5796">(0.15*2+0.2*2)/0.2*0.248*1.03</f>
        <v>0.89</v>
      </c>
      <c r="TCJ118" s="4">
        <f t="shared" si="3402"/>
        <v>14.24</v>
      </c>
      <c r="TCM118" s="1" t="s">
        <v>542</v>
      </c>
      <c r="TCN118" s="4" t="str" cm="1">
        <f t="array" ref="TCN118:TCP118">IFERROR(VLOOKUP(TCM118,[1]MA!$A$6:$D$32,{2,3,4},0),IFERROR(VLOOKUP(TCM118,[1]MO!$A$6:$D$26,{2,3,4},0),IFERROR(VLOOKUP(TCM118,[1]MQ!$A$6:$D$26,{2,3,4},0),IFERROR(VLOOKUP(TCM118,[1]BA!$A$6:$H$184,{2,5,8},0),{"No encontrado","X","X"}))))</f>
        <v>ALAMBRON 1/4</v>
      </c>
      <c r="TCO118" s="12" t="str">
        <v>Kg</v>
      </c>
      <c r="TCP118" s="4">
        <v>16</v>
      </c>
      <c r="TCQ118" s="1">
        <f t="shared" ref="TCQ118" si="5797">(0.15*2+0.2*2)/0.2*0.248*1.03</f>
        <v>0.89</v>
      </c>
      <c r="TCR118" s="4">
        <f t="shared" si="3404"/>
        <v>14.24</v>
      </c>
      <c r="TCU118" s="1" t="s">
        <v>542</v>
      </c>
      <c r="TCV118" s="4" t="str" cm="1">
        <f t="array" ref="TCV118:TCX118">IFERROR(VLOOKUP(TCU118,[1]MA!$A$6:$D$32,{2,3,4},0),IFERROR(VLOOKUP(TCU118,[1]MO!$A$6:$D$26,{2,3,4},0),IFERROR(VLOOKUP(TCU118,[1]MQ!$A$6:$D$26,{2,3,4},0),IFERROR(VLOOKUP(TCU118,[1]BA!$A$6:$H$184,{2,5,8},0),{"No encontrado","X","X"}))))</f>
        <v>ALAMBRON 1/4</v>
      </c>
      <c r="TCW118" s="12" t="str">
        <v>Kg</v>
      </c>
      <c r="TCX118" s="4">
        <v>16</v>
      </c>
      <c r="TCY118" s="1">
        <f t="shared" ref="TCY118" si="5798">(0.15*2+0.2*2)/0.2*0.248*1.03</f>
        <v>0.89</v>
      </c>
      <c r="TCZ118" s="4">
        <f t="shared" si="3406"/>
        <v>14.24</v>
      </c>
      <c r="TDC118" s="1" t="s">
        <v>542</v>
      </c>
      <c r="TDD118" s="4" t="str" cm="1">
        <f t="array" ref="TDD118:TDF118">IFERROR(VLOOKUP(TDC118,[1]MA!$A$6:$D$32,{2,3,4},0),IFERROR(VLOOKUP(TDC118,[1]MO!$A$6:$D$26,{2,3,4},0),IFERROR(VLOOKUP(TDC118,[1]MQ!$A$6:$D$26,{2,3,4},0),IFERROR(VLOOKUP(TDC118,[1]BA!$A$6:$H$184,{2,5,8},0),{"No encontrado","X","X"}))))</f>
        <v>ALAMBRON 1/4</v>
      </c>
      <c r="TDE118" s="12" t="str">
        <v>Kg</v>
      </c>
      <c r="TDF118" s="4">
        <v>16</v>
      </c>
      <c r="TDG118" s="1">
        <f t="shared" ref="TDG118" si="5799">(0.15*2+0.2*2)/0.2*0.248*1.03</f>
        <v>0.89</v>
      </c>
      <c r="TDH118" s="4">
        <f t="shared" si="3408"/>
        <v>14.24</v>
      </c>
      <c r="TDK118" s="1" t="s">
        <v>542</v>
      </c>
      <c r="TDL118" s="4" t="str" cm="1">
        <f t="array" ref="TDL118:TDN118">IFERROR(VLOOKUP(TDK118,[1]MA!$A$6:$D$32,{2,3,4},0),IFERROR(VLOOKUP(TDK118,[1]MO!$A$6:$D$26,{2,3,4},0),IFERROR(VLOOKUP(TDK118,[1]MQ!$A$6:$D$26,{2,3,4},0),IFERROR(VLOOKUP(TDK118,[1]BA!$A$6:$H$184,{2,5,8},0),{"No encontrado","X","X"}))))</f>
        <v>ALAMBRON 1/4</v>
      </c>
      <c r="TDM118" s="12" t="str">
        <v>Kg</v>
      </c>
      <c r="TDN118" s="4">
        <v>16</v>
      </c>
      <c r="TDO118" s="1">
        <f t="shared" ref="TDO118" si="5800">(0.15*2+0.2*2)/0.2*0.248*1.03</f>
        <v>0.89</v>
      </c>
      <c r="TDP118" s="4">
        <f t="shared" si="3410"/>
        <v>14.24</v>
      </c>
      <c r="TDS118" s="1" t="s">
        <v>542</v>
      </c>
      <c r="TDT118" s="4" t="str" cm="1">
        <f t="array" ref="TDT118:TDV118">IFERROR(VLOOKUP(TDS118,[1]MA!$A$6:$D$32,{2,3,4},0),IFERROR(VLOOKUP(TDS118,[1]MO!$A$6:$D$26,{2,3,4},0),IFERROR(VLOOKUP(TDS118,[1]MQ!$A$6:$D$26,{2,3,4},0),IFERROR(VLOOKUP(TDS118,[1]BA!$A$6:$H$184,{2,5,8},0),{"No encontrado","X","X"}))))</f>
        <v>ALAMBRON 1/4</v>
      </c>
      <c r="TDU118" s="12" t="str">
        <v>Kg</v>
      </c>
      <c r="TDV118" s="4">
        <v>16</v>
      </c>
      <c r="TDW118" s="1">
        <f t="shared" ref="TDW118" si="5801">(0.15*2+0.2*2)/0.2*0.248*1.03</f>
        <v>0.89</v>
      </c>
      <c r="TDX118" s="4">
        <f t="shared" si="3412"/>
        <v>14.24</v>
      </c>
      <c r="TEA118" s="1" t="s">
        <v>542</v>
      </c>
      <c r="TEB118" s="4" t="str" cm="1">
        <f t="array" ref="TEB118:TED118">IFERROR(VLOOKUP(TEA118,[1]MA!$A$6:$D$32,{2,3,4},0),IFERROR(VLOOKUP(TEA118,[1]MO!$A$6:$D$26,{2,3,4},0),IFERROR(VLOOKUP(TEA118,[1]MQ!$A$6:$D$26,{2,3,4},0),IFERROR(VLOOKUP(TEA118,[1]BA!$A$6:$H$184,{2,5,8},0),{"No encontrado","X","X"}))))</f>
        <v>ALAMBRON 1/4</v>
      </c>
      <c r="TEC118" s="12" t="str">
        <v>Kg</v>
      </c>
      <c r="TED118" s="4">
        <v>16</v>
      </c>
      <c r="TEE118" s="1">
        <f t="shared" ref="TEE118" si="5802">(0.15*2+0.2*2)/0.2*0.248*1.03</f>
        <v>0.89</v>
      </c>
      <c r="TEF118" s="4">
        <f t="shared" si="3414"/>
        <v>14.24</v>
      </c>
      <c r="TEI118" s="1" t="s">
        <v>542</v>
      </c>
      <c r="TEJ118" s="4" t="str" cm="1">
        <f t="array" ref="TEJ118:TEL118">IFERROR(VLOOKUP(TEI118,[1]MA!$A$6:$D$32,{2,3,4},0),IFERROR(VLOOKUP(TEI118,[1]MO!$A$6:$D$26,{2,3,4},0),IFERROR(VLOOKUP(TEI118,[1]MQ!$A$6:$D$26,{2,3,4},0),IFERROR(VLOOKUP(TEI118,[1]BA!$A$6:$H$184,{2,5,8},0),{"No encontrado","X","X"}))))</f>
        <v>ALAMBRON 1/4</v>
      </c>
      <c r="TEK118" s="12" t="str">
        <v>Kg</v>
      </c>
      <c r="TEL118" s="4">
        <v>16</v>
      </c>
      <c r="TEM118" s="1">
        <f t="shared" ref="TEM118" si="5803">(0.15*2+0.2*2)/0.2*0.248*1.03</f>
        <v>0.89</v>
      </c>
      <c r="TEN118" s="4">
        <f t="shared" si="3416"/>
        <v>14.24</v>
      </c>
      <c r="TEQ118" s="1" t="s">
        <v>542</v>
      </c>
      <c r="TER118" s="4" t="str" cm="1">
        <f t="array" ref="TER118:TET118">IFERROR(VLOOKUP(TEQ118,[1]MA!$A$6:$D$32,{2,3,4},0),IFERROR(VLOOKUP(TEQ118,[1]MO!$A$6:$D$26,{2,3,4},0),IFERROR(VLOOKUP(TEQ118,[1]MQ!$A$6:$D$26,{2,3,4},0),IFERROR(VLOOKUP(TEQ118,[1]BA!$A$6:$H$184,{2,5,8},0),{"No encontrado","X","X"}))))</f>
        <v>ALAMBRON 1/4</v>
      </c>
      <c r="TES118" s="12" t="str">
        <v>Kg</v>
      </c>
      <c r="TET118" s="4">
        <v>16</v>
      </c>
      <c r="TEU118" s="1">
        <f t="shared" ref="TEU118" si="5804">(0.15*2+0.2*2)/0.2*0.248*1.03</f>
        <v>0.89</v>
      </c>
      <c r="TEV118" s="4">
        <f t="shared" si="3418"/>
        <v>14.24</v>
      </c>
      <c r="TEY118" s="1" t="s">
        <v>542</v>
      </c>
      <c r="TEZ118" s="4" t="str" cm="1">
        <f t="array" ref="TEZ118:TFB118">IFERROR(VLOOKUP(TEY118,[1]MA!$A$6:$D$32,{2,3,4},0),IFERROR(VLOOKUP(TEY118,[1]MO!$A$6:$D$26,{2,3,4},0),IFERROR(VLOOKUP(TEY118,[1]MQ!$A$6:$D$26,{2,3,4},0),IFERROR(VLOOKUP(TEY118,[1]BA!$A$6:$H$184,{2,5,8},0),{"No encontrado","X","X"}))))</f>
        <v>ALAMBRON 1/4</v>
      </c>
      <c r="TFA118" s="12" t="str">
        <v>Kg</v>
      </c>
      <c r="TFB118" s="4">
        <v>16</v>
      </c>
      <c r="TFC118" s="1">
        <f t="shared" ref="TFC118" si="5805">(0.15*2+0.2*2)/0.2*0.248*1.03</f>
        <v>0.89</v>
      </c>
      <c r="TFD118" s="4">
        <f t="shared" si="3420"/>
        <v>14.24</v>
      </c>
      <c r="TFG118" s="1" t="s">
        <v>542</v>
      </c>
      <c r="TFH118" s="4" t="str" cm="1">
        <f t="array" ref="TFH118:TFJ118">IFERROR(VLOOKUP(TFG118,[1]MA!$A$6:$D$32,{2,3,4},0),IFERROR(VLOOKUP(TFG118,[1]MO!$A$6:$D$26,{2,3,4},0),IFERROR(VLOOKUP(TFG118,[1]MQ!$A$6:$D$26,{2,3,4},0),IFERROR(VLOOKUP(TFG118,[1]BA!$A$6:$H$184,{2,5,8},0),{"No encontrado","X","X"}))))</f>
        <v>ALAMBRON 1/4</v>
      </c>
      <c r="TFI118" s="12" t="str">
        <v>Kg</v>
      </c>
      <c r="TFJ118" s="4">
        <v>16</v>
      </c>
      <c r="TFK118" s="1">
        <f t="shared" ref="TFK118" si="5806">(0.15*2+0.2*2)/0.2*0.248*1.03</f>
        <v>0.89</v>
      </c>
      <c r="TFL118" s="4">
        <f t="shared" si="3422"/>
        <v>14.24</v>
      </c>
      <c r="TFO118" s="1" t="s">
        <v>542</v>
      </c>
      <c r="TFP118" s="4" t="str" cm="1">
        <f t="array" ref="TFP118:TFR118">IFERROR(VLOOKUP(TFO118,[1]MA!$A$6:$D$32,{2,3,4},0),IFERROR(VLOOKUP(TFO118,[1]MO!$A$6:$D$26,{2,3,4},0),IFERROR(VLOOKUP(TFO118,[1]MQ!$A$6:$D$26,{2,3,4},0),IFERROR(VLOOKUP(TFO118,[1]BA!$A$6:$H$184,{2,5,8},0),{"No encontrado","X","X"}))))</f>
        <v>ALAMBRON 1/4</v>
      </c>
      <c r="TFQ118" s="12" t="str">
        <v>Kg</v>
      </c>
      <c r="TFR118" s="4">
        <v>16</v>
      </c>
      <c r="TFS118" s="1">
        <f t="shared" ref="TFS118" si="5807">(0.15*2+0.2*2)/0.2*0.248*1.03</f>
        <v>0.89</v>
      </c>
      <c r="TFT118" s="4">
        <f t="shared" si="3424"/>
        <v>14.24</v>
      </c>
      <c r="TFW118" s="1" t="s">
        <v>542</v>
      </c>
      <c r="TFX118" s="4" t="str" cm="1">
        <f t="array" ref="TFX118:TFZ118">IFERROR(VLOOKUP(TFW118,[1]MA!$A$6:$D$32,{2,3,4},0),IFERROR(VLOOKUP(TFW118,[1]MO!$A$6:$D$26,{2,3,4},0),IFERROR(VLOOKUP(TFW118,[1]MQ!$A$6:$D$26,{2,3,4},0),IFERROR(VLOOKUP(TFW118,[1]BA!$A$6:$H$184,{2,5,8},0),{"No encontrado","X","X"}))))</f>
        <v>ALAMBRON 1/4</v>
      </c>
      <c r="TFY118" s="12" t="str">
        <v>Kg</v>
      </c>
      <c r="TFZ118" s="4">
        <v>16</v>
      </c>
      <c r="TGA118" s="1">
        <f t="shared" ref="TGA118" si="5808">(0.15*2+0.2*2)/0.2*0.248*1.03</f>
        <v>0.89</v>
      </c>
      <c r="TGB118" s="4">
        <f t="shared" si="3426"/>
        <v>14.24</v>
      </c>
      <c r="TGE118" s="1" t="s">
        <v>542</v>
      </c>
      <c r="TGF118" s="4" t="str" cm="1">
        <f t="array" ref="TGF118:TGH118">IFERROR(VLOOKUP(TGE118,[1]MA!$A$6:$D$32,{2,3,4},0),IFERROR(VLOOKUP(TGE118,[1]MO!$A$6:$D$26,{2,3,4},0),IFERROR(VLOOKUP(TGE118,[1]MQ!$A$6:$D$26,{2,3,4},0),IFERROR(VLOOKUP(TGE118,[1]BA!$A$6:$H$184,{2,5,8},0),{"No encontrado","X","X"}))))</f>
        <v>ALAMBRON 1/4</v>
      </c>
      <c r="TGG118" s="12" t="str">
        <v>Kg</v>
      </c>
      <c r="TGH118" s="4">
        <v>16</v>
      </c>
      <c r="TGI118" s="1">
        <f t="shared" ref="TGI118" si="5809">(0.15*2+0.2*2)/0.2*0.248*1.03</f>
        <v>0.89</v>
      </c>
      <c r="TGJ118" s="4">
        <f t="shared" si="3428"/>
        <v>14.24</v>
      </c>
      <c r="TGM118" s="1" t="s">
        <v>542</v>
      </c>
      <c r="TGN118" s="4" t="str" cm="1">
        <f t="array" ref="TGN118:TGP118">IFERROR(VLOOKUP(TGM118,[1]MA!$A$6:$D$32,{2,3,4},0),IFERROR(VLOOKUP(TGM118,[1]MO!$A$6:$D$26,{2,3,4},0),IFERROR(VLOOKUP(TGM118,[1]MQ!$A$6:$D$26,{2,3,4},0),IFERROR(VLOOKUP(TGM118,[1]BA!$A$6:$H$184,{2,5,8},0),{"No encontrado","X","X"}))))</f>
        <v>ALAMBRON 1/4</v>
      </c>
      <c r="TGO118" s="12" t="str">
        <v>Kg</v>
      </c>
      <c r="TGP118" s="4">
        <v>16</v>
      </c>
      <c r="TGQ118" s="1">
        <f t="shared" ref="TGQ118" si="5810">(0.15*2+0.2*2)/0.2*0.248*1.03</f>
        <v>0.89</v>
      </c>
      <c r="TGR118" s="4">
        <f t="shared" si="3430"/>
        <v>14.24</v>
      </c>
      <c r="TGU118" s="1" t="s">
        <v>542</v>
      </c>
      <c r="TGV118" s="4" t="str" cm="1">
        <f t="array" ref="TGV118:TGX118">IFERROR(VLOOKUP(TGU118,[1]MA!$A$6:$D$32,{2,3,4},0),IFERROR(VLOOKUP(TGU118,[1]MO!$A$6:$D$26,{2,3,4},0),IFERROR(VLOOKUP(TGU118,[1]MQ!$A$6:$D$26,{2,3,4},0),IFERROR(VLOOKUP(TGU118,[1]BA!$A$6:$H$184,{2,5,8},0),{"No encontrado","X","X"}))))</f>
        <v>ALAMBRON 1/4</v>
      </c>
      <c r="TGW118" s="12" t="str">
        <v>Kg</v>
      </c>
      <c r="TGX118" s="4">
        <v>16</v>
      </c>
      <c r="TGY118" s="1">
        <f t="shared" ref="TGY118" si="5811">(0.15*2+0.2*2)/0.2*0.248*1.03</f>
        <v>0.89</v>
      </c>
      <c r="TGZ118" s="4">
        <f t="shared" si="3432"/>
        <v>14.24</v>
      </c>
      <c r="THC118" s="1" t="s">
        <v>542</v>
      </c>
      <c r="THD118" s="4" t="str" cm="1">
        <f t="array" ref="THD118:THF118">IFERROR(VLOOKUP(THC118,[1]MA!$A$6:$D$32,{2,3,4},0),IFERROR(VLOOKUP(THC118,[1]MO!$A$6:$D$26,{2,3,4},0),IFERROR(VLOOKUP(THC118,[1]MQ!$A$6:$D$26,{2,3,4},0),IFERROR(VLOOKUP(THC118,[1]BA!$A$6:$H$184,{2,5,8},0),{"No encontrado","X","X"}))))</f>
        <v>ALAMBRON 1/4</v>
      </c>
      <c r="THE118" s="12" t="str">
        <v>Kg</v>
      </c>
      <c r="THF118" s="4">
        <v>16</v>
      </c>
      <c r="THG118" s="1">
        <f t="shared" ref="THG118" si="5812">(0.15*2+0.2*2)/0.2*0.248*1.03</f>
        <v>0.89</v>
      </c>
      <c r="THH118" s="4">
        <f t="shared" si="3434"/>
        <v>14.24</v>
      </c>
      <c r="THK118" s="1" t="s">
        <v>542</v>
      </c>
      <c r="THL118" s="4" t="str" cm="1">
        <f t="array" ref="THL118:THN118">IFERROR(VLOOKUP(THK118,[1]MA!$A$6:$D$32,{2,3,4},0),IFERROR(VLOOKUP(THK118,[1]MO!$A$6:$D$26,{2,3,4},0),IFERROR(VLOOKUP(THK118,[1]MQ!$A$6:$D$26,{2,3,4},0),IFERROR(VLOOKUP(THK118,[1]BA!$A$6:$H$184,{2,5,8},0),{"No encontrado","X","X"}))))</f>
        <v>ALAMBRON 1/4</v>
      </c>
      <c r="THM118" s="12" t="str">
        <v>Kg</v>
      </c>
      <c r="THN118" s="4">
        <v>16</v>
      </c>
      <c r="THO118" s="1">
        <f t="shared" ref="THO118" si="5813">(0.15*2+0.2*2)/0.2*0.248*1.03</f>
        <v>0.89</v>
      </c>
      <c r="THP118" s="4">
        <f t="shared" si="3436"/>
        <v>14.24</v>
      </c>
      <c r="THS118" s="1" t="s">
        <v>542</v>
      </c>
      <c r="THT118" s="4" t="str" cm="1">
        <f t="array" ref="THT118:THV118">IFERROR(VLOOKUP(THS118,[1]MA!$A$6:$D$32,{2,3,4},0),IFERROR(VLOOKUP(THS118,[1]MO!$A$6:$D$26,{2,3,4},0),IFERROR(VLOOKUP(THS118,[1]MQ!$A$6:$D$26,{2,3,4},0),IFERROR(VLOOKUP(THS118,[1]BA!$A$6:$H$184,{2,5,8},0),{"No encontrado","X","X"}))))</f>
        <v>ALAMBRON 1/4</v>
      </c>
      <c r="THU118" s="12" t="str">
        <v>Kg</v>
      </c>
      <c r="THV118" s="4">
        <v>16</v>
      </c>
      <c r="THW118" s="1">
        <f t="shared" ref="THW118" si="5814">(0.15*2+0.2*2)/0.2*0.248*1.03</f>
        <v>0.89</v>
      </c>
      <c r="THX118" s="4">
        <f t="shared" si="3438"/>
        <v>14.24</v>
      </c>
      <c r="TIA118" s="1" t="s">
        <v>542</v>
      </c>
      <c r="TIB118" s="4" t="str" cm="1">
        <f t="array" ref="TIB118:TID118">IFERROR(VLOOKUP(TIA118,[1]MA!$A$6:$D$32,{2,3,4},0),IFERROR(VLOOKUP(TIA118,[1]MO!$A$6:$D$26,{2,3,4},0),IFERROR(VLOOKUP(TIA118,[1]MQ!$A$6:$D$26,{2,3,4},0),IFERROR(VLOOKUP(TIA118,[1]BA!$A$6:$H$184,{2,5,8},0),{"No encontrado","X","X"}))))</f>
        <v>ALAMBRON 1/4</v>
      </c>
      <c r="TIC118" s="12" t="str">
        <v>Kg</v>
      </c>
      <c r="TID118" s="4">
        <v>16</v>
      </c>
      <c r="TIE118" s="1">
        <f t="shared" ref="TIE118" si="5815">(0.15*2+0.2*2)/0.2*0.248*1.03</f>
        <v>0.89</v>
      </c>
      <c r="TIF118" s="4">
        <f t="shared" si="3440"/>
        <v>14.24</v>
      </c>
      <c r="TII118" s="1" t="s">
        <v>542</v>
      </c>
      <c r="TIJ118" s="4" t="str" cm="1">
        <f t="array" ref="TIJ118:TIL118">IFERROR(VLOOKUP(TII118,[1]MA!$A$6:$D$32,{2,3,4},0),IFERROR(VLOOKUP(TII118,[1]MO!$A$6:$D$26,{2,3,4},0),IFERROR(VLOOKUP(TII118,[1]MQ!$A$6:$D$26,{2,3,4},0),IFERROR(VLOOKUP(TII118,[1]BA!$A$6:$H$184,{2,5,8},0),{"No encontrado","X","X"}))))</f>
        <v>ALAMBRON 1/4</v>
      </c>
      <c r="TIK118" s="12" t="str">
        <v>Kg</v>
      </c>
      <c r="TIL118" s="4">
        <v>16</v>
      </c>
      <c r="TIM118" s="1">
        <f t="shared" ref="TIM118" si="5816">(0.15*2+0.2*2)/0.2*0.248*1.03</f>
        <v>0.89</v>
      </c>
      <c r="TIN118" s="4">
        <f t="shared" si="3442"/>
        <v>14.24</v>
      </c>
      <c r="TIQ118" s="1" t="s">
        <v>542</v>
      </c>
      <c r="TIR118" s="4" t="str" cm="1">
        <f t="array" ref="TIR118:TIT118">IFERROR(VLOOKUP(TIQ118,[1]MA!$A$6:$D$32,{2,3,4},0),IFERROR(VLOOKUP(TIQ118,[1]MO!$A$6:$D$26,{2,3,4},0),IFERROR(VLOOKUP(TIQ118,[1]MQ!$A$6:$D$26,{2,3,4},0),IFERROR(VLOOKUP(TIQ118,[1]BA!$A$6:$H$184,{2,5,8},0),{"No encontrado","X","X"}))))</f>
        <v>ALAMBRON 1/4</v>
      </c>
      <c r="TIS118" s="12" t="str">
        <v>Kg</v>
      </c>
      <c r="TIT118" s="4">
        <v>16</v>
      </c>
      <c r="TIU118" s="1">
        <f t="shared" ref="TIU118" si="5817">(0.15*2+0.2*2)/0.2*0.248*1.03</f>
        <v>0.89</v>
      </c>
      <c r="TIV118" s="4">
        <f t="shared" si="3444"/>
        <v>14.24</v>
      </c>
      <c r="TIY118" s="1" t="s">
        <v>542</v>
      </c>
      <c r="TIZ118" s="4" t="str" cm="1">
        <f t="array" ref="TIZ118:TJB118">IFERROR(VLOOKUP(TIY118,[1]MA!$A$6:$D$32,{2,3,4},0),IFERROR(VLOOKUP(TIY118,[1]MO!$A$6:$D$26,{2,3,4},0),IFERROR(VLOOKUP(TIY118,[1]MQ!$A$6:$D$26,{2,3,4},0),IFERROR(VLOOKUP(TIY118,[1]BA!$A$6:$H$184,{2,5,8},0),{"No encontrado","X","X"}))))</f>
        <v>ALAMBRON 1/4</v>
      </c>
      <c r="TJA118" s="12" t="str">
        <v>Kg</v>
      </c>
      <c r="TJB118" s="4">
        <v>16</v>
      </c>
      <c r="TJC118" s="1">
        <f t="shared" ref="TJC118" si="5818">(0.15*2+0.2*2)/0.2*0.248*1.03</f>
        <v>0.89</v>
      </c>
      <c r="TJD118" s="4">
        <f t="shared" si="3446"/>
        <v>14.24</v>
      </c>
      <c r="TJG118" s="1" t="s">
        <v>542</v>
      </c>
      <c r="TJH118" s="4" t="str" cm="1">
        <f t="array" ref="TJH118:TJJ118">IFERROR(VLOOKUP(TJG118,[1]MA!$A$6:$D$32,{2,3,4},0),IFERROR(VLOOKUP(TJG118,[1]MO!$A$6:$D$26,{2,3,4},0),IFERROR(VLOOKUP(TJG118,[1]MQ!$A$6:$D$26,{2,3,4},0),IFERROR(VLOOKUP(TJG118,[1]BA!$A$6:$H$184,{2,5,8},0),{"No encontrado","X","X"}))))</f>
        <v>ALAMBRON 1/4</v>
      </c>
      <c r="TJI118" s="12" t="str">
        <v>Kg</v>
      </c>
      <c r="TJJ118" s="4">
        <v>16</v>
      </c>
      <c r="TJK118" s="1">
        <f t="shared" ref="TJK118" si="5819">(0.15*2+0.2*2)/0.2*0.248*1.03</f>
        <v>0.89</v>
      </c>
      <c r="TJL118" s="4">
        <f t="shared" si="3448"/>
        <v>14.24</v>
      </c>
      <c r="TJO118" s="1" t="s">
        <v>542</v>
      </c>
      <c r="TJP118" s="4" t="str" cm="1">
        <f t="array" ref="TJP118:TJR118">IFERROR(VLOOKUP(TJO118,[1]MA!$A$6:$D$32,{2,3,4},0),IFERROR(VLOOKUP(TJO118,[1]MO!$A$6:$D$26,{2,3,4},0),IFERROR(VLOOKUP(TJO118,[1]MQ!$A$6:$D$26,{2,3,4},0),IFERROR(VLOOKUP(TJO118,[1]BA!$A$6:$H$184,{2,5,8},0),{"No encontrado","X","X"}))))</f>
        <v>ALAMBRON 1/4</v>
      </c>
      <c r="TJQ118" s="12" t="str">
        <v>Kg</v>
      </c>
      <c r="TJR118" s="4">
        <v>16</v>
      </c>
      <c r="TJS118" s="1">
        <f t="shared" ref="TJS118" si="5820">(0.15*2+0.2*2)/0.2*0.248*1.03</f>
        <v>0.89</v>
      </c>
      <c r="TJT118" s="4">
        <f t="shared" si="3450"/>
        <v>14.24</v>
      </c>
      <c r="TJW118" s="1" t="s">
        <v>542</v>
      </c>
      <c r="TJX118" s="4" t="str" cm="1">
        <f t="array" ref="TJX118:TJZ118">IFERROR(VLOOKUP(TJW118,[1]MA!$A$6:$D$32,{2,3,4},0),IFERROR(VLOOKUP(TJW118,[1]MO!$A$6:$D$26,{2,3,4},0),IFERROR(VLOOKUP(TJW118,[1]MQ!$A$6:$D$26,{2,3,4},0),IFERROR(VLOOKUP(TJW118,[1]BA!$A$6:$H$184,{2,5,8},0),{"No encontrado","X","X"}))))</f>
        <v>ALAMBRON 1/4</v>
      </c>
      <c r="TJY118" s="12" t="str">
        <v>Kg</v>
      </c>
      <c r="TJZ118" s="4">
        <v>16</v>
      </c>
      <c r="TKA118" s="1">
        <f t="shared" ref="TKA118" si="5821">(0.15*2+0.2*2)/0.2*0.248*1.03</f>
        <v>0.89</v>
      </c>
      <c r="TKB118" s="4">
        <f t="shared" si="3452"/>
        <v>14.24</v>
      </c>
      <c r="TKE118" s="1" t="s">
        <v>542</v>
      </c>
      <c r="TKF118" s="4" t="str" cm="1">
        <f t="array" ref="TKF118:TKH118">IFERROR(VLOOKUP(TKE118,[1]MA!$A$6:$D$32,{2,3,4},0),IFERROR(VLOOKUP(TKE118,[1]MO!$A$6:$D$26,{2,3,4},0),IFERROR(VLOOKUP(TKE118,[1]MQ!$A$6:$D$26,{2,3,4},0),IFERROR(VLOOKUP(TKE118,[1]BA!$A$6:$H$184,{2,5,8},0),{"No encontrado","X","X"}))))</f>
        <v>ALAMBRON 1/4</v>
      </c>
      <c r="TKG118" s="12" t="str">
        <v>Kg</v>
      </c>
      <c r="TKH118" s="4">
        <v>16</v>
      </c>
      <c r="TKI118" s="1">
        <f t="shared" ref="TKI118" si="5822">(0.15*2+0.2*2)/0.2*0.248*1.03</f>
        <v>0.89</v>
      </c>
      <c r="TKJ118" s="4">
        <f t="shared" si="3454"/>
        <v>14.24</v>
      </c>
      <c r="TKM118" s="1" t="s">
        <v>542</v>
      </c>
      <c r="TKN118" s="4" t="str" cm="1">
        <f t="array" ref="TKN118:TKP118">IFERROR(VLOOKUP(TKM118,[1]MA!$A$6:$D$32,{2,3,4},0),IFERROR(VLOOKUP(TKM118,[1]MO!$A$6:$D$26,{2,3,4},0),IFERROR(VLOOKUP(TKM118,[1]MQ!$A$6:$D$26,{2,3,4},0),IFERROR(VLOOKUP(TKM118,[1]BA!$A$6:$H$184,{2,5,8},0),{"No encontrado","X","X"}))))</f>
        <v>ALAMBRON 1/4</v>
      </c>
      <c r="TKO118" s="12" t="str">
        <v>Kg</v>
      </c>
      <c r="TKP118" s="4">
        <v>16</v>
      </c>
      <c r="TKQ118" s="1">
        <f t="shared" ref="TKQ118" si="5823">(0.15*2+0.2*2)/0.2*0.248*1.03</f>
        <v>0.89</v>
      </c>
      <c r="TKR118" s="4">
        <f t="shared" si="3456"/>
        <v>14.24</v>
      </c>
      <c r="TKU118" s="1" t="s">
        <v>542</v>
      </c>
      <c r="TKV118" s="4" t="str" cm="1">
        <f t="array" ref="TKV118:TKX118">IFERROR(VLOOKUP(TKU118,[1]MA!$A$6:$D$32,{2,3,4},0),IFERROR(VLOOKUP(TKU118,[1]MO!$A$6:$D$26,{2,3,4},0),IFERROR(VLOOKUP(TKU118,[1]MQ!$A$6:$D$26,{2,3,4},0),IFERROR(VLOOKUP(TKU118,[1]BA!$A$6:$H$184,{2,5,8},0),{"No encontrado","X","X"}))))</f>
        <v>ALAMBRON 1/4</v>
      </c>
      <c r="TKW118" s="12" t="str">
        <v>Kg</v>
      </c>
      <c r="TKX118" s="4">
        <v>16</v>
      </c>
      <c r="TKY118" s="1">
        <f t="shared" ref="TKY118" si="5824">(0.15*2+0.2*2)/0.2*0.248*1.03</f>
        <v>0.89</v>
      </c>
      <c r="TKZ118" s="4">
        <f t="shared" si="3458"/>
        <v>14.24</v>
      </c>
      <c r="TLC118" s="1" t="s">
        <v>542</v>
      </c>
      <c r="TLD118" s="4" t="str" cm="1">
        <f t="array" ref="TLD118:TLF118">IFERROR(VLOOKUP(TLC118,[1]MA!$A$6:$D$32,{2,3,4},0),IFERROR(VLOOKUP(TLC118,[1]MO!$A$6:$D$26,{2,3,4},0),IFERROR(VLOOKUP(TLC118,[1]MQ!$A$6:$D$26,{2,3,4},0),IFERROR(VLOOKUP(TLC118,[1]BA!$A$6:$H$184,{2,5,8},0),{"No encontrado","X","X"}))))</f>
        <v>ALAMBRON 1/4</v>
      </c>
      <c r="TLE118" s="12" t="str">
        <v>Kg</v>
      </c>
      <c r="TLF118" s="4">
        <v>16</v>
      </c>
      <c r="TLG118" s="1">
        <f t="shared" ref="TLG118" si="5825">(0.15*2+0.2*2)/0.2*0.248*1.03</f>
        <v>0.89</v>
      </c>
      <c r="TLH118" s="4">
        <f t="shared" si="3460"/>
        <v>14.24</v>
      </c>
      <c r="TLK118" s="1" t="s">
        <v>542</v>
      </c>
      <c r="TLL118" s="4" t="str" cm="1">
        <f t="array" ref="TLL118:TLN118">IFERROR(VLOOKUP(TLK118,[1]MA!$A$6:$D$32,{2,3,4},0),IFERROR(VLOOKUP(TLK118,[1]MO!$A$6:$D$26,{2,3,4},0),IFERROR(VLOOKUP(TLK118,[1]MQ!$A$6:$D$26,{2,3,4},0),IFERROR(VLOOKUP(TLK118,[1]BA!$A$6:$H$184,{2,5,8},0),{"No encontrado","X","X"}))))</f>
        <v>ALAMBRON 1/4</v>
      </c>
      <c r="TLM118" s="12" t="str">
        <v>Kg</v>
      </c>
      <c r="TLN118" s="4">
        <v>16</v>
      </c>
      <c r="TLO118" s="1">
        <f t="shared" ref="TLO118" si="5826">(0.15*2+0.2*2)/0.2*0.248*1.03</f>
        <v>0.89</v>
      </c>
      <c r="TLP118" s="4">
        <f t="shared" si="3462"/>
        <v>14.24</v>
      </c>
      <c r="TLS118" s="1" t="s">
        <v>542</v>
      </c>
      <c r="TLT118" s="4" t="str" cm="1">
        <f t="array" ref="TLT118:TLV118">IFERROR(VLOOKUP(TLS118,[1]MA!$A$6:$D$32,{2,3,4},0),IFERROR(VLOOKUP(TLS118,[1]MO!$A$6:$D$26,{2,3,4},0),IFERROR(VLOOKUP(TLS118,[1]MQ!$A$6:$D$26,{2,3,4},0),IFERROR(VLOOKUP(TLS118,[1]BA!$A$6:$H$184,{2,5,8},0),{"No encontrado","X","X"}))))</f>
        <v>ALAMBRON 1/4</v>
      </c>
      <c r="TLU118" s="12" t="str">
        <v>Kg</v>
      </c>
      <c r="TLV118" s="4">
        <v>16</v>
      </c>
      <c r="TLW118" s="1">
        <f t="shared" ref="TLW118" si="5827">(0.15*2+0.2*2)/0.2*0.248*1.03</f>
        <v>0.89</v>
      </c>
      <c r="TLX118" s="4">
        <f t="shared" si="3464"/>
        <v>14.24</v>
      </c>
      <c r="TMA118" s="1" t="s">
        <v>542</v>
      </c>
      <c r="TMB118" s="4" t="str" cm="1">
        <f t="array" ref="TMB118:TMD118">IFERROR(VLOOKUP(TMA118,[1]MA!$A$6:$D$32,{2,3,4},0),IFERROR(VLOOKUP(TMA118,[1]MO!$A$6:$D$26,{2,3,4},0),IFERROR(VLOOKUP(TMA118,[1]MQ!$A$6:$D$26,{2,3,4},0),IFERROR(VLOOKUP(TMA118,[1]BA!$A$6:$H$184,{2,5,8},0),{"No encontrado","X","X"}))))</f>
        <v>ALAMBRON 1/4</v>
      </c>
      <c r="TMC118" s="12" t="str">
        <v>Kg</v>
      </c>
      <c r="TMD118" s="4">
        <v>16</v>
      </c>
      <c r="TME118" s="1">
        <f t="shared" ref="TME118" si="5828">(0.15*2+0.2*2)/0.2*0.248*1.03</f>
        <v>0.89</v>
      </c>
      <c r="TMF118" s="4">
        <f t="shared" si="3466"/>
        <v>14.24</v>
      </c>
      <c r="TMI118" s="1" t="s">
        <v>542</v>
      </c>
      <c r="TMJ118" s="4" t="str" cm="1">
        <f t="array" ref="TMJ118:TML118">IFERROR(VLOOKUP(TMI118,[1]MA!$A$6:$D$32,{2,3,4},0),IFERROR(VLOOKUP(TMI118,[1]MO!$A$6:$D$26,{2,3,4},0),IFERROR(VLOOKUP(TMI118,[1]MQ!$A$6:$D$26,{2,3,4},0),IFERROR(VLOOKUP(TMI118,[1]BA!$A$6:$H$184,{2,5,8},0),{"No encontrado","X","X"}))))</f>
        <v>ALAMBRON 1/4</v>
      </c>
      <c r="TMK118" s="12" t="str">
        <v>Kg</v>
      </c>
      <c r="TML118" s="4">
        <v>16</v>
      </c>
      <c r="TMM118" s="1">
        <f t="shared" ref="TMM118" si="5829">(0.15*2+0.2*2)/0.2*0.248*1.03</f>
        <v>0.89</v>
      </c>
      <c r="TMN118" s="4">
        <f t="shared" si="3468"/>
        <v>14.24</v>
      </c>
      <c r="TMQ118" s="1" t="s">
        <v>542</v>
      </c>
      <c r="TMR118" s="4" t="str" cm="1">
        <f t="array" ref="TMR118:TMT118">IFERROR(VLOOKUP(TMQ118,[1]MA!$A$6:$D$32,{2,3,4},0),IFERROR(VLOOKUP(TMQ118,[1]MO!$A$6:$D$26,{2,3,4},0),IFERROR(VLOOKUP(TMQ118,[1]MQ!$A$6:$D$26,{2,3,4},0),IFERROR(VLOOKUP(TMQ118,[1]BA!$A$6:$H$184,{2,5,8},0),{"No encontrado","X","X"}))))</f>
        <v>ALAMBRON 1/4</v>
      </c>
      <c r="TMS118" s="12" t="str">
        <v>Kg</v>
      </c>
      <c r="TMT118" s="4">
        <v>16</v>
      </c>
      <c r="TMU118" s="1">
        <f t="shared" ref="TMU118" si="5830">(0.15*2+0.2*2)/0.2*0.248*1.03</f>
        <v>0.89</v>
      </c>
      <c r="TMV118" s="4">
        <f t="shared" si="3470"/>
        <v>14.24</v>
      </c>
      <c r="TMY118" s="1" t="s">
        <v>542</v>
      </c>
      <c r="TMZ118" s="4" t="str" cm="1">
        <f t="array" ref="TMZ118:TNB118">IFERROR(VLOOKUP(TMY118,[1]MA!$A$6:$D$32,{2,3,4},0),IFERROR(VLOOKUP(TMY118,[1]MO!$A$6:$D$26,{2,3,4},0),IFERROR(VLOOKUP(TMY118,[1]MQ!$A$6:$D$26,{2,3,4},0),IFERROR(VLOOKUP(TMY118,[1]BA!$A$6:$H$184,{2,5,8},0),{"No encontrado","X","X"}))))</f>
        <v>ALAMBRON 1/4</v>
      </c>
      <c r="TNA118" s="12" t="str">
        <v>Kg</v>
      </c>
      <c r="TNB118" s="4">
        <v>16</v>
      </c>
      <c r="TNC118" s="1">
        <f t="shared" ref="TNC118" si="5831">(0.15*2+0.2*2)/0.2*0.248*1.03</f>
        <v>0.89</v>
      </c>
      <c r="TND118" s="4">
        <f t="shared" si="3472"/>
        <v>14.24</v>
      </c>
      <c r="TNG118" s="1" t="s">
        <v>542</v>
      </c>
      <c r="TNH118" s="4" t="str" cm="1">
        <f t="array" ref="TNH118:TNJ118">IFERROR(VLOOKUP(TNG118,[1]MA!$A$6:$D$32,{2,3,4},0),IFERROR(VLOOKUP(TNG118,[1]MO!$A$6:$D$26,{2,3,4},0),IFERROR(VLOOKUP(TNG118,[1]MQ!$A$6:$D$26,{2,3,4},0),IFERROR(VLOOKUP(TNG118,[1]BA!$A$6:$H$184,{2,5,8},0),{"No encontrado","X","X"}))))</f>
        <v>ALAMBRON 1/4</v>
      </c>
      <c r="TNI118" s="12" t="str">
        <v>Kg</v>
      </c>
      <c r="TNJ118" s="4">
        <v>16</v>
      </c>
      <c r="TNK118" s="1">
        <f t="shared" ref="TNK118" si="5832">(0.15*2+0.2*2)/0.2*0.248*1.03</f>
        <v>0.89</v>
      </c>
      <c r="TNL118" s="4">
        <f t="shared" si="3474"/>
        <v>14.24</v>
      </c>
      <c r="TNO118" s="1" t="s">
        <v>542</v>
      </c>
      <c r="TNP118" s="4" t="str" cm="1">
        <f t="array" ref="TNP118:TNR118">IFERROR(VLOOKUP(TNO118,[1]MA!$A$6:$D$32,{2,3,4},0),IFERROR(VLOOKUP(TNO118,[1]MO!$A$6:$D$26,{2,3,4},0),IFERROR(VLOOKUP(TNO118,[1]MQ!$A$6:$D$26,{2,3,4},0),IFERROR(VLOOKUP(TNO118,[1]BA!$A$6:$H$184,{2,5,8},0),{"No encontrado","X","X"}))))</f>
        <v>ALAMBRON 1/4</v>
      </c>
      <c r="TNQ118" s="12" t="str">
        <v>Kg</v>
      </c>
      <c r="TNR118" s="4">
        <v>16</v>
      </c>
      <c r="TNS118" s="1">
        <f t="shared" ref="TNS118" si="5833">(0.15*2+0.2*2)/0.2*0.248*1.03</f>
        <v>0.89</v>
      </c>
      <c r="TNT118" s="4">
        <f t="shared" si="3476"/>
        <v>14.24</v>
      </c>
      <c r="TNW118" s="1" t="s">
        <v>542</v>
      </c>
      <c r="TNX118" s="4" t="str" cm="1">
        <f t="array" ref="TNX118:TNZ118">IFERROR(VLOOKUP(TNW118,[1]MA!$A$6:$D$32,{2,3,4},0),IFERROR(VLOOKUP(TNW118,[1]MO!$A$6:$D$26,{2,3,4},0),IFERROR(VLOOKUP(TNW118,[1]MQ!$A$6:$D$26,{2,3,4},0),IFERROR(VLOOKUP(TNW118,[1]BA!$A$6:$H$184,{2,5,8},0),{"No encontrado","X","X"}))))</f>
        <v>ALAMBRON 1/4</v>
      </c>
      <c r="TNY118" s="12" t="str">
        <v>Kg</v>
      </c>
      <c r="TNZ118" s="4">
        <v>16</v>
      </c>
      <c r="TOA118" s="1">
        <f t="shared" ref="TOA118" si="5834">(0.15*2+0.2*2)/0.2*0.248*1.03</f>
        <v>0.89</v>
      </c>
      <c r="TOB118" s="4">
        <f t="shared" si="3478"/>
        <v>14.24</v>
      </c>
      <c r="TOE118" s="1" t="s">
        <v>542</v>
      </c>
      <c r="TOF118" s="4" t="str" cm="1">
        <f t="array" ref="TOF118:TOH118">IFERROR(VLOOKUP(TOE118,[1]MA!$A$6:$D$32,{2,3,4},0),IFERROR(VLOOKUP(TOE118,[1]MO!$A$6:$D$26,{2,3,4},0),IFERROR(VLOOKUP(TOE118,[1]MQ!$A$6:$D$26,{2,3,4},0),IFERROR(VLOOKUP(TOE118,[1]BA!$A$6:$H$184,{2,5,8},0),{"No encontrado","X","X"}))))</f>
        <v>ALAMBRON 1/4</v>
      </c>
      <c r="TOG118" s="12" t="str">
        <v>Kg</v>
      </c>
      <c r="TOH118" s="4">
        <v>16</v>
      </c>
      <c r="TOI118" s="1">
        <f t="shared" ref="TOI118" si="5835">(0.15*2+0.2*2)/0.2*0.248*1.03</f>
        <v>0.89</v>
      </c>
      <c r="TOJ118" s="4">
        <f t="shared" si="3480"/>
        <v>14.24</v>
      </c>
      <c r="TOM118" s="1" t="s">
        <v>542</v>
      </c>
      <c r="TON118" s="4" t="str" cm="1">
        <f t="array" ref="TON118:TOP118">IFERROR(VLOOKUP(TOM118,[1]MA!$A$6:$D$32,{2,3,4},0),IFERROR(VLOOKUP(TOM118,[1]MO!$A$6:$D$26,{2,3,4},0),IFERROR(VLOOKUP(TOM118,[1]MQ!$A$6:$D$26,{2,3,4},0),IFERROR(VLOOKUP(TOM118,[1]BA!$A$6:$H$184,{2,5,8},0),{"No encontrado","X","X"}))))</f>
        <v>ALAMBRON 1/4</v>
      </c>
      <c r="TOO118" s="12" t="str">
        <v>Kg</v>
      </c>
      <c r="TOP118" s="4">
        <v>16</v>
      </c>
      <c r="TOQ118" s="1">
        <f t="shared" ref="TOQ118" si="5836">(0.15*2+0.2*2)/0.2*0.248*1.03</f>
        <v>0.89</v>
      </c>
      <c r="TOR118" s="4">
        <f t="shared" si="3482"/>
        <v>14.24</v>
      </c>
      <c r="TOU118" s="1" t="s">
        <v>542</v>
      </c>
      <c r="TOV118" s="4" t="str" cm="1">
        <f t="array" ref="TOV118:TOX118">IFERROR(VLOOKUP(TOU118,[1]MA!$A$6:$D$32,{2,3,4},0),IFERROR(VLOOKUP(TOU118,[1]MO!$A$6:$D$26,{2,3,4},0),IFERROR(VLOOKUP(TOU118,[1]MQ!$A$6:$D$26,{2,3,4},0),IFERROR(VLOOKUP(TOU118,[1]BA!$A$6:$H$184,{2,5,8},0),{"No encontrado","X","X"}))))</f>
        <v>ALAMBRON 1/4</v>
      </c>
      <c r="TOW118" s="12" t="str">
        <v>Kg</v>
      </c>
      <c r="TOX118" s="4">
        <v>16</v>
      </c>
      <c r="TOY118" s="1">
        <f t="shared" ref="TOY118" si="5837">(0.15*2+0.2*2)/0.2*0.248*1.03</f>
        <v>0.89</v>
      </c>
      <c r="TOZ118" s="4">
        <f t="shared" si="3484"/>
        <v>14.24</v>
      </c>
      <c r="TPC118" s="1" t="s">
        <v>542</v>
      </c>
      <c r="TPD118" s="4" t="str" cm="1">
        <f t="array" ref="TPD118:TPF118">IFERROR(VLOOKUP(TPC118,[1]MA!$A$6:$D$32,{2,3,4},0),IFERROR(VLOOKUP(TPC118,[1]MO!$A$6:$D$26,{2,3,4},0),IFERROR(VLOOKUP(TPC118,[1]MQ!$A$6:$D$26,{2,3,4},0),IFERROR(VLOOKUP(TPC118,[1]BA!$A$6:$H$184,{2,5,8},0),{"No encontrado","X","X"}))))</f>
        <v>ALAMBRON 1/4</v>
      </c>
      <c r="TPE118" s="12" t="str">
        <v>Kg</v>
      </c>
      <c r="TPF118" s="4">
        <v>16</v>
      </c>
      <c r="TPG118" s="1">
        <f t="shared" ref="TPG118" si="5838">(0.15*2+0.2*2)/0.2*0.248*1.03</f>
        <v>0.89</v>
      </c>
      <c r="TPH118" s="4">
        <f t="shared" si="3486"/>
        <v>14.24</v>
      </c>
      <c r="TPK118" s="1" t="s">
        <v>542</v>
      </c>
      <c r="TPL118" s="4" t="str" cm="1">
        <f t="array" ref="TPL118:TPN118">IFERROR(VLOOKUP(TPK118,[1]MA!$A$6:$D$32,{2,3,4},0),IFERROR(VLOOKUP(TPK118,[1]MO!$A$6:$D$26,{2,3,4},0),IFERROR(VLOOKUP(TPK118,[1]MQ!$A$6:$D$26,{2,3,4},0),IFERROR(VLOOKUP(TPK118,[1]BA!$A$6:$H$184,{2,5,8},0),{"No encontrado","X","X"}))))</f>
        <v>ALAMBRON 1/4</v>
      </c>
      <c r="TPM118" s="12" t="str">
        <v>Kg</v>
      </c>
      <c r="TPN118" s="4">
        <v>16</v>
      </c>
      <c r="TPO118" s="1">
        <f t="shared" ref="TPO118" si="5839">(0.15*2+0.2*2)/0.2*0.248*1.03</f>
        <v>0.89</v>
      </c>
      <c r="TPP118" s="4">
        <f t="shared" si="3488"/>
        <v>14.24</v>
      </c>
      <c r="TPS118" s="1" t="s">
        <v>542</v>
      </c>
      <c r="TPT118" s="4" t="str" cm="1">
        <f t="array" ref="TPT118:TPV118">IFERROR(VLOOKUP(TPS118,[1]MA!$A$6:$D$32,{2,3,4},0),IFERROR(VLOOKUP(TPS118,[1]MO!$A$6:$D$26,{2,3,4},0),IFERROR(VLOOKUP(TPS118,[1]MQ!$A$6:$D$26,{2,3,4},0),IFERROR(VLOOKUP(TPS118,[1]BA!$A$6:$H$184,{2,5,8},0),{"No encontrado","X","X"}))))</f>
        <v>ALAMBRON 1/4</v>
      </c>
      <c r="TPU118" s="12" t="str">
        <v>Kg</v>
      </c>
      <c r="TPV118" s="4">
        <v>16</v>
      </c>
      <c r="TPW118" s="1">
        <f t="shared" ref="TPW118" si="5840">(0.15*2+0.2*2)/0.2*0.248*1.03</f>
        <v>0.89</v>
      </c>
      <c r="TPX118" s="4">
        <f t="shared" si="3490"/>
        <v>14.24</v>
      </c>
      <c r="TQA118" s="1" t="s">
        <v>542</v>
      </c>
      <c r="TQB118" s="4" t="str" cm="1">
        <f t="array" ref="TQB118:TQD118">IFERROR(VLOOKUP(TQA118,[1]MA!$A$6:$D$32,{2,3,4},0),IFERROR(VLOOKUP(TQA118,[1]MO!$A$6:$D$26,{2,3,4},0),IFERROR(VLOOKUP(TQA118,[1]MQ!$A$6:$D$26,{2,3,4},0),IFERROR(VLOOKUP(TQA118,[1]BA!$A$6:$H$184,{2,5,8},0),{"No encontrado","X","X"}))))</f>
        <v>ALAMBRON 1/4</v>
      </c>
      <c r="TQC118" s="12" t="str">
        <v>Kg</v>
      </c>
      <c r="TQD118" s="4">
        <v>16</v>
      </c>
      <c r="TQE118" s="1">
        <f t="shared" ref="TQE118" si="5841">(0.15*2+0.2*2)/0.2*0.248*1.03</f>
        <v>0.89</v>
      </c>
      <c r="TQF118" s="4">
        <f t="shared" si="3492"/>
        <v>14.24</v>
      </c>
      <c r="TQI118" s="1" t="s">
        <v>542</v>
      </c>
      <c r="TQJ118" s="4" t="str" cm="1">
        <f t="array" ref="TQJ118:TQL118">IFERROR(VLOOKUP(TQI118,[1]MA!$A$6:$D$32,{2,3,4},0),IFERROR(VLOOKUP(TQI118,[1]MO!$A$6:$D$26,{2,3,4},0),IFERROR(VLOOKUP(TQI118,[1]MQ!$A$6:$D$26,{2,3,4},0),IFERROR(VLOOKUP(TQI118,[1]BA!$A$6:$H$184,{2,5,8},0),{"No encontrado","X","X"}))))</f>
        <v>ALAMBRON 1/4</v>
      </c>
      <c r="TQK118" s="12" t="str">
        <v>Kg</v>
      </c>
      <c r="TQL118" s="4">
        <v>16</v>
      </c>
      <c r="TQM118" s="1">
        <f t="shared" ref="TQM118" si="5842">(0.15*2+0.2*2)/0.2*0.248*1.03</f>
        <v>0.89</v>
      </c>
      <c r="TQN118" s="4">
        <f t="shared" si="3494"/>
        <v>14.24</v>
      </c>
      <c r="TQQ118" s="1" t="s">
        <v>542</v>
      </c>
      <c r="TQR118" s="4" t="str" cm="1">
        <f t="array" ref="TQR118:TQT118">IFERROR(VLOOKUP(TQQ118,[1]MA!$A$6:$D$32,{2,3,4},0),IFERROR(VLOOKUP(TQQ118,[1]MO!$A$6:$D$26,{2,3,4},0),IFERROR(VLOOKUP(TQQ118,[1]MQ!$A$6:$D$26,{2,3,4},0),IFERROR(VLOOKUP(TQQ118,[1]BA!$A$6:$H$184,{2,5,8},0),{"No encontrado","X","X"}))))</f>
        <v>ALAMBRON 1/4</v>
      </c>
      <c r="TQS118" s="12" t="str">
        <v>Kg</v>
      </c>
      <c r="TQT118" s="4">
        <v>16</v>
      </c>
      <c r="TQU118" s="1">
        <f t="shared" ref="TQU118" si="5843">(0.15*2+0.2*2)/0.2*0.248*1.03</f>
        <v>0.89</v>
      </c>
      <c r="TQV118" s="4">
        <f t="shared" si="3496"/>
        <v>14.24</v>
      </c>
      <c r="TQY118" s="1" t="s">
        <v>542</v>
      </c>
      <c r="TQZ118" s="4" t="str" cm="1">
        <f t="array" ref="TQZ118:TRB118">IFERROR(VLOOKUP(TQY118,[1]MA!$A$6:$D$32,{2,3,4},0),IFERROR(VLOOKUP(TQY118,[1]MO!$A$6:$D$26,{2,3,4},0),IFERROR(VLOOKUP(TQY118,[1]MQ!$A$6:$D$26,{2,3,4},0),IFERROR(VLOOKUP(TQY118,[1]BA!$A$6:$H$184,{2,5,8},0),{"No encontrado","X","X"}))))</f>
        <v>ALAMBRON 1/4</v>
      </c>
      <c r="TRA118" s="12" t="str">
        <v>Kg</v>
      </c>
      <c r="TRB118" s="4">
        <v>16</v>
      </c>
      <c r="TRC118" s="1">
        <f t="shared" ref="TRC118" si="5844">(0.15*2+0.2*2)/0.2*0.248*1.03</f>
        <v>0.89</v>
      </c>
      <c r="TRD118" s="4">
        <f t="shared" si="3498"/>
        <v>14.24</v>
      </c>
      <c r="TRG118" s="1" t="s">
        <v>542</v>
      </c>
      <c r="TRH118" s="4" t="str" cm="1">
        <f t="array" ref="TRH118:TRJ118">IFERROR(VLOOKUP(TRG118,[1]MA!$A$6:$D$32,{2,3,4},0),IFERROR(VLOOKUP(TRG118,[1]MO!$A$6:$D$26,{2,3,4},0),IFERROR(VLOOKUP(TRG118,[1]MQ!$A$6:$D$26,{2,3,4},0),IFERROR(VLOOKUP(TRG118,[1]BA!$A$6:$H$184,{2,5,8},0),{"No encontrado","X","X"}))))</f>
        <v>ALAMBRON 1/4</v>
      </c>
      <c r="TRI118" s="12" t="str">
        <v>Kg</v>
      </c>
      <c r="TRJ118" s="4">
        <v>16</v>
      </c>
      <c r="TRK118" s="1">
        <f t="shared" ref="TRK118" si="5845">(0.15*2+0.2*2)/0.2*0.248*1.03</f>
        <v>0.89</v>
      </c>
      <c r="TRL118" s="4">
        <f t="shared" si="3500"/>
        <v>14.24</v>
      </c>
      <c r="TRO118" s="1" t="s">
        <v>542</v>
      </c>
      <c r="TRP118" s="4" t="str" cm="1">
        <f t="array" ref="TRP118:TRR118">IFERROR(VLOOKUP(TRO118,[1]MA!$A$6:$D$32,{2,3,4},0),IFERROR(VLOOKUP(TRO118,[1]MO!$A$6:$D$26,{2,3,4},0),IFERROR(VLOOKUP(TRO118,[1]MQ!$A$6:$D$26,{2,3,4},0),IFERROR(VLOOKUP(TRO118,[1]BA!$A$6:$H$184,{2,5,8},0),{"No encontrado","X","X"}))))</f>
        <v>ALAMBRON 1/4</v>
      </c>
      <c r="TRQ118" s="12" t="str">
        <v>Kg</v>
      </c>
      <c r="TRR118" s="4">
        <v>16</v>
      </c>
      <c r="TRS118" s="1">
        <f t="shared" ref="TRS118" si="5846">(0.15*2+0.2*2)/0.2*0.248*1.03</f>
        <v>0.89</v>
      </c>
      <c r="TRT118" s="4">
        <f t="shared" si="3502"/>
        <v>14.24</v>
      </c>
      <c r="TRW118" s="1" t="s">
        <v>542</v>
      </c>
      <c r="TRX118" s="4" t="str" cm="1">
        <f t="array" ref="TRX118:TRZ118">IFERROR(VLOOKUP(TRW118,[1]MA!$A$6:$D$32,{2,3,4},0),IFERROR(VLOOKUP(TRW118,[1]MO!$A$6:$D$26,{2,3,4},0),IFERROR(VLOOKUP(TRW118,[1]MQ!$A$6:$D$26,{2,3,4},0),IFERROR(VLOOKUP(TRW118,[1]BA!$A$6:$H$184,{2,5,8},0),{"No encontrado","X","X"}))))</f>
        <v>ALAMBRON 1/4</v>
      </c>
      <c r="TRY118" s="12" t="str">
        <v>Kg</v>
      </c>
      <c r="TRZ118" s="4">
        <v>16</v>
      </c>
      <c r="TSA118" s="1">
        <f t="shared" ref="TSA118" si="5847">(0.15*2+0.2*2)/0.2*0.248*1.03</f>
        <v>0.89</v>
      </c>
      <c r="TSB118" s="4">
        <f t="shared" si="3504"/>
        <v>14.24</v>
      </c>
      <c r="TSE118" s="1" t="s">
        <v>542</v>
      </c>
      <c r="TSF118" s="4" t="str" cm="1">
        <f t="array" ref="TSF118:TSH118">IFERROR(VLOOKUP(TSE118,[1]MA!$A$6:$D$32,{2,3,4},0),IFERROR(VLOOKUP(TSE118,[1]MO!$A$6:$D$26,{2,3,4},0),IFERROR(VLOOKUP(TSE118,[1]MQ!$A$6:$D$26,{2,3,4},0),IFERROR(VLOOKUP(TSE118,[1]BA!$A$6:$H$184,{2,5,8},0),{"No encontrado","X","X"}))))</f>
        <v>ALAMBRON 1/4</v>
      </c>
      <c r="TSG118" s="12" t="str">
        <v>Kg</v>
      </c>
      <c r="TSH118" s="4">
        <v>16</v>
      </c>
      <c r="TSI118" s="1">
        <f t="shared" ref="TSI118" si="5848">(0.15*2+0.2*2)/0.2*0.248*1.03</f>
        <v>0.89</v>
      </c>
      <c r="TSJ118" s="4">
        <f t="shared" si="3506"/>
        <v>14.24</v>
      </c>
      <c r="TSM118" s="1" t="s">
        <v>542</v>
      </c>
      <c r="TSN118" s="4" t="str" cm="1">
        <f t="array" ref="TSN118:TSP118">IFERROR(VLOOKUP(TSM118,[1]MA!$A$6:$D$32,{2,3,4},0),IFERROR(VLOOKUP(TSM118,[1]MO!$A$6:$D$26,{2,3,4},0),IFERROR(VLOOKUP(TSM118,[1]MQ!$A$6:$D$26,{2,3,4},0),IFERROR(VLOOKUP(TSM118,[1]BA!$A$6:$H$184,{2,5,8},0),{"No encontrado","X","X"}))))</f>
        <v>ALAMBRON 1/4</v>
      </c>
      <c r="TSO118" s="12" t="str">
        <v>Kg</v>
      </c>
      <c r="TSP118" s="4">
        <v>16</v>
      </c>
      <c r="TSQ118" s="1">
        <f t="shared" ref="TSQ118" si="5849">(0.15*2+0.2*2)/0.2*0.248*1.03</f>
        <v>0.89</v>
      </c>
      <c r="TSR118" s="4">
        <f t="shared" si="3508"/>
        <v>14.24</v>
      </c>
      <c r="TSU118" s="1" t="s">
        <v>542</v>
      </c>
      <c r="TSV118" s="4" t="str" cm="1">
        <f t="array" ref="TSV118:TSX118">IFERROR(VLOOKUP(TSU118,[1]MA!$A$6:$D$32,{2,3,4},0),IFERROR(VLOOKUP(TSU118,[1]MO!$A$6:$D$26,{2,3,4},0),IFERROR(VLOOKUP(TSU118,[1]MQ!$A$6:$D$26,{2,3,4},0),IFERROR(VLOOKUP(TSU118,[1]BA!$A$6:$H$184,{2,5,8},0),{"No encontrado","X","X"}))))</f>
        <v>ALAMBRON 1/4</v>
      </c>
      <c r="TSW118" s="12" t="str">
        <v>Kg</v>
      </c>
      <c r="TSX118" s="4">
        <v>16</v>
      </c>
      <c r="TSY118" s="1">
        <f t="shared" ref="TSY118" si="5850">(0.15*2+0.2*2)/0.2*0.248*1.03</f>
        <v>0.89</v>
      </c>
      <c r="TSZ118" s="4">
        <f t="shared" si="3510"/>
        <v>14.24</v>
      </c>
      <c r="TTC118" s="1" t="s">
        <v>542</v>
      </c>
      <c r="TTD118" s="4" t="str" cm="1">
        <f t="array" ref="TTD118:TTF118">IFERROR(VLOOKUP(TTC118,[1]MA!$A$6:$D$32,{2,3,4},0),IFERROR(VLOOKUP(TTC118,[1]MO!$A$6:$D$26,{2,3,4},0),IFERROR(VLOOKUP(TTC118,[1]MQ!$A$6:$D$26,{2,3,4},0),IFERROR(VLOOKUP(TTC118,[1]BA!$A$6:$H$184,{2,5,8},0),{"No encontrado","X","X"}))))</f>
        <v>ALAMBRON 1/4</v>
      </c>
      <c r="TTE118" s="12" t="str">
        <v>Kg</v>
      </c>
      <c r="TTF118" s="4">
        <v>16</v>
      </c>
      <c r="TTG118" s="1">
        <f t="shared" ref="TTG118" si="5851">(0.15*2+0.2*2)/0.2*0.248*1.03</f>
        <v>0.89</v>
      </c>
      <c r="TTH118" s="4">
        <f t="shared" si="3512"/>
        <v>14.24</v>
      </c>
      <c r="TTK118" s="1" t="s">
        <v>542</v>
      </c>
      <c r="TTL118" s="4" t="str" cm="1">
        <f t="array" ref="TTL118:TTN118">IFERROR(VLOOKUP(TTK118,[1]MA!$A$6:$D$32,{2,3,4},0),IFERROR(VLOOKUP(TTK118,[1]MO!$A$6:$D$26,{2,3,4},0),IFERROR(VLOOKUP(TTK118,[1]MQ!$A$6:$D$26,{2,3,4},0),IFERROR(VLOOKUP(TTK118,[1]BA!$A$6:$H$184,{2,5,8},0),{"No encontrado","X","X"}))))</f>
        <v>ALAMBRON 1/4</v>
      </c>
      <c r="TTM118" s="12" t="str">
        <v>Kg</v>
      </c>
      <c r="TTN118" s="4">
        <v>16</v>
      </c>
      <c r="TTO118" s="1">
        <f t="shared" ref="TTO118" si="5852">(0.15*2+0.2*2)/0.2*0.248*1.03</f>
        <v>0.89</v>
      </c>
      <c r="TTP118" s="4">
        <f t="shared" si="3514"/>
        <v>14.24</v>
      </c>
      <c r="TTS118" s="1" t="s">
        <v>542</v>
      </c>
      <c r="TTT118" s="4" t="str" cm="1">
        <f t="array" ref="TTT118:TTV118">IFERROR(VLOOKUP(TTS118,[1]MA!$A$6:$D$32,{2,3,4},0),IFERROR(VLOOKUP(TTS118,[1]MO!$A$6:$D$26,{2,3,4},0),IFERROR(VLOOKUP(TTS118,[1]MQ!$A$6:$D$26,{2,3,4},0),IFERROR(VLOOKUP(TTS118,[1]BA!$A$6:$H$184,{2,5,8},0),{"No encontrado","X","X"}))))</f>
        <v>ALAMBRON 1/4</v>
      </c>
      <c r="TTU118" s="12" t="str">
        <v>Kg</v>
      </c>
      <c r="TTV118" s="4">
        <v>16</v>
      </c>
      <c r="TTW118" s="1">
        <f t="shared" ref="TTW118" si="5853">(0.15*2+0.2*2)/0.2*0.248*1.03</f>
        <v>0.89</v>
      </c>
      <c r="TTX118" s="4">
        <f t="shared" si="3516"/>
        <v>14.24</v>
      </c>
      <c r="TUA118" s="1" t="s">
        <v>542</v>
      </c>
      <c r="TUB118" s="4" t="str" cm="1">
        <f t="array" ref="TUB118:TUD118">IFERROR(VLOOKUP(TUA118,[1]MA!$A$6:$D$32,{2,3,4},0),IFERROR(VLOOKUP(TUA118,[1]MO!$A$6:$D$26,{2,3,4},0),IFERROR(VLOOKUP(TUA118,[1]MQ!$A$6:$D$26,{2,3,4},0),IFERROR(VLOOKUP(TUA118,[1]BA!$A$6:$H$184,{2,5,8},0),{"No encontrado","X","X"}))))</f>
        <v>ALAMBRON 1/4</v>
      </c>
      <c r="TUC118" s="12" t="str">
        <v>Kg</v>
      </c>
      <c r="TUD118" s="4">
        <v>16</v>
      </c>
      <c r="TUE118" s="1">
        <f t="shared" ref="TUE118" si="5854">(0.15*2+0.2*2)/0.2*0.248*1.03</f>
        <v>0.89</v>
      </c>
      <c r="TUF118" s="4">
        <f t="shared" si="3518"/>
        <v>14.24</v>
      </c>
      <c r="TUI118" s="1" t="s">
        <v>542</v>
      </c>
      <c r="TUJ118" s="4" t="str" cm="1">
        <f t="array" ref="TUJ118:TUL118">IFERROR(VLOOKUP(TUI118,[1]MA!$A$6:$D$32,{2,3,4},0),IFERROR(VLOOKUP(TUI118,[1]MO!$A$6:$D$26,{2,3,4},0),IFERROR(VLOOKUP(TUI118,[1]MQ!$A$6:$D$26,{2,3,4},0),IFERROR(VLOOKUP(TUI118,[1]BA!$A$6:$H$184,{2,5,8},0),{"No encontrado","X","X"}))))</f>
        <v>ALAMBRON 1/4</v>
      </c>
      <c r="TUK118" s="12" t="str">
        <v>Kg</v>
      </c>
      <c r="TUL118" s="4">
        <v>16</v>
      </c>
      <c r="TUM118" s="1">
        <f t="shared" ref="TUM118" si="5855">(0.15*2+0.2*2)/0.2*0.248*1.03</f>
        <v>0.89</v>
      </c>
      <c r="TUN118" s="4">
        <f t="shared" si="3520"/>
        <v>14.24</v>
      </c>
      <c r="TUQ118" s="1" t="s">
        <v>542</v>
      </c>
      <c r="TUR118" s="4" t="str" cm="1">
        <f t="array" ref="TUR118:TUT118">IFERROR(VLOOKUP(TUQ118,[1]MA!$A$6:$D$32,{2,3,4},0),IFERROR(VLOOKUP(TUQ118,[1]MO!$A$6:$D$26,{2,3,4},0),IFERROR(VLOOKUP(TUQ118,[1]MQ!$A$6:$D$26,{2,3,4},0),IFERROR(VLOOKUP(TUQ118,[1]BA!$A$6:$H$184,{2,5,8},0),{"No encontrado","X","X"}))))</f>
        <v>ALAMBRON 1/4</v>
      </c>
      <c r="TUS118" s="12" t="str">
        <v>Kg</v>
      </c>
      <c r="TUT118" s="4">
        <v>16</v>
      </c>
      <c r="TUU118" s="1">
        <f t="shared" ref="TUU118" si="5856">(0.15*2+0.2*2)/0.2*0.248*1.03</f>
        <v>0.89</v>
      </c>
      <c r="TUV118" s="4">
        <f t="shared" si="3522"/>
        <v>14.24</v>
      </c>
      <c r="TUY118" s="1" t="s">
        <v>542</v>
      </c>
      <c r="TUZ118" s="4" t="str" cm="1">
        <f t="array" ref="TUZ118:TVB118">IFERROR(VLOOKUP(TUY118,[1]MA!$A$6:$D$32,{2,3,4},0),IFERROR(VLOOKUP(TUY118,[1]MO!$A$6:$D$26,{2,3,4},0),IFERROR(VLOOKUP(TUY118,[1]MQ!$A$6:$D$26,{2,3,4},0),IFERROR(VLOOKUP(TUY118,[1]BA!$A$6:$H$184,{2,5,8},0),{"No encontrado","X","X"}))))</f>
        <v>ALAMBRON 1/4</v>
      </c>
      <c r="TVA118" s="12" t="str">
        <v>Kg</v>
      </c>
      <c r="TVB118" s="4">
        <v>16</v>
      </c>
      <c r="TVC118" s="1">
        <f t="shared" ref="TVC118" si="5857">(0.15*2+0.2*2)/0.2*0.248*1.03</f>
        <v>0.89</v>
      </c>
      <c r="TVD118" s="4">
        <f t="shared" si="3524"/>
        <v>14.24</v>
      </c>
      <c r="TVG118" s="1" t="s">
        <v>542</v>
      </c>
      <c r="TVH118" s="4" t="str" cm="1">
        <f t="array" ref="TVH118:TVJ118">IFERROR(VLOOKUP(TVG118,[1]MA!$A$6:$D$32,{2,3,4},0),IFERROR(VLOOKUP(TVG118,[1]MO!$A$6:$D$26,{2,3,4},0),IFERROR(VLOOKUP(TVG118,[1]MQ!$A$6:$D$26,{2,3,4},0),IFERROR(VLOOKUP(TVG118,[1]BA!$A$6:$H$184,{2,5,8},0),{"No encontrado","X","X"}))))</f>
        <v>ALAMBRON 1/4</v>
      </c>
      <c r="TVI118" s="12" t="str">
        <v>Kg</v>
      </c>
      <c r="TVJ118" s="4">
        <v>16</v>
      </c>
      <c r="TVK118" s="1">
        <f t="shared" ref="TVK118" si="5858">(0.15*2+0.2*2)/0.2*0.248*1.03</f>
        <v>0.89</v>
      </c>
      <c r="TVL118" s="4">
        <f t="shared" si="3526"/>
        <v>14.24</v>
      </c>
      <c r="TVO118" s="1" t="s">
        <v>542</v>
      </c>
      <c r="TVP118" s="4" t="str" cm="1">
        <f t="array" ref="TVP118:TVR118">IFERROR(VLOOKUP(TVO118,[1]MA!$A$6:$D$32,{2,3,4},0),IFERROR(VLOOKUP(TVO118,[1]MO!$A$6:$D$26,{2,3,4},0),IFERROR(VLOOKUP(TVO118,[1]MQ!$A$6:$D$26,{2,3,4},0),IFERROR(VLOOKUP(TVO118,[1]BA!$A$6:$H$184,{2,5,8},0),{"No encontrado","X","X"}))))</f>
        <v>ALAMBRON 1/4</v>
      </c>
      <c r="TVQ118" s="12" t="str">
        <v>Kg</v>
      </c>
      <c r="TVR118" s="4">
        <v>16</v>
      </c>
      <c r="TVS118" s="1">
        <f t="shared" ref="TVS118" si="5859">(0.15*2+0.2*2)/0.2*0.248*1.03</f>
        <v>0.89</v>
      </c>
      <c r="TVT118" s="4">
        <f t="shared" si="3528"/>
        <v>14.24</v>
      </c>
      <c r="TVW118" s="1" t="s">
        <v>542</v>
      </c>
      <c r="TVX118" s="4" t="str" cm="1">
        <f t="array" ref="TVX118:TVZ118">IFERROR(VLOOKUP(TVW118,[1]MA!$A$6:$D$32,{2,3,4},0),IFERROR(VLOOKUP(TVW118,[1]MO!$A$6:$D$26,{2,3,4},0),IFERROR(VLOOKUP(TVW118,[1]MQ!$A$6:$D$26,{2,3,4},0),IFERROR(VLOOKUP(TVW118,[1]BA!$A$6:$H$184,{2,5,8},0),{"No encontrado","X","X"}))))</f>
        <v>ALAMBRON 1/4</v>
      </c>
      <c r="TVY118" s="12" t="str">
        <v>Kg</v>
      </c>
      <c r="TVZ118" s="4">
        <v>16</v>
      </c>
      <c r="TWA118" s="1">
        <f t="shared" ref="TWA118" si="5860">(0.15*2+0.2*2)/0.2*0.248*1.03</f>
        <v>0.89</v>
      </c>
      <c r="TWB118" s="4">
        <f t="shared" si="3530"/>
        <v>14.24</v>
      </c>
      <c r="TWE118" s="1" t="s">
        <v>542</v>
      </c>
      <c r="TWF118" s="4" t="str" cm="1">
        <f t="array" ref="TWF118:TWH118">IFERROR(VLOOKUP(TWE118,[1]MA!$A$6:$D$32,{2,3,4},0),IFERROR(VLOOKUP(TWE118,[1]MO!$A$6:$D$26,{2,3,4},0),IFERROR(VLOOKUP(TWE118,[1]MQ!$A$6:$D$26,{2,3,4},0),IFERROR(VLOOKUP(TWE118,[1]BA!$A$6:$H$184,{2,5,8},0),{"No encontrado","X","X"}))))</f>
        <v>ALAMBRON 1/4</v>
      </c>
      <c r="TWG118" s="12" t="str">
        <v>Kg</v>
      </c>
      <c r="TWH118" s="4">
        <v>16</v>
      </c>
      <c r="TWI118" s="1">
        <f t="shared" ref="TWI118" si="5861">(0.15*2+0.2*2)/0.2*0.248*1.03</f>
        <v>0.89</v>
      </c>
      <c r="TWJ118" s="4">
        <f t="shared" si="3532"/>
        <v>14.24</v>
      </c>
      <c r="TWM118" s="1" t="s">
        <v>542</v>
      </c>
      <c r="TWN118" s="4" t="str" cm="1">
        <f t="array" ref="TWN118:TWP118">IFERROR(VLOOKUP(TWM118,[1]MA!$A$6:$D$32,{2,3,4},0),IFERROR(VLOOKUP(TWM118,[1]MO!$A$6:$D$26,{2,3,4},0),IFERROR(VLOOKUP(TWM118,[1]MQ!$A$6:$D$26,{2,3,4},0),IFERROR(VLOOKUP(TWM118,[1]BA!$A$6:$H$184,{2,5,8},0),{"No encontrado","X","X"}))))</f>
        <v>ALAMBRON 1/4</v>
      </c>
      <c r="TWO118" s="12" t="str">
        <v>Kg</v>
      </c>
      <c r="TWP118" s="4">
        <v>16</v>
      </c>
      <c r="TWQ118" s="1">
        <f t="shared" ref="TWQ118" si="5862">(0.15*2+0.2*2)/0.2*0.248*1.03</f>
        <v>0.89</v>
      </c>
      <c r="TWR118" s="4">
        <f t="shared" si="3534"/>
        <v>14.24</v>
      </c>
      <c r="TWU118" s="1" t="s">
        <v>542</v>
      </c>
      <c r="TWV118" s="4" t="str" cm="1">
        <f t="array" ref="TWV118:TWX118">IFERROR(VLOOKUP(TWU118,[1]MA!$A$6:$D$32,{2,3,4},0),IFERROR(VLOOKUP(TWU118,[1]MO!$A$6:$D$26,{2,3,4},0),IFERROR(VLOOKUP(TWU118,[1]MQ!$A$6:$D$26,{2,3,4},0),IFERROR(VLOOKUP(TWU118,[1]BA!$A$6:$H$184,{2,5,8},0),{"No encontrado","X","X"}))))</f>
        <v>ALAMBRON 1/4</v>
      </c>
      <c r="TWW118" s="12" t="str">
        <v>Kg</v>
      </c>
      <c r="TWX118" s="4">
        <v>16</v>
      </c>
      <c r="TWY118" s="1">
        <f t="shared" ref="TWY118" si="5863">(0.15*2+0.2*2)/0.2*0.248*1.03</f>
        <v>0.89</v>
      </c>
      <c r="TWZ118" s="4">
        <f t="shared" si="3536"/>
        <v>14.24</v>
      </c>
      <c r="TXC118" s="1" t="s">
        <v>542</v>
      </c>
      <c r="TXD118" s="4" t="str" cm="1">
        <f t="array" ref="TXD118:TXF118">IFERROR(VLOOKUP(TXC118,[1]MA!$A$6:$D$32,{2,3,4},0),IFERROR(VLOOKUP(TXC118,[1]MO!$A$6:$D$26,{2,3,4},0),IFERROR(VLOOKUP(TXC118,[1]MQ!$A$6:$D$26,{2,3,4},0),IFERROR(VLOOKUP(TXC118,[1]BA!$A$6:$H$184,{2,5,8},0),{"No encontrado","X","X"}))))</f>
        <v>ALAMBRON 1/4</v>
      </c>
      <c r="TXE118" s="12" t="str">
        <v>Kg</v>
      </c>
      <c r="TXF118" s="4">
        <v>16</v>
      </c>
      <c r="TXG118" s="1">
        <f t="shared" ref="TXG118" si="5864">(0.15*2+0.2*2)/0.2*0.248*1.03</f>
        <v>0.89</v>
      </c>
      <c r="TXH118" s="4">
        <f t="shared" si="3538"/>
        <v>14.24</v>
      </c>
      <c r="TXK118" s="1" t="s">
        <v>542</v>
      </c>
      <c r="TXL118" s="4" t="str" cm="1">
        <f t="array" ref="TXL118:TXN118">IFERROR(VLOOKUP(TXK118,[1]MA!$A$6:$D$32,{2,3,4},0),IFERROR(VLOOKUP(TXK118,[1]MO!$A$6:$D$26,{2,3,4},0),IFERROR(VLOOKUP(TXK118,[1]MQ!$A$6:$D$26,{2,3,4},0),IFERROR(VLOOKUP(TXK118,[1]BA!$A$6:$H$184,{2,5,8},0),{"No encontrado","X","X"}))))</f>
        <v>ALAMBRON 1/4</v>
      </c>
      <c r="TXM118" s="12" t="str">
        <v>Kg</v>
      </c>
      <c r="TXN118" s="4">
        <v>16</v>
      </c>
      <c r="TXO118" s="1">
        <f t="shared" ref="TXO118" si="5865">(0.15*2+0.2*2)/0.2*0.248*1.03</f>
        <v>0.89</v>
      </c>
      <c r="TXP118" s="4">
        <f t="shared" si="3540"/>
        <v>14.24</v>
      </c>
      <c r="TXS118" s="1" t="s">
        <v>542</v>
      </c>
      <c r="TXT118" s="4" t="str" cm="1">
        <f t="array" ref="TXT118:TXV118">IFERROR(VLOOKUP(TXS118,[1]MA!$A$6:$D$32,{2,3,4},0),IFERROR(VLOOKUP(TXS118,[1]MO!$A$6:$D$26,{2,3,4},0),IFERROR(VLOOKUP(TXS118,[1]MQ!$A$6:$D$26,{2,3,4},0),IFERROR(VLOOKUP(TXS118,[1]BA!$A$6:$H$184,{2,5,8},0),{"No encontrado","X","X"}))))</f>
        <v>ALAMBRON 1/4</v>
      </c>
      <c r="TXU118" s="12" t="str">
        <v>Kg</v>
      </c>
      <c r="TXV118" s="4">
        <v>16</v>
      </c>
      <c r="TXW118" s="1">
        <f t="shared" ref="TXW118" si="5866">(0.15*2+0.2*2)/0.2*0.248*1.03</f>
        <v>0.89</v>
      </c>
      <c r="TXX118" s="4">
        <f t="shared" si="3542"/>
        <v>14.24</v>
      </c>
      <c r="TYA118" s="1" t="s">
        <v>542</v>
      </c>
      <c r="TYB118" s="4" t="str" cm="1">
        <f t="array" ref="TYB118:TYD118">IFERROR(VLOOKUP(TYA118,[1]MA!$A$6:$D$32,{2,3,4},0),IFERROR(VLOOKUP(TYA118,[1]MO!$A$6:$D$26,{2,3,4},0),IFERROR(VLOOKUP(TYA118,[1]MQ!$A$6:$D$26,{2,3,4},0),IFERROR(VLOOKUP(TYA118,[1]BA!$A$6:$H$184,{2,5,8},0),{"No encontrado","X","X"}))))</f>
        <v>ALAMBRON 1/4</v>
      </c>
      <c r="TYC118" s="12" t="str">
        <v>Kg</v>
      </c>
      <c r="TYD118" s="4">
        <v>16</v>
      </c>
      <c r="TYE118" s="1">
        <f t="shared" ref="TYE118" si="5867">(0.15*2+0.2*2)/0.2*0.248*1.03</f>
        <v>0.89</v>
      </c>
      <c r="TYF118" s="4">
        <f t="shared" si="3544"/>
        <v>14.24</v>
      </c>
      <c r="TYI118" s="1" t="s">
        <v>542</v>
      </c>
      <c r="TYJ118" s="4" t="str" cm="1">
        <f t="array" ref="TYJ118:TYL118">IFERROR(VLOOKUP(TYI118,[1]MA!$A$6:$D$32,{2,3,4},0),IFERROR(VLOOKUP(TYI118,[1]MO!$A$6:$D$26,{2,3,4},0),IFERROR(VLOOKUP(TYI118,[1]MQ!$A$6:$D$26,{2,3,4},0),IFERROR(VLOOKUP(TYI118,[1]BA!$A$6:$H$184,{2,5,8},0),{"No encontrado","X","X"}))))</f>
        <v>ALAMBRON 1/4</v>
      </c>
      <c r="TYK118" s="12" t="str">
        <v>Kg</v>
      </c>
      <c r="TYL118" s="4">
        <v>16</v>
      </c>
      <c r="TYM118" s="1">
        <f t="shared" ref="TYM118" si="5868">(0.15*2+0.2*2)/0.2*0.248*1.03</f>
        <v>0.89</v>
      </c>
      <c r="TYN118" s="4">
        <f t="shared" si="3546"/>
        <v>14.24</v>
      </c>
      <c r="TYQ118" s="1" t="s">
        <v>542</v>
      </c>
      <c r="TYR118" s="4" t="str" cm="1">
        <f t="array" ref="TYR118:TYT118">IFERROR(VLOOKUP(TYQ118,[1]MA!$A$6:$D$32,{2,3,4},0),IFERROR(VLOOKUP(TYQ118,[1]MO!$A$6:$D$26,{2,3,4},0),IFERROR(VLOOKUP(TYQ118,[1]MQ!$A$6:$D$26,{2,3,4},0),IFERROR(VLOOKUP(TYQ118,[1]BA!$A$6:$H$184,{2,5,8},0),{"No encontrado","X","X"}))))</f>
        <v>ALAMBRON 1/4</v>
      </c>
      <c r="TYS118" s="12" t="str">
        <v>Kg</v>
      </c>
      <c r="TYT118" s="4">
        <v>16</v>
      </c>
      <c r="TYU118" s="1">
        <f t="shared" ref="TYU118" si="5869">(0.15*2+0.2*2)/0.2*0.248*1.03</f>
        <v>0.89</v>
      </c>
      <c r="TYV118" s="4">
        <f t="shared" si="3548"/>
        <v>14.24</v>
      </c>
      <c r="TYY118" s="1" t="s">
        <v>542</v>
      </c>
      <c r="TYZ118" s="4" t="str" cm="1">
        <f t="array" ref="TYZ118:TZB118">IFERROR(VLOOKUP(TYY118,[1]MA!$A$6:$D$32,{2,3,4},0),IFERROR(VLOOKUP(TYY118,[1]MO!$A$6:$D$26,{2,3,4},0),IFERROR(VLOOKUP(TYY118,[1]MQ!$A$6:$D$26,{2,3,4},0),IFERROR(VLOOKUP(TYY118,[1]BA!$A$6:$H$184,{2,5,8},0),{"No encontrado","X","X"}))))</f>
        <v>ALAMBRON 1/4</v>
      </c>
      <c r="TZA118" s="12" t="str">
        <v>Kg</v>
      </c>
      <c r="TZB118" s="4">
        <v>16</v>
      </c>
      <c r="TZC118" s="1">
        <f t="shared" ref="TZC118" si="5870">(0.15*2+0.2*2)/0.2*0.248*1.03</f>
        <v>0.89</v>
      </c>
      <c r="TZD118" s="4">
        <f t="shared" si="3550"/>
        <v>14.24</v>
      </c>
      <c r="TZG118" s="1" t="s">
        <v>542</v>
      </c>
      <c r="TZH118" s="4" t="str" cm="1">
        <f t="array" ref="TZH118:TZJ118">IFERROR(VLOOKUP(TZG118,[1]MA!$A$6:$D$32,{2,3,4},0),IFERROR(VLOOKUP(TZG118,[1]MO!$A$6:$D$26,{2,3,4},0),IFERROR(VLOOKUP(TZG118,[1]MQ!$A$6:$D$26,{2,3,4},0),IFERROR(VLOOKUP(TZG118,[1]BA!$A$6:$H$184,{2,5,8},0),{"No encontrado","X","X"}))))</f>
        <v>ALAMBRON 1/4</v>
      </c>
      <c r="TZI118" s="12" t="str">
        <v>Kg</v>
      </c>
      <c r="TZJ118" s="4">
        <v>16</v>
      </c>
      <c r="TZK118" s="1">
        <f t="shared" ref="TZK118" si="5871">(0.15*2+0.2*2)/0.2*0.248*1.03</f>
        <v>0.89</v>
      </c>
      <c r="TZL118" s="4">
        <f t="shared" si="3552"/>
        <v>14.24</v>
      </c>
      <c r="TZO118" s="1" t="s">
        <v>542</v>
      </c>
      <c r="TZP118" s="4" t="str" cm="1">
        <f t="array" ref="TZP118:TZR118">IFERROR(VLOOKUP(TZO118,[1]MA!$A$6:$D$32,{2,3,4},0),IFERROR(VLOOKUP(TZO118,[1]MO!$A$6:$D$26,{2,3,4},0),IFERROR(VLOOKUP(TZO118,[1]MQ!$A$6:$D$26,{2,3,4},0),IFERROR(VLOOKUP(TZO118,[1]BA!$A$6:$H$184,{2,5,8},0),{"No encontrado","X","X"}))))</f>
        <v>ALAMBRON 1/4</v>
      </c>
      <c r="TZQ118" s="12" t="str">
        <v>Kg</v>
      </c>
      <c r="TZR118" s="4">
        <v>16</v>
      </c>
      <c r="TZS118" s="1">
        <f t="shared" ref="TZS118" si="5872">(0.15*2+0.2*2)/0.2*0.248*1.03</f>
        <v>0.89</v>
      </c>
      <c r="TZT118" s="4">
        <f t="shared" si="3554"/>
        <v>14.24</v>
      </c>
      <c r="TZW118" s="1" t="s">
        <v>542</v>
      </c>
      <c r="TZX118" s="4" t="str" cm="1">
        <f t="array" ref="TZX118:TZZ118">IFERROR(VLOOKUP(TZW118,[1]MA!$A$6:$D$32,{2,3,4},0),IFERROR(VLOOKUP(TZW118,[1]MO!$A$6:$D$26,{2,3,4},0),IFERROR(VLOOKUP(TZW118,[1]MQ!$A$6:$D$26,{2,3,4},0),IFERROR(VLOOKUP(TZW118,[1]BA!$A$6:$H$184,{2,5,8},0),{"No encontrado","X","X"}))))</f>
        <v>ALAMBRON 1/4</v>
      </c>
      <c r="TZY118" s="12" t="str">
        <v>Kg</v>
      </c>
      <c r="TZZ118" s="4">
        <v>16</v>
      </c>
      <c r="UAA118" s="1">
        <f t="shared" ref="UAA118" si="5873">(0.15*2+0.2*2)/0.2*0.248*1.03</f>
        <v>0.89</v>
      </c>
      <c r="UAB118" s="4">
        <f t="shared" si="3556"/>
        <v>14.24</v>
      </c>
      <c r="UAE118" s="1" t="s">
        <v>542</v>
      </c>
      <c r="UAF118" s="4" t="str" cm="1">
        <f t="array" ref="UAF118:UAH118">IFERROR(VLOOKUP(UAE118,[1]MA!$A$6:$D$32,{2,3,4},0),IFERROR(VLOOKUP(UAE118,[1]MO!$A$6:$D$26,{2,3,4},0),IFERROR(VLOOKUP(UAE118,[1]MQ!$A$6:$D$26,{2,3,4},0),IFERROR(VLOOKUP(UAE118,[1]BA!$A$6:$H$184,{2,5,8},0),{"No encontrado","X","X"}))))</f>
        <v>ALAMBRON 1/4</v>
      </c>
      <c r="UAG118" s="12" t="str">
        <v>Kg</v>
      </c>
      <c r="UAH118" s="4">
        <v>16</v>
      </c>
      <c r="UAI118" s="1">
        <f t="shared" ref="UAI118" si="5874">(0.15*2+0.2*2)/0.2*0.248*1.03</f>
        <v>0.89</v>
      </c>
      <c r="UAJ118" s="4">
        <f t="shared" si="3558"/>
        <v>14.24</v>
      </c>
      <c r="UAM118" s="1" t="s">
        <v>542</v>
      </c>
      <c r="UAN118" s="4" t="str" cm="1">
        <f t="array" ref="UAN118:UAP118">IFERROR(VLOOKUP(UAM118,[1]MA!$A$6:$D$32,{2,3,4},0),IFERROR(VLOOKUP(UAM118,[1]MO!$A$6:$D$26,{2,3,4},0),IFERROR(VLOOKUP(UAM118,[1]MQ!$A$6:$D$26,{2,3,4},0),IFERROR(VLOOKUP(UAM118,[1]BA!$A$6:$H$184,{2,5,8},0),{"No encontrado","X","X"}))))</f>
        <v>ALAMBRON 1/4</v>
      </c>
      <c r="UAO118" s="12" t="str">
        <v>Kg</v>
      </c>
      <c r="UAP118" s="4">
        <v>16</v>
      </c>
      <c r="UAQ118" s="1">
        <f t="shared" ref="UAQ118" si="5875">(0.15*2+0.2*2)/0.2*0.248*1.03</f>
        <v>0.89</v>
      </c>
      <c r="UAR118" s="4">
        <f t="shared" si="3560"/>
        <v>14.24</v>
      </c>
      <c r="UAU118" s="1" t="s">
        <v>542</v>
      </c>
      <c r="UAV118" s="4" t="str" cm="1">
        <f t="array" ref="UAV118:UAX118">IFERROR(VLOOKUP(UAU118,[1]MA!$A$6:$D$32,{2,3,4},0),IFERROR(VLOOKUP(UAU118,[1]MO!$A$6:$D$26,{2,3,4},0),IFERROR(VLOOKUP(UAU118,[1]MQ!$A$6:$D$26,{2,3,4},0),IFERROR(VLOOKUP(UAU118,[1]BA!$A$6:$H$184,{2,5,8},0),{"No encontrado","X","X"}))))</f>
        <v>ALAMBRON 1/4</v>
      </c>
      <c r="UAW118" s="12" t="str">
        <v>Kg</v>
      </c>
      <c r="UAX118" s="4">
        <v>16</v>
      </c>
      <c r="UAY118" s="1">
        <f t="shared" ref="UAY118" si="5876">(0.15*2+0.2*2)/0.2*0.248*1.03</f>
        <v>0.89</v>
      </c>
      <c r="UAZ118" s="4">
        <f t="shared" si="3562"/>
        <v>14.24</v>
      </c>
      <c r="UBC118" s="1" t="s">
        <v>542</v>
      </c>
      <c r="UBD118" s="4" t="str" cm="1">
        <f t="array" ref="UBD118:UBF118">IFERROR(VLOOKUP(UBC118,[1]MA!$A$6:$D$32,{2,3,4},0),IFERROR(VLOOKUP(UBC118,[1]MO!$A$6:$D$26,{2,3,4},0),IFERROR(VLOOKUP(UBC118,[1]MQ!$A$6:$D$26,{2,3,4},0),IFERROR(VLOOKUP(UBC118,[1]BA!$A$6:$H$184,{2,5,8},0),{"No encontrado","X","X"}))))</f>
        <v>ALAMBRON 1/4</v>
      </c>
      <c r="UBE118" s="12" t="str">
        <v>Kg</v>
      </c>
      <c r="UBF118" s="4">
        <v>16</v>
      </c>
      <c r="UBG118" s="1">
        <f t="shared" ref="UBG118" si="5877">(0.15*2+0.2*2)/0.2*0.248*1.03</f>
        <v>0.89</v>
      </c>
      <c r="UBH118" s="4">
        <f t="shared" si="3564"/>
        <v>14.24</v>
      </c>
      <c r="UBK118" s="1" t="s">
        <v>542</v>
      </c>
      <c r="UBL118" s="4" t="str" cm="1">
        <f t="array" ref="UBL118:UBN118">IFERROR(VLOOKUP(UBK118,[1]MA!$A$6:$D$32,{2,3,4},0),IFERROR(VLOOKUP(UBK118,[1]MO!$A$6:$D$26,{2,3,4},0),IFERROR(VLOOKUP(UBK118,[1]MQ!$A$6:$D$26,{2,3,4},0),IFERROR(VLOOKUP(UBK118,[1]BA!$A$6:$H$184,{2,5,8},0),{"No encontrado","X","X"}))))</f>
        <v>ALAMBRON 1/4</v>
      </c>
      <c r="UBM118" s="12" t="str">
        <v>Kg</v>
      </c>
      <c r="UBN118" s="4">
        <v>16</v>
      </c>
      <c r="UBO118" s="1">
        <f t="shared" ref="UBO118" si="5878">(0.15*2+0.2*2)/0.2*0.248*1.03</f>
        <v>0.89</v>
      </c>
      <c r="UBP118" s="4">
        <f t="shared" si="3566"/>
        <v>14.24</v>
      </c>
      <c r="UBS118" s="1" t="s">
        <v>542</v>
      </c>
      <c r="UBT118" s="4" t="str" cm="1">
        <f t="array" ref="UBT118:UBV118">IFERROR(VLOOKUP(UBS118,[1]MA!$A$6:$D$32,{2,3,4},0),IFERROR(VLOOKUP(UBS118,[1]MO!$A$6:$D$26,{2,3,4},0),IFERROR(VLOOKUP(UBS118,[1]MQ!$A$6:$D$26,{2,3,4},0),IFERROR(VLOOKUP(UBS118,[1]BA!$A$6:$H$184,{2,5,8},0),{"No encontrado","X","X"}))))</f>
        <v>ALAMBRON 1/4</v>
      </c>
      <c r="UBU118" s="12" t="str">
        <v>Kg</v>
      </c>
      <c r="UBV118" s="4">
        <v>16</v>
      </c>
      <c r="UBW118" s="1">
        <f t="shared" ref="UBW118" si="5879">(0.15*2+0.2*2)/0.2*0.248*1.03</f>
        <v>0.89</v>
      </c>
      <c r="UBX118" s="4">
        <f t="shared" si="3568"/>
        <v>14.24</v>
      </c>
      <c r="UCA118" s="1" t="s">
        <v>542</v>
      </c>
      <c r="UCB118" s="4" t="str" cm="1">
        <f t="array" ref="UCB118:UCD118">IFERROR(VLOOKUP(UCA118,[1]MA!$A$6:$D$32,{2,3,4},0),IFERROR(VLOOKUP(UCA118,[1]MO!$A$6:$D$26,{2,3,4},0),IFERROR(VLOOKUP(UCA118,[1]MQ!$A$6:$D$26,{2,3,4},0),IFERROR(VLOOKUP(UCA118,[1]BA!$A$6:$H$184,{2,5,8},0),{"No encontrado","X","X"}))))</f>
        <v>ALAMBRON 1/4</v>
      </c>
      <c r="UCC118" s="12" t="str">
        <v>Kg</v>
      </c>
      <c r="UCD118" s="4">
        <v>16</v>
      </c>
      <c r="UCE118" s="1">
        <f t="shared" ref="UCE118" si="5880">(0.15*2+0.2*2)/0.2*0.248*1.03</f>
        <v>0.89</v>
      </c>
      <c r="UCF118" s="4">
        <f t="shared" si="3570"/>
        <v>14.24</v>
      </c>
      <c r="UCI118" s="1" t="s">
        <v>542</v>
      </c>
      <c r="UCJ118" s="4" t="str" cm="1">
        <f t="array" ref="UCJ118:UCL118">IFERROR(VLOOKUP(UCI118,[1]MA!$A$6:$D$32,{2,3,4},0),IFERROR(VLOOKUP(UCI118,[1]MO!$A$6:$D$26,{2,3,4},0),IFERROR(VLOOKUP(UCI118,[1]MQ!$A$6:$D$26,{2,3,4},0),IFERROR(VLOOKUP(UCI118,[1]BA!$A$6:$H$184,{2,5,8},0),{"No encontrado","X","X"}))))</f>
        <v>ALAMBRON 1/4</v>
      </c>
      <c r="UCK118" s="12" t="str">
        <v>Kg</v>
      </c>
      <c r="UCL118" s="4">
        <v>16</v>
      </c>
      <c r="UCM118" s="1">
        <f t="shared" ref="UCM118" si="5881">(0.15*2+0.2*2)/0.2*0.248*1.03</f>
        <v>0.89</v>
      </c>
      <c r="UCN118" s="4">
        <f t="shared" si="3572"/>
        <v>14.24</v>
      </c>
      <c r="UCQ118" s="1" t="s">
        <v>542</v>
      </c>
      <c r="UCR118" s="4" t="str" cm="1">
        <f t="array" ref="UCR118:UCT118">IFERROR(VLOOKUP(UCQ118,[1]MA!$A$6:$D$32,{2,3,4},0),IFERROR(VLOOKUP(UCQ118,[1]MO!$A$6:$D$26,{2,3,4},0),IFERROR(VLOOKUP(UCQ118,[1]MQ!$A$6:$D$26,{2,3,4},0),IFERROR(VLOOKUP(UCQ118,[1]BA!$A$6:$H$184,{2,5,8},0),{"No encontrado","X","X"}))))</f>
        <v>ALAMBRON 1/4</v>
      </c>
      <c r="UCS118" s="12" t="str">
        <v>Kg</v>
      </c>
      <c r="UCT118" s="4">
        <v>16</v>
      </c>
      <c r="UCU118" s="1">
        <f t="shared" ref="UCU118" si="5882">(0.15*2+0.2*2)/0.2*0.248*1.03</f>
        <v>0.89</v>
      </c>
      <c r="UCV118" s="4">
        <f t="shared" si="3574"/>
        <v>14.24</v>
      </c>
      <c r="UCY118" s="1" t="s">
        <v>542</v>
      </c>
      <c r="UCZ118" s="4" t="str" cm="1">
        <f t="array" ref="UCZ118:UDB118">IFERROR(VLOOKUP(UCY118,[1]MA!$A$6:$D$32,{2,3,4},0),IFERROR(VLOOKUP(UCY118,[1]MO!$A$6:$D$26,{2,3,4},0),IFERROR(VLOOKUP(UCY118,[1]MQ!$A$6:$D$26,{2,3,4},0),IFERROR(VLOOKUP(UCY118,[1]BA!$A$6:$H$184,{2,5,8},0),{"No encontrado","X","X"}))))</f>
        <v>ALAMBRON 1/4</v>
      </c>
      <c r="UDA118" s="12" t="str">
        <v>Kg</v>
      </c>
      <c r="UDB118" s="4">
        <v>16</v>
      </c>
      <c r="UDC118" s="1">
        <f t="shared" ref="UDC118" si="5883">(0.15*2+0.2*2)/0.2*0.248*1.03</f>
        <v>0.89</v>
      </c>
      <c r="UDD118" s="4">
        <f t="shared" si="3576"/>
        <v>14.24</v>
      </c>
      <c r="UDG118" s="1" t="s">
        <v>542</v>
      </c>
      <c r="UDH118" s="4" t="str" cm="1">
        <f t="array" ref="UDH118:UDJ118">IFERROR(VLOOKUP(UDG118,[1]MA!$A$6:$D$32,{2,3,4},0),IFERROR(VLOOKUP(UDG118,[1]MO!$A$6:$D$26,{2,3,4},0),IFERROR(VLOOKUP(UDG118,[1]MQ!$A$6:$D$26,{2,3,4},0),IFERROR(VLOOKUP(UDG118,[1]BA!$A$6:$H$184,{2,5,8},0),{"No encontrado","X","X"}))))</f>
        <v>ALAMBRON 1/4</v>
      </c>
      <c r="UDI118" s="12" t="str">
        <v>Kg</v>
      </c>
      <c r="UDJ118" s="4">
        <v>16</v>
      </c>
      <c r="UDK118" s="1">
        <f t="shared" ref="UDK118" si="5884">(0.15*2+0.2*2)/0.2*0.248*1.03</f>
        <v>0.89</v>
      </c>
      <c r="UDL118" s="4">
        <f t="shared" si="3578"/>
        <v>14.24</v>
      </c>
      <c r="UDO118" s="1" t="s">
        <v>542</v>
      </c>
      <c r="UDP118" s="4" t="str" cm="1">
        <f t="array" ref="UDP118:UDR118">IFERROR(VLOOKUP(UDO118,[1]MA!$A$6:$D$32,{2,3,4},0),IFERROR(VLOOKUP(UDO118,[1]MO!$A$6:$D$26,{2,3,4},0),IFERROR(VLOOKUP(UDO118,[1]MQ!$A$6:$D$26,{2,3,4},0),IFERROR(VLOOKUP(UDO118,[1]BA!$A$6:$H$184,{2,5,8},0),{"No encontrado","X","X"}))))</f>
        <v>ALAMBRON 1/4</v>
      </c>
      <c r="UDQ118" s="12" t="str">
        <v>Kg</v>
      </c>
      <c r="UDR118" s="4">
        <v>16</v>
      </c>
      <c r="UDS118" s="1">
        <f t="shared" ref="UDS118" si="5885">(0.15*2+0.2*2)/0.2*0.248*1.03</f>
        <v>0.89</v>
      </c>
      <c r="UDT118" s="4">
        <f t="shared" si="3580"/>
        <v>14.24</v>
      </c>
      <c r="UDW118" s="1" t="s">
        <v>542</v>
      </c>
      <c r="UDX118" s="4" t="str" cm="1">
        <f t="array" ref="UDX118:UDZ118">IFERROR(VLOOKUP(UDW118,[1]MA!$A$6:$D$32,{2,3,4},0),IFERROR(VLOOKUP(UDW118,[1]MO!$A$6:$D$26,{2,3,4},0),IFERROR(VLOOKUP(UDW118,[1]MQ!$A$6:$D$26,{2,3,4},0),IFERROR(VLOOKUP(UDW118,[1]BA!$A$6:$H$184,{2,5,8},0),{"No encontrado","X","X"}))))</f>
        <v>ALAMBRON 1/4</v>
      </c>
      <c r="UDY118" s="12" t="str">
        <v>Kg</v>
      </c>
      <c r="UDZ118" s="4">
        <v>16</v>
      </c>
      <c r="UEA118" s="1">
        <f t="shared" ref="UEA118" si="5886">(0.15*2+0.2*2)/0.2*0.248*1.03</f>
        <v>0.89</v>
      </c>
      <c r="UEB118" s="4">
        <f t="shared" si="3582"/>
        <v>14.24</v>
      </c>
      <c r="UEE118" s="1" t="s">
        <v>542</v>
      </c>
      <c r="UEF118" s="4" t="str" cm="1">
        <f t="array" ref="UEF118:UEH118">IFERROR(VLOOKUP(UEE118,[1]MA!$A$6:$D$32,{2,3,4},0),IFERROR(VLOOKUP(UEE118,[1]MO!$A$6:$D$26,{2,3,4},0),IFERROR(VLOOKUP(UEE118,[1]MQ!$A$6:$D$26,{2,3,4},0),IFERROR(VLOOKUP(UEE118,[1]BA!$A$6:$H$184,{2,5,8},0),{"No encontrado","X","X"}))))</f>
        <v>ALAMBRON 1/4</v>
      </c>
      <c r="UEG118" s="12" t="str">
        <v>Kg</v>
      </c>
      <c r="UEH118" s="4">
        <v>16</v>
      </c>
      <c r="UEI118" s="1">
        <f t="shared" ref="UEI118" si="5887">(0.15*2+0.2*2)/0.2*0.248*1.03</f>
        <v>0.89</v>
      </c>
      <c r="UEJ118" s="4">
        <f t="shared" si="3584"/>
        <v>14.24</v>
      </c>
      <c r="UEM118" s="1" t="s">
        <v>542</v>
      </c>
      <c r="UEN118" s="4" t="str" cm="1">
        <f t="array" ref="UEN118:UEP118">IFERROR(VLOOKUP(UEM118,[1]MA!$A$6:$D$32,{2,3,4},0),IFERROR(VLOOKUP(UEM118,[1]MO!$A$6:$D$26,{2,3,4},0),IFERROR(VLOOKUP(UEM118,[1]MQ!$A$6:$D$26,{2,3,4},0),IFERROR(VLOOKUP(UEM118,[1]BA!$A$6:$H$184,{2,5,8},0),{"No encontrado","X","X"}))))</f>
        <v>ALAMBRON 1/4</v>
      </c>
      <c r="UEO118" s="12" t="str">
        <v>Kg</v>
      </c>
      <c r="UEP118" s="4">
        <v>16</v>
      </c>
      <c r="UEQ118" s="1">
        <f t="shared" ref="UEQ118" si="5888">(0.15*2+0.2*2)/0.2*0.248*1.03</f>
        <v>0.89</v>
      </c>
      <c r="UER118" s="4">
        <f t="shared" si="3586"/>
        <v>14.24</v>
      </c>
      <c r="UEU118" s="1" t="s">
        <v>542</v>
      </c>
      <c r="UEV118" s="4" t="str" cm="1">
        <f t="array" ref="UEV118:UEX118">IFERROR(VLOOKUP(UEU118,[1]MA!$A$6:$D$32,{2,3,4},0),IFERROR(VLOOKUP(UEU118,[1]MO!$A$6:$D$26,{2,3,4},0),IFERROR(VLOOKUP(UEU118,[1]MQ!$A$6:$D$26,{2,3,4},0),IFERROR(VLOOKUP(UEU118,[1]BA!$A$6:$H$184,{2,5,8},0),{"No encontrado","X","X"}))))</f>
        <v>ALAMBRON 1/4</v>
      </c>
      <c r="UEW118" s="12" t="str">
        <v>Kg</v>
      </c>
      <c r="UEX118" s="4">
        <v>16</v>
      </c>
      <c r="UEY118" s="1">
        <f t="shared" ref="UEY118" si="5889">(0.15*2+0.2*2)/0.2*0.248*1.03</f>
        <v>0.89</v>
      </c>
      <c r="UEZ118" s="4">
        <f t="shared" si="3588"/>
        <v>14.24</v>
      </c>
      <c r="UFC118" s="1" t="s">
        <v>542</v>
      </c>
      <c r="UFD118" s="4" t="str" cm="1">
        <f t="array" ref="UFD118:UFF118">IFERROR(VLOOKUP(UFC118,[1]MA!$A$6:$D$32,{2,3,4},0),IFERROR(VLOOKUP(UFC118,[1]MO!$A$6:$D$26,{2,3,4},0),IFERROR(VLOOKUP(UFC118,[1]MQ!$A$6:$D$26,{2,3,4},0),IFERROR(VLOOKUP(UFC118,[1]BA!$A$6:$H$184,{2,5,8},0),{"No encontrado","X","X"}))))</f>
        <v>ALAMBRON 1/4</v>
      </c>
      <c r="UFE118" s="12" t="str">
        <v>Kg</v>
      </c>
      <c r="UFF118" s="4">
        <v>16</v>
      </c>
      <c r="UFG118" s="1">
        <f t="shared" ref="UFG118" si="5890">(0.15*2+0.2*2)/0.2*0.248*1.03</f>
        <v>0.89</v>
      </c>
      <c r="UFH118" s="4">
        <f t="shared" si="3590"/>
        <v>14.24</v>
      </c>
      <c r="UFK118" s="1" t="s">
        <v>542</v>
      </c>
      <c r="UFL118" s="4" t="str" cm="1">
        <f t="array" ref="UFL118:UFN118">IFERROR(VLOOKUP(UFK118,[1]MA!$A$6:$D$32,{2,3,4},0),IFERROR(VLOOKUP(UFK118,[1]MO!$A$6:$D$26,{2,3,4},0),IFERROR(VLOOKUP(UFK118,[1]MQ!$A$6:$D$26,{2,3,4},0),IFERROR(VLOOKUP(UFK118,[1]BA!$A$6:$H$184,{2,5,8},0),{"No encontrado","X","X"}))))</f>
        <v>ALAMBRON 1/4</v>
      </c>
      <c r="UFM118" s="12" t="str">
        <v>Kg</v>
      </c>
      <c r="UFN118" s="4">
        <v>16</v>
      </c>
      <c r="UFO118" s="1">
        <f t="shared" ref="UFO118" si="5891">(0.15*2+0.2*2)/0.2*0.248*1.03</f>
        <v>0.89</v>
      </c>
      <c r="UFP118" s="4">
        <f t="shared" si="3592"/>
        <v>14.24</v>
      </c>
      <c r="UFS118" s="1" t="s">
        <v>542</v>
      </c>
      <c r="UFT118" s="4" t="str" cm="1">
        <f t="array" ref="UFT118:UFV118">IFERROR(VLOOKUP(UFS118,[1]MA!$A$6:$D$32,{2,3,4},0),IFERROR(VLOOKUP(UFS118,[1]MO!$A$6:$D$26,{2,3,4},0),IFERROR(VLOOKUP(UFS118,[1]MQ!$A$6:$D$26,{2,3,4},0),IFERROR(VLOOKUP(UFS118,[1]BA!$A$6:$H$184,{2,5,8},0),{"No encontrado","X","X"}))))</f>
        <v>ALAMBRON 1/4</v>
      </c>
      <c r="UFU118" s="12" t="str">
        <v>Kg</v>
      </c>
      <c r="UFV118" s="4">
        <v>16</v>
      </c>
      <c r="UFW118" s="1">
        <f t="shared" ref="UFW118" si="5892">(0.15*2+0.2*2)/0.2*0.248*1.03</f>
        <v>0.89</v>
      </c>
      <c r="UFX118" s="4">
        <f t="shared" si="3594"/>
        <v>14.24</v>
      </c>
      <c r="UGA118" s="1" t="s">
        <v>542</v>
      </c>
      <c r="UGB118" s="4" t="str" cm="1">
        <f t="array" ref="UGB118:UGD118">IFERROR(VLOOKUP(UGA118,[1]MA!$A$6:$D$32,{2,3,4},0),IFERROR(VLOOKUP(UGA118,[1]MO!$A$6:$D$26,{2,3,4},0),IFERROR(VLOOKUP(UGA118,[1]MQ!$A$6:$D$26,{2,3,4},0),IFERROR(VLOOKUP(UGA118,[1]BA!$A$6:$H$184,{2,5,8},0),{"No encontrado","X","X"}))))</f>
        <v>ALAMBRON 1/4</v>
      </c>
      <c r="UGC118" s="12" t="str">
        <v>Kg</v>
      </c>
      <c r="UGD118" s="4">
        <v>16</v>
      </c>
      <c r="UGE118" s="1">
        <f t="shared" ref="UGE118" si="5893">(0.15*2+0.2*2)/0.2*0.248*1.03</f>
        <v>0.89</v>
      </c>
      <c r="UGF118" s="4">
        <f t="shared" si="3596"/>
        <v>14.24</v>
      </c>
      <c r="UGI118" s="1" t="s">
        <v>542</v>
      </c>
      <c r="UGJ118" s="4" t="str" cm="1">
        <f t="array" ref="UGJ118:UGL118">IFERROR(VLOOKUP(UGI118,[1]MA!$A$6:$D$32,{2,3,4},0),IFERROR(VLOOKUP(UGI118,[1]MO!$A$6:$D$26,{2,3,4},0),IFERROR(VLOOKUP(UGI118,[1]MQ!$A$6:$D$26,{2,3,4},0),IFERROR(VLOOKUP(UGI118,[1]BA!$A$6:$H$184,{2,5,8},0),{"No encontrado","X","X"}))))</f>
        <v>ALAMBRON 1/4</v>
      </c>
      <c r="UGK118" s="12" t="str">
        <v>Kg</v>
      </c>
      <c r="UGL118" s="4">
        <v>16</v>
      </c>
      <c r="UGM118" s="1">
        <f t="shared" ref="UGM118" si="5894">(0.15*2+0.2*2)/0.2*0.248*1.03</f>
        <v>0.89</v>
      </c>
      <c r="UGN118" s="4">
        <f t="shared" si="3598"/>
        <v>14.24</v>
      </c>
      <c r="UGQ118" s="1" t="s">
        <v>542</v>
      </c>
      <c r="UGR118" s="4" t="str" cm="1">
        <f t="array" ref="UGR118:UGT118">IFERROR(VLOOKUP(UGQ118,[1]MA!$A$6:$D$32,{2,3,4},0),IFERROR(VLOOKUP(UGQ118,[1]MO!$A$6:$D$26,{2,3,4},0),IFERROR(VLOOKUP(UGQ118,[1]MQ!$A$6:$D$26,{2,3,4},0),IFERROR(VLOOKUP(UGQ118,[1]BA!$A$6:$H$184,{2,5,8},0),{"No encontrado","X","X"}))))</f>
        <v>ALAMBRON 1/4</v>
      </c>
      <c r="UGS118" s="12" t="str">
        <v>Kg</v>
      </c>
      <c r="UGT118" s="4">
        <v>16</v>
      </c>
      <c r="UGU118" s="1">
        <f t="shared" ref="UGU118" si="5895">(0.15*2+0.2*2)/0.2*0.248*1.03</f>
        <v>0.89</v>
      </c>
      <c r="UGV118" s="4">
        <f t="shared" si="3600"/>
        <v>14.24</v>
      </c>
      <c r="UGY118" s="1" t="s">
        <v>542</v>
      </c>
      <c r="UGZ118" s="4" t="str" cm="1">
        <f t="array" ref="UGZ118:UHB118">IFERROR(VLOOKUP(UGY118,[1]MA!$A$6:$D$32,{2,3,4},0),IFERROR(VLOOKUP(UGY118,[1]MO!$A$6:$D$26,{2,3,4},0),IFERROR(VLOOKUP(UGY118,[1]MQ!$A$6:$D$26,{2,3,4},0),IFERROR(VLOOKUP(UGY118,[1]BA!$A$6:$H$184,{2,5,8},0),{"No encontrado","X","X"}))))</f>
        <v>ALAMBRON 1/4</v>
      </c>
      <c r="UHA118" s="12" t="str">
        <v>Kg</v>
      </c>
      <c r="UHB118" s="4">
        <v>16</v>
      </c>
      <c r="UHC118" s="1">
        <f t="shared" ref="UHC118" si="5896">(0.15*2+0.2*2)/0.2*0.248*1.03</f>
        <v>0.89</v>
      </c>
      <c r="UHD118" s="4">
        <f t="shared" si="3602"/>
        <v>14.24</v>
      </c>
      <c r="UHG118" s="1" t="s">
        <v>542</v>
      </c>
      <c r="UHH118" s="4" t="str" cm="1">
        <f t="array" ref="UHH118:UHJ118">IFERROR(VLOOKUP(UHG118,[1]MA!$A$6:$D$32,{2,3,4},0),IFERROR(VLOOKUP(UHG118,[1]MO!$A$6:$D$26,{2,3,4},0),IFERROR(VLOOKUP(UHG118,[1]MQ!$A$6:$D$26,{2,3,4},0),IFERROR(VLOOKUP(UHG118,[1]BA!$A$6:$H$184,{2,5,8},0),{"No encontrado","X","X"}))))</f>
        <v>ALAMBRON 1/4</v>
      </c>
      <c r="UHI118" s="12" t="str">
        <v>Kg</v>
      </c>
      <c r="UHJ118" s="4">
        <v>16</v>
      </c>
      <c r="UHK118" s="1">
        <f t="shared" ref="UHK118" si="5897">(0.15*2+0.2*2)/0.2*0.248*1.03</f>
        <v>0.89</v>
      </c>
      <c r="UHL118" s="4">
        <f t="shared" si="3604"/>
        <v>14.24</v>
      </c>
      <c r="UHO118" s="1" t="s">
        <v>542</v>
      </c>
      <c r="UHP118" s="4" t="str" cm="1">
        <f t="array" ref="UHP118:UHR118">IFERROR(VLOOKUP(UHO118,[1]MA!$A$6:$D$32,{2,3,4},0),IFERROR(VLOOKUP(UHO118,[1]MO!$A$6:$D$26,{2,3,4},0),IFERROR(VLOOKUP(UHO118,[1]MQ!$A$6:$D$26,{2,3,4},0),IFERROR(VLOOKUP(UHO118,[1]BA!$A$6:$H$184,{2,5,8},0),{"No encontrado","X","X"}))))</f>
        <v>ALAMBRON 1/4</v>
      </c>
      <c r="UHQ118" s="12" t="str">
        <v>Kg</v>
      </c>
      <c r="UHR118" s="4">
        <v>16</v>
      </c>
      <c r="UHS118" s="1">
        <f t="shared" ref="UHS118" si="5898">(0.15*2+0.2*2)/0.2*0.248*1.03</f>
        <v>0.89</v>
      </c>
      <c r="UHT118" s="4">
        <f t="shared" si="3606"/>
        <v>14.24</v>
      </c>
      <c r="UHW118" s="1" t="s">
        <v>542</v>
      </c>
      <c r="UHX118" s="4" t="str" cm="1">
        <f t="array" ref="UHX118:UHZ118">IFERROR(VLOOKUP(UHW118,[1]MA!$A$6:$D$32,{2,3,4},0),IFERROR(VLOOKUP(UHW118,[1]MO!$A$6:$D$26,{2,3,4},0),IFERROR(VLOOKUP(UHW118,[1]MQ!$A$6:$D$26,{2,3,4},0),IFERROR(VLOOKUP(UHW118,[1]BA!$A$6:$H$184,{2,5,8},0),{"No encontrado","X","X"}))))</f>
        <v>ALAMBRON 1/4</v>
      </c>
      <c r="UHY118" s="12" t="str">
        <v>Kg</v>
      </c>
      <c r="UHZ118" s="4">
        <v>16</v>
      </c>
      <c r="UIA118" s="1">
        <f t="shared" ref="UIA118" si="5899">(0.15*2+0.2*2)/0.2*0.248*1.03</f>
        <v>0.89</v>
      </c>
      <c r="UIB118" s="4">
        <f t="shared" si="3608"/>
        <v>14.24</v>
      </c>
      <c r="UIE118" s="1" t="s">
        <v>542</v>
      </c>
      <c r="UIF118" s="4" t="str" cm="1">
        <f t="array" ref="UIF118:UIH118">IFERROR(VLOOKUP(UIE118,[1]MA!$A$6:$D$32,{2,3,4},0),IFERROR(VLOOKUP(UIE118,[1]MO!$A$6:$D$26,{2,3,4},0),IFERROR(VLOOKUP(UIE118,[1]MQ!$A$6:$D$26,{2,3,4},0),IFERROR(VLOOKUP(UIE118,[1]BA!$A$6:$H$184,{2,5,8},0),{"No encontrado","X","X"}))))</f>
        <v>ALAMBRON 1/4</v>
      </c>
      <c r="UIG118" s="12" t="str">
        <v>Kg</v>
      </c>
      <c r="UIH118" s="4">
        <v>16</v>
      </c>
      <c r="UII118" s="1">
        <f t="shared" ref="UII118" si="5900">(0.15*2+0.2*2)/0.2*0.248*1.03</f>
        <v>0.89</v>
      </c>
      <c r="UIJ118" s="4">
        <f t="shared" si="3610"/>
        <v>14.24</v>
      </c>
      <c r="UIM118" s="1" t="s">
        <v>542</v>
      </c>
      <c r="UIN118" s="4" t="str" cm="1">
        <f t="array" ref="UIN118:UIP118">IFERROR(VLOOKUP(UIM118,[1]MA!$A$6:$D$32,{2,3,4},0),IFERROR(VLOOKUP(UIM118,[1]MO!$A$6:$D$26,{2,3,4},0),IFERROR(VLOOKUP(UIM118,[1]MQ!$A$6:$D$26,{2,3,4},0),IFERROR(VLOOKUP(UIM118,[1]BA!$A$6:$H$184,{2,5,8},0),{"No encontrado","X","X"}))))</f>
        <v>ALAMBRON 1/4</v>
      </c>
      <c r="UIO118" s="12" t="str">
        <v>Kg</v>
      </c>
      <c r="UIP118" s="4">
        <v>16</v>
      </c>
      <c r="UIQ118" s="1">
        <f t="shared" ref="UIQ118" si="5901">(0.15*2+0.2*2)/0.2*0.248*1.03</f>
        <v>0.89</v>
      </c>
      <c r="UIR118" s="4">
        <f t="shared" si="3612"/>
        <v>14.24</v>
      </c>
      <c r="UIU118" s="1" t="s">
        <v>542</v>
      </c>
      <c r="UIV118" s="4" t="str" cm="1">
        <f t="array" ref="UIV118:UIX118">IFERROR(VLOOKUP(UIU118,[1]MA!$A$6:$D$32,{2,3,4},0),IFERROR(VLOOKUP(UIU118,[1]MO!$A$6:$D$26,{2,3,4},0),IFERROR(VLOOKUP(UIU118,[1]MQ!$A$6:$D$26,{2,3,4},0),IFERROR(VLOOKUP(UIU118,[1]BA!$A$6:$H$184,{2,5,8},0),{"No encontrado","X","X"}))))</f>
        <v>ALAMBRON 1/4</v>
      </c>
      <c r="UIW118" s="12" t="str">
        <v>Kg</v>
      </c>
      <c r="UIX118" s="4">
        <v>16</v>
      </c>
      <c r="UIY118" s="1">
        <f t="shared" ref="UIY118" si="5902">(0.15*2+0.2*2)/0.2*0.248*1.03</f>
        <v>0.89</v>
      </c>
      <c r="UIZ118" s="4">
        <f t="shared" si="3614"/>
        <v>14.24</v>
      </c>
      <c r="UJC118" s="1" t="s">
        <v>542</v>
      </c>
      <c r="UJD118" s="4" t="str" cm="1">
        <f t="array" ref="UJD118:UJF118">IFERROR(VLOOKUP(UJC118,[1]MA!$A$6:$D$32,{2,3,4},0),IFERROR(VLOOKUP(UJC118,[1]MO!$A$6:$D$26,{2,3,4},0),IFERROR(VLOOKUP(UJC118,[1]MQ!$A$6:$D$26,{2,3,4},0),IFERROR(VLOOKUP(UJC118,[1]BA!$A$6:$H$184,{2,5,8},0),{"No encontrado","X","X"}))))</f>
        <v>ALAMBRON 1/4</v>
      </c>
      <c r="UJE118" s="12" t="str">
        <v>Kg</v>
      </c>
      <c r="UJF118" s="4">
        <v>16</v>
      </c>
      <c r="UJG118" s="1">
        <f t="shared" ref="UJG118" si="5903">(0.15*2+0.2*2)/0.2*0.248*1.03</f>
        <v>0.89</v>
      </c>
      <c r="UJH118" s="4">
        <f t="shared" si="3616"/>
        <v>14.24</v>
      </c>
      <c r="UJK118" s="1" t="s">
        <v>542</v>
      </c>
      <c r="UJL118" s="4" t="str" cm="1">
        <f t="array" ref="UJL118:UJN118">IFERROR(VLOOKUP(UJK118,[1]MA!$A$6:$D$32,{2,3,4},0),IFERROR(VLOOKUP(UJK118,[1]MO!$A$6:$D$26,{2,3,4},0),IFERROR(VLOOKUP(UJK118,[1]MQ!$A$6:$D$26,{2,3,4},0),IFERROR(VLOOKUP(UJK118,[1]BA!$A$6:$H$184,{2,5,8},0),{"No encontrado","X","X"}))))</f>
        <v>ALAMBRON 1/4</v>
      </c>
      <c r="UJM118" s="12" t="str">
        <v>Kg</v>
      </c>
      <c r="UJN118" s="4">
        <v>16</v>
      </c>
      <c r="UJO118" s="1">
        <f t="shared" ref="UJO118" si="5904">(0.15*2+0.2*2)/0.2*0.248*1.03</f>
        <v>0.89</v>
      </c>
      <c r="UJP118" s="4">
        <f t="shared" si="3618"/>
        <v>14.24</v>
      </c>
      <c r="UJS118" s="1" t="s">
        <v>542</v>
      </c>
      <c r="UJT118" s="4" t="str" cm="1">
        <f t="array" ref="UJT118:UJV118">IFERROR(VLOOKUP(UJS118,[1]MA!$A$6:$D$32,{2,3,4},0),IFERROR(VLOOKUP(UJS118,[1]MO!$A$6:$D$26,{2,3,4},0),IFERROR(VLOOKUP(UJS118,[1]MQ!$A$6:$D$26,{2,3,4},0),IFERROR(VLOOKUP(UJS118,[1]BA!$A$6:$H$184,{2,5,8},0),{"No encontrado","X","X"}))))</f>
        <v>ALAMBRON 1/4</v>
      </c>
      <c r="UJU118" s="12" t="str">
        <v>Kg</v>
      </c>
      <c r="UJV118" s="4">
        <v>16</v>
      </c>
      <c r="UJW118" s="1">
        <f t="shared" ref="UJW118" si="5905">(0.15*2+0.2*2)/0.2*0.248*1.03</f>
        <v>0.89</v>
      </c>
      <c r="UJX118" s="4">
        <f t="shared" si="3620"/>
        <v>14.24</v>
      </c>
      <c r="UKA118" s="1" t="s">
        <v>542</v>
      </c>
      <c r="UKB118" s="4" t="str" cm="1">
        <f t="array" ref="UKB118:UKD118">IFERROR(VLOOKUP(UKA118,[1]MA!$A$6:$D$32,{2,3,4},0),IFERROR(VLOOKUP(UKA118,[1]MO!$A$6:$D$26,{2,3,4},0),IFERROR(VLOOKUP(UKA118,[1]MQ!$A$6:$D$26,{2,3,4},0),IFERROR(VLOOKUP(UKA118,[1]BA!$A$6:$H$184,{2,5,8},0),{"No encontrado","X","X"}))))</f>
        <v>ALAMBRON 1/4</v>
      </c>
      <c r="UKC118" s="12" t="str">
        <v>Kg</v>
      </c>
      <c r="UKD118" s="4">
        <v>16</v>
      </c>
      <c r="UKE118" s="1">
        <f t="shared" ref="UKE118" si="5906">(0.15*2+0.2*2)/0.2*0.248*1.03</f>
        <v>0.89</v>
      </c>
      <c r="UKF118" s="4">
        <f t="shared" si="3622"/>
        <v>14.24</v>
      </c>
      <c r="UKI118" s="1" t="s">
        <v>542</v>
      </c>
      <c r="UKJ118" s="4" t="str" cm="1">
        <f t="array" ref="UKJ118:UKL118">IFERROR(VLOOKUP(UKI118,[1]MA!$A$6:$D$32,{2,3,4},0),IFERROR(VLOOKUP(UKI118,[1]MO!$A$6:$D$26,{2,3,4},0),IFERROR(VLOOKUP(UKI118,[1]MQ!$A$6:$D$26,{2,3,4},0),IFERROR(VLOOKUP(UKI118,[1]BA!$A$6:$H$184,{2,5,8},0),{"No encontrado","X","X"}))))</f>
        <v>ALAMBRON 1/4</v>
      </c>
      <c r="UKK118" s="12" t="str">
        <v>Kg</v>
      </c>
      <c r="UKL118" s="4">
        <v>16</v>
      </c>
      <c r="UKM118" s="1">
        <f t="shared" ref="UKM118" si="5907">(0.15*2+0.2*2)/0.2*0.248*1.03</f>
        <v>0.89</v>
      </c>
      <c r="UKN118" s="4">
        <f t="shared" si="3624"/>
        <v>14.24</v>
      </c>
      <c r="UKQ118" s="1" t="s">
        <v>542</v>
      </c>
      <c r="UKR118" s="4" t="str" cm="1">
        <f t="array" ref="UKR118:UKT118">IFERROR(VLOOKUP(UKQ118,[1]MA!$A$6:$D$32,{2,3,4},0),IFERROR(VLOOKUP(UKQ118,[1]MO!$A$6:$D$26,{2,3,4},0),IFERROR(VLOOKUP(UKQ118,[1]MQ!$A$6:$D$26,{2,3,4},0),IFERROR(VLOOKUP(UKQ118,[1]BA!$A$6:$H$184,{2,5,8},0),{"No encontrado","X","X"}))))</f>
        <v>ALAMBRON 1/4</v>
      </c>
      <c r="UKS118" s="12" t="str">
        <v>Kg</v>
      </c>
      <c r="UKT118" s="4">
        <v>16</v>
      </c>
      <c r="UKU118" s="1">
        <f t="shared" ref="UKU118" si="5908">(0.15*2+0.2*2)/0.2*0.248*1.03</f>
        <v>0.89</v>
      </c>
      <c r="UKV118" s="4">
        <f t="shared" si="3626"/>
        <v>14.24</v>
      </c>
      <c r="UKY118" s="1" t="s">
        <v>542</v>
      </c>
      <c r="UKZ118" s="4" t="str" cm="1">
        <f t="array" ref="UKZ118:ULB118">IFERROR(VLOOKUP(UKY118,[1]MA!$A$6:$D$32,{2,3,4},0),IFERROR(VLOOKUP(UKY118,[1]MO!$A$6:$D$26,{2,3,4},0),IFERROR(VLOOKUP(UKY118,[1]MQ!$A$6:$D$26,{2,3,4},0),IFERROR(VLOOKUP(UKY118,[1]BA!$A$6:$H$184,{2,5,8},0),{"No encontrado","X","X"}))))</f>
        <v>ALAMBRON 1/4</v>
      </c>
      <c r="ULA118" s="12" t="str">
        <v>Kg</v>
      </c>
      <c r="ULB118" s="4">
        <v>16</v>
      </c>
      <c r="ULC118" s="1">
        <f t="shared" ref="ULC118" si="5909">(0.15*2+0.2*2)/0.2*0.248*1.03</f>
        <v>0.89</v>
      </c>
      <c r="ULD118" s="4">
        <f t="shared" si="3628"/>
        <v>14.24</v>
      </c>
      <c r="ULG118" s="1" t="s">
        <v>542</v>
      </c>
      <c r="ULH118" s="4" t="str" cm="1">
        <f t="array" ref="ULH118:ULJ118">IFERROR(VLOOKUP(ULG118,[1]MA!$A$6:$D$32,{2,3,4},0),IFERROR(VLOOKUP(ULG118,[1]MO!$A$6:$D$26,{2,3,4},0),IFERROR(VLOOKUP(ULG118,[1]MQ!$A$6:$D$26,{2,3,4},0),IFERROR(VLOOKUP(ULG118,[1]BA!$A$6:$H$184,{2,5,8},0),{"No encontrado","X","X"}))))</f>
        <v>ALAMBRON 1/4</v>
      </c>
      <c r="ULI118" s="12" t="str">
        <v>Kg</v>
      </c>
      <c r="ULJ118" s="4">
        <v>16</v>
      </c>
      <c r="ULK118" s="1">
        <f t="shared" ref="ULK118" si="5910">(0.15*2+0.2*2)/0.2*0.248*1.03</f>
        <v>0.89</v>
      </c>
      <c r="ULL118" s="4">
        <f t="shared" si="3630"/>
        <v>14.24</v>
      </c>
      <c r="ULO118" s="1" t="s">
        <v>542</v>
      </c>
      <c r="ULP118" s="4" t="str" cm="1">
        <f t="array" ref="ULP118:ULR118">IFERROR(VLOOKUP(ULO118,[1]MA!$A$6:$D$32,{2,3,4},0),IFERROR(VLOOKUP(ULO118,[1]MO!$A$6:$D$26,{2,3,4},0),IFERROR(VLOOKUP(ULO118,[1]MQ!$A$6:$D$26,{2,3,4},0),IFERROR(VLOOKUP(ULO118,[1]BA!$A$6:$H$184,{2,5,8},0),{"No encontrado","X","X"}))))</f>
        <v>ALAMBRON 1/4</v>
      </c>
      <c r="ULQ118" s="12" t="str">
        <v>Kg</v>
      </c>
      <c r="ULR118" s="4">
        <v>16</v>
      </c>
      <c r="ULS118" s="1">
        <f t="shared" ref="ULS118" si="5911">(0.15*2+0.2*2)/0.2*0.248*1.03</f>
        <v>0.89</v>
      </c>
      <c r="ULT118" s="4">
        <f t="shared" si="3632"/>
        <v>14.24</v>
      </c>
      <c r="ULW118" s="1" t="s">
        <v>542</v>
      </c>
      <c r="ULX118" s="4" t="str" cm="1">
        <f t="array" ref="ULX118:ULZ118">IFERROR(VLOOKUP(ULW118,[1]MA!$A$6:$D$32,{2,3,4},0),IFERROR(VLOOKUP(ULW118,[1]MO!$A$6:$D$26,{2,3,4},0),IFERROR(VLOOKUP(ULW118,[1]MQ!$A$6:$D$26,{2,3,4},0),IFERROR(VLOOKUP(ULW118,[1]BA!$A$6:$H$184,{2,5,8},0),{"No encontrado","X","X"}))))</f>
        <v>ALAMBRON 1/4</v>
      </c>
      <c r="ULY118" s="12" t="str">
        <v>Kg</v>
      </c>
      <c r="ULZ118" s="4">
        <v>16</v>
      </c>
      <c r="UMA118" s="1">
        <f t="shared" ref="UMA118" si="5912">(0.15*2+0.2*2)/0.2*0.248*1.03</f>
        <v>0.89</v>
      </c>
      <c r="UMB118" s="4">
        <f t="shared" si="3634"/>
        <v>14.24</v>
      </c>
      <c r="UME118" s="1" t="s">
        <v>542</v>
      </c>
      <c r="UMF118" s="4" t="str" cm="1">
        <f t="array" ref="UMF118:UMH118">IFERROR(VLOOKUP(UME118,[1]MA!$A$6:$D$32,{2,3,4},0),IFERROR(VLOOKUP(UME118,[1]MO!$A$6:$D$26,{2,3,4},0),IFERROR(VLOOKUP(UME118,[1]MQ!$A$6:$D$26,{2,3,4},0),IFERROR(VLOOKUP(UME118,[1]BA!$A$6:$H$184,{2,5,8},0),{"No encontrado","X","X"}))))</f>
        <v>ALAMBRON 1/4</v>
      </c>
      <c r="UMG118" s="12" t="str">
        <v>Kg</v>
      </c>
      <c r="UMH118" s="4">
        <v>16</v>
      </c>
      <c r="UMI118" s="1">
        <f t="shared" ref="UMI118" si="5913">(0.15*2+0.2*2)/0.2*0.248*1.03</f>
        <v>0.89</v>
      </c>
      <c r="UMJ118" s="4">
        <f t="shared" si="3636"/>
        <v>14.24</v>
      </c>
      <c r="UMM118" s="1" t="s">
        <v>542</v>
      </c>
      <c r="UMN118" s="4" t="str" cm="1">
        <f t="array" ref="UMN118:UMP118">IFERROR(VLOOKUP(UMM118,[1]MA!$A$6:$D$32,{2,3,4},0),IFERROR(VLOOKUP(UMM118,[1]MO!$A$6:$D$26,{2,3,4},0),IFERROR(VLOOKUP(UMM118,[1]MQ!$A$6:$D$26,{2,3,4},0),IFERROR(VLOOKUP(UMM118,[1]BA!$A$6:$H$184,{2,5,8},0),{"No encontrado","X","X"}))))</f>
        <v>ALAMBRON 1/4</v>
      </c>
      <c r="UMO118" s="12" t="str">
        <v>Kg</v>
      </c>
      <c r="UMP118" s="4">
        <v>16</v>
      </c>
      <c r="UMQ118" s="1">
        <f t="shared" ref="UMQ118" si="5914">(0.15*2+0.2*2)/0.2*0.248*1.03</f>
        <v>0.89</v>
      </c>
      <c r="UMR118" s="4">
        <f t="shared" si="3638"/>
        <v>14.24</v>
      </c>
      <c r="UMU118" s="1" t="s">
        <v>542</v>
      </c>
      <c r="UMV118" s="4" t="str" cm="1">
        <f t="array" ref="UMV118:UMX118">IFERROR(VLOOKUP(UMU118,[1]MA!$A$6:$D$32,{2,3,4},0),IFERROR(VLOOKUP(UMU118,[1]MO!$A$6:$D$26,{2,3,4},0),IFERROR(VLOOKUP(UMU118,[1]MQ!$A$6:$D$26,{2,3,4},0),IFERROR(VLOOKUP(UMU118,[1]BA!$A$6:$H$184,{2,5,8},0),{"No encontrado","X","X"}))))</f>
        <v>ALAMBRON 1/4</v>
      </c>
      <c r="UMW118" s="12" t="str">
        <v>Kg</v>
      </c>
      <c r="UMX118" s="4">
        <v>16</v>
      </c>
      <c r="UMY118" s="1">
        <f t="shared" ref="UMY118" si="5915">(0.15*2+0.2*2)/0.2*0.248*1.03</f>
        <v>0.89</v>
      </c>
      <c r="UMZ118" s="4">
        <f t="shared" si="3640"/>
        <v>14.24</v>
      </c>
      <c r="UNC118" s="1" t="s">
        <v>542</v>
      </c>
      <c r="UND118" s="4" t="str" cm="1">
        <f t="array" ref="UND118:UNF118">IFERROR(VLOOKUP(UNC118,[1]MA!$A$6:$D$32,{2,3,4},0),IFERROR(VLOOKUP(UNC118,[1]MO!$A$6:$D$26,{2,3,4},0),IFERROR(VLOOKUP(UNC118,[1]MQ!$A$6:$D$26,{2,3,4},0),IFERROR(VLOOKUP(UNC118,[1]BA!$A$6:$H$184,{2,5,8},0),{"No encontrado","X","X"}))))</f>
        <v>ALAMBRON 1/4</v>
      </c>
      <c r="UNE118" s="12" t="str">
        <v>Kg</v>
      </c>
      <c r="UNF118" s="4">
        <v>16</v>
      </c>
      <c r="UNG118" s="1">
        <f t="shared" ref="UNG118" si="5916">(0.15*2+0.2*2)/0.2*0.248*1.03</f>
        <v>0.89</v>
      </c>
      <c r="UNH118" s="4">
        <f t="shared" si="3642"/>
        <v>14.24</v>
      </c>
      <c r="UNK118" s="1" t="s">
        <v>542</v>
      </c>
      <c r="UNL118" s="4" t="str" cm="1">
        <f t="array" ref="UNL118:UNN118">IFERROR(VLOOKUP(UNK118,[1]MA!$A$6:$D$32,{2,3,4},0),IFERROR(VLOOKUP(UNK118,[1]MO!$A$6:$D$26,{2,3,4},0),IFERROR(VLOOKUP(UNK118,[1]MQ!$A$6:$D$26,{2,3,4},0),IFERROR(VLOOKUP(UNK118,[1]BA!$A$6:$H$184,{2,5,8},0),{"No encontrado","X","X"}))))</f>
        <v>ALAMBRON 1/4</v>
      </c>
      <c r="UNM118" s="12" t="str">
        <v>Kg</v>
      </c>
      <c r="UNN118" s="4">
        <v>16</v>
      </c>
      <c r="UNO118" s="1">
        <f t="shared" ref="UNO118" si="5917">(0.15*2+0.2*2)/0.2*0.248*1.03</f>
        <v>0.89</v>
      </c>
      <c r="UNP118" s="4">
        <f t="shared" si="3644"/>
        <v>14.24</v>
      </c>
      <c r="UNS118" s="1" t="s">
        <v>542</v>
      </c>
      <c r="UNT118" s="4" t="str" cm="1">
        <f t="array" ref="UNT118:UNV118">IFERROR(VLOOKUP(UNS118,[1]MA!$A$6:$D$32,{2,3,4},0),IFERROR(VLOOKUP(UNS118,[1]MO!$A$6:$D$26,{2,3,4},0),IFERROR(VLOOKUP(UNS118,[1]MQ!$A$6:$D$26,{2,3,4},0),IFERROR(VLOOKUP(UNS118,[1]BA!$A$6:$H$184,{2,5,8},0),{"No encontrado","X","X"}))))</f>
        <v>ALAMBRON 1/4</v>
      </c>
      <c r="UNU118" s="12" t="str">
        <v>Kg</v>
      </c>
      <c r="UNV118" s="4">
        <v>16</v>
      </c>
      <c r="UNW118" s="1">
        <f t="shared" ref="UNW118" si="5918">(0.15*2+0.2*2)/0.2*0.248*1.03</f>
        <v>0.89</v>
      </c>
      <c r="UNX118" s="4">
        <f t="shared" si="3646"/>
        <v>14.24</v>
      </c>
      <c r="UOA118" s="1" t="s">
        <v>542</v>
      </c>
      <c r="UOB118" s="4" t="str" cm="1">
        <f t="array" ref="UOB118:UOD118">IFERROR(VLOOKUP(UOA118,[1]MA!$A$6:$D$32,{2,3,4},0),IFERROR(VLOOKUP(UOA118,[1]MO!$A$6:$D$26,{2,3,4},0),IFERROR(VLOOKUP(UOA118,[1]MQ!$A$6:$D$26,{2,3,4},0),IFERROR(VLOOKUP(UOA118,[1]BA!$A$6:$H$184,{2,5,8},0),{"No encontrado","X","X"}))))</f>
        <v>ALAMBRON 1/4</v>
      </c>
      <c r="UOC118" s="12" t="str">
        <v>Kg</v>
      </c>
      <c r="UOD118" s="4">
        <v>16</v>
      </c>
      <c r="UOE118" s="1">
        <f t="shared" ref="UOE118" si="5919">(0.15*2+0.2*2)/0.2*0.248*1.03</f>
        <v>0.89</v>
      </c>
      <c r="UOF118" s="4">
        <f t="shared" si="3648"/>
        <v>14.24</v>
      </c>
      <c r="UOI118" s="1" t="s">
        <v>542</v>
      </c>
      <c r="UOJ118" s="4" t="str" cm="1">
        <f t="array" ref="UOJ118:UOL118">IFERROR(VLOOKUP(UOI118,[1]MA!$A$6:$D$32,{2,3,4},0),IFERROR(VLOOKUP(UOI118,[1]MO!$A$6:$D$26,{2,3,4},0),IFERROR(VLOOKUP(UOI118,[1]MQ!$A$6:$D$26,{2,3,4},0),IFERROR(VLOOKUP(UOI118,[1]BA!$A$6:$H$184,{2,5,8},0),{"No encontrado","X","X"}))))</f>
        <v>ALAMBRON 1/4</v>
      </c>
      <c r="UOK118" s="12" t="str">
        <v>Kg</v>
      </c>
      <c r="UOL118" s="4">
        <v>16</v>
      </c>
      <c r="UOM118" s="1">
        <f t="shared" ref="UOM118" si="5920">(0.15*2+0.2*2)/0.2*0.248*1.03</f>
        <v>0.89</v>
      </c>
      <c r="UON118" s="4">
        <f t="shared" si="3650"/>
        <v>14.24</v>
      </c>
      <c r="UOQ118" s="1" t="s">
        <v>542</v>
      </c>
      <c r="UOR118" s="4" t="str" cm="1">
        <f t="array" ref="UOR118:UOT118">IFERROR(VLOOKUP(UOQ118,[1]MA!$A$6:$D$32,{2,3,4},0),IFERROR(VLOOKUP(UOQ118,[1]MO!$A$6:$D$26,{2,3,4},0),IFERROR(VLOOKUP(UOQ118,[1]MQ!$A$6:$D$26,{2,3,4},0),IFERROR(VLOOKUP(UOQ118,[1]BA!$A$6:$H$184,{2,5,8},0),{"No encontrado","X","X"}))))</f>
        <v>ALAMBRON 1/4</v>
      </c>
      <c r="UOS118" s="12" t="str">
        <v>Kg</v>
      </c>
      <c r="UOT118" s="4">
        <v>16</v>
      </c>
      <c r="UOU118" s="1">
        <f t="shared" ref="UOU118" si="5921">(0.15*2+0.2*2)/0.2*0.248*1.03</f>
        <v>0.89</v>
      </c>
      <c r="UOV118" s="4">
        <f t="shared" si="3652"/>
        <v>14.24</v>
      </c>
      <c r="UOY118" s="1" t="s">
        <v>542</v>
      </c>
      <c r="UOZ118" s="4" t="str" cm="1">
        <f t="array" ref="UOZ118:UPB118">IFERROR(VLOOKUP(UOY118,[1]MA!$A$6:$D$32,{2,3,4},0),IFERROR(VLOOKUP(UOY118,[1]MO!$A$6:$D$26,{2,3,4},0),IFERROR(VLOOKUP(UOY118,[1]MQ!$A$6:$D$26,{2,3,4},0),IFERROR(VLOOKUP(UOY118,[1]BA!$A$6:$H$184,{2,5,8},0),{"No encontrado","X","X"}))))</f>
        <v>ALAMBRON 1/4</v>
      </c>
      <c r="UPA118" s="12" t="str">
        <v>Kg</v>
      </c>
      <c r="UPB118" s="4">
        <v>16</v>
      </c>
      <c r="UPC118" s="1">
        <f t="shared" ref="UPC118" si="5922">(0.15*2+0.2*2)/0.2*0.248*1.03</f>
        <v>0.89</v>
      </c>
      <c r="UPD118" s="4">
        <f t="shared" si="3654"/>
        <v>14.24</v>
      </c>
      <c r="UPG118" s="1" t="s">
        <v>542</v>
      </c>
      <c r="UPH118" s="4" t="str" cm="1">
        <f t="array" ref="UPH118:UPJ118">IFERROR(VLOOKUP(UPG118,[1]MA!$A$6:$D$32,{2,3,4},0),IFERROR(VLOOKUP(UPG118,[1]MO!$A$6:$D$26,{2,3,4},0),IFERROR(VLOOKUP(UPG118,[1]MQ!$A$6:$D$26,{2,3,4},0),IFERROR(VLOOKUP(UPG118,[1]BA!$A$6:$H$184,{2,5,8},0),{"No encontrado","X","X"}))))</f>
        <v>ALAMBRON 1/4</v>
      </c>
      <c r="UPI118" s="12" t="str">
        <v>Kg</v>
      </c>
      <c r="UPJ118" s="4">
        <v>16</v>
      </c>
      <c r="UPK118" s="1">
        <f t="shared" ref="UPK118" si="5923">(0.15*2+0.2*2)/0.2*0.248*1.03</f>
        <v>0.89</v>
      </c>
      <c r="UPL118" s="4">
        <f t="shared" si="3656"/>
        <v>14.24</v>
      </c>
      <c r="UPO118" s="1" t="s">
        <v>542</v>
      </c>
      <c r="UPP118" s="4" t="str" cm="1">
        <f t="array" ref="UPP118:UPR118">IFERROR(VLOOKUP(UPO118,[1]MA!$A$6:$D$32,{2,3,4},0),IFERROR(VLOOKUP(UPO118,[1]MO!$A$6:$D$26,{2,3,4},0),IFERROR(VLOOKUP(UPO118,[1]MQ!$A$6:$D$26,{2,3,4},0),IFERROR(VLOOKUP(UPO118,[1]BA!$A$6:$H$184,{2,5,8},0),{"No encontrado","X","X"}))))</f>
        <v>ALAMBRON 1/4</v>
      </c>
      <c r="UPQ118" s="12" t="str">
        <v>Kg</v>
      </c>
      <c r="UPR118" s="4">
        <v>16</v>
      </c>
      <c r="UPS118" s="1">
        <f t="shared" ref="UPS118" si="5924">(0.15*2+0.2*2)/0.2*0.248*1.03</f>
        <v>0.89</v>
      </c>
      <c r="UPT118" s="4">
        <f t="shared" si="3658"/>
        <v>14.24</v>
      </c>
      <c r="UPW118" s="1" t="s">
        <v>542</v>
      </c>
      <c r="UPX118" s="4" t="str" cm="1">
        <f t="array" ref="UPX118:UPZ118">IFERROR(VLOOKUP(UPW118,[1]MA!$A$6:$D$32,{2,3,4},0),IFERROR(VLOOKUP(UPW118,[1]MO!$A$6:$D$26,{2,3,4},0),IFERROR(VLOOKUP(UPW118,[1]MQ!$A$6:$D$26,{2,3,4},0),IFERROR(VLOOKUP(UPW118,[1]BA!$A$6:$H$184,{2,5,8},0),{"No encontrado","X","X"}))))</f>
        <v>ALAMBRON 1/4</v>
      </c>
      <c r="UPY118" s="12" t="str">
        <v>Kg</v>
      </c>
      <c r="UPZ118" s="4">
        <v>16</v>
      </c>
      <c r="UQA118" s="1">
        <f t="shared" ref="UQA118" si="5925">(0.15*2+0.2*2)/0.2*0.248*1.03</f>
        <v>0.89</v>
      </c>
      <c r="UQB118" s="4">
        <f t="shared" si="3660"/>
        <v>14.24</v>
      </c>
      <c r="UQE118" s="1" t="s">
        <v>542</v>
      </c>
      <c r="UQF118" s="4" t="str" cm="1">
        <f t="array" ref="UQF118:UQH118">IFERROR(VLOOKUP(UQE118,[1]MA!$A$6:$D$32,{2,3,4},0),IFERROR(VLOOKUP(UQE118,[1]MO!$A$6:$D$26,{2,3,4},0),IFERROR(VLOOKUP(UQE118,[1]MQ!$A$6:$D$26,{2,3,4},0),IFERROR(VLOOKUP(UQE118,[1]BA!$A$6:$H$184,{2,5,8},0),{"No encontrado","X","X"}))))</f>
        <v>ALAMBRON 1/4</v>
      </c>
      <c r="UQG118" s="12" t="str">
        <v>Kg</v>
      </c>
      <c r="UQH118" s="4">
        <v>16</v>
      </c>
      <c r="UQI118" s="1">
        <f t="shared" ref="UQI118" si="5926">(0.15*2+0.2*2)/0.2*0.248*1.03</f>
        <v>0.89</v>
      </c>
      <c r="UQJ118" s="4">
        <f t="shared" si="3662"/>
        <v>14.24</v>
      </c>
      <c r="UQM118" s="1" t="s">
        <v>542</v>
      </c>
      <c r="UQN118" s="4" t="str" cm="1">
        <f t="array" ref="UQN118:UQP118">IFERROR(VLOOKUP(UQM118,[1]MA!$A$6:$D$32,{2,3,4},0),IFERROR(VLOOKUP(UQM118,[1]MO!$A$6:$D$26,{2,3,4},0),IFERROR(VLOOKUP(UQM118,[1]MQ!$A$6:$D$26,{2,3,4},0),IFERROR(VLOOKUP(UQM118,[1]BA!$A$6:$H$184,{2,5,8},0),{"No encontrado","X","X"}))))</f>
        <v>ALAMBRON 1/4</v>
      </c>
      <c r="UQO118" s="12" t="str">
        <v>Kg</v>
      </c>
      <c r="UQP118" s="4">
        <v>16</v>
      </c>
      <c r="UQQ118" s="1">
        <f t="shared" ref="UQQ118" si="5927">(0.15*2+0.2*2)/0.2*0.248*1.03</f>
        <v>0.89</v>
      </c>
      <c r="UQR118" s="4">
        <f t="shared" si="3664"/>
        <v>14.24</v>
      </c>
      <c r="UQU118" s="1" t="s">
        <v>542</v>
      </c>
      <c r="UQV118" s="4" t="str" cm="1">
        <f t="array" ref="UQV118:UQX118">IFERROR(VLOOKUP(UQU118,[1]MA!$A$6:$D$32,{2,3,4},0),IFERROR(VLOOKUP(UQU118,[1]MO!$A$6:$D$26,{2,3,4},0),IFERROR(VLOOKUP(UQU118,[1]MQ!$A$6:$D$26,{2,3,4},0),IFERROR(VLOOKUP(UQU118,[1]BA!$A$6:$H$184,{2,5,8},0),{"No encontrado","X","X"}))))</f>
        <v>ALAMBRON 1/4</v>
      </c>
      <c r="UQW118" s="12" t="str">
        <v>Kg</v>
      </c>
      <c r="UQX118" s="4">
        <v>16</v>
      </c>
      <c r="UQY118" s="1">
        <f t="shared" ref="UQY118" si="5928">(0.15*2+0.2*2)/0.2*0.248*1.03</f>
        <v>0.89</v>
      </c>
      <c r="UQZ118" s="4">
        <f t="shared" si="3666"/>
        <v>14.24</v>
      </c>
      <c r="URC118" s="1" t="s">
        <v>542</v>
      </c>
      <c r="URD118" s="4" t="str" cm="1">
        <f t="array" ref="URD118:URF118">IFERROR(VLOOKUP(URC118,[1]MA!$A$6:$D$32,{2,3,4},0),IFERROR(VLOOKUP(URC118,[1]MO!$A$6:$D$26,{2,3,4},0),IFERROR(VLOOKUP(URC118,[1]MQ!$A$6:$D$26,{2,3,4},0),IFERROR(VLOOKUP(URC118,[1]BA!$A$6:$H$184,{2,5,8},0),{"No encontrado","X","X"}))))</f>
        <v>ALAMBRON 1/4</v>
      </c>
      <c r="URE118" s="12" t="str">
        <v>Kg</v>
      </c>
      <c r="URF118" s="4">
        <v>16</v>
      </c>
      <c r="URG118" s="1">
        <f t="shared" ref="URG118" si="5929">(0.15*2+0.2*2)/0.2*0.248*1.03</f>
        <v>0.89</v>
      </c>
      <c r="URH118" s="4">
        <f t="shared" si="3668"/>
        <v>14.24</v>
      </c>
      <c r="URK118" s="1" t="s">
        <v>542</v>
      </c>
      <c r="URL118" s="4" t="str" cm="1">
        <f t="array" ref="URL118:URN118">IFERROR(VLOOKUP(URK118,[1]MA!$A$6:$D$32,{2,3,4},0),IFERROR(VLOOKUP(URK118,[1]MO!$A$6:$D$26,{2,3,4},0),IFERROR(VLOOKUP(URK118,[1]MQ!$A$6:$D$26,{2,3,4},0),IFERROR(VLOOKUP(URK118,[1]BA!$A$6:$H$184,{2,5,8},0),{"No encontrado","X","X"}))))</f>
        <v>ALAMBRON 1/4</v>
      </c>
      <c r="URM118" s="12" t="str">
        <v>Kg</v>
      </c>
      <c r="URN118" s="4">
        <v>16</v>
      </c>
      <c r="URO118" s="1">
        <f t="shared" ref="URO118" si="5930">(0.15*2+0.2*2)/0.2*0.248*1.03</f>
        <v>0.89</v>
      </c>
      <c r="URP118" s="4">
        <f t="shared" si="3670"/>
        <v>14.24</v>
      </c>
      <c r="URS118" s="1" t="s">
        <v>542</v>
      </c>
      <c r="URT118" s="4" t="str" cm="1">
        <f t="array" ref="URT118:URV118">IFERROR(VLOOKUP(URS118,[1]MA!$A$6:$D$32,{2,3,4},0),IFERROR(VLOOKUP(URS118,[1]MO!$A$6:$D$26,{2,3,4},0),IFERROR(VLOOKUP(URS118,[1]MQ!$A$6:$D$26,{2,3,4},0),IFERROR(VLOOKUP(URS118,[1]BA!$A$6:$H$184,{2,5,8},0),{"No encontrado","X","X"}))))</f>
        <v>ALAMBRON 1/4</v>
      </c>
      <c r="URU118" s="12" t="str">
        <v>Kg</v>
      </c>
      <c r="URV118" s="4">
        <v>16</v>
      </c>
      <c r="URW118" s="1">
        <f t="shared" ref="URW118" si="5931">(0.15*2+0.2*2)/0.2*0.248*1.03</f>
        <v>0.89</v>
      </c>
      <c r="URX118" s="4">
        <f t="shared" si="3672"/>
        <v>14.24</v>
      </c>
      <c r="USA118" s="1" t="s">
        <v>542</v>
      </c>
      <c r="USB118" s="4" t="str" cm="1">
        <f t="array" ref="USB118:USD118">IFERROR(VLOOKUP(USA118,[1]MA!$A$6:$D$32,{2,3,4},0),IFERROR(VLOOKUP(USA118,[1]MO!$A$6:$D$26,{2,3,4},0),IFERROR(VLOOKUP(USA118,[1]MQ!$A$6:$D$26,{2,3,4},0),IFERROR(VLOOKUP(USA118,[1]BA!$A$6:$H$184,{2,5,8},0),{"No encontrado","X","X"}))))</f>
        <v>ALAMBRON 1/4</v>
      </c>
      <c r="USC118" s="12" t="str">
        <v>Kg</v>
      </c>
      <c r="USD118" s="4">
        <v>16</v>
      </c>
      <c r="USE118" s="1">
        <f t="shared" ref="USE118" si="5932">(0.15*2+0.2*2)/0.2*0.248*1.03</f>
        <v>0.89</v>
      </c>
      <c r="USF118" s="4">
        <f t="shared" si="3674"/>
        <v>14.24</v>
      </c>
      <c r="USI118" s="1" t="s">
        <v>542</v>
      </c>
      <c r="USJ118" s="4" t="str" cm="1">
        <f t="array" ref="USJ118:USL118">IFERROR(VLOOKUP(USI118,[1]MA!$A$6:$D$32,{2,3,4},0),IFERROR(VLOOKUP(USI118,[1]MO!$A$6:$D$26,{2,3,4},0),IFERROR(VLOOKUP(USI118,[1]MQ!$A$6:$D$26,{2,3,4},0),IFERROR(VLOOKUP(USI118,[1]BA!$A$6:$H$184,{2,5,8},0),{"No encontrado","X","X"}))))</f>
        <v>ALAMBRON 1/4</v>
      </c>
      <c r="USK118" s="12" t="str">
        <v>Kg</v>
      </c>
      <c r="USL118" s="4">
        <v>16</v>
      </c>
      <c r="USM118" s="1">
        <f t="shared" ref="USM118" si="5933">(0.15*2+0.2*2)/0.2*0.248*1.03</f>
        <v>0.89</v>
      </c>
      <c r="USN118" s="4">
        <f t="shared" si="3676"/>
        <v>14.24</v>
      </c>
      <c r="USQ118" s="1" t="s">
        <v>542</v>
      </c>
      <c r="USR118" s="4" t="str" cm="1">
        <f t="array" ref="USR118:UST118">IFERROR(VLOOKUP(USQ118,[1]MA!$A$6:$D$32,{2,3,4},0),IFERROR(VLOOKUP(USQ118,[1]MO!$A$6:$D$26,{2,3,4},0),IFERROR(VLOOKUP(USQ118,[1]MQ!$A$6:$D$26,{2,3,4},0),IFERROR(VLOOKUP(USQ118,[1]BA!$A$6:$H$184,{2,5,8},0),{"No encontrado","X","X"}))))</f>
        <v>ALAMBRON 1/4</v>
      </c>
      <c r="USS118" s="12" t="str">
        <v>Kg</v>
      </c>
      <c r="UST118" s="4">
        <v>16</v>
      </c>
      <c r="USU118" s="1">
        <f t="shared" ref="USU118" si="5934">(0.15*2+0.2*2)/0.2*0.248*1.03</f>
        <v>0.89</v>
      </c>
      <c r="USV118" s="4">
        <f t="shared" si="3678"/>
        <v>14.24</v>
      </c>
      <c r="USY118" s="1" t="s">
        <v>542</v>
      </c>
      <c r="USZ118" s="4" t="str" cm="1">
        <f t="array" ref="USZ118:UTB118">IFERROR(VLOOKUP(USY118,[1]MA!$A$6:$D$32,{2,3,4},0),IFERROR(VLOOKUP(USY118,[1]MO!$A$6:$D$26,{2,3,4},0),IFERROR(VLOOKUP(USY118,[1]MQ!$A$6:$D$26,{2,3,4},0),IFERROR(VLOOKUP(USY118,[1]BA!$A$6:$H$184,{2,5,8},0),{"No encontrado","X","X"}))))</f>
        <v>ALAMBRON 1/4</v>
      </c>
      <c r="UTA118" s="12" t="str">
        <v>Kg</v>
      </c>
      <c r="UTB118" s="4">
        <v>16</v>
      </c>
      <c r="UTC118" s="1">
        <f t="shared" ref="UTC118" si="5935">(0.15*2+0.2*2)/0.2*0.248*1.03</f>
        <v>0.89</v>
      </c>
      <c r="UTD118" s="4">
        <f t="shared" si="3680"/>
        <v>14.24</v>
      </c>
      <c r="UTG118" s="1" t="s">
        <v>542</v>
      </c>
      <c r="UTH118" s="4" t="str" cm="1">
        <f t="array" ref="UTH118:UTJ118">IFERROR(VLOOKUP(UTG118,[1]MA!$A$6:$D$32,{2,3,4},0),IFERROR(VLOOKUP(UTG118,[1]MO!$A$6:$D$26,{2,3,4},0),IFERROR(VLOOKUP(UTG118,[1]MQ!$A$6:$D$26,{2,3,4},0),IFERROR(VLOOKUP(UTG118,[1]BA!$A$6:$H$184,{2,5,8},0),{"No encontrado","X","X"}))))</f>
        <v>ALAMBRON 1/4</v>
      </c>
      <c r="UTI118" s="12" t="str">
        <v>Kg</v>
      </c>
      <c r="UTJ118" s="4">
        <v>16</v>
      </c>
      <c r="UTK118" s="1">
        <f t="shared" ref="UTK118" si="5936">(0.15*2+0.2*2)/0.2*0.248*1.03</f>
        <v>0.89</v>
      </c>
      <c r="UTL118" s="4">
        <f t="shared" si="3682"/>
        <v>14.24</v>
      </c>
      <c r="UTO118" s="1" t="s">
        <v>542</v>
      </c>
      <c r="UTP118" s="4" t="str" cm="1">
        <f t="array" ref="UTP118:UTR118">IFERROR(VLOOKUP(UTO118,[1]MA!$A$6:$D$32,{2,3,4},0),IFERROR(VLOOKUP(UTO118,[1]MO!$A$6:$D$26,{2,3,4},0),IFERROR(VLOOKUP(UTO118,[1]MQ!$A$6:$D$26,{2,3,4},0),IFERROR(VLOOKUP(UTO118,[1]BA!$A$6:$H$184,{2,5,8},0),{"No encontrado","X","X"}))))</f>
        <v>ALAMBRON 1/4</v>
      </c>
      <c r="UTQ118" s="12" t="str">
        <v>Kg</v>
      </c>
      <c r="UTR118" s="4">
        <v>16</v>
      </c>
      <c r="UTS118" s="1">
        <f t="shared" ref="UTS118" si="5937">(0.15*2+0.2*2)/0.2*0.248*1.03</f>
        <v>0.89</v>
      </c>
      <c r="UTT118" s="4">
        <f t="shared" si="3684"/>
        <v>14.24</v>
      </c>
      <c r="UTW118" s="1" t="s">
        <v>542</v>
      </c>
      <c r="UTX118" s="4" t="str" cm="1">
        <f t="array" ref="UTX118:UTZ118">IFERROR(VLOOKUP(UTW118,[1]MA!$A$6:$D$32,{2,3,4},0),IFERROR(VLOOKUP(UTW118,[1]MO!$A$6:$D$26,{2,3,4},0),IFERROR(VLOOKUP(UTW118,[1]MQ!$A$6:$D$26,{2,3,4},0),IFERROR(VLOOKUP(UTW118,[1]BA!$A$6:$H$184,{2,5,8},0),{"No encontrado","X","X"}))))</f>
        <v>ALAMBRON 1/4</v>
      </c>
      <c r="UTY118" s="12" t="str">
        <v>Kg</v>
      </c>
      <c r="UTZ118" s="4">
        <v>16</v>
      </c>
      <c r="UUA118" s="1">
        <f t="shared" ref="UUA118" si="5938">(0.15*2+0.2*2)/0.2*0.248*1.03</f>
        <v>0.89</v>
      </c>
      <c r="UUB118" s="4">
        <f t="shared" si="3686"/>
        <v>14.24</v>
      </c>
      <c r="UUE118" s="1" t="s">
        <v>542</v>
      </c>
      <c r="UUF118" s="4" t="str" cm="1">
        <f t="array" ref="UUF118:UUH118">IFERROR(VLOOKUP(UUE118,[1]MA!$A$6:$D$32,{2,3,4},0),IFERROR(VLOOKUP(UUE118,[1]MO!$A$6:$D$26,{2,3,4},0),IFERROR(VLOOKUP(UUE118,[1]MQ!$A$6:$D$26,{2,3,4},0),IFERROR(VLOOKUP(UUE118,[1]BA!$A$6:$H$184,{2,5,8},0),{"No encontrado","X","X"}))))</f>
        <v>ALAMBRON 1/4</v>
      </c>
      <c r="UUG118" s="12" t="str">
        <v>Kg</v>
      </c>
      <c r="UUH118" s="4">
        <v>16</v>
      </c>
      <c r="UUI118" s="1">
        <f t="shared" ref="UUI118" si="5939">(0.15*2+0.2*2)/0.2*0.248*1.03</f>
        <v>0.89</v>
      </c>
      <c r="UUJ118" s="4">
        <f t="shared" si="3688"/>
        <v>14.24</v>
      </c>
      <c r="UUM118" s="1" t="s">
        <v>542</v>
      </c>
      <c r="UUN118" s="4" t="str" cm="1">
        <f t="array" ref="UUN118:UUP118">IFERROR(VLOOKUP(UUM118,[1]MA!$A$6:$D$32,{2,3,4},0),IFERROR(VLOOKUP(UUM118,[1]MO!$A$6:$D$26,{2,3,4},0),IFERROR(VLOOKUP(UUM118,[1]MQ!$A$6:$D$26,{2,3,4},0),IFERROR(VLOOKUP(UUM118,[1]BA!$A$6:$H$184,{2,5,8},0),{"No encontrado","X","X"}))))</f>
        <v>ALAMBRON 1/4</v>
      </c>
      <c r="UUO118" s="12" t="str">
        <v>Kg</v>
      </c>
      <c r="UUP118" s="4">
        <v>16</v>
      </c>
      <c r="UUQ118" s="1">
        <f t="shared" ref="UUQ118" si="5940">(0.15*2+0.2*2)/0.2*0.248*1.03</f>
        <v>0.89</v>
      </c>
      <c r="UUR118" s="4">
        <f t="shared" si="3690"/>
        <v>14.24</v>
      </c>
      <c r="UUU118" s="1" t="s">
        <v>542</v>
      </c>
      <c r="UUV118" s="4" t="str" cm="1">
        <f t="array" ref="UUV118:UUX118">IFERROR(VLOOKUP(UUU118,[1]MA!$A$6:$D$32,{2,3,4},0),IFERROR(VLOOKUP(UUU118,[1]MO!$A$6:$D$26,{2,3,4},0),IFERROR(VLOOKUP(UUU118,[1]MQ!$A$6:$D$26,{2,3,4},0),IFERROR(VLOOKUP(UUU118,[1]BA!$A$6:$H$184,{2,5,8},0),{"No encontrado","X","X"}))))</f>
        <v>ALAMBRON 1/4</v>
      </c>
      <c r="UUW118" s="12" t="str">
        <v>Kg</v>
      </c>
      <c r="UUX118" s="4">
        <v>16</v>
      </c>
      <c r="UUY118" s="1">
        <f t="shared" ref="UUY118" si="5941">(0.15*2+0.2*2)/0.2*0.248*1.03</f>
        <v>0.89</v>
      </c>
      <c r="UUZ118" s="4">
        <f t="shared" si="3692"/>
        <v>14.24</v>
      </c>
      <c r="UVC118" s="1" t="s">
        <v>542</v>
      </c>
      <c r="UVD118" s="4" t="str" cm="1">
        <f t="array" ref="UVD118:UVF118">IFERROR(VLOOKUP(UVC118,[1]MA!$A$6:$D$32,{2,3,4},0),IFERROR(VLOOKUP(UVC118,[1]MO!$A$6:$D$26,{2,3,4},0),IFERROR(VLOOKUP(UVC118,[1]MQ!$A$6:$D$26,{2,3,4},0),IFERROR(VLOOKUP(UVC118,[1]BA!$A$6:$H$184,{2,5,8},0),{"No encontrado","X","X"}))))</f>
        <v>ALAMBRON 1/4</v>
      </c>
      <c r="UVE118" s="12" t="str">
        <v>Kg</v>
      </c>
      <c r="UVF118" s="4">
        <v>16</v>
      </c>
      <c r="UVG118" s="1">
        <f t="shared" ref="UVG118" si="5942">(0.15*2+0.2*2)/0.2*0.248*1.03</f>
        <v>0.89</v>
      </c>
      <c r="UVH118" s="4">
        <f t="shared" si="3694"/>
        <v>14.24</v>
      </c>
      <c r="UVK118" s="1" t="s">
        <v>542</v>
      </c>
      <c r="UVL118" s="4" t="str" cm="1">
        <f t="array" ref="UVL118:UVN118">IFERROR(VLOOKUP(UVK118,[1]MA!$A$6:$D$32,{2,3,4},0),IFERROR(VLOOKUP(UVK118,[1]MO!$A$6:$D$26,{2,3,4},0),IFERROR(VLOOKUP(UVK118,[1]MQ!$A$6:$D$26,{2,3,4},0),IFERROR(VLOOKUP(UVK118,[1]BA!$A$6:$H$184,{2,5,8},0),{"No encontrado","X","X"}))))</f>
        <v>ALAMBRON 1/4</v>
      </c>
      <c r="UVM118" s="12" t="str">
        <v>Kg</v>
      </c>
      <c r="UVN118" s="4">
        <v>16</v>
      </c>
      <c r="UVO118" s="1">
        <f t="shared" ref="UVO118" si="5943">(0.15*2+0.2*2)/0.2*0.248*1.03</f>
        <v>0.89</v>
      </c>
      <c r="UVP118" s="4">
        <f t="shared" si="3696"/>
        <v>14.24</v>
      </c>
      <c r="UVS118" s="1" t="s">
        <v>542</v>
      </c>
      <c r="UVT118" s="4" t="str" cm="1">
        <f t="array" ref="UVT118:UVV118">IFERROR(VLOOKUP(UVS118,[1]MA!$A$6:$D$32,{2,3,4},0),IFERROR(VLOOKUP(UVS118,[1]MO!$A$6:$D$26,{2,3,4},0),IFERROR(VLOOKUP(UVS118,[1]MQ!$A$6:$D$26,{2,3,4},0),IFERROR(VLOOKUP(UVS118,[1]BA!$A$6:$H$184,{2,5,8},0),{"No encontrado","X","X"}))))</f>
        <v>ALAMBRON 1/4</v>
      </c>
      <c r="UVU118" s="12" t="str">
        <v>Kg</v>
      </c>
      <c r="UVV118" s="4">
        <v>16</v>
      </c>
      <c r="UVW118" s="1">
        <f t="shared" ref="UVW118" si="5944">(0.15*2+0.2*2)/0.2*0.248*1.03</f>
        <v>0.89</v>
      </c>
      <c r="UVX118" s="4">
        <f t="shared" si="3698"/>
        <v>14.24</v>
      </c>
      <c r="UWA118" s="1" t="s">
        <v>542</v>
      </c>
      <c r="UWB118" s="4" t="str" cm="1">
        <f t="array" ref="UWB118:UWD118">IFERROR(VLOOKUP(UWA118,[1]MA!$A$6:$D$32,{2,3,4},0),IFERROR(VLOOKUP(UWA118,[1]MO!$A$6:$D$26,{2,3,4},0),IFERROR(VLOOKUP(UWA118,[1]MQ!$A$6:$D$26,{2,3,4},0),IFERROR(VLOOKUP(UWA118,[1]BA!$A$6:$H$184,{2,5,8},0),{"No encontrado","X","X"}))))</f>
        <v>ALAMBRON 1/4</v>
      </c>
      <c r="UWC118" s="12" t="str">
        <v>Kg</v>
      </c>
      <c r="UWD118" s="4">
        <v>16</v>
      </c>
      <c r="UWE118" s="1">
        <f t="shared" ref="UWE118" si="5945">(0.15*2+0.2*2)/0.2*0.248*1.03</f>
        <v>0.89</v>
      </c>
      <c r="UWF118" s="4">
        <f t="shared" si="3700"/>
        <v>14.24</v>
      </c>
      <c r="UWI118" s="1" t="s">
        <v>542</v>
      </c>
      <c r="UWJ118" s="4" t="str" cm="1">
        <f t="array" ref="UWJ118:UWL118">IFERROR(VLOOKUP(UWI118,[1]MA!$A$6:$D$32,{2,3,4},0),IFERROR(VLOOKUP(UWI118,[1]MO!$A$6:$D$26,{2,3,4},0),IFERROR(VLOOKUP(UWI118,[1]MQ!$A$6:$D$26,{2,3,4},0),IFERROR(VLOOKUP(UWI118,[1]BA!$A$6:$H$184,{2,5,8},0),{"No encontrado","X","X"}))))</f>
        <v>ALAMBRON 1/4</v>
      </c>
      <c r="UWK118" s="12" t="str">
        <v>Kg</v>
      </c>
      <c r="UWL118" s="4">
        <v>16</v>
      </c>
      <c r="UWM118" s="1">
        <f t="shared" ref="UWM118" si="5946">(0.15*2+0.2*2)/0.2*0.248*1.03</f>
        <v>0.89</v>
      </c>
      <c r="UWN118" s="4">
        <f t="shared" si="3702"/>
        <v>14.24</v>
      </c>
      <c r="UWQ118" s="1" t="s">
        <v>542</v>
      </c>
      <c r="UWR118" s="4" t="str" cm="1">
        <f t="array" ref="UWR118:UWT118">IFERROR(VLOOKUP(UWQ118,[1]MA!$A$6:$D$32,{2,3,4},0),IFERROR(VLOOKUP(UWQ118,[1]MO!$A$6:$D$26,{2,3,4},0),IFERROR(VLOOKUP(UWQ118,[1]MQ!$A$6:$D$26,{2,3,4},0),IFERROR(VLOOKUP(UWQ118,[1]BA!$A$6:$H$184,{2,5,8},0),{"No encontrado","X","X"}))))</f>
        <v>ALAMBRON 1/4</v>
      </c>
      <c r="UWS118" s="12" t="str">
        <v>Kg</v>
      </c>
      <c r="UWT118" s="4">
        <v>16</v>
      </c>
      <c r="UWU118" s="1">
        <f t="shared" ref="UWU118" si="5947">(0.15*2+0.2*2)/0.2*0.248*1.03</f>
        <v>0.89</v>
      </c>
      <c r="UWV118" s="4">
        <f t="shared" si="3704"/>
        <v>14.24</v>
      </c>
      <c r="UWY118" s="1" t="s">
        <v>542</v>
      </c>
      <c r="UWZ118" s="4" t="str" cm="1">
        <f t="array" ref="UWZ118:UXB118">IFERROR(VLOOKUP(UWY118,[1]MA!$A$6:$D$32,{2,3,4},0),IFERROR(VLOOKUP(UWY118,[1]MO!$A$6:$D$26,{2,3,4},0),IFERROR(VLOOKUP(UWY118,[1]MQ!$A$6:$D$26,{2,3,4},0),IFERROR(VLOOKUP(UWY118,[1]BA!$A$6:$H$184,{2,5,8},0),{"No encontrado","X","X"}))))</f>
        <v>ALAMBRON 1/4</v>
      </c>
      <c r="UXA118" s="12" t="str">
        <v>Kg</v>
      </c>
      <c r="UXB118" s="4">
        <v>16</v>
      </c>
      <c r="UXC118" s="1">
        <f t="shared" ref="UXC118" si="5948">(0.15*2+0.2*2)/0.2*0.248*1.03</f>
        <v>0.89</v>
      </c>
      <c r="UXD118" s="4">
        <f t="shared" si="3706"/>
        <v>14.24</v>
      </c>
      <c r="UXG118" s="1" t="s">
        <v>542</v>
      </c>
      <c r="UXH118" s="4" t="str" cm="1">
        <f t="array" ref="UXH118:UXJ118">IFERROR(VLOOKUP(UXG118,[1]MA!$A$6:$D$32,{2,3,4},0),IFERROR(VLOOKUP(UXG118,[1]MO!$A$6:$D$26,{2,3,4},0),IFERROR(VLOOKUP(UXG118,[1]MQ!$A$6:$D$26,{2,3,4},0),IFERROR(VLOOKUP(UXG118,[1]BA!$A$6:$H$184,{2,5,8},0),{"No encontrado","X","X"}))))</f>
        <v>ALAMBRON 1/4</v>
      </c>
      <c r="UXI118" s="12" t="str">
        <v>Kg</v>
      </c>
      <c r="UXJ118" s="4">
        <v>16</v>
      </c>
      <c r="UXK118" s="1">
        <f t="shared" ref="UXK118" si="5949">(0.15*2+0.2*2)/0.2*0.248*1.03</f>
        <v>0.89</v>
      </c>
      <c r="UXL118" s="4">
        <f t="shared" si="3708"/>
        <v>14.24</v>
      </c>
      <c r="UXO118" s="1" t="s">
        <v>542</v>
      </c>
      <c r="UXP118" s="4" t="str" cm="1">
        <f t="array" ref="UXP118:UXR118">IFERROR(VLOOKUP(UXO118,[1]MA!$A$6:$D$32,{2,3,4},0),IFERROR(VLOOKUP(UXO118,[1]MO!$A$6:$D$26,{2,3,4},0),IFERROR(VLOOKUP(UXO118,[1]MQ!$A$6:$D$26,{2,3,4},0),IFERROR(VLOOKUP(UXO118,[1]BA!$A$6:$H$184,{2,5,8},0),{"No encontrado","X","X"}))))</f>
        <v>ALAMBRON 1/4</v>
      </c>
      <c r="UXQ118" s="12" t="str">
        <v>Kg</v>
      </c>
      <c r="UXR118" s="4">
        <v>16</v>
      </c>
      <c r="UXS118" s="1">
        <f t="shared" ref="UXS118" si="5950">(0.15*2+0.2*2)/0.2*0.248*1.03</f>
        <v>0.89</v>
      </c>
      <c r="UXT118" s="4">
        <f t="shared" si="3710"/>
        <v>14.24</v>
      </c>
      <c r="UXW118" s="1" t="s">
        <v>542</v>
      </c>
      <c r="UXX118" s="4" t="str" cm="1">
        <f t="array" ref="UXX118:UXZ118">IFERROR(VLOOKUP(UXW118,[1]MA!$A$6:$D$32,{2,3,4},0),IFERROR(VLOOKUP(UXW118,[1]MO!$A$6:$D$26,{2,3,4},0),IFERROR(VLOOKUP(UXW118,[1]MQ!$A$6:$D$26,{2,3,4},0),IFERROR(VLOOKUP(UXW118,[1]BA!$A$6:$H$184,{2,5,8},0),{"No encontrado","X","X"}))))</f>
        <v>ALAMBRON 1/4</v>
      </c>
      <c r="UXY118" s="12" t="str">
        <v>Kg</v>
      </c>
      <c r="UXZ118" s="4">
        <v>16</v>
      </c>
      <c r="UYA118" s="1">
        <f t="shared" ref="UYA118" si="5951">(0.15*2+0.2*2)/0.2*0.248*1.03</f>
        <v>0.89</v>
      </c>
      <c r="UYB118" s="4">
        <f t="shared" si="3712"/>
        <v>14.24</v>
      </c>
      <c r="UYE118" s="1" t="s">
        <v>542</v>
      </c>
      <c r="UYF118" s="4" t="str" cm="1">
        <f t="array" ref="UYF118:UYH118">IFERROR(VLOOKUP(UYE118,[1]MA!$A$6:$D$32,{2,3,4},0),IFERROR(VLOOKUP(UYE118,[1]MO!$A$6:$D$26,{2,3,4},0),IFERROR(VLOOKUP(UYE118,[1]MQ!$A$6:$D$26,{2,3,4},0),IFERROR(VLOOKUP(UYE118,[1]BA!$A$6:$H$184,{2,5,8},0),{"No encontrado","X","X"}))))</f>
        <v>ALAMBRON 1/4</v>
      </c>
      <c r="UYG118" s="12" t="str">
        <v>Kg</v>
      </c>
      <c r="UYH118" s="4">
        <v>16</v>
      </c>
      <c r="UYI118" s="1">
        <f t="shared" ref="UYI118" si="5952">(0.15*2+0.2*2)/0.2*0.248*1.03</f>
        <v>0.89</v>
      </c>
      <c r="UYJ118" s="4">
        <f t="shared" si="3714"/>
        <v>14.24</v>
      </c>
      <c r="UYM118" s="1" t="s">
        <v>542</v>
      </c>
      <c r="UYN118" s="4" t="str" cm="1">
        <f t="array" ref="UYN118:UYP118">IFERROR(VLOOKUP(UYM118,[1]MA!$A$6:$D$32,{2,3,4},0),IFERROR(VLOOKUP(UYM118,[1]MO!$A$6:$D$26,{2,3,4},0),IFERROR(VLOOKUP(UYM118,[1]MQ!$A$6:$D$26,{2,3,4},0),IFERROR(VLOOKUP(UYM118,[1]BA!$A$6:$H$184,{2,5,8},0),{"No encontrado","X","X"}))))</f>
        <v>ALAMBRON 1/4</v>
      </c>
      <c r="UYO118" s="12" t="str">
        <v>Kg</v>
      </c>
      <c r="UYP118" s="4">
        <v>16</v>
      </c>
      <c r="UYQ118" s="1">
        <f t="shared" ref="UYQ118" si="5953">(0.15*2+0.2*2)/0.2*0.248*1.03</f>
        <v>0.89</v>
      </c>
      <c r="UYR118" s="4">
        <f t="shared" si="3716"/>
        <v>14.24</v>
      </c>
      <c r="UYU118" s="1" t="s">
        <v>542</v>
      </c>
      <c r="UYV118" s="4" t="str" cm="1">
        <f t="array" ref="UYV118:UYX118">IFERROR(VLOOKUP(UYU118,[1]MA!$A$6:$D$32,{2,3,4},0),IFERROR(VLOOKUP(UYU118,[1]MO!$A$6:$D$26,{2,3,4},0),IFERROR(VLOOKUP(UYU118,[1]MQ!$A$6:$D$26,{2,3,4},0),IFERROR(VLOOKUP(UYU118,[1]BA!$A$6:$H$184,{2,5,8},0),{"No encontrado","X","X"}))))</f>
        <v>ALAMBRON 1/4</v>
      </c>
      <c r="UYW118" s="12" t="str">
        <v>Kg</v>
      </c>
      <c r="UYX118" s="4">
        <v>16</v>
      </c>
      <c r="UYY118" s="1">
        <f t="shared" ref="UYY118" si="5954">(0.15*2+0.2*2)/0.2*0.248*1.03</f>
        <v>0.89</v>
      </c>
      <c r="UYZ118" s="4">
        <f t="shared" si="3718"/>
        <v>14.24</v>
      </c>
      <c r="UZC118" s="1" t="s">
        <v>542</v>
      </c>
      <c r="UZD118" s="4" t="str" cm="1">
        <f t="array" ref="UZD118:UZF118">IFERROR(VLOOKUP(UZC118,[1]MA!$A$6:$D$32,{2,3,4},0),IFERROR(VLOOKUP(UZC118,[1]MO!$A$6:$D$26,{2,3,4},0),IFERROR(VLOOKUP(UZC118,[1]MQ!$A$6:$D$26,{2,3,4},0),IFERROR(VLOOKUP(UZC118,[1]BA!$A$6:$H$184,{2,5,8},0),{"No encontrado","X","X"}))))</f>
        <v>ALAMBRON 1/4</v>
      </c>
      <c r="UZE118" s="12" t="str">
        <v>Kg</v>
      </c>
      <c r="UZF118" s="4">
        <v>16</v>
      </c>
      <c r="UZG118" s="1">
        <f t="shared" ref="UZG118" si="5955">(0.15*2+0.2*2)/0.2*0.248*1.03</f>
        <v>0.89</v>
      </c>
      <c r="UZH118" s="4">
        <f t="shared" si="3720"/>
        <v>14.24</v>
      </c>
      <c r="UZK118" s="1" t="s">
        <v>542</v>
      </c>
      <c r="UZL118" s="4" t="str" cm="1">
        <f t="array" ref="UZL118:UZN118">IFERROR(VLOOKUP(UZK118,[1]MA!$A$6:$D$32,{2,3,4},0),IFERROR(VLOOKUP(UZK118,[1]MO!$A$6:$D$26,{2,3,4},0),IFERROR(VLOOKUP(UZK118,[1]MQ!$A$6:$D$26,{2,3,4},0),IFERROR(VLOOKUP(UZK118,[1]BA!$A$6:$H$184,{2,5,8},0),{"No encontrado","X","X"}))))</f>
        <v>ALAMBRON 1/4</v>
      </c>
      <c r="UZM118" s="12" t="str">
        <v>Kg</v>
      </c>
      <c r="UZN118" s="4">
        <v>16</v>
      </c>
      <c r="UZO118" s="1">
        <f t="shared" ref="UZO118" si="5956">(0.15*2+0.2*2)/0.2*0.248*1.03</f>
        <v>0.89</v>
      </c>
      <c r="UZP118" s="4">
        <f t="shared" si="3722"/>
        <v>14.24</v>
      </c>
      <c r="UZS118" s="1" t="s">
        <v>542</v>
      </c>
      <c r="UZT118" s="4" t="str" cm="1">
        <f t="array" ref="UZT118:UZV118">IFERROR(VLOOKUP(UZS118,[1]MA!$A$6:$D$32,{2,3,4},0),IFERROR(VLOOKUP(UZS118,[1]MO!$A$6:$D$26,{2,3,4},0),IFERROR(VLOOKUP(UZS118,[1]MQ!$A$6:$D$26,{2,3,4},0),IFERROR(VLOOKUP(UZS118,[1]BA!$A$6:$H$184,{2,5,8},0),{"No encontrado","X","X"}))))</f>
        <v>ALAMBRON 1/4</v>
      </c>
      <c r="UZU118" s="12" t="str">
        <v>Kg</v>
      </c>
      <c r="UZV118" s="4">
        <v>16</v>
      </c>
      <c r="UZW118" s="1">
        <f t="shared" ref="UZW118" si="5957">(0.15*2+0.2*2)/0.2*0.248*1.03</f>
        <v>0.89</v>
      </c>
      <c r="UZX118" s="4">
        <f t="shared" si="3724"/>
        <v>14.24</v>
      </c>
      <c r="VAA118" s="1" t="s">
        <v>542</v>
      </c>
      <c r="VAB118" s="4" t="str" cm="1">
        <f t="array" ref="VAB118:VAD118">IFERROR(VLOOKUP(VAA118,[1]MA!$A$6:$D$32,{2,3,4},0),IFERROR(VLOOKUP(VAA118,[1]MO!$A$6:$D$26,{2,3,4},0),IFERROR(VLOOKUP(VAA118,[1]MQ!$A$6:$D$26,{2,3,4},0),IFERROR(VLOOKUP(VAA118,[1]BA!$A$6:$H$184,{2,5,8},0),{"No encontrado","X","X"}))))</f>
        <v>ALAMBRON 1/4</v>
      </c>
      <c r="VAC118" s="12" t="str">
        <v>Kg</v>
      </c>
      <c r="VAD118" s="4">
        <v>16</v>
      </c>
      <c r="VAE118" s="1">
        <f t="shared" ref="VAE118" si="5958">(0.15*2+0.2*2)/0.2*0.248*1.03</f>
        <v>0.89</v>
      </c>
      <c r="VAF118" s="4">
        <f t="shared" si="3726"/>
        <v>14.24</v>
      </c>
      <c r="VAI118" s="1" t="s">
        <v>542</v>
      </c>
      <c r="VAJ118" s="4" t="str" cm="1">
        <f t="array" ref="VAJ118:VAL118">IFERROR(VLOOKUP(VAI118,[1]MA!$A$6:$D$32,{2,3,4},0),IFERROR(VLOOKUP(VAI118,[1]MO!$A$6:$D$26,{2,3,4},0),IFERROR(VLOOKUP(VAI118,[1]MQ!$A$6:$D$26,{2,3,4},0),IFERROR(VLOOKUP(VAI118,[1]BA!$A$6:$H$184,{2,5,8},0),{"No encontrado","X","X"}))))</f>
        <v>ALAMBRON 1/4</v>
      </c>
      <c r="VAK118" s="12" t="str">
        <v>Kg</v>
      </c>
      <c r="VAL118" s="4">
        <v>16</v>
      </c>
      <c r="VAM118" s="1">
        <f t="shared" ref="VAM118" si="5959">(0.15*2+0.2*2)/0.2*0.248*1.03</f>
        <v>0.89</v>
      </c>
      <c r="VAN118" s="4">
        <f t="shared" si="3728"/>
        <v>14.24</v>
      </c>
      <c r="VAQ118" s="1" t="s">
        <v>542</v>
      </c>
      <c r="VAR118" s="4" t="str" cm="1">
        <f t="array" ref="VAR118:VAT118">IFERROR(VLOOKUP(VAQ118,[1]MA!$A$6:$D$32,{2,3,4},0),IFERROR(VLOOKUP(VAQ118,[1]MO!$A$6:$D$26,{2,3,4},0),IFERROR(VLOOKUP(VAQ118,[1]MQ!$A$6:$D$26,{2,3,4},0),IFERROR(VLOOKUP(VAQ118,[1]BA!$A$6:$H$184,{2,5,8},0),{"No encontrado","X","X"}))))</f>
        <v>ALAMBRON 1/4</v>
      </c>
      <c r="VAS118" s="12" t="str">
        <v>Kg</v>
      </c>
      <c r="VAT118" s="4">
        <v>16</v>
      </c>
      <c r="VAU118" s="1">
        <f t="shared" ref="VAU118" si="5960">(0.15*2+0.2*2)/0.2*0.248*1.03</f>
        <v>0.89</v>
      </c>
      <c r="VAV118" s="4">
        <f t="shared" si="3730"/>
        <v>14.24</v>
      </c>
      <c r="VAY118" s="1" t="s">
        <v>542</v>
      </c>
      <c r="VAZ118" s="4" t="str" cm="1">
        <f t="array" ref="VAZ118:VBB118">IFERROR(VLOOKUP(VAY118,[1]MA!$A$6:$D$32,{2,3,4},0),IFERROR(VLOOKUP(VAY118,[1]MO!$A$6:$D$26,{2,3,4},0),IFERROR(VLOOKUP(VAY118,[1]MQ!$A$6:$D$26,{2,3,4},0),IFERROR(VLOOKUP(VAY118,[1]BA!$A$6:$H$184,{2,5,8},0),{"No encontrado","X","X"}))))</f>
        <v>ALAMBRON 1/4</v>
      </c>
      <c r="VBA118" s="12" t="str">
        <v>Kg</v>
      </c>
      <c r="VBB118" s="4">
        <v>16</v>
      </c>
      <c r="VBC118" s="1">
        <f t="shared" ref="VBC118" si="5961">(0.15*2+0.2*2)/0.2*0.248*1.03</f>
        <v>0.89</v>
      </c>
      <c r="VBD118" s="4">
        <f t="shared" si="3732"/>
        <v>14.24</v>
      </c>
      <c r="VBG118" s="1" t="s">
        <v>542</v>
      </c>
      <c r="VBH118" s="4" t="str" cm="1">
        <f t="array" ref="VBH118:VBJ118">IFERROR(VLOOKUP(VBG118,[1]MA!$A$6:$D$32,{2,3,4},0),IFERROR(VLOOKUP(VBG118,[1]MO!$A$6:$D$26,{2,3,4},0),IFERROR(VLOOKUP(VBG118,[1]MQ!$A$6:$D$26,{2,3,4},0),IFERROR(VLOOKUP(VBG118,[1]BA!$A$6:$H$184,{2,5,8},0),{"No encontrado","X","X"}))))</f>
        <v>ALAMBRON 1/4</v>
      </c>
      <c r="VBI118" s="12" t="str">
        <v>Kg</v>
      </c>
      <c r="VBJ118" s="4">
        <v>16</v>
      </c>
      <c r="VBK118" s="1">
        <f t="shared" ref="VBK118" si="5962">(0.15*2+0.2*2)/0.2*0.248*1.03</f>
        <v>0.89</v>
      </c>
      <c r="VBL118" s="4">
        <f t="shared" si="3734"/>
        <v>14.24</v>
      </c>
      <c r="VBO118" s="1" t="s">
        <v>542</v>
      </c>
      <c r="VBP118" s="4" t="str" cm="1">
        <f t="array" ref="VBP118:VBR118">IFERROR(VLOOKUP(VBO118,[1]MA!$A$6:$D$32,{2,3,4},0),IFERROR(VLOOKUP(VBO118,[1]MO!$A$6:$D$26,{2,3,4},0),IFERROR(VLOOKUP(VBO118,[1]MQ!$A$6:$D$26,{2,3,4},0),IFERROR(VLOOKUP(VBO118,[1]BA!$A$6:$H$184,{2,5,8},0),{"No encontrado","X","X"}))))</f>
        <v>ALAMBRON 1/4</v>
      </c>
      <c r="VBQ118" s="12" t="str">
        <v>Kg</v>
      </c>
      <c r="VBR118" s="4">
        <v>16</v>
      </c>
      <c r="VBS118" s="1">
        <f t="shared" ref="VBS118" si="5963">(0.15*2+0.2*2)/0.2*0.248*1.03</f>
        <v>0.89</v>
      </c>
      <c r="VBT118" s="4">
        <f t="shared" si="3736"/>
        <v>14.24</v>
      </c>
      <c r="VBW118" s="1" t="s">
        <v>542</v>
      </c>
      <c r="VBX118" s="4" t="str" cm="1">
        <f t="array" ref="VBX118:VBZ118">IFERROR(VLOOKUP(VBW118,[1]MA!$A$6:$D$32,{2,3,4},0),IFERROR(VLOOKUP(VBW118,[1]MO!$A$6:$D$26,{2,3,4},0),IFERROR(VLOOKUP(VBW118,[1]MQ!$A$6:$D$26,{2,3,4},0),IFERROR(VLOOKUP(VBW118,[1]BA!$A$6:$H$184,{2,5,8},0),{"No encontrado","X","X"}))))</f>
        <v>ALAMBRON 1/4</v>
      </c>
      <c r="VBY118" s="12" t="str">
        <v>Kg</v>
      </c>
      <c r="VBZ118" s="4">
        <v>16</v>
      </c>
      <c r="VCA118" s="1">
        <f t="shared" ref="VCA118" si="5964">(0.15*2+0.2*2)/0.2*0.248*1.03</f>
        <v>0.89</v>
      </c>
      <c r="VCB118" s="4">
        <f t="shared" si="3738"/>
        <v>14.24</v>
      </c>
      <c r="VCE118" s="1" t="s">
        <v>542</v>
      </c>
      <c r="VCF118" s="4" t="str" cm="1">
        <f t="array" ref="VCF118:VCH118">IFERROR(VLOOKUP(VCE118,[1]MA!$A$6:$D$32,{2,3,4},0),IFERROR(VLOOKUP(VCE118,[1]MO!$A$6:$D$26,{2,3,4},0),IFERROR(VLOOKUP(VCE118,[1]MQ!$A$6:$D$26,{2,3,4},0),IFERROR(VLOOKUP(VCE118,[1]BA!$A$6:$H$184,{2,5,8},0),{"No encontrado","X","X"}))))</f>
        <v>ALAMBRON 1/4</v>
      </c>
      <c r="VCG118" s="12" t="str">
        <v>Kg</v>
      </c>
      <c r="VCH118" s="4">
        <v>16</v>
      </c>
      <c r="VCI118" s="1">
        <f t="shared" ref="VCI118" si="5965">(0.15*2+0.2*2)/0.2*0.248*1.03</f>
        <v>0.89</v>
      </c>
      <c r="VCJ118" s="4">
        <f t="shared" si="3740"/>
        <v>14.24</v>
      </c>
      <c r="VCM118" s="1" t="s">
        <v>542</v>
      </c>
      <c r="VCN118" s="4" t="str" cm="1">
        <f t="array" ref="VCN118:VCP118">IFERROR(VLOOKUP(VCM118,[1]MA!$A$6:$D$32,{2,3,4},0),IFERROR(VLOOKUP(VCM118,[1]MO!$A$6:$D$26,{2,3,4},0),IFERROR(VLOOKUP(VCM118,[1]MQ!$A$6:$D$26,{2,3,4},0),IFERROR(VLOOKUP(VCM118,[1]BA!$A$6:$H$184,{2,5,8},0),{"No encontrado","X","X"}))))</f>
        <v>ALAMBRON 1/4</v>
      </c>
      <c r="VCO118" s="12" t="str">
        <v>Kg</v>
      </c>
      <c r="VCP118" s="4">
        <v>16</v>
      </c>
      <c r="VCQ118" s="1">
        <f t="shared" ref="VCQ118" si="5966">(0.15*2+0.2*2)/0.2*0.248*1.03</f>
        <v>0.89</v>
      </c>
      <c r="VCR118" s="4">
        <f t="shared" si="3742"/>
        <v>14.24</v>
      </c>
      <c r="VCU118" s="1" t="s">
        <v>542</v>
      </c>
      <c r="VCV118" s="4" t="str" cm="1">
        <f t="array" ref="VCV118:VCX118">IFERROR(VLOOKUP(VCU118,[1]MA!$A$6:$D$32,{2,3,4},0),IFERROR(VLOOKUP(VCU118,[1]MO!$A$6:$D$26,{2,3,4},0),IFERROR(VLOOKUP(VCU118,[1]MQ!$A$6:$D$26,{2,3,4},0),IFERROR(VLOOKUP(VCU118,[1]BA!$A$6:$H$184,{2,5,8},0),{"No encontrado","X","X"}))))</f>
        <v>ALAMBRON 1/4</v>
      </c>
      <c r="VCW118" s="12" t="str">
        <v>Kg</v>
      </c>
      <c r="VCX118" s="4">
        <v>16</v>
      </c>
      <c r="VCY118" s="1">
        <f t="shared" ref="VCY118" si="5967">(0.15*2+0.2*2)/0.2*0.248*1.03</f>
        <v>0.89</v>
      </c>
      <c r="VCZ118" s="4">
        <f t="shared" si="3744"/>
        <v>14.24</v>
      </c>
      <c r="VDC118" s="1" t="s">
        <v>542</v>
      </c>
      <c r="VDD118" s="4" t="str" cm="1">
        <f t="array" ref="VDD118:VDF118">IFERROR(VLOOKUP(VDC118,[1]MA!$A$6:$D$32,{2,3,4},0),IFERROR(VLOOKUP(VDC118,[1]MO!$A$6:$D$26,{2,3,4},0),IFERROR(VLOOKUP(VDC118,[1]MQ!$A$6:$D$26,{2,3,4},0),IFERROR(VLOOKUP(VDC118,[1]BA!$A$6:$H$184,{2,5,8},0),{"No encontrado","X","X"}))))</f>
        <v>ALAMBRON 1/4</v>
      </c>
      <c r="VDE118" s="12" t="str">
        <v>Kg</v>
      </c>
      <c r="VDF118" s="4">
        <v>16</v>
      </c>
      <c r="VDG118" s="1">
        <f t="shared" ref="VDG118" si="5968">(0.15*2+0.2*2)/0.2*0.248*1.03</f>
        <v>0.89</v>
      </c>
      <c r="VDH118" s="4">
        <f t="shared" si="3746"/>
        <v>14.24</v>
      </c>
      <c r="VDK118" s="1" t="s">
        <v>542</v>
      </c>
      <c r="VDL118" s="4" t="str" cm="1">
        <f t="array" ref="VDL118:VDN118">IFERROR(VLOOKUP(VDK118,[1]MA!$A$6:$D$32,{2,3,4},0),IFERROR(VLOOKUP(VDK118,[1]MO!$A$6:$D$26,{2,3,4},0),IFERROR(VLOOKUP(VDK118,[1]MQ!$A$6:$D$26,{2,3,4},0),IFERROR(VLOOKUP(VDK118,[1]BA!$A$6:$H$184,{2,5,8},0),{"No encontrado","X","X"}))))</f>
        <v>ALAMBRON 1/4</v>
      </c>
      <c r="VDM118" s="12" t="str">
        <v>Kg</v>
      </c>
      <c r="VDN118" s="4">
        <v>16</v>
      </c>
      <c r="VDO118" s="1">
        <f t="shared" ref="VDO118" si="5969">(0.15*2+0.2*2)/0.2*0.248*1.03</f>
        <v>0.89</v>
      </c>
      <c r="VDP118" s="4">
        <f t="shared" si="3748"/>
        <v>14.24</v>
      </c>
      <c r="VDS118" s="1" t="s">
        <v>542</v>
      </c>
      <c r="VDT118" s="4" t="str" cm="1">
        <f t="array" ref="VDT118:VDV118">IFERROR(VLOOKUP(VDS118,[1]MA!$A$6:$D$32,{2,3,4},0),IFERROR(VLOOKUP(VDS118,[1]MO!$A$6:$D$26,{2,3,4},0),IFERROR(VLOOKUP(VDS118,[1]MQ!$A$6:$D$26,{2,3,4},0),IFERROR(VLOOKUP(VDS118,[1]BA!$A$6:$H$184,{2,5,8},0),{"No encontrado","X","X"}))))</f>
        <v>ALAMBRON 1/4</v>
      </c>
      <c r="VDU118" s="12" t="str">
        <v>Kg</v>
      </c>
      <c r="VDV118" s="4">
        <v>16</v>
      </c>
      <c r="VDW118" s="1">
        <f t="shared" ref="VDW118" si="5970">(0.15*2+0.2*2)/0.2*0.248*1.03</f>
        <v>0.89</v>
      </c>
      <c r="VDX118" s="4">
        <f t="shared" si="3750"/>
        <v>14.24</v>
      </c>
      <c r="VEA118" s="1" t="s">
        <v>542</v>
      </c>
      <c r="VEB118" s="4" t="str" cm="1">
        <f t="array" ref="VEB118:VED118">IFERROR(VLOOKUP(VEA118,[1]MA!$A$6:$D$32,{2,3,4},0),IFERROR(VLOOKUP(VEA118,[1]MO!$A$6:$D$26,{2,3,4},0),IFERROR(VLOOKUP(VEA118,[1]MQ!$A$6:$D$26,{2,3,4},0),IFERROR(VLOOKUP(VEA118,[1]BA!$A$6:$H$184,{2,5,8},0),{"No encontrado","X","X"}))))</f>
        <v>ALAMBRON 1/4</v>
      </c>
      <c r="VEC118" s="12" t="str">
        <v>Kg</v>
      </c>
      <c r="VED118" s="4">
        <v>16</v>
      </c>
      <c r="VEE118" s="1">
        <f t="shared" ref="VEE118" si="5971">(0.15*2+0.2*2)/0.2*0.248*1.03</f>
        <v>0.89</v>
      </c>
      <c r="VEF118" s="4">
        <f t="shared" si="3752"/>
        <v>14.24</v>
      </c>
      <c r="VEI118" s="1" t="s">
        <v>542</v>
      </c>
      <c r="VEJ118" s="4" t="str" cm="1">
        <f t="array" ref="VEJ118:VEL118">IFERROR(VLOOKUP(VEI118,[1]MA!$A$6:$D$32,{2,3,4},0),IFERROR(VLOOKUP(VEI118,[1]MO!$A$6:$D$26,{2,3,4},0),IFERROR(VLOOKUP(VEI118,[1]MQ!$A$6:$D$26,{2,3,4},0),IFERROR(VLOOKUP(VEI118,[1]BA!$A$6:$H$184,{2,5,8},0),{"No encontrado","X","X"}))))</f>
        <v>ALAMBRON 1/4</v>
      </c>
      <c r="VEK118" s="12" t="str">
        <v>Kg</v>
      </c>
      <c r="VEL118" s="4">
        <v>16</v>
      </c>
      <c r="VEM118" s="1">
        <f t="shared" ref="VEM118" si="5972">(0.15*2+0.2*2)/0.2*0.248*1.03</f>
        <v>0.89</v>
      </c>
      <c r="VEN118" s="4">
        <f t="shared" si="3754"/>
        <v>14.24</v>
      </c>
      <c r="VEQ118" s="1" t="s">
        <v>542</v>
      </c>
      <c r="VER118" s="4" t="str" cm="1">
        <f t="array" ref="VER118:VET118">IFERROR(VLOOKUP(VEQ118,[1]MA!$A$6:$D$32,{2,3,4},0),IFERROR(VLOOKUP(VEQ118,[1]MO!$A$6:$D$26,{2,3,4},0),IFERROR(VLOOKUP(VEQ118,[1]MQ!$A$6:$D$26,{2,3,4},0),IFERROR(VLOOKUP(VEQ118,[1]BA!$A$6:$H$184,{2,5,8},0),{"No encontrado","X","X"}))))</f>
        <v>ALAMBRON 1/4</v>
      </c>
      <c r="VES118" s="12" t="str">
        <v>Kg</v>
      </c>
      <c r="VET118" s="4">
        <v>16</v>
      </c>
      <c r="VEU118" s="1">
        <f t="shared" ref="VEU118" si="5973">(0.15*2+0.2*2)/0.2*0.248*1.03</f>
        <v>0.89</v>
      </c>
      <c r="VEV118" s="4">
        <f t="shared" si="3756"/>
        <v>14.24</v>
      </c>
      <c r="VEY118" s="1" t="s">
        <v>542</v>
      </c>
      <c r="VEZ118" s="4" t="str" cm="1">
        <f t="array" ref="VEZ118:VFB118">IFERROR(VLOOKUP(VEY118,[1]MA!$A$6:$D$32,{2,3,4},0),IFERROR(VLOOKUP(VEY118,[1]MO!$A$6:$D$26,{2,3,4},0),IFERROR(VLOOKUP(VEY118,[1]MQ!$A$6:$D$26,{2,3,4},0),IFERROR(VLOOKUP(VEY118,[1]BA!$A$6:$H$184,{2,5,8},0),{"No encontrado","X","X"}))))</f>
        <v>ALAMBRON 1/4</v>
      </c>
      <c r="VFA118" s="12" t="str">
        <v>Kg</v>
      </c>
      <c r="VFB118" s="4">
        <v>16</v>
      </c>
      <c r="VFC118" s="1">
        <f t="shared" ref="VFC118" si="5974">(0.15*2+0.2*2)/0.2*0.248*1.03</f>
        <v>0.89</v>
      </c>
      <c r="VFD118" s="4">
        <f t="shared" si="3758"/>
        <v>14.24</v>
      </c>
      <c r="VFG118" s="1" t="s">
        <v>542</v>
      </c>
      <c r="VFH118" s="4" t="str" cm="1">
        <f t="array" ref="VFH118:VFJ118">IFERROR(VLOOKUP(VFG118,[1]MA!$A$6:$D$32,{2,3,4},0),IFERROR(VLOOKUP(VFG118,[1]MO!$A$6:$D$26,{2,3,4},0),IFERROR(VLOOKUP(VFG118,[1]MQ!$A$6:$D$26,{2,3,4},0),IFERROR(VLOOKUP(VFG118,[1]BA!$A$6:$H$184,{2,5,8},0),{"No encontrado","X","X"}))))</f>
        <v>ALAMBRON 1/4</v>
      </c>
      <c r="VFI118" s="12" t="str">
        <v>Kg</v>
      </c>
      <c r="VFJ118" s="4">
        <v>16</v>
      </c>
      <c r="VFK118" s="1">
        <f t="shared" ref="VFK118" si="5975">(0.15*2+0.2*2)/0.2*0.248*1.03</f>
        <v>0.89</v>
      </c>
      <c r="VFL118" s="4">
        <f t="shared" si="3760"/>
        <v>14.24</v>
      </c>
      <c r="VFO118" s="1" t="s">
        <v>542</v>
      </c>
      <c r="VFP118" s="4" t="str" cm="1">
        <f t="array" ref="VFP118:VFR118">IFERROR(VLOOKUP(VFO118,[1]MA!$A$6:$D$32,{2,3,4},0),IFERROR(VLOOKUP(VFO118,[1]MO!$A$6:$D$26,{2,3,4},0),IFERROR(VLOOKUP(VFO118,[1]MQ!$A$6:$D$26,{2,3,4},0),IFERROR(VLOOKUP(VFO118,[1]BA!$A$6:$H$184,{2,5,8},0),{"No encontrado","X","X"}))))</f>
        <v>ALAMBRON 1/4</v>
      </c>
      <c r="VFQ118" s="12" t="str">
        <v>Kg</v>
      </c>
      <c r="VFR118" s="4">
        <v>16</v>
      </c>
      <c r="VFS118" s="1">
        <f t="shared" ref="VFS118" si="5976">(0.15*2+0.2*2)/0.2*0.248*1.03</f>
        <v>0.89</v>
      </c>
      <c r="VFT118" s="4">
        <f t="shared" si="3762"/>
        <v>14.24</v>
      </c>
      <c r="VFW118" s="1" t="s">
        <v>542</v>
      </c>
      <c r="VFX118" s="4" t="str" cm="1">
        <f t="array" ref="VFX118:VFZ118">IFERROR(VLOOKUP(VFW118,[1]MA!$A$6:$D$32,{2,3,4},0),IFERROR(VLOOKUP(VFW118,[1]MO!$A$6:$D$26,{2,3,4},0),IFERROR(VLOOKUP(VFW118,[1]MQ!$A$6:$D$26,{2,3,4},0),IFERROR(VLOOKUP(VFW118,[1]BA!$A$6:$H$184,{2,5,8},0),{"No encontrado","X","X"}))))</f>
        <v>ALAMBRON 1/4</v>
      </c>
      <c r="VFY118" s="12" t="str">
        <v>Kg</v>
      </c>
      <c r="VFZ118" s="4">
        <v>16</v>
      </c>
      <c r="VGA118" s="1">
        <f t="shared" ref="VGA118" si="5977">(0.15*2+0.2*2)/0.2*0.248*1.03</f>
        <v>0.89</v>
      </c>
      <c r="VGB118" s="4">
        <f t="shared" si="3764"/>
        <v>14.24</v>
      </c>
      <c r="VGE118" s="1" t="s">
        <v>542</v>
      </c>
      <c r="VGF118" s="4" t="str" cm="1">
        <f t="array" ref="VGF118:VGH118">IFERROR(VLOOKUP(VGE118,[1]MA!$A$6:$D$32,{2,3,4},0),IFERROR(VLOOKUP(VGE118,[1]MO!$A$6:$D$26,{2,3,4},0),IFERROR(VLOOKUP(VGE118,[1]MQ!$A$6:$D$26,{2,3,4},0),IFERROR(VLOOKUP(VGE118,[1]BA!$A$6:$H$184,{2,5,8},0),{"No encontrado","X","X"}))))</f>
        <v>ALAMBRON 1/4</v>
      </c>
      <c r="VGG118" s="12" t="str">
        <v>Kg</v>
      </c>
      <c r="VGH118" s="4">
        <v>16</v>
      </c>
      <c r="VGI118" s="1">
        <f t="shared" ref="VGI118" si="5978">(0.15*2+0.2*2)/0.2*0.248*1.03</f>
        <v>0.89</v>
      </c>
      <c r="VGJ118" s="4">
        <f t="shared" si="3766"/>
        <v>14.24</v>
      </c>
      <c r="VGM118" s="1" t="s">
        <v>542</v>
      </c>
      <c r="VGN118" s="4" t="str" cm="1">
        <f t="array" ref="VGN118:VGP118">IFERROR(VLOOKUP(VGM118,[1]MA!$A$6:$D$32,{2,3,4},0),IFERROR(VLOOKUP(VGM118,[1]MO!$A$6:$D$26,{2,3,4},0),IFERROR(VLOOKUP(VGM118,[1]MQ!$A$6:$D$26,{2,3,4},0),IFERROR(VLOOKUP(VGM118,[1]BA!$A$6:$H$184,{2,5,8},0),{"No encontrado","X","X"}))))</f>
        <v>ALAMBRON 1/4</v>
      </c>
      <c r="VGO118" s="12" t="str">
        <v>Kg</v>
      </c>
      <c r="VGP118" s="4">
        <v>16</v>
      </c>
      <c r="VGQ118" s="1">
        <f t="shared" ref="VGQ118" si="5979">(0.15*2+0.2*2)/0.2*0.248*1.03</f>
        <v>0.89</v>
      </c>
      <c r="VGR118" s="4">
        <f t="shared" si="3768"/>
        <v>14.24</v>
      </c>
      <c r="VGU118" s="1" t="s">
        <v>542</v>
      </c>
      <c r="VGV118" s="4" t="str" cm="1">
        <f t="array" ref="VGV118:VGX118">IFERROR(VLOOKUP(VGU118,[1]MA!$A$6:$D$32,{2,3,4},0),IFERROR(VLOOKUP(VGU118,[1]MO!$A$6:$D$26,{2,3,4},0),IFERROR(VLOOKUP(VGU118,[1]MQ!$A$6:$D$26,{2,3,4},0),IFERROR(VLOOKUP(VGU118,[1]BA!$A$6:$H$184,{2,5,8},0),{"No encontrado","X","X"}))))</f>
        <v>ALAMBRON 1/4</v>
      </c>
      <c r="VGW118" s="12" t="str">
        <v>Kg</v>
      </c>
      <c r="VGX118" s="4">
        <v>16</v>
      </c>
      <c r="VGY118" s="1">
        <f t="shared" ref="VGY118" si="5980">(0.15*2+0.2*2)/0.2*0.248*1.03</f>
        <v>0.89</v>
      </c>
      <c r="VGZ118" s="4">
        <f t="shared" si="3770"/>
        <v>14.24</v>
      </c>
      <c r="VHC118" s="1" t="s">
        <v>542</v>
      </c>
      <c r="VHD118" s="4" t="str" cm="1">
        <f t="array" ref="VHD118:VHF118">IFERROR(VLOOKUP(VHC118,[1]MA!$A$6:$D$32,{2,3,4},0),IFERROR(VLOOKUP(VHC118,[1]MO!$A$6:$D$26,{2,3,4},0),IFERROR(VLOOKUP(VHC118,[1]MQ!$A$6:$D$26,{2,3,4},0),IFERROR(VLOOKUP(VHC118,[1]BA!$A$6:$H$184,{2,5,8},0),{"No encontrado","X","X"}))))</f>
        <v>ALAMBRON 1/4</v>
      </c>
      <c r="VHE118" s="12" t="str">
        <v>Kg</v>
      </c>
      <c r="VHF118" s="4">
        <v>16</v>
      </c>
      <c r="VHG118" s="1">
        <f t="shared" ref="VHG118" si="5981">(0.15*2+0.2*2)/0.2*0.248*1.03</f>
        <v>0.89</v>
      </c>
      <c r="VHH118" s="4">
        <f t="shared" si="3772"/>
        <v>14.24</v>
      </c>
      <c r="VHK118" s="1" t="s">
        <v>542</v>
      </c>
      <c r="VHL118" s="4" t="str" cm="1">
        <f t="array" ref="VHL118:VHN118">IFERROR(VLOOKUP(VHK118,[1]MA!$A$6:$D$32,{2,3,4},0),IFERROR(VLOOKUP(VHK118,[1]MO!$A$6:$D$26,{2,3,4},0),IFERROR(VLOOKUP(VHK118,[1]MQ!$A$6:$D$26,{2,3,4},0),IFERROR(VLOOKUP(VHK118,[1]BA!$A$6:$H$184,{2,5,8},0),{"No encontrado","X","X"}))))</f>
        <v>ALAMBRON 1/4</v>
      </c>
      <c r="VHM118" s="12" t="str">
        <v>Kg</v>
      </c>
      <c r="VHN118" s="4">
        <v>16</v>
      </c>
      <c r="VHO118" s="1">
        <f t="shared" ref="VHO118" si="5982">(0.15*2+0.2*2)/0.2*0.248*1.03</f>
        <v>0.89</v>
      </c>
      <c r="VHP118" s="4">
        <f t="shared" si="3774"/>
        <v>14.24</v>
      </c>
      <c r="VHS118" s="1" t="s">
        <v>542</v>
      </c>
      <c r="VHT118" s="4" t="str" cm="1">
        <f t="array" ref="VHT118:VHV118">IFERROR(VLOOKUP(VHS118,[1]MA!$A$6:$D$32,{2,3,4},0),IFERROR(VLOOKUP(VHS118,[1]MO!$A$6:$D$26,{2,3,4},0),IFERROR(VLOOKUP(VHS118,[1]MQ!$A$6:$D$26,{2,3,4},0),IFERROR(VLOOKUP(VHS118,[1]BA!$A$6:$H$184,{2,5,8},0),{"No encontrado","X","X"}))))</f>
        <v>ALAMBRON 1/4</v>
      </c>
      <c r="VHU118" s="12" t="str">
        <v>Kg</v>
      </c>
      <c r="VHV118" s="4">
        <v>16</v>
      </c>
      <c r="VHW118" s="1">
        <f t="shared" ref="VHW118" si="5983">(0.15*2+0.2*2)/0.2*0.248*1.03</f>
        <v>0.89</v>
      </c>
      <c r="VHX118" s="4">
        <f t="shared" si="3776"/>
        <v>14.24</v>
      </c>
      <c r="VIA118" s="1" t="s">
        <v>542</v>
      </c>
      <c r="VIB118" s="4" t="str" cm="1">
        <f t="array" ref="VIB118:VID118">IFERROR(VLOOKUP(VIA118,[1]MA!$A$6:$D$32,{2,3,4},0),IFERROR(VLOOKUP(VIA118,[1]MO!$A$6:$D$26,{2,3,4},0),IFERROR(VLOOKUP(VIA118,[1]MQ!$A$6:$D$26,{2,3,4},0),IFERROR(VLOOKUP(VIA118,[1]BA!$A$6:$H$184,{2,5,8},0),{"No encontrado","X","X"}))))</f>
        <v>ALAMBRON 1/4</v>
      </c>
      <c r="VIC118" s="12" t="str">
        <v>Kg</v>
      </c>
      <c r="VID118" s="4">
        <v>16</v>
      </c>
      <c r="VIE118" s="1">
        <f t="shared" ref="VIE118" si="5984">(0.15*2+0.2*2)/0.2*0.248*1.03</f>
        <v>0.89</v>
      </c>
      <c r="VIF118" s="4">
        <f t="shared" si="3778"/>
        <v>14.24</v>
      </c>
      <c r="VII118" s="1" t="s">
        <v>542</v>
      </c>
      <c r="VIJ118" s="4" t="str" cm="1">
        <f t="array" ref="VIJ118:VIL118">IFERROR(VLOOKUP(VII118,[1]MA!$A$6:$D$32,{2,3,4},0),IFERROR(VLOOKUP(VII118,[1]MO!$A$6:$D$26,{2,3,4},0),IFERROR(VLOOKUP(VII118,[1]MQ!$A$6:$D$26,{2,3,4},0),IFERROR(VLOOKUP(VII118,[1]BA!$A$6:$H$184,{2,5,8},0),{"No encontrado","X","X"}))))</f>
        <v>ALAMBRON 1/4</v>
      </c>
      <c r="VIK118" s="12" t="str">
        <v>Kg</v>
      </c>
      <c r="VIL118" s="4">
        <v>16</v>
      </c>
      <c r="VIM118" s="1">
        <f t="shared" ref="VIM118" si="5985">(0.15*2+0.2*2)/0.2*0.248*1.03</f>
        <v>0.89</v>
      </c>
      <c r="VIN118" s="4">
        <f t="shared" si="3780"/>
        <v>14.24</v>
      </c>
      <c r="VIQ118" s="1" t="s">
        <v>542</v>
      </c>
      <c r="VIR118" s="4" t="str" cm="1">
        <f t="array" ref="VIR118:VIT118">IFERROR(VLOOKUP(VIQ118,[1]MA!$A$6:$D$32,{2,3,4},0),IFERROR(VLOOKUP(VIQ118,[1]MO!$A$6:$D$26,{2,3,4},0),IFERROR(VLOOKUP(VIQ118,[1]MQ!$A$6:$D$26,{2,3,4},0),IFERROR(VLOOKUP(VIQ118,[1]BA!$A$6:$H$184,{2,5,8},0),{"No encontrado","X","X"}))))</f>
        <v>ALAMBRON 1/4</v>
      </c>
      <c r="VIS118" s="12" t="str">
        <v>Kg</v>
      </c>
      <c r="VIT118" s="4">
        <v>16</v>
      </c>
      <c r="VIU118" s="1">
        <f t="shared" ref="VIU118" si="5986">(0.15*2+0.2*2)/0.2*0.248*1.03</f>
        <v>0.89</v>
      </c>
      <c r="VIV118" s="4">
        <f t="shared" si="3782"/>
        <v>14.24</v>
      </c>
      <c r="VIY118" s="1" t="s">
        <v>542</v>
      </c>
      <c r="VIZ118" s="4" t="str" cm="1">
        <f t="array" ref="VIZ118:VJB118">IFERROR(VLOOKUP(VIY118,[1]MA!$A$6:$D$32,{2,3,4},0),IFERROR(VLOOKUP(VIY118,[1]MO!$A$6:$D$26,{2,3,4},0),IFERROR(VLOOKUP(VIY118,[1]MQ!$A$6:$D$26,{2,3,4},0),IFERROR(VLOOKUP(VIY118,[1]BA!$A$6:$H$184,{2,5,8},0),{"No encontrado","X","X"}))))</f>
        <v>ALAMBRON 1/4</v>
      </c>
      <c r="VJA118" s="12" t="str">
        <v>Kg</v>
      </c>
      <c r="VJB118" s="4">
        <v>16</v>
      </c>
      <c r="VJC118" s="1">
        <f t="shared" ref="VJC118" si="5987">(0.15*2+0.2*2)/0.2*0.248*1.03</f>
        <v>0.89</v>
      </c>
      <c r="VJD118" s="4">
        <f t="shared" si="3784"/>
        <v>14.24</v>
      </c>
      <c r="VJG118" s="1" t="s">
        <v>542</v>
      </c>
      <c r="VJH118" s="4" t="str" cm="1">
        <f t="array" ref="VJH118:VJJ118">IFERROR(VLOOKUP(VJG118,[1]MA!$A$6:$D$32,{2,3,4},0),IFERROR(VLOOKUP(VJG118,[1]MO!$A$6:$D$26,{2,3,4},0),IFERROR(VLOOKUP(VJG118,[1]MQ!$A$6:$D$26,{2,3,4},0),IFERROR(VLOOKUP(VJG118,[1]BA!$A$6:$H$184,{2,5,8},0),{"No encontrado","X","X"}))))</f>
        <v>ALAMBRON 1/4</v>
      </c>
      <c r="VJI118" s="12" t="str">
        <v>Kg</v>
      </c>
      <c r="VJJ118" s="4">
        <v>16</v>
      </c>
      <c r="VJK118" s="1">
        <f t="shared" ref="VJK118" si="5988">(0.15*2+0.2*2)/0.2*0.248*1.03</f>
        <v>0.89</v>
      </c>
      <c r="VJL118" s="4">
        <f t="shared" si="3786"/>
        <v>14.24</v>
      </c>
      <c r="VJO118" s="1" t="s">
        <v>542</v>
      </c>
      <c r="VJP118" s="4" t="str" cm="1">
        <f t="array" ref="VJP118:VJR118">IFERROR(VLOOKUP(VJO118,[1]MA!$A$6:$D$32,{2,3,4},0),IFERROR(VLOOKUP(VJO118,[1]MO!$A$6:$D$26,{2,3,4},0),IFERROR(VLOOKUP(VJO118,[1]MQ!$A$6:$D$26,{2,3,4},0),IFERROR(VLOOKUP(VJO118,[1]BA!$A$6:$H$184,{2,5,8},0),{"No encontrado","X","X"}))))</f>
        <v>ALAMBRON 1/4</v>
      </c>
      <c r="VJQ118" s="12" t="str">
        <v>Kg</v>
      </c>
      <c r="VJR118" s="4">
        <v>16</v>
      </c>
      <c r="VJS118" s="1">
        <f t="shared" ref="VJS118" si="5989">(0.15*2+0.2*2)/0.2*0.248*1.03</f>
        <v>0.89</v>
      </c>
      <c r="VJT118" s="4">
        <f t="shared" si="3788"/>
        <v>14.24</v>
      </c>
      <c r="VJW118" s="1" t="s">
        <v>542</v>
      </c>
      <c r="VJX118" s="4" t="str" cm="1">
        <f t="array" ref="VJX118:VJZ118">IFERROR(VLOOKUP(VJW118,[1]MA!$A$6:$D$32,{2,3,4},0),IFERROR(VLOOKUP(VJW118,[1]MO!$A$6:$D$26,{2,3,4},0),IFERROR(VLOOKUP(VJW118,[1]MQ!$A$6:$D$26,{2,3,4},0),IFERROR(VLOOKUP(VJW118,[1]BA!$A$6:$H$184,{2,5,8},0),{"No encontrado","X","X"}))))</f>
        <v>ALAMBRON 1/4</v>
      </c>
      <c r="VJY118" s="12" t="str">
        <v>Kg</v>
      </c>
      <c r="VJZ118" s="4">
        <v>16</v>
      </c>
      <c r="VKA118" s="1">
        <f t="shared" ref="VKA118" si="5990">(0.15*2+0.2*2)/0.2*0.248*1.03</f>
        <v>0.89</v>
      </c>
      <c r="VKB118" s="4">
        <f t="shared" si="3790"/>
        <v>14.24</v>
      </c>
      <c r="VKE118" s="1" t="s">
        <v>542</v>
      </c>
      <c r="VKF118" s="4" t="str" cm="1">
        <f t="array" ref="VKF118:VKH118">IFERROR(VLOOKUP(VKE118,[1]MA!$A$6:$D$32,{2,3,4},0),IFERROR(VLOOKUP(VKE118,[1]MO!$A$6:$D$26,{2,3,4},0),IFERROR(VLOOKUP(VKE118,[1]MQ!$A$6:$D$26,{2,3,4},0),IFERROR(VLOOKUP(VKE118,[1]BA!$A$6:$H$184,{2,5,8},0),{"No encontrado","X","X"}))))</f>
        <v>ALAMBRON 1/4</v>
      </c>
      <c r="VKG118" s="12" t="str">
        <v>Kg</v>
      </c>
      <c r="VKH118" s="4">
        <v>16</v>
      </c>
      <c r="VKI118" s="1">
        <f t="shared" ref="VKI118" si="5991">(0.15*2+0.2*2)/0.2*0.248*1.03</f>
        <v>0.89</v>
      </c>
      <c r="VKJ118" s="4">
        <f t="shared" si="3792"/>
        <v>14.24</v>
      </c>
      <c r="VKM118" s="1" t="s">
        <v>542</v>
      </c>
      <c r="VKN118" s="4" t="str" cm="1">
        <f t="array" ref="VKN118:VKP118">IFERROR(VLOOKUP(VKM118,[1]MA!$A$6:$D$32,{2,3,4},0),IFERROR(VLOOKUP(VKM118,[1]MO!$A$6:$D$26,{2,3,4},0),IFERROR(VLOOKUP(VKM118,[1]MQ!$A$6:$D$26,{2,3,4},0),IFERROR(VLOOKUP(VKM118,[1]BA!$A$6:$H$184,{2,5,8},0),{"No encontrado","X","X"}))))</f>
        <v>ALAMBRON 1/4</v>
      </c>
      <c r="VKO118" s="12" t="str">
        <v>Kg</v>
      </c>
      <c r="VKP118" s="4">
        <v>16</v>
      </c>
      <c r="VKQ118" s="1">
        <f t="shared" ref="VKQ118" si="5992">(0.15*2+0.2*2)/0.2*0.248*1.03</f>
        <v>0.89</v>
      </c>
      <c r="VKR118" s="4">
        <f t="shared" si="3794"/>
        <v>14.24</v>
      </c>
      <c r="VKU118" s="1" t="s">
        <v>542</v>
      </c>
      <c r="VKV118" s="4" t="str" cm="1">
        <f t="array" ref="VKV118:VKX118">IFERROR(VLOOKUP(VKU118,[1]MA!$A$6:$D$32,{2,3,4},0),IFERROR(VLOOKUP(VKU118,[1]MO!$A$6:$D$26,{2,3,4},0),IFERROR(VLOOKUP(VKU118,[1]MQ!$A$6:$D$26,{2,3,4},0),IFERROR(VLOOKUP(VKU118,[1]BA!$A$6:$H$184,{2,5,8},0),{"No encontrado","X","X"}))))</f>
        <v>ALAMBRON 1/4</v>
      </c>
      <c r="VKW118" s="12" t="str">
        <v>Kg</v>
      </c>
      <c r="VKX118" s="4">
        <v>16</v>
      </c>
      <c r="VKY118" s="1">
        <f t="shared" ref="VKY118" si="5993">(0.15*2+0.2*2)/0.2*0.248*1.03</f>
        <v>0.89</v>
      </c>
      <c r="VKZ118" s="4">
        <f t="shared" si="3796"/>
        <v>14.24</v>
      </c>
      <c r="VLC118" s="1" t="s">
        <v>542</v>
      </c>
      <c r="VLD118" s="4" t="str" cm="1">
        <f t="array" ref="VLD118:VLF118">IFERROR(VLOOKUP(VLC118,[1]MA!$A$6:$D$32,{2,3,4},0),IFERROR(VLOOKUP(VLC118,[1]MO!$A$6:$D$26,{2,3,4},0),IFERROR(VLOOKUP(VLC118,[1]MQ!$A$6:$D$26,{2,3,4},0),IFERROR(VLOOKUP(VLC118,[1]BA!$A$6:$H$184,{2,5,8},0),{"No encontrado","X","X"}))))</f>
        <v>ALAMBRON 1/4</v>
      </c>
      <c r="VLE118" s="12" t="str">
        <v>Kg</v>
      </c>
      <c r="VLF118" s="4">
        <v>16</v>
      </c>
      <c r="VLG118" s="1">
        <f t="shared" ref="VLG118" si="5994">(0.15*2+0.2*2)/0.2*0.248*1.03</f>
        <v>0.89</v>
      </c>
      <c r="VLH118" s="4">
        <f t="shared" si="3798"/>
        <v>14.24</v>
      </c>
      <c r="VLK118" s="1" t="s">
        <v>542</v>
      </c>
      <c r="VLL118" s="4" t="str" cm="1">
        <f t="array" ref="VLL118:VLN118">IFERROR(VLOOKUP(VLK118,[1]MA!$A$6:$D$32,{2,3,4},0),IFERROR(VLOOKUP(VLK118,[1]MO!$A$6:$D$26,{2,3,4},0),IFERROR(VLOOKUP(VLK118,[1]MQ!$A$6:$D$26,{2,3,4},0),IFERROR(VLOOKUP(VLK118,[1]BA!$A$6:$H$184,{2,5,8},0),{"No encontrado","X","X"}))))</f>
        <v>ALAMBRON 1/4</v>
      </c>
      <c r="VLM118" s="12" t="str">
        <v>Kg</v>
      </c>
      <c r="VLN118" s="4">
        <v>16</v>
      </c>
      <c r="VLO118" s="1">
        <f t="shared" ref="VLO118" si="5995">(0.15*2+0.2*2)/0.2*0.248*1.03</f>
        <v>0.89</v>
      </c>
      <c r="VLP118" s="4">
        <f t="shared" si="3800"/>
        <v>14.24</v>
      </c>
      <c r="VLS118" s="1" t="s">
        <v>542</v>
      </c>
      <c r="VLT118" s="4" t="str" cm="1">
        <f t="array" ref="VLT118:VLV118">IFERROR(VLOOKUP(VLS118,[1]MA!$A$6:$D$32,{2,3,4},0),IFERROR(VLOOKUP(VLS118,[1]MO!$A$6:$D$26,{2,3,4},0),IFERROR(VLOOKUP(VLS118,[1]MQ!$A$6:$D$26,{2,3,4},0),IFERROR(VLOOKUP(VLS118,[1]BA!$A$6:$H$184,{2,5,8},0),{"No encontrado","X","X"}))))</f>
        <v>ALAMBRON 1/4</v>
      </c>
      <c r="VLU118" s="12" t="str">
        <v>Kg</v>
      </c>
      <c r="VLV118" s="4">
        <v>16</v>
      </c>
      <c r="VLW118" s="1">
        <f t="shared" ref="VLW118" si="5996">(0.15*2+0.2*2)/0.2*0.248*1.03</f>
        <v>0.89</v>
      </c>
      <c r="VLX118" s="4">
        <f t="shared" si="3802"/>
        <v>14.24</v>
      </c>
      <c r="VMA118" s="1" t="s">
        <v>542</v>
      </c>
      <c r="VMB118" s="4" t="str" cm="1">
        <f t="array" ref="VMB118:VMD118">IFERROR(VLOOKUP(VMA118,[1]MA!$A$6:$D$32,{2,3,4},0),IFERROR(VLOOKUP(VMA118,[1]MO!$A$6:$D$26,{2,3,4},0),IFERROR(VLOOKUP(VMA118,[1]MQ!$A$6:$D$26,{2,3,4},0),IFERROR(VLOOKUP(VMA118,[1]BA!$A$6:$H$184,{2,5,8},0),{"No encontrado","X","X"}))))</f>
        <v>ALAMBRON 1/4</v>
      </c>
      <c r="VMC118" s="12" t="str">
        <v>Kg</v>
      </c>
      <c r="VMD118" s="4">
        <v>16</v>
      </c>
      <c r="VME118" s="1">
        <f t="shared" ref="VME118" si="5997">(0.15*2+0.2*2)/0.2*0.248*1.03</f>
        <v>0.89</v>
      </c>
      <c r="VMF118" s="4">
        <f t="shared" si="3804"/>
        <v>14.24</v>
      </c>
      <c r="VMI118" s="1" t="s">
        <v>542</v>
      </c>
      <c r="VMJ118" s="4" t="str" cm="1">
        <f t="array" ref="VMJ118:VML118">IFERROR(VLOOKUP(VMI118,[1]MA!$A$6:$D$32,{2,3,4},0),IFERROR(VLOOKUP(VMI118,[1]MO!$A$6:$D$26,{2,3,4},0),IFERROR(VLOOKUP(VMI118,[1]MQ!$A$6:$D$26,{2,3,4},0),IFERROR(VLOOKUP(VMI118,[1]BA!$A$6:$H$184,{2,5,8},0),{"No encontrado","X","X"}))))</f>
        <v>ALAMBRON 1/4</v>
      </c>
      <c r="VMK118" s="12" t="str">
        <v>Kg</v>
      </c>
      <c r="VML118" s="4">
        <v>16</v>
      </c>
      <c r="VMM118" s="1">
        <f t="shared" ref="VMM118" si="5998">(0.15*2+0.2*2)/0.2*0.248*1.03</f>
        <v>0.89</v>
      </c>
      <c r="VMN118" s="4">
        <f t="shared" si="3806"/>
        <v>14.24</v>
      </c>
      <c r="VMQ118" s="1" t="s">
        <v>542</v>
      </c>
      <c r="VMR118" s="4" t="str" cm="1">
        <f t="array" ref="VMR118:VMT118">IFERROR(VLOOKUP(VMQ118,[1]MA!$A$6:$D$32,{2,3,4},0),IFERROR(VLOOKUP(VMQ118,[1]MO!$A$6:$D$26,{2,3,4},0),IFERROR(VLOOKUP(VMQ118,[1]MQ!$A$6:$D$26,{2,3,4},0),IFERROR(VLOOKUP(VMQ118,[1]BA!$A$6:$H$184,{2,5,8},0),{"No encontrado","X","X"}))))</f>
        <v>ALAMBRON 1/4</v>
      </c>
      <c r="VMS118" s="12" t="str">
        <v>Kg</v>
      </c>
      <c r="VMT118" s="4">
        <v>16</v>
      </c>
      <c r="VMU118" s="1">
        <f t="shared" ref="VMU118" si="5999">(0.15*2+0.2*2)/0.2*0.248*1.03</f>
        <v>0.89</v>
      </c>
      <c r="VMV118" s="4">
        <f t="shared" si="3808"/>
        <v>14.24</v>
      </c>
      <c r="VMY118" s="1" t="s">
        <v>542</v>
      </c>
      <c r="VMZ118" s="4" t="str" cm="1">
        <f t="array" ref="VMZ118:VNB118">IFERROR(VLOOKUP(VMY118,[1]MA!$A$6:$D$32,{2,3,4},0),IFERROR(VLOOKUP(VMY118,[1]MO!$A$6:$D$26,{2,3,4},0),IFERROR(VLOOKUP(VMY118,[1]MQ!$A$6:$D$26,{2,3,4},0),IFERROR(VLOOKUP(VMY118,[1]BA!$A$6:$H$184,{2,5,8},0),{"No encontrado","X","X"}))))</f>
        <v>ALAMBRON 1/4</v>
      </c>
      <c r="VNA118" s="12" t="str">
        <v>Kg</v>
      </c>
      <c r="VNB118" s="4">
        <v>16</v>
      </c>
      <c r="VNC118" s="1">
        <f t="shared" ref="VNC118" si="6000">(0.15*2+0.2*2)/0.2*0.248*1.03</f>
        <v>0.89</v>
      </c>
      <c r="VND118" s="4">
        <f t="shared" si="3810"/>
        <v>14.24</v>
      </c>
      <c r="VNG118" s="1" t="s">
        <v>542</v>
      </c>
      <c r="VNH118" s="4" t="str" cm="1">
        <f t="array" ref="VNH118:VNJ118">IFERROR(VLOOKUP(VNG118,[1]MA!$A$6:$D$32,{2,3,4},0),IFERROR(VLOOKUP(VNG118,[1]MO!$A$6:$D$26,{2,3,4},0),IFERROR(VLOOKUP(VNG118,[1]MQ!$A$6:$D$26,{2,3,4},0),IFERROR(VLOOKUP(VNG118,[1]BA!$A$6:$H$184,{2,5,8},0),{"No encontrado","X","X"}))))</f>
        <v>ALAMBRON 1/4</v>
      </c>
      <c r="VNI118" s="12" t="str">
        <v>Kg</v>
      </c>
      <c r="VNJ118" s="4">
        <v>16</v>
      </c>
      <c r="VNK118" s="1">
        <f t="shared" ref="VNK118" si="6001">(0.15*2+0.2*2)/0.2*0.248*1.03</f>
        <v>0.89</v>
      </c>
      <c r="VNL118" s="4">
        <f t="shared" si="3812"/>
        <v>14.24</v>
      </c>
      <c r="VNO118" s="1" t="s">
        <v>542</v>
      </c>
      <c r="VNP118" s="4" t="str" cm="1">
        <f t="array" ref="VNP118:VNR118">IFERROR(VLOOKUP(VNO118,[1]MA!$A$6:$D$32,{2,3,4},0),IFERROR(VLOOKUP(VNO118,[1]MO!$A$6:$D$26,{2,3,4},0),IFERROR(VLOOKUP(VNO118,[1]MQ!$A$6:$D$26,{2,3,4},0),IFERROR(VLOOKUP(VNO118,[1]BA!$A$6:$H$184,{2,5,8},0),{"No encontrado","X","X"}))))</f>
        <v>ALAMBRON 1/4</v>
      </c>
      <c r="VNQ118" s="12" t="str">
        <v>Kg</v>
      </c>
      <c r="VNR118" s="4">
        <v>16</v>
      </c>
      <c r="VNS118" s="1">
        <f t="shared" ref="VNS118" si="6002">(0.15*2+0.2*2)/0.2*0.248*1.03</f>
        <v>0.89</v>
      </c>
      <c r="VNT118" s="4">
        <f t="shared" si="3814"/>
        <v>14.24</v>
      </c>
      <c r="VNW118" s="1" t="s">
        <v>542</v>
      </c>
      <c r="VNX118" s="4" t="str" cm="1">
        <f t="array" ref="VNX118:VNZ118">IFERROR(VLOOKUP(VNW118,[1]MA!$A$6:$D$32,{2,3,4},0),IFERROR(VLOOKUP(VNW118,[1]MO!$A$6:$D$26,{2,3,4},0),IFERROR(VLOOKUP(VNW118,[1]MQ!$A$6:$D$26,{2,3,4},0),IFERROR(VLOOKUP(VNW118,[1]BA!$A$6:$H$184,{2,5,8},0),{"No encontrado","X","X"}))))</f>
        <v>ALAMBRON 1/4</v>
      </c>
      <c r="VNY118" s="12" t="str">
        <v>Kg</v>
      </c>
      <c r="VNZ118" s="4">
        <v>16</v>
      </c>
      <c r="VOA118" s="1">
        <f t="shared" ref="VOA118" si="6003">(0.15*2+0.2*2)/0.2*0.248*1.03</f>
        <v>0.89</v>
      </c>
      <c r="VOB118" s="4">
        <f t="shared" si="3816"/>
        <v>14.24</v>
      </c>
      <c r="VOE118" s="1" t="s">
        <v>542</v>
      </c>
      <c r="VOF118" s="4" t="str" cm="1">
        <f t="array" ref="VOF118:VOH118">IFERROR(VLOOKUP(VOE118,[1]MA!$A$6:$D$32,{2,3,4},0),IFERROR(VLOOKUP(VOE118,[1]MO!$A$6:$D$26,{2,3,4},0),IFERROR(VLOOKUP(VOE118,[1]MQ!$A$6:$D$26,{2,3,4},0),IFERROR(VLOOKUP(VOE118,[1]BA!$A$6:$H$184,{2,5,8},0),{"No encontrado","X","X"}))))</f>
        <v>ALAMBRON 1/4</v>
      </c>
      <c r="VOG118" s="12" t="str">
        <v>Kg</v>
      </c>
      <c r="VOH118" s="4">
        <v>16</v>
      </c>
      <c r="VOI118" s="1">
        <f t="shared" ref="VOI118" si="6004">(0.15*2+0.2*2)/0.2*0.248*1.03</f>
        <v>0.89</v>
      </c>
      <c r="VOJ118" s="4">
        <f t="shared" si="3818"/>
        <v>14.24</v>
      </c>
      <c r="VOM118" s="1" t="s">
        <v>542</v>
      </c>
      <c r="VON118" s="4" t="str" cm="1">
        <f t="array" ref="VON118:VOP118">IFERROR(VLOOKUP(VOM118,[1]MA!$A$6:$D$32,{2,3,4},0),IFERROR(VLOOKUP(VOM118,[1]MO!$A$6:$D$26,{2,3,4},0),IFERROR(VLOOKUP(VOM118,[1]MQ!$A$6:$D$26,{2,3,4},0),IFERROR(VLOOKUP(VOM118,[1]BA!$A$6:$H$184,{2,5,8},0),{"No encontrado","X","X"}))))</f>
        <v>ALAMBRON 1/4</v>
      </c>
      <c r="VOO118" s="12" t="str">
        <v>Kg</v>
      </c>
      <c r="VOP118" s="4">
        <v>16</v>
      </c>
      <c r="VOQ118" s="1">
        <f t="shared" ref="VOQ118" si="6005">(0.15*2+0.2*2)/0.2*0.248*1.03</f>
        <v>0.89</v>
      </c>
      <c r="VOR118" s="4">
        <f t="shared" si="3820"/>
        <v>14.24</v>
      </c>
      <c r="VOU118" s="1" t="s">
        <v>542</v>
      </c>
      <c r="VOV118" s="4" t="str" cm="1">
        <f t="array" ref="VOV118:VOX118">IFERROR(VLOOKUP(VOU118,[1]MA!$A$6:$D$32,{2,3,4},0),IFERROR(VLOOKUP(VOU118,[1]MO!$A$6:$D$26,{2,3,4},0),IFERROR(VLOOKUP(VOU118,[1]MQ!$A$6:$D$26,{2,3,4},0),IFERROR(VLOOKUP(VOU118,[1]BA!$A$6:$H$184,{2,5,8},0),{"No encontrado","X","X"}))))</f>
        <v>ALAMBRON 1/4</v>
      </c>
      <c r="VOW118" s="12" t="str">
        <v>Kg</v>
      </c>
      <c r="VOX118" s="4">
        <v>16</v>
      </c>
      <c r="VOY118" s="1">
        <f t="shared" ref="VOY118" si="6006">(0.15*2+0.2*2)/0.2*0.248*1.03</f>
        <v>0.89</v>
      </c>
      <c r="VOZ118" s="4">
        <f t="shared" si="3822"/>
        <v>14.24</v>
      </c>
      <c r="VPC118" s="1" t="s">
        <v>542</v>
      </c>
      <c r="VPD118" s="4" t="str" cm="1">
        <f t="array" ref="VPD118:VPF118">IFERROR(VLOOKUP(VPC118,[1]MA!$A$6:$D$32,{2,3,4},0),IFERROR(VLOOKUP(VPC118,[1]MO!$A$6:$D$26,{2,3,4},0),IFERROR(VLOOKUP(VPC118,[1]MQ!$A$6:$D$26,{2,3,4},0),IFERROR(VLOOKUP(VPC118,[1]BA!$A$6:$H$184,{2,5,8},0),{"No encontrado","X","X"}))))</f>
        <v>ALAMBRON 1/4</v>
      </c>
      <c r="VPE118" s="12" t="str">
        <v>Kg</v>
      </c>
      <c r="VPF118" s="4">
        <v>16</v>
      </c>
      <c r="VPG118" s="1">
        <f t="shared" ref="VPG118" si="6007">(0.15*2+0.2*2)/0.2*0.248*1.03</f>
        <v>0.89</v>
      </c>
      <c r="VPH118" s="4">
        <f t="shared" si="3824"/>
        <v>14.24</v>
      </c>
      <c r="VPK118" s="1" t="s">
        <v>542</v>
      </c>
      <c r="VPL118" s="4" t="str" cm="1">
        <f t="array" ref="VPL118:VPN118">IFERROR(VLOOKUP(VPK118,[1]MA!$A$6:$D$32,{2,3,4},0),IFERROR(VLOOKUP(VPK118,[1]MO!$A$6:$D$26,{2,3,4},0),IFERROR(VLOOKUP(VPK118,[1]MQ!$A$6:$D$26,{2,3,4},0),IFERROR(VLOOKUP(VPK118,[1]BA!$A$6:$H$184,{2,5,8},0),{"No encontrado","X","X"}))))</f>
        <v>ALAMBRON 1/4</v>
      </c>
      <c r="VPM118" s="12" t="str">
        <v>Kg</v>
      </c>
      <c r="VPN118" s="4">
        <v>16</v>
      </c>
      <c r="VPO118" s="1">
        <f t="shared" ref="VPO118" si="6008">(0.15*2+0.2*2)/0.2*0.248*1.03</f>
        <v>0.89</v>
      </c>
      <c r="VPP118" s="4">
        <f t="shared" si="3826"/>
        <v>14.24</v>
      </c>
      <c r="VPS118" s="1" t="s">
        <v>542</v>
      </c>
      <c r="VPT118" s="4" t="str" cm="1">
        <f t="array" ref="VPT118:VPV118">IFERROR(VLOOKUP(VPS118,[1]MA!$A$6:$D$32,{2,3,4},0),IFERROR(VLOOKUP(VPS118,[1]MO!$A$6:$D$26,{2,3,4},0),IFERROR(VLOOKUP(VPS118,[1]MQ!$A$6:$D$26,{2,3,4},0),IFERROR(VLOOKUP(VPS118,[1]BA!$A$6:$H$184,{2,5,8},0),{"No encontrado","X","X"}))))</f>
        <v>ALAMBRON 1/4</v>
      </c>
      <c r="VPU118" s="12" t="str">
        <v>Kg</v>
      </c>
      <c r="VPV118" s="4">
        <v>16</v>
      </c>
      <c r="VPW118" s="1">
        <f t="shared" ref="VPW118" si="6009">(0.15*2+0.2*2)/0.2*0.248*1.03</f>
        <v>0.89</v>
      </c>
      <c r="VPX118" s="4">
        <f t="shared" si="3828"/>
        <v>14.24</v>
      </c>
      <c r="VQA118" s="1" t="s">
        <v>542</v>
      </c>
      <c r="VQB118" s="4" t="str" cm="1">
        <f t="array" ref="VQB118:VQD118">IFERROR(VLOOKUP(VQA118,[1]MA!$A$6:$D$32,{2,3,4},0),IFERROR(VLOOKUP(VQA118,[1]MO!$A$6:$D$26,{2,3,4},0),IFERROR(VLOOKUP(VQA118,[1]MQ!$A$6:$D$26,{2,3,4},0),IFERROR(VLOOKUP(VQA118,[1]BA!$A$6:$H$184,{2,5,8},0),{"No encontrado","X","X"}))))</f>
        <v>ALAMBRON 1/4</v>
      </c>
      <c r="VQC118" s="12" t="str">
        <v>Kg</v>
      </c>
      <c r="VQD118" s="4">
        <v>16</v>
      </c>
      <c r="VQE118" s="1">
        <f t="shared" ref="VQE118" si="6010">(0.15*2+0.2*2)/0.2*0.248*1.03</f>
        <v>0.89</v>
      </c>
      <c r="VQF118" s="4">
        <f t="shared" si="3830"/>
        <v>14.24</v>
      </c>
      <c r="VQI118" s="1" t="s">
        <v>542</v>
      </c>
      <c r="VQJ118" s="4" t="str" cm="1">
        <f t="array" ref="VQJ118:VQL118">IFERROR(VLOOKUP(VQI118,[1]MA!$A$6:$D$32,{2,3,4},0),IFERROR(VLOOKUP(VQI118,[1]MO!$A$6:$D$26,{2,3,4},0),IFERROR(VLOOKUP(VQI118,[1]MQ!$A$6:$D$26,{2,3,4},0),IFERROR(VLOOKUP(VQI118,[1]BA!$A$6:$H$184,{2,5,8},0),{"No encontrado","X","X"}))))</f>
        <v>ALAMBRON 1/4</v>
      </c>
      <c r="VQK118" s="12" t="str">
        <v>Kg</v>
      </c>
      <c r="VQL118" s="4">
        <v>16</v>
      </c>
      <c r="VQM118" s="1">
        <f t="shared" ref="VQM118" si="6011">(0.15*2+0.2*2)/0.2*0.248*1.03</f>
        <v>0.89</v>
      </c>
      <c r="VQN118" s="4">
        <f t="shared" si="3832"/>
        <v>14.24</v>
      </c>
      <c r="VQQ118" s="1" t="s">
        <v>542</v>
      </c>
      <c r="VQR118" s="4" t="str" cm="1">
        <f t="array" ref="VQR118:VQT118">IFERROR(VLOOKUP(VQQ118,[1]MA!$A$6:$D$32,{2,3,4},0),IFERROR(VLOOKUP(VQQ118,[1]MO!$A$6:$D$26,{2,3,4},0),IFERROR(VLOOKUP(VQQ118,[1]MQ!$A$6:$D$26,{2,3,4},0),IFERROR(VLOOKUP(VQQ118,[1]BA!$A$6:$H$184,{2,5,8},0),{"No encontrado","X","X"}))))</f>
        <v>ALAMBRON 1/4</v>
      </c>
      <c r="VQS118" s="12" t="str">
        <v>Kg</v>
      </c>
      <c r="VQT118" s="4">
        <v>16</v>
      </c>
      <c r="VQU118" s="1">
        <f t="shared" ref="VQU118" si="6012">(0.15*2+0.2*2)/0.2*0.248*1.03</f>
        <v>0.89</v>
      </c>
      <c r="VQV118" s="4">
        <f t="shared" si="3834"/>
        <v>14.24</v>
      </c>
      <c r="VQY118" s="1" t="s">
        <v>542</v>
      </c>
      <c r="VQZ118" s="4" t="str" cm="1">
        <f t="array" ref="VQZ118:VRB118">IFERROR(VLOOKUP(VQY118,[1]MA!$A$6:$D$32,{2,3,4},0),IFERROR(VLOOKUP(VQY118,[1]MO!$A$6:$D$26,{2,3,4},0),IFERROR(VLOOKUP(VQY118,[1]MQ!$A$6:$D$26,{2,3,4},0),IFERROR(VLOOKUP(VQY118,[1]BA!$A$6:$H$184,{2,5,8},0),{"No encontrado","X","X"}))))</f>
        <v>ALAMBRON 1/4</v>
      </c>
      <c r="VRA118" s="12" t="str">
        <v>Kg</v>
      </c>
      <c r="VRB118" s="4">
        <v>16</v>
      </c>
      <c r="VRC118" s="1">
        <f t="shared" ref="VRC118" si="6013">(0.15*2+0.2*2)/0.2*0.248*1.03</f>
        <v>0.89</v>
      </c>
      <c r="VRD118" s="4">
        <f t="shared" si="3836"/>
        <v>14.24</v>
      </c>
      <c r="VRG118" s="1" t="s">
        <v>542</v>
      </c>
      <c r="VRH118" s="4" t="str" cm="1">
        <f t="array" ref="VRH118:VRJ118">IFERROR(VLOOKUP(VRG118,[1]MA!$A$6:$D$32,{2,3,4},0),IFERROR(VLOOKUP(VRG118,[1]MO!$A$6:$D$26,{2,3,4},0),IFERROR(VLOOKUP(VRG118,[1]MQ!$A$6:$D$26,{2,3,4},0),IFERROR(VLOOKUP(VRG118,[1]BA!$A$6:$H$184,{2,5,8},0),{"No encontrado","X","X"}))))</f>
        <v>ALAMBRON 1/4</v>
      </c>
      <c r="VRI118" s="12" t="str">
        <v>Kg</v>
      </c>
      <c r="VRJ118" s="4">
        <v>16</v>
      </c>
      <c r="VRK118" s="1">
        <f t="shared" ref="VRK118" si="6014">(0.15*2+0.2*2)/0.2*0.248*1.03</f>
        <v>0.89</v>
      </c>
      <c r="VRL118" s="4">
        <f t="shared" si="3838"/>
        <v>14.24</v>
      </c>
      <c r="VRO118" s="1" t="s">
        <v>542</v>
      </c>
      <c r="VRP118" s="4" t="str" cm="1">
        <f t="array" ref="VRP118:VRR118">IFERROR(VLOOKUP(VRO118,[1]MA!$A$6:$D$32,{2,3,4},0),IFERROR(VLOOKUP(VRO118,[1]MO!$A$6:$D$26,{2,3,4},0),IFERROR(VLOOKUP(VRO118,[1]MQ!$A$6:$D$26,{2,3,4},0),IFERROR(VLOOKUP(VRO118,[1]BA!$A$6:$H$184,{2,5,8},0),{"No encontrado","X","X"}))))</f>
        <v>ALAMBRON 1/4</v>
      </c>
      <c r="VRQ118" s="12" t="str">
        <v>Kg</v>
      </c>
      <c r="VRR118" s="4">
        <v>16</v>
      </c>
      <c r="VRS118" s="1">
        <f t="shared" ref="VRS118" si="6015">(0.15*2+0.2*2)/0.2*0.248*1.03</f>
        <v>0.89</v>
      </c>
      <c r="VRT118" s="4">
        <f t="shared" si="3840"/>
        <v>14.24</v>
      </c>
      <c r="VRW118" s="1" t="s">
        <v>542</v>
      </c>
      <c r="VRX118" s="4" t="str" cm="1">
        <f t="array" ref="VRX118:VRZ118">IFERROR(VLOOKUP(VRW118,[1]MA!$A$6:$D$32,{2,3,4},0),IFERROR(VLOOKUP(VRW118,[1]MO!$A$6:$D$26,{2,3,4},0),IFERROR(VLOOKUP(VRW118,[1]MQ!$A$6:$D$26,{2,3,4},0),IFERROR(VLOOKUP(VRW118,[1]BA!$A$6:$H$184,{2,5,8},0),{"No encontrado","X","X"}))))</f>
        <v>ALAMBRON 1/4</v>
      </c>
      <c r="VRY118" s="12" t="str">
        <v>Kg</v>
      </c>
      <c r="VRZ118" s="4">
        <v>16</v>
      </c>
      <c r="VSA118" s="1">
        <f t="shared" ref="VSA118" si="6016">(0.15*2+0.2*2)/0.2*0.248*1.03</f>
        <v>0.89</v>
      </c>
      <c r="VSB118" s="4">
        <f t="shared" si="3842"/>
        <v>14.24</v>
      </c>
      <c r="VSE118" s="1" t="s">
        <v>542</v>
      </c>
      <c r="VSF118" s="4" t="str" cm="1">
        <f t="array" ref="VSF118:VSH118">IFERROR(VLOOKUP(VSE118,[1]MA!$A$6:$D$32,{2,3,4},0),IFERROR(VLOOKUP(VSE118,[1]MO!$A$6:$D$26,{2,3,4},0),IFERROR(VLOOKUP(VSE118,[1]MQ!$A$6:$D$26,{2,3,4},0),IFERROR(VLOOKUP(VSE118,[1]BA!$A$6:$H$184,{2,5,8},0),{"No encontrado","X","X"}))))</f>
        <v>ALAMBRON 1/4</v>
      </c>
      <c r="VSG118" s="12" t="str">
        <v>Kg</v>
      </c>
      <c r="VSH118" s="4">
        <v>16</v>
      </c>
      <c r="VSI118" s="1">
        <f t="shared" ref="VSI118" si="6017">(0.15*2+0.2*2)/0.2*0.248*1.03</f>
        <v>0.89</v>
      </c>
      <c r="VSJ118" s="4">
        <f t="shared" si="3844"/>
        <v>14.24</v>
      </c>
      <c r="VSM118" s="1" t="s">
        <v>542</v>
      </c>
      <c r="VSN118" s="4" t="str" cm="1">
        <f t="array" ref="VSN118:VSP118">IFERROR(VLOOKUP(VSM118,[1]MA!$A$6:$D$32,{2,3,4},0),IFERROR(VLOOKUP(VSM118,[1]MO!$A$6:$D$26,{2,3,4},0),IFERROR(VLOOKUP(VSM118,[1]MQ!$A$6:$D$26,{2,3,4},0),IFERROR(VLOOKUP(VSM118,[1]BA!$A$6:$H$184,{2,5,8},0),{"No encontrado","X","X"}))))</f>
        <v>ALAMBRON 1/4</v>
      </c>
      <c r="VSO118" s="12" t="str">
        <v>Kg</v>
      </c>
      <c r="VSP118" s="4">
        <v>16</v>
      </c>
      <c r="VSQ118" s="1">
        <f t="shared" ref="VSQ118" si="6018">(0.15*2+0.2*2)/0.2*0.248*1.03</f>
        <v>0.89</v>
      </c>
      <c r="VSR118" s="4">
        <f t="shared" si="3846"/>
        <v>14.24</v>
      </c>
      <c r="VSU118" s="1" t="s">
        <v>542</v>
      </c>
      <c r="VSV118" s="4" t="str" cm="1">
        <f t="array" ref="VSV118:VSX118">IFERROR(VLOOKUP(VSU118,[1]MA!$A$6:$D$32,{2,3,4},0),IFERROR(VLOOKUP(VSU118,[1]MO!$A$6:$D$26,{2,3,4},0),IFERROR(VLOOKUP(VSU118,[1]MQ!$A$6:$D$26,{2,3,4},0),IFERROR(VLOOKUP(VSU118,[1]BA!$A$6:$H$184,{2,5,8},0),{"No encontrado","X","X"}))))</f>
        <v>ALAMBRON 1/4</v>
      </c>
      <c r="VSW118" s="12" t="str">
        <v>Kg</v>
      </c>
      <c r="VSX118" s="4">
        <v>16</v>
      </c>
      <c r="VSY118" s="1">
        <f t="shared" ref="VSY118" si="6019">(0.15*2+0.2*2)/0.2*0.248*1.03</f>
        <v>0.89</v>
      </c>
      <c r="VSZ118" s="4">
        <f t="shared" si="3848"/>
        <v>14.24</v>
      </c>
      <c r="VTC118" s="1" t="s">
        <v>542</v>
      </c>
      <c r="VTD118" s="4" t="str" cm="1">
        <f t="array" ref="VTD118:VTF118">IFERROR(VLOOKUP(VTC118,[1]MA!$A$6:$D$32,{2,3,4},0),IFERROR(VLOOKUP(VTC118,[1]MO!$A$6:$D$26,{2,3,4},0),IFERROR(VLOOKUP(VTC118,[1]MQ!$A$6:$D$26,{2,3,4},0),IFERROR(VLOOKUP(VTC118,[1]BA!$A$6:$H$184,{2,5,8},0),{"No encontrado","X","X"}))))</f>
        <v>ALAMBRON 1/4</v>
      </c>
      <c r="VTE118" s="12" t="str">
        <v>Kg</v>
      </c>
      <c r="VTF118" s="4">
        <v>16</v>
      </c>
      <c r="VTG118" s="1">
        <f t="shared" ref="VTG118" si="6020">(0.15*2+0.2*2)/0.2*0.248*1.03</f>
        <v>0.89</v>
      </c>
      <c r="VTH118" s="4">
        <f t="shared" si="3850"/>
        <v>14.24</v>
      </c>
      <c r="VTK118" s="1" t="s">
        <v>542</v>
      </c>
      <c r="VTL118" s="4" t="str" cm="1">
        <f t="array" ref="VTL118:VTN118">IFERROR(VLOOKUP(VTK118,[1]MA!$A$6:$D$32,{2,3,4},0),IFERROR(VLOOKUP(VTK118,[1]MO!$A$6:$D$26,{2,3,4},0),IFERROR(VLOOKUP(VTK118,[1]MQ!$A$6:$D$26,{2,3,4},0),IFERROR(VLOOKUP(VTK118,[1]BA!$A$6:$H$184,{2,5,8},0),{"No encontrado","X","X"}))))</f>
        <v>ALAMBRON 1/4</v>
      </c>
      <c r="VTM118" s="12" t="str">
        <v>Kg</v>
      </c>
      <c r="VTN118" s="4">
        <v>16</v>
      </c>
      <c r="VTO118" s="1">
        <f t="shared" ref="VTO118" si="6021">(0.15*2+0.2*2)/0.2*0.248*1.03</f>
        <v>0.89</v>
      </c>
      <c r="VTP118" s="4">
        <f t="shared" si="3852"/>
        <v>14.24</v>
      </c>
      <c r="VTS118" s="1" t="s">
        <v>542</v>
      </c>
      <c r="VTT118" s="4" t="str" cm="1">
        <f t="array" ref="VTT118:VTV118">IFERROR(VLOOKUP(VTS118,[1]MA!$A$6:$D$32,{2,3,4},0),IFERROR(VLOOKUP(VTS118,[1]MO!$A$6:$D$26,{2,3,4},0),IFERROR(VLOOKUP(VTS118,[1]MQ!$A$6:$D$26,{2,3,4},0),IFERROR(VLOOKUP(VTS118,[1]BA!$A$6:$H$184,{2,5,8},0),{"No encontrado","X","X"}))))</f>
        <v>ALAMBRON 1/4</v>
      </c>
      <c r="VTU118" s="12" t="str">
        <v>Kg</v>
      </c>
      <c r="VTV118" s="4">
        <v>16</v>
      </c>
      <c r="VTW118" s="1">
        <f t="shared" ref="VTW118" si="6022">(0.15*2+0.2*2)/0.2*0.248*1.03</f>
        <v>0.89</v>
      </c>
      <c r="VTX118" s="4">
        <f t="shared" si="3854"/>
        <v>14.24</v>
      </c>
      <c r="VUA118" s="1" t="s">
        <v>542</v>
      </c>
      <c r="VUB118" s="4" t="str" cm="1">
        <f t="array" ref="VUB118:VUD118">IFERROR(VLOOKUP(VUA118,[1]MA!$A$6:$D$32,{2,3,4},0),IFERROR(VLOOKUP(VUA118,[1]MO!$A$6:$D$26,{2,3,4},0),IFERROR(VLOOKUP(VUA118,[1]MQ!$A$6:$D$26,{2,3,4},0),IFERROR(VLOOKUP(VUA118,[1]BA!$A$6:$H$184,{2,5,8},0),{"No encontrado","X","X"}))))</f>
        <v>ALAMBRON 1/4</v>
      </c>
      <c r="VUC118" s="12" t="str">
        <v>Kg</v>
      </c>
      <c r="VUD118" s="4">
        <v>16</v>
      </c>
      <c r="VUE118" s="1">
        <f t="shared" ref="VUE118" si="6023">(0.15*2+0.2*2)/0.2*0.248*1.03</f>
        <v>0.89</v>
      </c>
      <c r="VUF118" s="4">
        <f t="shared" si="3856"/>
        <v>14.24</v>
      </c>
      <c r="VUI118" s="1" t="s">
        <v>542</v>
      </c>
      <c r="VUJ118" s="4" t="str" cm="1">
        <f t="array" ref="VUJ118:VUL118">IFERROR(VLOOKUP(VUI118,[1]MA!$A$6:$D$32,{2,3,4},0),IFERROR(VLOOKUP(VUI118,[1]MO!$A$6:$D$26,{2,3,4},0),IFERROR(VLOOKUP(VUI118,[1]MQ!$A$6:$D$26,{2,3,4},0),IFERROR(VLOOKUP(VUI118,[1]BA!$A$6:$H$184,{2,5,8},0),{"No encontrado","X","X"}))))</f>
        <v>ALAMBRON 1/4</v>
      </c>
      <c r="VUK118" s="12" t="str">
        <v>Kg</v>
      </c>
      <c r="VUL118" s="4">
        <v>16</v>
      </c>
      <c r="VUM118" s="1">
        <f t="shared" ref="VUM118" si="6024">(0.15*2+0.2*2)/0.2*0.248*1.03</f>
        <v>0.89</v>
      </c>
      <c r="VUN118" s="4">
        <f t="shared" si="3858"/>
        <v>14.24</v>
      </c>
      <c r="VUQ118" s="1" t="s">
        <v>542</v>
      </c>
      <c r="VUR118" s="4" t="str" cm="1">
        <f t="array" ref="VUR118:VUT118">IFERROR(VLOOKUP(VUQ118,[1]MA!$A$6:$D$32,{2,3,4},0),IFERROR(VLOOKUP(VUQ118,[1]MO!$A$6:$D$26,{2,3,4},0),IFERROR(VLOOKUP(VUQ118,[1]MQ!$A$6:$D$26,{2,3,4},0),IFERROR(VLOOKUP(VUQ118,[1]BA!$A$6:$H$184,{2,5,8},0),{"No encontrado","X","X"}))))</f>
        <v>ALAMBRON 1/4</v>
      </c>
      <c r="VUS118" s="12" t="str">
        <v>Kg</v>
      </c>
      <c r="VUT118" s="4">
        <v>16</v>
      </c>
      <c r="VUU118" s="1">
        <f t="shared" ref="VUU118" si="6025">(0.15*2+0.2*2)/0.2*0.248*1.03</f>
        <v>0.89</v>
      </c>
      <c r="VUV118" s="4">
        <f t="shared" si="3860"/>
        <v>14.24</v>
      </c>
      <c r="VUY118" s="1" t="s">
        <v>542</v>
      </c>
      <c r="VUZ118" s="4" t="str" cm="1">
        <f t="array" ref="VUZ118:VVB118">IFERROR(VLOOKUP(VUY118,[1]MA!$A$6:$D$32,{2,3,4},0),IFERROR(VLOOKUP(VUY118,[1]MO!$A$6:$D$26,{2,3,4},0),IFERROR(VLOOKUP(VUY118,[1]MQ!$A$6:$D$26,{2,3,4},0),IFERROR(VLOOKUP(VUY118,[1]BA!$A$6:$H$184,{2,5,8},0),{"No encontrado","X","X"}))))</f>
        <v>ALAMBRON 1/4</v>
      </c>
      <c r="VVA118" s="12" t="str">
        <v>Kg</v>
      </c>
      <c r="VVB118" s="4">
        <v>16</v>
      </c>
      <c r="VVC118" s="1">
        <f t="shared" ref="VVC118" si="6026">(0.15*2+0.2*2)/0.2*0.248*1.03</f>
        <v>0.89</v>
      </c>
      <c r="VVD118" s="4">
        <f t="shared" si="3862"/>
        <v>14.24</v>
      </c>
      <c r="VVG118" s="1" t="s">
        <v>542</v>
      </c>
      <c r="VVH118" s="4" t="str" cm="1">
        <f t="array" ref="VVH118:VVJ118">IFERROR(VLOOKUP(VVG118,[1]MA!$A$6:$D$32,{2,3,4},0),IFERROR(VLOOKUP(VVG118,[1]MO!$A$6:$D$26,{2,3,4},0),IFERROR(VLOOKUP(VVG118,[1]MQ!$A$6:$D$26,{2,3,4},0),IFERROR(VLOOKUP(VVG118,[1]BA!$A$6:$H$184,{2,5,8},0),{"No encontrado","X","X"}))))</f>
        <v>ALAMBRON 1/4</v>
      </c>
      <c r="VVI118" s="12" t="str">
        <v>Kg</v>
      </c>
      <c r="VVJ118" s="4">
        <v>16</v>
      </c>
      <c r="VVK118" s="1">
        <f t="shared" ref="VVK118" si="6027">(0.15*2+0.2*2)/0.2*0.248*1.03</f>
        <v>0.89</v>
      </c>
      <c r="VVL118" s="4">
        <f t="shared" si="3864"/>
        <v>14.24</v>
      </c>
      <c r="VVO118" s="1" t="s">
        <v>542</v>
      </c>
      <c r="VVP118" s="4" t="str" cm="1">
        <f t="array" ref="VVP118:VVR118">IFERROR(VLOOKUP(VVO118,[1]MA!$A$6:$D$32,{2,3,4},0),IFERROR(VLOOKUP(VVO118,[1]MO!$A$6:$D$26,{2,3,4},0),IFERROR(VLOOKUP(VVO118,[1]MQ!$A$6:$D$26,{2,3,4},0),IFERROR(VLOOKUP(VVO118,[1]BA!$A$6:$H$184,{2,5,8},0),{"No encontrado","X","X"}))))</f>
        <v>ALAMBRON 1/4</v>
      </c>
      <c r="VVQ118" s="12" t="str">
        <v>Kg</v>
      </c>
      <c r="VVR118" s="4">
        <v>16</v>
      </c>
      <c r="VVS118" s="1">
        <f t="shared" ref="VVS118" si="6028">(0.15*2+0.2*2)/0.2*0.248*1.03</f>
        <v>0.89</v>
      </c>
      <c r="VVT118" s="4">
        <f t="shared" si="3866"/>
        <v>14.24</v>
      </c>
      <c r="VVW118" s="1" t="s">
        <v>542</v>
      </c>
      <c r="VVX118" s="4" t="str" cm="1">
        <f t="array" ref="VVX118:VVZ118">IFERROR(VLOOKUP(VVW118,[1]MA!$A$6:$D$32,{2,3,4},0),IFERROR(VLOOKUP(VVW118,[1]MO!$A$6:$D$26,{2,3,4},0),IFERROR(VLOOKUP(VVW118,[1]MQ!$A$6:$D$26,{2,3,4},0),IFERROR(VLOOKUP(VVW118,[1]BA!$A$6:$H$184,{2,5,8},0),{"No encontrado","X","X"}))))</f>
        <v>ALAMBRON 1/4</v>
      </c>
      <c r="VVY118" s="12" t="str">
        <v>Kg</v>
      </c>
      <c r="VVZ118" s="4">
        <v>16</v>
      </c>
      <c r="VWA118" s="1">
        <f t="shared" ref="VWA118" si="6029">(0.15*2+0.2*2)/0.2*0.248*1.03</f>
        <v>0.89</v>
      </c>
      <c r="VWB118" s="4">
        <f t="shared" si="3868"/>
        <v>14.24</v>
      </c>
      <c r="VWE118" s="1" t="s">
        <v>542</v>
      </c>
      <c r="VWF118" s="4" t="str" cm="1">
        <f t="array" ref="VWF118:VWH118">IFERROR(VLOOKUP(VWE118,[1]MA!$A$6:$D$32,{2,3,4},0),IFERROR(VLOOKUP(VWE118,[1]MO!$A$6:$D$26,{2,3,4},0),IFERROR(VLOOKUP(VWE118,[1]MQ!$A$6:$D$26,{2,3,4},0),IFERROR(VLOOKUP(VWE118,[1]BA!$A$6:$H$184,{2,5,8},0),{"No encontrado","X","X"}))))</f>
        <v>ALAMBRON 1/4</v>
      </c>
      <c r="VWG118" s="12" t="str">
        <v>Kg</v>
      </c>
      <c r="VWH118" s="4">
        <v>16</v>
      </c>
      <c r="VWI118" s="1">
        <f t="shared" ref="VWI118" si="6030">(0.15*2+0.2*2)/0.2*0.248*1.03</f>
        <v>0.89</v>
      </c>
      <c r="VWJ118" s="4">
        <f t="shared" si="3870"/>
        <v>14.24</v>
      </c>
      <c r="VWM118" s="1" t="s">
        <v>542</v>
      </c>
      <c r="VWN118" s="4" t="str" cm="1">
        <f t="array" ref="VWN118:VWP118">IFERROR(VLOOKUP(VWM118,[1]MA!$A$6:$D$32,{2,3,4},0),IFERROR(VLOOKUP(VWM118,[1]MO!$A$6:$D$26,{2,3,4},0),IFERROR(VLOOKUP(VWM118,[1]MQ!$A$6:$D$26,{2,3,4},0),IFERROR(VLOOKUP(VWM118,[1]BA!$A$6:$H$184,{2,5,8},0),{"No encontrado","X","X"}))))</f>
        <v>ALAMBRON 1/4</v>
      </c>
      <c r="VWO118" s="12" t="str">
        <v>Kg</v>
      </c>
      <c r="VWP118" s="4">
        <v>16</v>
      </c>
      <c r="VWQ118" s="1">
        <f t="shared" ref="VWQ118" si="6031">(0.15*2+0.2*2)/0.2*0.248*1.03</f>
        <v>0.89</v>
      </c>
      <c r="VWR118" s="4">
        <f t="shared" si="3872"/>
        <v>14.24</v>
      </c>
      <c r="VWU118" s="1" t="s">
        <v>542</v>
      </c>
      <c r="VWV118" s="4" t="str" cm="1">
        <f t="array" ref="VWV118:VWX118">IFERROR(VLOOKUP(VWU118,[1]MA!$A$6:$D$32,{2,3,4},0),IFERROR(VLOOKUP(VWU118,[1]MO!$A$6:$D$26,{2,3,4},0),IFERROR(VLOOKUP(VWU118,[1]MQ!$A$6:$D$26,{2,3,4},0),IFERROR(VLOOKUP(VWU118,[1]BA!$A$6:$H$184,{2,5,8},0),{"No encontrado","X","X"}))))</f>
        <v>ALAMBRON 1/4</v>
      </c>
      <c r="VWW118" s="12" t="str">
        <v>Kg</v>
      </c>
      <c r="VWX118" s="4">
        <v>16</v>
      </c>
      <c r="VWY118" s="1">
        <f t="shared" ref="VWY118" si="6032">(0.15*2+0.2*2)/0.2*0.248*1.03</f>
        <v>0.89</v>
      </c>
      <c r="VWZ118" s="4">
        <f t="shared" si="3874"/>
        <v>14.24</v>
      </c>
      <c r="VXC118" s="1" t="s">
        <v>542</v>
      </c>
      <c r="VXD118" s="4" t="str" cm="1">
        <f t="array" ref="VXD118:VXF118">IFERROR(VLOOKUP(VXC118,[1]MA!$A$6:$D$32,{2,3,4},0),IFERROR(VLOOKUP(VXC118,[1]MO!$A$6:$D$26,{2,3,4},0),IFERROR(VLOOKUP(VXC118,[1]MQ!$A$6:$D$26,{2,3,4},0),IFERROR(VLOOKUP(VXC118,[1]BA!$A$6:$H$184,{2,5,8},0),{"No encontrado","X","X"}))))</f>
        <v>ALAMBRON 1/4</v>
      </c>
      <c r="VXE118" s="12" t="str">
        <v>Kg</v>
      </c>
      <c r="VXF118" s="4">
        <v>16</v>
      </c>
      <c r="VXG118" s="1">
        <f t="shared" ref="VXG118" si="6033">(0.15*2+0.2*2)/0.2*0.248*1.03</f>
        <v>0.89</v>
      </c>
      <c r="VXH118" s="4">
        <f t="shared" si="3876"/>
        <v>14.24</v>
      </c>
      <c r="VXK118" s="1" t="s">
        <v>542</v>
      </c>
      <c r="VXL118" s="4" t="str" cm="1">
        <f t="array" ref="VXL118:VXN118">IFERROR(VLOOKUP(VXK118,[1]MA!$A$6:$D$32,{2,3,4},0),IFERROR(VLOOKUP(VXK118,[1]MO!$A$6:$D$26,{2,3,4},0),IFERROR(VLOOKUP(VXK118,[1]MQ!$A$6:$D$26,{2,3,4},0),IFERROR(VLOOKUP(VXK118,[1]BA!$A$6:$H$184,{2,5,8},0),{"No encontrado","X","X"}))))</f>
        <v>ALAMBRON 1/4</v>
      </c>
      <c r="VXM118" s="12" t="str">
        <v>Kg</v>
      </c>
      <c r="VXN118" s="4">
        <v>16</v>
      </c>
      <c r="VXO118" s="1">
        <f t="shared" ref="VXO118" si="6034">(0.15*2+0.2*2)/0.2*0.248*1.03</f>
        <v>0.89</v>
      </c>
      <c r="VXP118" s="4">
        <f t="shared" si="3878"/>
        <v>14.24</v>
      </c>
      <c r="VXS118" s="1" t="s">
        <v>542</v>
      </c>
      <c r="VXT118" s="4" t="str" cm="1">
        <f t="array" ref="VXT118:VXV118">IFERROR(VLOOKUP(VXS118,[1]MA!$A$6:$D$32,{2,3,4},0),IFERROR(VLOOKUP(VXS118,[1]MO!$A$6:$D$26,{2,3,4},0),IFERROR(VLOOKUP(VXS118,[1]MQ!$A$6:$D$26,{2,3,4},0),IFERROR(VLOOKUP(VXS118,[1]BA!$A$6:$H$184,{2,5,8},0),{"No encontrado","X","X"}))))</f>
        <v>ALAMBRON 1/4</v>
      </c>
      <c r="VXU118" s="12" t="str">
        <v>Kg</v>
      </c>
      <c r="VXV118" s="4">
        <v>16</v>
      </c>
      <c r="VXW118" s="1">
        <f t="shared" ref="VXW118" si="6035">(0.15*2+0.2*2)/0.2*0.248*1.03</f>
        <v>0.89</v>
      </c>
      <c r="VXX118" s="4">
        <f t="shared" si="3880"/>
        <v>14.24</v>
      </c>
      <c r="VYA118" s="1" t="s">
        <v>542</v>
      </c>
      <c r="VYB118" s="4" t="str" cm="1">
        <f t="array" ref="VYB118:VYD118">IFERROR(VLOOKUP(VYA118,[1]MA!$A$6:$D$32,{2,3,4},0),IFERROR(VLOOKUP(VYA118,[1]MO!$A$6:$D$26,{2,3,4},0),IFERROR(VLOOKUP(VYA118,[1]MQ!$A$6:$D$26,{2,3,4},0),IFERROR(VLOOKUP(VYA118,[1]BA!$A$6:$H$184,{2,5,8},0),{"No encontrado","X","X"}))))</f>
        <v>ALAMBRON 1/4</v>
      </c>
      <c r="VYC118" s="12" t="str">
        <v>Kg</v>
      </c>
      <c r="VYD118" s="4">
        <v>16</v>
      </c>
      <c r="VYE118" s="1">
        <f t="shared" ref="VYE118" si="6036">(0.15*2+0.2*2)/0.2*0.248*1.03</f>
        <v>0.89</v>
      </c>
      <c r="VYF118" s="4">
        <f t="shared" si="3882"/>
        <v>14.24</v>
      </c>
      <c r="VYI118" s="1" t="s">
        <v>542</v>
      </c>
      <c r="VYJ118" s="4" t="str" cm="1">
        <f t="array" ref="VYJ118:VYL118">IFERROR(VLOOKUP(VYI118,[1]MA!$A$6:$D$32,{2,3,4},0),IFERROR(VLOOKUP(VYI118,[1]MO!$A$6:$D$26,{2,3,4},0),IFERROR(VLOOKUP(VYI118,[1]MQ!$A$6:$D$26,{2,3,4},0),IFERROR(VLOOKUP(VYI118,[1]BA!$A$6:$H$184,{2,5,8},0),{"No encontrado","X","X"}))))</f>
        <v>ALAMBRON 1/4</v>
      </c>
      <c r="VYK118" s="12" t="str">
        <v>Kg</v>
      </c>
      <c r="VYL118" s="4">
        <v>16</v>
      </c>
      <c r="VYM118" s="1">
        <f t="shared" ref="VYM118" si="6037">(0.15*2+0.2*2)/0.2*0.248*1.03</f>
        <v>0.89</v>
      </c>
      <c r="VYN118" s="4">
        <f t="shared" si="3884"/>
        <v>14.24</v>
      </c>
      <c r="VYQ118" s="1" t="s">
        <v>542</v>
      </c>
      <c r="VYR118" s="4" t="str" cm="1">
        <f t="array" ref="VYR118:VYT118">IFERROR(VLOOKUP(VYQ118,[1]MA!$A$6:$D$32,{2,3,4},0),IFERROR(VLOOKUP(VYQ118,[1]MO!$A$6:$D$26,{2,3,4},0),IFERROR(VLOOKUP(VYQ118,[1]MQ!$A$6:$D$26,{2,3,4},0),IFERROR(VLOOKUP(VYQ118,[1]BA!$A$6:$H$184,{2,5,8},0),{"No encontrado","X","X"}))))</f>
        <v>ALAMBRON 1/4</v>
      </c>
      <c r="VYS118" s="12" t="str">
        <v>Kg</v>
      </c>
      <c r="VYT118" s="4">
        <v>16</v>
      </c>
      <c r="VYU118" s="1">
        <f t="shared" ref="VYU118" si="6038">(0.15*2+0.2*2)/0.2*0.248*1.03</f>
        <v>0.89</v>
      </c>
      <c r="VYV118" s="4">
        <f t="shared" si="3886"/>
        <v>14.24</v>
      </c>
      <c r="VYY118" s="1" t="s">
        <v>542</v>
      </c>
      <c r="VYZ118" s="4" t="str" cm="1">
        <f t="array" ref="VYZ118:VZB118">IFERROR(VLOOKUP(VYY118,[1]MA!$A$6:$D$32,{2,3,4},0),IFERROR(VLOOKUP(VYY118,[1]MO!$A$6:$D$26,{2,3,4},0),IFERROR(VLOOKUP(VYY118,[1]MQ!$A$6:$D$26,{2,3,4},0),IFERROR(VLOOKUP(VYY118,[1]BA!$A$6:$H$184,{2,5,8},0),{"No encontrado","X","X"}))))</f>
        <v>ALAMBRON 1/4</v>
      </c>
      <c r="VZA118" s="12" t="str">
        <v>Kg</v>
      </c>
      <c r="VZB118" s="4">
        <v>16</v>
      </c>
      <c r="VZC118" s="1">
        <f t="shared" ref="VZC118" si="6039">(0.15*2+0.2*2)/0.2*0.248*1.03</f>
        <v>0.89</v>
      </c>
      <c r="VZD118" s="4">
        <f t="shared" si="3888"/>
        <v>14.24</v>
      </c>
      <c r="VZG118" s="1" t="s">
        <v>542</v>
      </c>
      <c r="VZH118" s="4" t="str" cm="1">
        <f t="array" ref="VZH118:VZJ118">IFERROR(VLOOKUP(VZG118,[1]MA!$A$6:$D$32,{2,3,4},0),IFERROR(VLOOKUP(VZG118,[1]MO!$A$6:$D$26,{2,3,4},0),IFERROR(VLOOKUP(VZG118,[1]MQ!$A$6:$D$26,{2,3,4},0),IFERROR(VLOOKUP(VZG118,[1]BA!$A$6:$H$184,{2,5,8},0),{"No encontrado","X","X"}))))</f>
        <v>ALAMBRON 1/4</v>
      </c>
      <c r="VZI118" s="12" t="str">
        <v>Kg</v>
      </c>
      <c r="VZJ118" s="4">
        <v>16</v>
      </c>
      <c r="VZK118" s="1">
        <f t="shared" ref="VZK118" si="6040">(0.15*2+0.2*2)/0.2*0.248*1.03</f>
        <v>0.89</v>
      </c>
      <c r="VZL118" s="4">
        <f t="shared" si="3890"/>
        <v>14.24</v>
      </c>
      <c r="VZO118" s="1" t="s">
        <v>542</v>
      </c>
      <c r="VZP118" s="4" t="str" cm="1">
        <f t="array" ref="VZP118:VZR118">IFERROR(VLOOKUP(VZO118,[1]MA!$A$6:$D$32,{2,3,4},0),IFERROR(VLOOKUP(VZO118,[1]MO!$A$6:$D$26,{2,3,4},0),IFERROR(VLOOKUP(VZO118,[1]MQ!$A$6:$D$26,{2,3,4},0),IFERROR(VLOOKUP(VZO118,[1]BA!$A$6:$H$184,{2,5,8},0),{"No encontrado","X","X"}))))</f>
        <v>ALAMBRON 1/4</v>
      </c>
      <c r="VZQ118" s="12" t="str">
        <v>Kg</v>
      </c>
      <c r="VZR118" s="4">
        <v>16</v>
      </c>
      <c r="VZS118" s="1">
        <f t="shared" ref="VZS118" si="6041">(0.15*2+0.2*2)/0.2*0.248*1.03</f>
        <v>0.89</v>
      </c>
      <c r="VZT118" s="4">
        <f t="shared" si="3892"/>
        <v>14.24</v>
      </c>
      <c r="VZW118" s="1" t="s">
        <v>542</v>
      </c>
      <c r="VZX118" s="4" t="str" cm="1">
        <f t="array" ref="VZX118:VZZ118">IFERROR(VLOOKUP(VZW118,[1]MA!$A$6:$D$32,{2,3,4},0),IFERROR(VLOOKUP(VZW118,[1]MO!$A$6:$D$26,{2,3,4},0),IFERROR(VLOOKUP(VZW118,[1]MQ!$A$6:$D$26,{2,3,4},0),IFERROR(VLOOKUP(VZW118,[1]BA!$A$6:$H$184,{2,5,8},0),{"No encontrado","X","X"}))))</f>
        <v>ALAMBRON 1/4</v>
      </c>
      <c r="VZY118" s="12" t="str">
        <v>Kg</v>
      </c>
      <c r="VZZ118" s="4">
        <v>16</v>
      </c>
      <c r="WAA118" s="1">
        <f t="shared" ref="WAA118" si="6042">(0.15*2+0.2*2)/0.2*0.248*1.03</f>
        <v>0.89</v>
      </c>
      <c r="WAB118" s="4">
        <f t="shared" si="3894"/>
        <v>14.24</v>
      </c>
      <c r="WAE118" s="1" t="s">
        <v>542</v>
      </c>
      <c r="WAF118" s="4" t="str" cm="1">
        <f t="array" ref="WAF118:WAH118">IFERROR(VLOOKUP(WAE118,[1]MA!$A$6:$D$32,{2,3,4},0),IFERROR(VLOOKUP(WAE118,[1]MO!$A$6:$D$26,{2,3,4},0),IFERROR(VLOOKUP(WAE118,[1]MQ!$A$6:$D$26,{2,3,4},0),IFERROR(VLOOKUP(WAE118,[1]BA!$A$6:$H$184,{2,5,8},0),{"No encontrado","X","X"}))))</f>
        <v>ALAMBRON 1/4</v>
      </c>
      <c r="WAG118" s="12" t="str">
        <v>Kg</v>
      </c>
      <c r="WAH118" s="4">
        <v>16</v>
      </c>
      <c r="WAI118" s="1">
        <f t="shared" ref="WAI118" si="6043">(0.15*2+0.2*2)/0.2*0.248*1.03</f>
        <v>0.89</v>
      </c>
      <c r="WAJ118" s="4">
        <f t="shared" si="3896"/>
        <v>14.24</v>
      </c>
      <c r="WAM118" s="1" t="s">
        <v>542</v>
      </c>
      <c r="WAN118" s="4" t="str" cm="1">
        <f t="array" ref="WAN118:WAP118">IFERROR(VLOOKUP(WAM118,[1]MA!$A$6:$D$32,{2,3,4},0),IFERROR(VLOOKUP(WAM118,[1]MO!$A$6:$D$26,{2,3,4},0),IFERROR(VLOOKUP(WAM118,[1]MQ!$A$6:$D$26,{2,3,4},0),IFERROR(VLOOKUP(WAM118,[1]BA!$A$6:$H$184,{2,5,8},0),{"No encontrado","X","X"}))))</f>
        <v>ALAMBRON 1/4</v>
      </c>
      <c r="WAO118" s="12" t="str">
        <v>Kg</v>
      </c>
      <c r="WAP118" s="4">
        <v>16</v>
      </c>
      <c r="WAQ118" s="1">
        <f t="shared" ref="WAQ118" si="6044">(0.15*2+0.2*2)/0.2*0.248*1.03</f>
        <v>0.89</v>
      </c>
      <c r="WAR118" s="4">
        <f t="shared" si="3898"/>
        <v>14.24</v>
      </c>
      <c r="WAU118" s="1" t="s">
        <v>542</v>
      </c>
      <c r="WAV118" s="4" t="str" cm="1">
        <f t="array" ref="WAV118:WAX118">IFERROR(VLOOKUP(WAU118,[1]MA!$A$6:$D$32,{2,3,4},0),IFERROR(VLOOKUP(WAU118,[1]MO!$A$6:$D$26,{2,3,4},0),IFERROR(VLOOKUP(WAU118,[1]MQ!$A$6:$D$26,{2,3,4},0),IFERROR(VLOOKUP(WAU118,[1]BA!$A$6:$H$184,{2,5,8},0),{"No encontrado","X","X"}))))</f>
        <v>ALAMBRON 1/4</v>
      </c>
      <c r="WAW118" s="12" t="str">
        <v>Kg</v>
      </c>
      <c r="WAX118" s="4">
        <v>16</v>
      </c>
      <c r="WAY118" s="1">
        <f t="shared" ref="WAY118" si="6045">(0.15*2+0.2*2)/0.2*0.248*1.03</f>
        <v>0.89</v>
      </c>
      <c r="WAZ118" s="4">
        <f t="shared" si="3900"/>
        <v>14.24</v>
      </c>
      <c r="WBC118" s="1" t="s">
        <v>542</v>
      </c>
      <c r="WBD118" s="4" t="str" cm="1">
        <f t="array" ref="WBD118:WBF118">IFERROR(VLOOKUP(WBC118,[1]MA!$A$6:$D$32,{2,3,4},0),IFERROR(VLOOKUP(WBC118,[1]MO!$A$6:$D$26,{2,3,4},0),IFERROR(VLOOKUP(WBC118,[1]MQ!$A$6:$D$26,{2,3,4},0),IFERROR(VLOOKUP(WBC118,[1]BA!$A$6:$H$184,{2,5,8},0),{"No encontrado","X","X"}))))</f>
        <v>ALAMBRON 1/4</v>
      </c>
      <c r="WBE118" s="12" t="str">
        <v>Kg</v>
      </c>
      <c r="WBF118" s="4">
        <v>16</v>
      </c>
      <c r="WBG118" s="1">
        <f t="shared" ref="WBG118" si="6046">(0.15*2+0.2*2)/0.2*0.248*1.03</f>
        <v>0.89</v>
      </c>
      <c r="WBH118" s="4">
        <f t="shared" si="3902"/>
        <v>14.24</v>
      </c>
      <c r="WBK118" s="1" t="s">
        <v>542</v>
      </c>
      <c r="WBL118" s="4" t="str" cm="1">
        <f t="array" ref="WBL118:WBN118">IFERROR(VLOOKUP(WBK118,[1]MA!$A$6:$D$32,{2,3,4},0),IFERROR(VLOOKUP(WBK118,[1]MO!$A$6:$D$26,{2,3,4},0),IFERROR(VLOOKUP(WBK118,[1]MQ!$A$6:$D$26,{2,3,4},0),IFERROR(VLOOKUP(WBK118,[1]BA!$A$6:$H$184,{2,5,8},0),{"No encontrado","X","X"}))))</f>
        <v>ALAMBRON 1/4</v>
      </c>
      <c r="WBM118" s="12" t="str">
        <v>Kg</v>
      </c>
      <c r="WBN118" s="4">
        <v>16</v>
      </c>
      <c r="WBO118" s="1">
        <f t="shared" ref="WBO118" si="6047">(0.15*2+0.2*2)/0.2*0.248*1.03</f>
        <v>0.89</v>
      </c>
      <c r="WBP118" s="4">
        <f t="shared" si="3904"/>
        <v>14.24</v>
      </c>
      <c r="WBS118" s="1" t="s">
        <v>542</v>
      </c>
      <c r="WBT118" s="4" t="str" cm="1">
        <f t="array" ref="WBT118:WBV118">IFERROR(VLOOKUP(WBS118,[1]MA!$A$6:$D$32,{2,3,4},0),IFERROR(VLOOKUP(WBS118,[1]MO!$A$6:$D$26,{2,3,4},0),IFERROR(VLOOKUP(WBS118,[1]MQ!$A$6:$D$26,{2,3,4},0),IFERROR(VLOOKUP(WBS118,[1]BA!$A$6:$H$184,{2,5,8},0),{"No encontrado","X","X"}))))</f>
        <v>ALAMBRON 1/4</v>
      </c>
      <c r="WBU118" s="12" t="str">
        <v>Kg</v>
      </c>
      <c r="WBV118" s="4">
        <v>16</v>
      </c>
      <c r="WBW118" s="1">
        <f t="shared" ref="WBW118" si="6048">(0.15*2+0.2*2)/0.2*0.248*1.03</f>
        <v>0.89</v>
      </c>
      <c r="WBX118" s="4">
        <f t="shared" si="3906"/>
        <v>14.24</v>
      </c>
      <c r="WCA118" s="1" t="s">
        <v>542</v>
      </c>
      <c r="WCB118" s="4" t="str" cm="1">
        <f t="array" ref="WCB118:WCD118">IFERROR(VLOOKUP(WCA118,[1]MA!$A$6:$D$32,{2,3,4},0),IFERROR(VLOOKUP(WCA118,[1]MO!$A$6:$D$26,{2,3,4},0),IFERROR(VLOOKUP(WCA118,[1]MQ!$A$6:$D$26,{2,3,4},0),IFERROR(VLOOKUP(WCA118,[1]BA!$A$6:$H$184,{2,5,8},0),{"No encontrado","X","X"}))))</f>
        <v>ALAMBRON 1/4</v>
      </c>
      <c r="WCC118" s="12" t="str">
        <v>Kg</v>
      </c>
      <c r="WCD118" s="4">
        <v>16</v>
      </c>
      <c r="WCE118" s="1">
        <f t="shared" ref="WCE118" si="6049">(0.15*2+0.2*2)/0.2*0.248*1.03</f>
        <v>0.89</v>
      </c>
      <c r="WCF118" s="4">
        <f t="shared" si="3908"/>
        <v>14.24</v>
      </c>
      <c r="WCI118" s="1" t="s">
        <v>542</v>
      </c>
      <c r="WCJ118" s="4" t="str" cm="1">
        <f t="array" ref="WCJ118:WCL118">IFERROR(VLOOKUP(WCI118,[1]MA!$A$6:$D$32,{2,3,4},0),IFERROR(VLOOKUP(WCI118,[1]MO!$A$6:$D$26,{2,3,4},0),IFERROR(VLOOKUP(WCI118,[1]MQ!$A$6:$D$26,{2,3,4},0),IFERROR(VLOOKUP(WCI118,[1]BA!$A$6:$H$184,{2,5,8},0),{"No encontrado","X","X"}))))</f>
        <v>ALAMBRON 1/4</v>
      </c>
      <c r="WCK118" s="12" t="str">
        <v>Kg</v>
      </c>
      <c r="WCL118" s="4">
        <v>16</v>
      </c>
      <c r="WCM118" s="1">
        <f t="shared" ref="WCM118" si="6050">(0.15*2+0.2*2)/0.2*0.248*1.03</f>
        <v>0.89</v>
      </c>
      <c r="WCN118" s="4">
        <f t="shared" si="3910"/>
        <v>14.24</v>
      </c>
      <c r="WCQ118" s="1" t="s">
        <v>542</v>
      </c>
      <c r="WCR118" s="4" t="str" cm="1">
        <f t="array" ref="WCR118:WCT118">IFERROR(VLOOKUP(WCQ118,[1]MA!$A$6:$D$32,{2,3,4},0),IFERROR(VLOOKUP(WCQ118,[1]MO!$A$6:$D$26,{2,3,4},0),IFERROR(VLOOKUP(WCQ118,[1]MQ!$A$6:$D$26,{2,3,4},0),IFERROR(VLOOKUP(WCQ118,[1]BA!$A$6:$H$184,{2,5,8},0),{"No encontrado","X","X"}))))</f>
        <v>ALAMBRON 1/4</v>
      </c>
      <c r="WCS118" s="12" t="str">
        <v>Kg</v>
      </c>
      <c r="WCT118" s="4">
        <v>16</v>
      </c>
      <c r="WCU118" s="1">
        <f t="shared" ref="WCU118" si="6051">(0.15*2+0.2*2)/0.2*0.248*1.03</f>
        <v>0.89</v>
      </c>
      <c r="WCV118" s="4">
        <f t="shared" si="3912"/>
        <v>14.24</v>
      </c>
      <c r="WCY118" s="1" t="s">
        <v>542</v>
      </c>
      <c r="WCZ118" s="4" t="str" cm="1">
        <f t="array" ref="WCZ118:WDB118">IFERROR(VLOOKUP(WCY118,[1]MA!$A$6:$D$32,{2,3,4},0),IFERROR(VLOOKUP(WCY118,[1]MO!$A$6:$D$26,{2,3,4},0),IFERROR(VLOOKUP(WCY118,[1]MQ!$A$6:$D$26,{2,3,4},0),IFERROR(VLOOKUP(WCY118,[1]BA!$A$6:$H$184,{2,5,8},0),{"No encontrado","X","X"}))))</f>
        <v>ALAMBRON 1/4</v>
      </c>
      <c r="WDA118" s="12" t="str">
        <v>Kg</v>
      </c>
      <c r="WDB118" s="4">
        <v>16</v>
      </c>
      <c r="WDC118" s="1">
        <f t="shared" ref="WDC118" si="6052">(0.15*2+0.2*2)/0.2*0.248*1.03</f>
        <v>0.89</v>
      </c>
      <c r="WDD118" s="4">
        <f t="shared" si="3914"/>
        <v>14.24</v>
      </c>
      <c r="WDG118" s="1" t="s">
        <v>542</v>
      </c>
      <c r="WDH118" s="4" t="str" cm="1">
        <f t="array" ref="WDH118:WDJ118">IFERROR(VLOOKUP(WDG118,[1]MA!$A$6:$D$32,{2,3,4},0),IFERROR(VLOOKUP(WDG118,[1]MO!$A$6:$D$26,{2,3,4},0),IFERROR(VLOOKUP(WDG118,[1]MQ!$A$6:$D$26,{2,3,4},0),IFERROR(VLOOKUP(WDG118,[1]BA!$A$6:$H$184,{2,5,8},0),{"No encontrado","X","X"}))))</f>
        <v>ALAMBRON 1/4</v>
      </c>
      <c r="WDI118" s="12" t="str">
        <v>Kg</v>
      </c>
      <c r="WDJ118" s="4">
        <v>16</v>
      </c>
      <c r="WDK118" s="1">
        <f t="shared" ref="WDK118" si="6053">(0.15*2+0.2*2)/0.2*0.248*1.03</f>
        <v>0.89</v>
      </c>
      <c r="WDL118" s="4">
        <f t="shared" si="3916"/>
        <v>14.24</v>
      </c>
      <c r="WDO118" s="1" t="s">
        <v>542</v>
      </c>
      <c r="WDP118" s="4" t="str" cm="1">
        <f t="array" ref="WDP118:WDR118">IFERROR(VLOOKUP(WDO118,[1]MA!$A$6:$D$32,{2,3,4},0),IFERROR(VLOOKUP(WDO118,[1]MO!$A$6:$D$26,{2,3,4},0),IFERROR(VLOOKUP(WDO118,[1]MQ!$A$6:$D$26,{2,3,4},0),IFERROR(VLOOKUP(WDO118,[1]BA!$A$6:$H$184,{2,5,8},0),{"No encontrado","X","X"}))))</f>
        <v>ALAMBRON 1/4</v>
      </c>
      <c r="WDQ118" s="12" t="str">
        <v>Kg</v>
      </c>
      <c r="WDR118" s="4">
        <v>16</v>
      </c>
      <c r="WDS118" s="1">
        <f t="shared" ref="WDS118" si="6054">(0.15*2+0.2*2)/0.2*0.248*1.03</f>
        <v>0.89</v>
      </c>
      <c r="WDT118" s="4">
        <f t="shared" si="3918"/>
        <v>14.24</v>
      </c>
      <c r="WDW118" s="1" t="s">
        <v>542</v>
      </c>
      <c r="WDX118" s="4" t="str" cm="1">
        <f t="array" ref="WDX118:WDZ118">IFERROR(VLOOKUP(WDW118,[1]MA!$A$6:$D$32,{2,3,4},0),IFERROR(VLOOKUP(WDW118,[1]MO!$A$6:$D$26,{2,3,4},0),IFERROR(VLOOKUP(WDW118,[1]MQ!$A$6:$D$26,{2,3,4},0),IFERROR(VLOOKUP(WDW118,[1]BA!$A$6:$H$184,{2,5,8},0),{"No encontrado","X","X"}))))</f>
        <v>ALAMBRON 1/4</v>
      </c>
      <c r="WDY118" s="12" t="str">
        <v>Kg</v>
      </c>
      <c r="WDZ118" s="4">
        <v>16</v>
      </c>
      <c r="WEA118" s="1">
        <f t="shared" ref="WEA118" si="6055">(0.15*2+0.2*2)/0.2*0.248*1.03</f>
        <v>0.89</v>
      </c>
      <c r="WEB118" s="4">
        <f t="shared" si="3920"/>
        <v>14.24</v>
      </c>
      <c r="WEE118" s="1" t="s">
        <v>542</v>
      </c>
      <c r="WEF118" s="4" t="str" cm="1">
        <f t="array" ref="WEF118:WEH118">IFERROR(VLOOKUP(WEE118,[1]MA!$A$6:$D$32,{2,3,4},0),IFERROR(VLOOKUP(WEE118,[1]MO!$A$6:$D$26,{2,3,4},0),IFERROR(VLOOKUP(WEE118,[1]MQ!$A$6:$D$26,{2,3,4},0),IFERROR(VLOOKUP(WEE118,[1]BA!$A$6:$H$184,{2,5,8},0),{"No encontrado","X","X"}))))</f>
        <v>ALAMBRON 1/4</v>
      </c>
      <c r="WEG118" s="12" t="str">
        <v>Kg</v>
      </c>
      <c r="WEH118" s="4">
        <v>16</v>
      </c>
      <c r="WEI118" s="1">
        <f t="shared" ref="WEI118" si="6056">(0.15*2+0.2*2)/0.2*0.248*1.03</f>
        <v>0.89</v>
      </c>
      <c r="WEJ118" s="4">
        <f t="shared" si="3922"/>
        <v>14.24</v>
      </c>
      <c r="WEM118" s="1" t="s">
        <v>542</v>
      </c>
      <c r="WEN118" s="4" t="str" cm="1">
        <f t="array" ref="WEN118:WEP118">IFERROR(VLOOKUP(WEM118,[1]MA!$A$6:$D$32,{2,3,4},0),IFERROR(VLOOKUP(WEM118,[1]MO!$A$6:$D$26,{2,3,4},0),IFERROR(VLOOKUP(WEM118,[1]MQ!$A$6:$D$26,{2,3,4},0),IFERROR(VLOOKUP(WEM118,[1]BA!$A$6:$H$184,{2,5,8},0),{"No encontrado","X","X"}))))</f>
        <v>ALAMBRON 1/4</v>
      </c>
      <c r="WEO118" s="12" t="str">
        <v>Kg</v>
      </c>
      <c r="WEP118" s="4">
        <v>16</v>
      </c>
      <c r="WEQ118" s="1">
        <f t="shared" ref="WEQ118" si="6057">(0.15*2+0.2*2)/0.2*0.248*1.03</f>
        <v>0.89</v>
      </c>
      <c r="WER118" s="4">
        <f t="shared" si="3924"/>
        <v>14.24</v>
      </c>
      <c r="WEU118" s="1" t="s">
        <v>542</v>
      </c>
      <c r="WEV118" s="4" t="str" cm="1">
        <f t="array" ref="WEV118:WEX118">IFERROR(VLOOKUP(WEU118,[1]MA!$A$6:$D$32,{2,3,4},0),IFERROR(VLOOKUP(WEU118,[1]MO!$A$6:$D$26,{2,3,4},0),IFERROR(VLOOKUP(WEU118,[1]MQ!$A$6:$D$26,{2,3,4},0),IFERROR(VLOOKUP(WEU118,[1]BA!$A$6:$H$184,{2,5,8},0),{"No encontrado","X","X"}))))</f>
        <v>ALAMBRON 1/4</v>
      </c>
      <c r="WEW118" s="12" t="str">
        <v>Kg</v>
      </c>
      <c r="WEX118" s="4">
        <v>16</v>
      </c>
      <c r="WEY118" s="1">
        <f t="shared" ref="WEY118" si="6058">(0.15*2+0.2*2)/0.2*0.248*1.03</f>
        <v>0.89</v>
      </c>
      <c r="WEZ118" s="4">
        <f t="shared" si="3926"/>
        <v>14.24</v>
      </c>
      <c r="WFC118" s="1" t="s">
        <v>542</v>
      </c>
      <c r="WFD118" s="4" t="str" cm="1">
        <f t="array" ref="WFD118:WFF118">IFERROR(VLOOKUP(WFC118,[1]MA!$A$6:$D$32,{2,3,4},0),IFERROR(VLOOKUP(WFC118,[1]MO!$A$6:$D$26,{2,3,4},0),IFERROR(VLOOKUP(WFC118,[1]MQ!$A$6:$D$26,{2,3,4},0),IFERROR(VLOOKUP(WFC118,[1]BA!$A$6:$H$184,{2,5,8},0),{"No encontrado","X","X"}))))</f>
        <v>ALAMBRON 1/4</v>
      </c>
      <c r="WFE118" s="12" t="str">
        <v>Kg</v>
      </c>
      <c r="WFF118" s="4">
        <v>16</v>
      </c>
      <c r="WFG118" s="1">
        <f t="shared" ref="WFG118" si="6059">(0.15*2+0.2*2)/0.2*0.248*1.03</f>
        <v>0.89</v>
      </c>
      <c r="WFH118" s="4">
        <f t="shared" si="3928"/>
        <v>14.24</v>
      </c>
      <c r="WFK118" s="1" t="s">
        <v>542</v>
      </c>
      <c r="WFL118" s="4" t="str" cm="1">
        <f t="array" ref="WFL118:WFN118">IFERROR(VLOOKUP(WFK118,[1]MA!$A$6:$D$32,{2,3,4},0),IFERROR(VLOOKUP(WFK118,[1]MO!$A$6:$D$26,{2,3,4},0),IFERROR(VLOOKUP(WFK118,[1]MQ!$A$6:$D$26,{2,3,4},0),IFERROR(VLOOKUP(WFK118,[1]BA!$A$6:$H$184,{2,5,8},0),{"No encontrado","X","X"}))))</f>
        <v>ALAMBRON 1/4</v>
      </c>
      <c r="WFM118" s="12" t="str">
        <v>Kg</v>
      </c>
      <c r="WFN118" s="4">
        <v>16</v>
      </c>
      <c r="WFO118" s="1">
        <f t="shared" ref="WFO118" si="6060">(0.15*2+0.2*2)/0.2*0.248*1.03</f>
        <v>0.89</v>
      </c>
      <c r="WFP118" s="4">
        <f t="shared" si="3930"/>
        <v>14.24</v>
      </c>
      <c r="WFS118" s="1" t="s">
        <v>542</v>
      </c>
      <c r="WFT118" s="4" t="str" cm="1">
        <f t="array" ref="WFT118:WFV118">IFERROR(VLOOKUP(WFS118,[1]MA!$A$6:$D$32,{2,3,4},0),IFERROR(VLOOKUP(WFS118,[1]MO!$A$6:$D$26,{2,3,4},0),IFERROR(VLOOKUP(WFS118,[1]MQ!$A$6:$D$26,{2,3,4},0),IFERROR(VLOOKUP(WFS118,[1]BA!$A$6:$H$184,{2,5,8},0),{"No encontrado","X","X"}))))</f>
        <v>ALAMBRON 1/4</v>
      </c>
      <c r="WFU118" s="12" t="str">
        <v>Kg</v>
      </c>
      <c r="WFV118" s="4">
        <v>16</v>
      </c>
      <c r="WFW118" s="1">
        <f t="shared" ref="WFW118" si="6061">(0.15*2+0.2*2)/0.2*0.248*1.03</f>
        <v>0.89</v>
      </c>
      <c r="WFX118" s="4">
        <f t="shared" si="3932"/>
        <v>14.24</v>
      </c>
      <c r="WGA118" s="1" t="s">
        <v>542</v>
      </c>
      <c r="WGB118" s="4" t="str" cm="1">
        <f t="array" ref="WGB118:WGD118">IFERROR(VLOOKUP(WGA118,[1]MA!$A$6:$D$32,{2,3,4},0),IFERROR(VLOOKUP(WGA118,[1]MO!$A$6:$D$26,{2,3,4},0),IFERROR(VLOOKUP(WGA118,[1]MQ!$A$6:$D$26,{2,3,4},0),IFERROR(VLOOKUP(WGA118,[1]BA!$A$6:$H$184,{2,5,8},0),{"No encontrado","X","X"}))))</f>
        <v>ALAMBRON 1/4</v>
      </c>
      <c r="WGC118" s="12" t="str">
        <v>Kg</v>
      </c>
      <c r="WGD118" s="4">
        <v>16</v>
      </c>
      <c r="WGE118" s="1">
        <f t="shared" ref="WGE118" si="6062">(0.15*2+0.2*2)/0.2*0.248*1.03</f>
        <v>0.89</v>
      </c>
      <c r="WGF118" s="4">
        <f t="shared" si="3934"/>
        <v>14.24</v>
      </c>
      <c r="WGI118" s="1" t="s">
        <v>542</v>
      </c>
      <c r="WGJ118" s="4" t="str" cm="1">
        <f t="array" ref="WGJ118:WGL118">IFERROR(VLOOKUP(WGI118,[1]MA!$A$6:$D$32,{2,3,4},0),IFERROR(VLOOKUP(WGI118,[1]MO!$A$6:$D$26,{2,3,4},0),IFERROR(VLOOKUP(WGI118,[1]MQ!$A$6:$D$26,{2,3,4},0),IFERROR(VLOOKUP(WGI118,[1]BA!$A$6:$H$184,{2,5,8},0),{"No encontrado","X","X"}))))</f>
        <v>ALAMBRON 1/4</v>
      </c>
      <c r="WGK118" s="12" t="str">
        <v>Kg</v>
      </c>
      <c r="WGL118" s="4">
        <v>16</v>
      </c>
      <c r="WGM118" s="1">
        <f t="shared" ref="WGM118" si="6063">(0.15*2+0.2*2)/0.2*0.248*1.03</f>
        <v>0.89</v>
      </c>
      <c r="WGN118" s="4">
        <f t="shared" si="3936"/>
        <v>14.24</v>
      </c>
      <c r="WGQ118" s="1" t="s">
        <v>542</v>
      </c>
      <c r="WGR118" s="4" t="str" cm="1">
        <f t="array" ref="WGR118:WGT118">IFERROR(VLOOKUP(WGQ118,[1]MA!$A$6:$D$32,{2,3,4},0),IFERROR(VLOOKUP(WGQ118,[1]MO!$A$6:$D$26,{2,3,4},0),IFERROR(VLOOKUP(WGQ118,[1]MQ!$A$6:$D$26,{2,3,4},0),IFERROR(VLOOKUP(WGQ118,[1]BA!$A$6:$H$184,{2,5,8},0),{"No encontrado","X","X"}))))</f>
        <v>ALAMBRON 1/4</v>
      </c>
      <c r="WGS118" s="12" t="str">
        <v>Kg</v>
      </c>
      <c r="WGT118" s="4">
        <v>16</v>
      </c>
      <c r="WGU118" s="1">
        <f t="shared" ref="WGU118" si="6064">(0.15*2+0.2*2)/0.2*0.248*1.03</f>
        <v>0.89</v>
      </c>
      <c r="WGV118" s="4">
        <f t="shared" si="3938"/>
        <v>14.24</v>
      </c>
      <c r="WGY118" s="1" t="s">
        <v>542</v>
      </c>
      <c r="WGZ118" s="4" t="str" cm="1">
        <f t="array" ref="WGZ118:WHB118">IFERROR(VLOOKUP(WGY118,[1]MA!$A$6:$D$32,{2,3,4},0),IFERROR(VLOOKUP(WGY118,[1]MO!$A$6:$D$26,{2,3,4},0),IFERROR(VLOOKUP(WGY118,[1]MQ!$A$6:$D$26,{2,3,4},0),IFERROR(VLOOKUP(WGY118,[1]BA!$A$6:$H$184,{2,5,8},0),{"No encontrado","X","X"}))))</f>
        <v>ALAMBRON 1/4</v>
      </c>
      <c r="WHA118" s="12" t="str">
        <v>Kg</v>
      </c>
      <c r="WHB118" s="4">
        <v>16</v>
      </c>
      <c r="WHC118" s="1">
        <f t="shared" ref="WHC118" si="6065">(0.15*2+0.2*2)/0.2*0.248*1.03</f>
        <v>0.89</v>
      </c>
      <c r="WHD118" s="4">
        <f t="shared" si="3940"/>
        <v>14.24</v>
      </c>
      <c r="WHG118" s="1" t="s">
        <v>542</v>
      </c>
      <c r="WHH118" s="4" t="str" cm="1">
        <f t="array" ref="WHH118:WHJ118">IFERROR(VLOOKUP(WHG118,[1]MA!$A$6:$D$32,{2,3,4},0),IFERROR(VLOOKUP(WHG118,[1]MO!$A$6:$D$26,{2,3,4},0),IFERROR(VLOOKUP(WHG118,[1]MQ!$A$6:$D$26,{2,3,4},0),IFERROR(VLOOKUP(WHG118,[1]BA!$A$6:$H$184,{2,5,8},0),{"No encontrado","X","X"}))))</f>
        <v>ALAMBRON 1/4</v>
      </c>
      <c r="WHI118" s="12" t="str">
        <v>Kg</v>
      </c>
      <c r="WHJ118" s="4">
        <v>16</v>
      </c>
      <c r="WHK118" s="1">
        <f t="shared" ref="WHK118" si="6066">(0.15*2+0.2*2)/0.2*0.248*1.03</f>
        <v>0.89</v>
      </c>
      <c r="WHL118" s="4">
        <f t="shared" si="3942"/>
        <v>14.24</v>
      </c>
      <c r="WHO118" s="1" t="s">
        <v>542</v>
      </c>
      <c r="WHP118" s="4" t="str" cm="1">
        <f t="array" ref="WHP118:WHR118">IFERROR(VLOOKUP(WHO118,[1]MA!$A$6:$D$32,{2,3,4},0),IFERROR(VLOOKUP(WHO118,[1]MO!$A$6:$D$26,{2,3,4},0),IFERROR(VLOOKUP(WHO118,[1]MQ!$A$6:$D$26,{2,3,4},0),IFERROR(VLOOKUP(WHO118,[1]BA!$A$6:$H$184,{2,5,8},0),{"No encontrado","X","X"}))))</f>
        <v>ALAMBRON 1/4</v>
      </c>
      <c r="WHQ118" s="12" t="str">
        <v>Kg</v>
      </c>
      <c r="WHR118" s="4">
        <v>16</v>
      </c>
      <c r="WHS118" s="1">
        <f t="shared" ref="WHS118" si="6067">(0.15*2+0.2*2)/0.2*0.248*1.03</f>
        <v>0.89</v>
      </c>
      <c r="WHT118" s="4">
        <f t="shared" si="3944"/>
        <v>14.24</v>
      </c>
      <c r="WHW118" s="1" t="s">
        <v>542</v>
      </c>
      <c r="WHX118" s="4" t="str" cm="1">
        <f t="array" ref="WHX118:WHZ118">IFERROR(VLOOKUP(WHW118,[1]MA!$A$6:$D$32,{2,3,4},0),IFERROR(VLOOKUP(WHW118,[1]MO!$A$6:$D$26,{2,3,4},0),IFERROR(VLOOKUP(WHW118,[1]MQ!$A$6:$D$26,{2,3,4},0),IFERROR(VLOOKUP(WHW118,[1]BA!$A$6:$H$184,{2,5,8},0),{"No encontrado","X","X"}))))</f>
        <v>ALAMBRON 1/4</v>
      </c>
      <c r="WHY118" s="12" t="str">
        <v>Kg</v>
      </c>
      <c r="WHZ118" s="4">
        <v>16</v>
      </c>
      <c r="WIA118" s="1">
        <f t="shared" ref="WIA118" si="6068">(0.15*2+0.2*2)/0.2*0.248*1.03</f>
        <v>0.89</v>
      </c>
      <c r="WIB118" s="4">
        <f t="shared" si="3946"/>
        <v>14.24</v>
      </c>
      <c r="WIE118" s="1" t="s">
        <v>542</v>
      </c>
      <c r="WIF118" s="4" t="str" cm="1">
        <f t="array" ref="WIF118:WIH118">IFERROR(VLOOKUP(WIE118,[1]MA!$A$6:$D$32,{2,3,4},0),IFERROR(VLOOKUP(WIE118,[1]MO!$A$6:$D$26,{2,3,4},0),IFERROR(VLOOKUP(WIE118,[1]MQ!$A$6:$D$26,{2,3,4},0),IFERROR(VLOOKUP(WIE118,[1]BA!$A$6:$H$184,{2,5,8},0),{"No encontrado","X","X"}))))</f>
        <v>ALAMBRON 1/4</v>
      </c>
      <c r="WIG118" s="12" t="str">
        <v>Kg</v>
      </c>
      <c r="WIH118" s="4">
        <v>16</v>
      </c>
      <c r="WII118" s="1">
        <f t="shared" ref="WII118" si="6069">(0.15*2+0.2*2)/0.2*0.248*1.03</f>
        <v>0.89</v>
      </c>
      <c r="WIJ118" s="4">
        <f t="shared" si="3948"/>
        <v>14.24</v>
      </c>
      <c r="WIM118" s="1" t="s">
        <v>542</v>
      </c>
      <c r="WIN118" s="4" t="str" cm="1">
        <f t="array" ref="WIN118:WIP118">IFERROR(VLOOKUP(WIM118,[1]MA!$A$6:$D$32,{2,3,4},0),IFERROR(VLOOKUP(WIM118,[1]MO!$A$6:$D$26,{2,3,4},0),IFERROR(VLOOKUP(WIM118,[1]MQ!$A$6:$D$26,{2,3,4},0),IFERROR(VLOOKUP(WIM118,[1]BA!$A$6:$H$184,{2,5,8},0),{"No encontrado","X","X"}))))</f>
        <v>ALAMBRON 1/4</v>
      </c>
      <c r="WIO118" s="12" t="str">
        <v>Kg</v>
      </c>
      <c r="WIP118" s="4">
        <v>16</v>
      </c>
      <c r="WIQ118" s="1">
        <f t="shared" ref="WIQ118" si="6070">(0.15*2+0.2*2)/0.2*0.248*1.03</f>
        <v>0.89</v>
      </c>
      <c r="WIR118" s="4">
        <f t="shared" si="3950"/>
        <v>14.24</v>
      </c>
      <c r="WIU118" s="1" t="s">
        <v>542</v>
      </c>
      <c r="WIV118" s="4" t="str" cm="1">
        <f t="array" ref="WIV118:WIX118">IFERROR(VLOOKUP(WIU118,[1]MA!$A$6:$D$32,{2,3,4},0),IFERROR(VLOOKUP(WIU118,[1]MO!$A$6:$D$26,{2,3,4},0),IFERROR(VLOOKUP(WIU118,[1]MQ!$A$6:$D$26,{2,3,4},0),IFERROR(VLOOKUP(WIU118,[1]BA!$A$6:$H$184,{2,5,8},0),{"No encontrado","X","X"}))))</f>
        <v>ALAMBRON 1/4</v>
      </c>
      <c r="WIW118" s="12" t="str">
        <v>Kg</v>
      </c>
      <c r="WIX118" s="4">
        <v>16</v>
      </c>
      <c r="WIY118" s="1">
        <f t="shared" ref="WIY118" si="6071">(0.15*2+0.2*2)/0.2*0.248*1.03</f>
        <v>0.89</v>
      </c>
      <c r="WIZ118" s="4">
        <f t="shared" si="3952"/>
        <v>14.24</v>
      </c>
      <c r="WJC118" s="1" t="s">
        <v>542</v>
      </c>
      <c r="WJD118" s="4" t="str" cm="1">
        <f t="array" ref="WJD118:WJF118">IFERROR(VLOOKUP(WJC118,[1]MA!$A$6:$D$32,{2,3,4},0),IFERROR(VLOOKUP(WJC118,[1]MO!$A$6:$D$26,{2,3,4},0),IFERROR(VLOOKUP(WJC118,[1]MQ!$A$6:$D$26,{2,3,4},0),IFERROR(VLOOKUP(WJC118,[1]BA!$A$6:$H$184,{2,5,8},0),{"No encontrado","X","X"}))))</f>
        <v>ALAMBRON 1/4</v>
      </c>
      <c r="WJE118" s="12" t="str">
        <v>Kg</v>
      </c>
      <c r="WJF118" s="4">
        <v>16</v>
      </c>
      <c r="WJG118" s="1">
        <f t="shared" ref="WJG118" si="6072">(0.15*2+0.2*2)/0.2*0.248*1.03</f>
        <v>0.89</v>
      </c>
      <c r="WJH118" s="4">
        <f t="shared" si="3954"/>
        <v>14.24</v>
      </c>
      <c r="WJK118" s="1" t="s">
        <v>542</v>
      </c>
      <c r="WJL118" s="4" t="str" cm="1">
        <f t="array" ref="WJL118:WJN118">IFERROR(VLOOKUP(WJK118,[1]MA!$A$6:$D$32,{2,3,4},0),IFERROR(VLOOKUP(WJK118,[1]MO!$A$6:$D$26,{2,3,4},0),IFERROR(VLOOKUP(WJK118,[1]MQ!$A$6:$D$26,{2,3,4},0),IFERROR(VLOOKUP(WJK118,[1]BA!$A$6:$H$184,{2,5,8},0),{"No encontrado","X","X"}))))</f>
        <v>ALAMBRON 1/4</v>
      </c>
      <c r="WJM118" s="12" t="str">
        <v>Kg</v>
      </c>
      <c r="WJN118" s="4">
        <v>16</v>
      </c>
      <c r="WJO118" s="1">
        <f t="shared" ref="WJO118" si="6073">(0.15*2+0.2*2)/0.2*0.248*1.03</f>
        <v>0.89</v>
      </c>
      <c r="WJP118" s="4">
        <f t="shared" si="3956"/>
        <v>14.24</v>
      </c>
      <c r="WJS118" s="1" t="s">
        <v>542</v>
      </c>
      <c r="WJT118" s="4" t="str" cm="1">
        <f t="array" ref="WJT118:WJV118">IFERROR(VLOOKUP(WJS118,[1]MA!$A$6:$D$32,{2,3,4},0),IFERROR(VLOOKUP(WJS118,[1]MO!$A$6:$D$26,{2,3,4},0),IFERROR(VLOOKUP(WJS118,[1]MQ!$A$6:$D$26,{2,3,4},0),IFERROR(VLOOKUP(WJS118,[1]BA!$A$6:$H$184,{2,5,8},0),{"No encontrado","X","X"}))))</f>
        <v>ALAMBRON 1/4</v>
      </c>
      <c r="WJU118" s="12" t="str">
        <v>Kg</v>
      </c>
      <c r="WJV118" s="4">
        <v>16</v>
      </c>
      <c r="WJW118" s="1">
        <f t="shared" ref="WJW118" si="6074">(0.15*2+0.2*2)/0.2*0.248*1.03</f>
        <v>0.89</v>
      </c>
      <c r="WJX118" s="4">
        <f t="shared" si="3958"/>
        <v>14.24</v>
      </c>
      <c r="WKA118" s="1" t="s">
        <v>542</v>
      </c>
      <c r="WKB118" s="4" t="str" cm="1">
        <f t="array" ref="WKB118:WKD118">IFERROR(VLOOKUP(WKA118,[1]MA!$A$6:$D$32,{2,3,4},0),IFERROR(VLOOKUP(WKA118,[1]MO!$A$6:$D$26,{2,3,4},0),IFERROR(VLOOKUP(WKA118,[1]MQ!$A$6:$D$26,{2,3,4},0),IFERROR(VLOOKUP(WKA118,[1]BA!$A$6:$H$184,{2,5,8},0),{"No encontrado","X","X"}))))</f>
        <v>ALAMBRON 1/4</v>
      </c>
      <c r="WKC118" s="12" t="str">
        <v>Kg</v>
      </c>
      <c r="WKD118" s="4">
        <v>16</v>
      </c>
      <c r="WKE118" s="1">
        <f t="shared" ref="WKE118" si="6075">(0.15*2+0.2*2)/0.2*0.248*1.03</f>
        <v>0.89</v>
      </c>
      <c r="WKF118" s="4">
        <f t="shared" si="3960"/>
        <v>14.24</v>
      </c>
      <c r="WKI118" s="1" t="s">
        <v>542</v>
      </c>
      <c r="WKJ118" s="4" t="str" cm="1">
        <f t="array" ref="WKJ118:WKL118">IFERROR(VLOOKUP(WKI118,[1]MA!$A$6:$D$32,{2,3,4},0),IFERROR(VLOOKUP(WKI118,[1]MO!$A$6:$D$26,{2,3,4},0),IFERROR(VLOOKUP(WKI118,[1]MQ!$A$6:$D$26,{2,3,4},0),IFERROR(VLOOKUP(WKI118,[1]BA!$A$6:$H$184,{2,5,8},0),{"No encontrado","X","X"}))))</f>
        <v>ALAMBRON 1/4</v>
      </c>
      <c r="WKK118" s="12" t="str">
        <v>Kg</v>
      </c>
      <c r="WKL118" s="4">
        <v>16</v>
      </c>
      <c r="WKM118" s="1">
        <f t="shared" ref="WKM118" si="6076">(0.15*2+0.2*2)/0.2*0.248*1.03</f>
        <v>0.89</v>
      </c>
      <c r="WKN118" s="4">
        <f t="shared" si="3962"/>
        <v>14.24</v>
      </c>
      <c r="WKQ118" s="1" t="s">
        <v>542</v>
      </c>
      <c r="WKR118" s="4" t="str" cm="1">
        <f t="array" ref="WKR118:WKT118">IFERROR(VLOOKUP(WKQ118,[1]MA!$A$6:$D$32,{2,3,4},0),IFERROR(VLOOKUP(WKQ118,[1]MO!$A$6:$D$26,{2,3,4},0),IFERROR(VLOOKUP(WKQ118,[1]MQ!$A$6:$D$26,{2,3,4},0),IFERROR(VLOOKUP(WKQ118,[1]BA!$A$6:$H$184,{2,5,8},0),{"No encontrado","X","X"}))))</f>
        <v>ALAMBRON 1/4</v>
      </c>
      <c r="WKS118" s="12" t="str">
        <v>Kg</v>
      </c>
      <c r="WKT118" s="4">
        <v>16</v>
      </c>
      <c r="WKU118" s="1">
        <f t="shared" ref="WKU118" si="6077">(0.15*2+0.2*2)/0.2*0.248*1.03</f>
        <v>0.89</v>
      </c>
      <c r="WKV118" s="4">
        <f t="shared" si="3964"/>
        <v>14.24</v>
      </c>
      <c r="WKY118" s="1" t="s">
        <v>542</v>
      </c>
      <c r="WKZ118" s="4" t="str" cm="1">
        <f t="array" ref="WKZ118:WLB118">IFERROR(VLOOKUP(WKY118,[1]MA!$A$6:$D$32,{2,3,4},0),IFERROR(VLOOKUP(WKY118,[1]MO!$A$6:$D$26,{2,3,4},0),IFERROR(VLOOKUP(WKY118,[1]MQ!$A$6:$D$26,{2,3,4},0),IFERROR(VLOOKUP(WKY118,[1]BA!$A$6:$H$184,{2,5,8},0),{"No encontrado","X","X"}))))</f>
        <v>ALAMBRON 1/4</v>
      </c>
      <c r="WLA118" s="12" t="str">
        <v>Kg</v>
      </c>
      <c r="WLB118" s="4">
        <v>16</v>
      </c>
      <c r="WLC118" s="1">
        <f t="shared" ref="WLC118" si="6078">(0.15*2+0.2*2)/0.2*0.248*1.03</f>
        <v>0.89</v>
      </c>
      <c r="WLD118" s="4">
        <f t="shared" si="3966"/>
        <v>14.24</v>
      </c>
      <c r="WLG118" s="1" t="s">
        <v>542</v>
      </c>
      <c r="WLH118" s="4" t="str" cm="1">
        <f t="array" ref="WLH118:WLJ118">IFERROR(VLOOKUP(WLG118,[1]MA!$A$6:$D$32,{2,3,4},0),IFERROR(VLOOKUP(WLG118,[1]MO!$A$6:$D$26,{2,3,4},0),IFERROR(VLOOKUP(WLG118,[1]MQ!$A$6:$D$26,{2,3,4},0),IFERROR(VLOOKUP(WLG118,[1]BA!$A$6:$H$184,{2,5,8},0),{"No encontrado","X","X"}))))</f>
        <v>ALAMBRON 1/4</v>
      </c>
      <c r="WLI118" s="12" t="str">
        <v>Kg</v>
      </c>
      <c r="WLJ118" s="4">
        <v>16</v>
      </c>
      <c r="WLK118" s="1">
        <f t="shared" ref="WLK118" si="6079">(0.15*2+0.2*2)/0.2*0.248*1.03</f>
        <v>0.89</v>
      </c>
      <c r="WLL118" s="4">
        <f t="shared" si="3968"/>
        <v>14.24</v>
      </c>
      <c r="WLO118" s="1" t="s">
        <v>542</v>
      </c>
      <c r="WLP118" s="4" t="str" cm="1">
        <f t="array" ref="WLP118:WLR118">IFERROR(VLOOKUP(WLO118,[1]MA!$A$6:$D$32,{2,3,4},0),IFERROR(VLOOKUP(WLO118,[1]MO!$A$6:$D$26,{2,3,4},0),IFERROR(VLOOKUP(WLO118,[1]MQ!$A$6:$D$26,{2,3,4},0),IFERROR(VLOOKUP(WLO118,[1]BA!$A$6:$H$184,{2,5,8},0),{"No encontrado","X","X"}))))</f>
        <v>ALAMBRON 1/4</v>
      </c>
      <c r="WLQ118" s="12" t="str">
        <v>Kg</v>
      </c>
      <c r="WLR118" s="4">
        <v>16</v>
      </c>
      <c r="WLS118" s="1">
        <f t="shared" ref="WLS118" si="6080">(0.15*2+0.2*2)/0.2*0.248*1.03</f>
        <v>0.89</v>
      </c>
      <c r="WLT118" s="4">
        <f t="shared" si="3970"/>
        <v>14.24</v>
      </c>
      <c r="WLW118" s="1" t="s">
        <v>542</v>
      </c>
      <c r="WLX118" s="4" t="str" cm="1">
        <f t="array" ref="WLX118:WLZ118">IFERROR(VLOOKUP(WLW118,[1]MA!$A$6:$D$32,{2,3,4},0),IFERROR(VLOOKUP(WLW118,[1]MO!$A$6:$D$26,{2,3,4},0),IFERROR(VLOOKUP(WLW118,[1]MQ!$A$6:$D$26,{2,3,4},0),IFERROR(VLOOKUP(WLW118,[1]BA!$A$6:$H$184,{2,5,8},0),{"No encontrado","X","X"}))))</f>
        <v>ALAMBRON 1/4</v>
      </c>
      <c r="WLY118" s="12" t="str">
        <v>Kg</v>
      </c>
      <c r="WLZ118" s="4">
        <v>16</v>
      </c>
      <c r="WMA118" s="1">
        <f t="shared" ref="WMA118" si="6081">(0.15*2+0.2*2)/0.2*0.248*1.03</f>
        <v>0.89</v>
      </c>
      <c r="WMB118" s="4">
        <f t="shared" si="3972"/>
        <v>14.24</v>
      </c>
      <c r="WME118" s="1" t="s">
        <v>542</v>
      </c>
      <c r="WMF118" s="4" t="str" cm="1">
        <f t="array" ref="WMF118:WMH118">IFERROR(VLOOKUP(WME118,[1]MA!$A$6:$D$32,{2,3,4},0),IFERROR(VLOOKUP(WME118,[1]MO!$A$6:$D$26,{2,3,4},0),IFERROR(VLOOKUP(WME118,[1]MQ!$A$6:$D$26,{2,3,4},0),IFERROR(VLOOKUP(WME118,[1]BA!$A$6:$H$184,{2,5,8},0),{"No encontrado","X","X"}))))</f>
        <v>ALAMBRON 1/4</v>
      </c>
      <c r="WMG118" s="12" t="str">
        <v>Kg</v>
      </c>
      <c r="WMH118" s="4">
        <v>16</v>
      </c>
      <c r="WMI118" s="1">
        <f t="shared" ref="WMI118" si="6082">(0.15*2+0.2*2)/0.2*0.248*1.03</f>
        <v>0.89</v>
      </c>
      <c r="WMJ118" s="4">
        <f t="shared" si="3974"/>
        <v>14.24</v>
      </c>
      <c r="WMM118" s="1" t="s">
        <v>542</v>
      </c>
      <c r="WMN118" s="4" t="str" cm="1">
        <f t="array" ref="WMN118:WMP118">IFERROR(VLOOKUP(WMM118,[1]MA!$A$6:$D$32,{2,3,4},0),IFERROR(VLOOKUP(WMM118,[1]MO!$A$6:$D$26,{2,3,4},0),IFERROR(VLOOKUP(WMM118,[1]MQ!$A$6:$D$26,{2,3,4},0),IFERROR(VLOOKUP(WMM118,[1]BA!$A$6:$H$184,{2,5,8},0),{"No encontrado","X","X"}))))</f>
        <v>ALAMBRON 1/4</v>
      </c>
      <c r="WMO118" s="12" t="str">
        <v>Kg</v>
      </c>
      <c r="WMP118" s="4">
        <v>16</v>
      </c>
      <c r="WMQ118" s="1">
        <f t="shared" ref="WMQ118" si="6083">(0.15*2+0.2*2)/0.2*0.248*1.03</f>
        <v>0.89</v>
      </c>
      <c r="WMR118" s="4">
        <f t="shared" si="3976"/>
        <v>14.24</v>
      </c>
      <c r="WMU118" s="1" t="s">
        <v>542</v>
      </c>
      <c r="WMV118" s="4" t="str" cm="1">
        <f t="array" ref="WMV118:WMX118">IFERROR(VLOOKUP(WMU118,[1]MA!$A$6:$D$32,{2,3,4},0),IFERROR(VLOOKUP(WMU118,[1]MO!$A$6:$D$26,{2,3,4},0),IFERROR(VLOOKUP(WMU118,[1]MQ!$A$6:$D$26,{2,3,4},0),IFERROR(VLOOKUP(WMU118,[1]BA!$A$6:$H$184,{2,5,8},0),{"No encontrado","X","X"}))))</f>
        <v>ALAMBRON 1/4</v>
      </c>
      <c r="WMW118" s="12" t="str">
        <v>Kg</v>
      </c>
      <c r="WMX118" s="4">
        <v>16</v>
      </c>
      <c r="WMY118" s="1">
        <f t="shared" ref="WMY118" si="6084">(0.15*2+0.2*2)/0.2*0.248*1.03</f>
        <v>0.89</v>
      </c>
      <c r="WMZ118" s="4">
        <f t="shared" si="3978"/>
        <v>14.24</v>
      </c>
      <c r="WNC118" s="1" t="s">
        <v>542</v>
      </c>
      <c r="WND118" s="4" t="str" cm="1">
        <f t="array" ref="WND118:WNF118">IFERROR(VLOOKUP(WNC118,[1]MA!$A$6:$D$32,{2,3,4},0),IFERROR(VLOOKUP(WNC118,[1]MO!$A$6:$D$26,{2,3,4},0),IFERROR(VLOOKUP(WNC118,[1]MQ!$A$6:$D$26,{2,3,4},0),IFERROR(VLOOKUP(WNC118,[1]BA!$A$6:$H$184,{2,5,8},0),{"No encontrado","X","X"}))))</f>
        <v>ALAMBRON 1/4</v>
      </c>
      <c r="WNE118" s="12" t="str">
        <v>Kg</v>
      </c>
      <c r="WNF118" s="4">
        <v>16</v>
      </c>
      <c r="WNG118" s="1">
        <f t="shared" ref="WNG118" si="6085">(0.15*2+0.2*2)/0.2*0.248*1.03</f>
        <v>0.89</v>
      </c>
      <c r="WNH118" s="4">
        <f t="shared" si="3980"/>
        <v>14.24</v>
      </c>
      <c r="WNK118" s="1" t="s">
        <v>542</v>
      </c>
      <c r="WNL118" s="4" t="str" cm="1">
        <f t="array" ref="WNL118:WNN118">IFERROR(VLOOKUP(WNK118,[1]MA!$A$6:$D$32,{2,3,4},0),IFERROR(VLOOKUP(WNK118,[1]MO!$A$6:$D$26,{2,3,4},0),IFERROR(VLOOKUP(WNK118,[1]MQ!$A$6:$D$26,{2,3,4},0),IFERROR(VLOOKUP(WNK118,[1]BA!$A$6:$H$184,{2,5,8},0),{"No encontrado","X","X"}))))</f>
        <v>ALAMBRON 1/4</v>
      </c>
      <c r="WNM118" s="12" t="str">
        <v>Kg</v>
      </c>
      <c r="WNN118" s="4">
        <v>16</v>
      </c>
      <c r="WNO118" s="1">
        <f t="shared" ref="WNO118" si="6086">(0.15*2+0.2*2)/0.2*0.248*1.03</f>
        <v>0.89</v>
      </c>
      <c r="WNP118" s="4">
        <f t="shared" si="3982"/>
        <v>14.24</v>
      </c>
      <c r="WNS118" s="1" t="s">
        <v>542</v>
      </c>
      <c r="WNT118" s="4" t="str" cm="1">
        <f t="array" ref="WNT118:WNV118">IFERROR(VLOOKUP(WNS118,[1]MA!$A$6:$D$32,{2,3,4},0),IFERROR(VLOOKUP(WNS118,[1]MO!$A$6:$D$26,{2,3,4},0),IFERROR(VLOOKUP(WNS118,[1]MQ!$A$6:$D$26,{2,3,4},0),IFERROR(VLOOKUP(WNS118,[1]BA!$A$6:$H$184,{2,5,8},0),{"No encontrado","X","X"}))))</f>
        <v>ALAMBRON 1/4</v>
      </c>
      <c r="WNU118" s="12" t="str">
        <v>Kg</v>
      </c>
      <c r="WNV118" s="4">
        <v>16</v>
      </c>
      <c r="WNW118" s="1">
        <f t="shared" ref="WNW118" si="6087">(0.15*2+0.2*2)/0.2*0.248*1.03</f>
        <v>0.89</v>
      </c>
      <c r="WNX118" s="4">
        <f t="shared" si="3984"/>
        <v>14.24</v>
      </c>
      <c r="WOA118" s="1" t="s">
        <v>542</v>
      </c>
      <c r="WOB118" s="4" t="str" cm="1">
        <f t="array" ref="WOB118:WOD118">IFERROR(VLOOKUP(WOA118,[1]MA!$A$6:$D$32,{2,3,4},0),IFERROR(VLOOKUP(WOA118,[1]MO!$A$6:$D$26,{2,3,4},0),IFERROR(VLOOKUP(WOA118,[1]MQ!$A$6:$D$26,{2,3,4},0),IFERROR(VLOOKUP(WOA118,[1]BA!$A$6:$H$184,{2,5,8},0),{"No encontrado","X","X"}))))</f>
        <v>ALAMBRON 1/4</v>
      </c>
      <c r="WOC118" s="12" t="str">
        <v>Kg</v>
      </c>
      <c r="WOD118" s="4">
        <v>16</v>
      </c>
      <c r="WOE118" s="1">
        <f t="shared" ref="WOE118" si="6088">(0.15*2+0.2*2)/0.2*0.248*1.03</f>
        <v>0.89</v>
      </c>
      <c r="WOF118" s="4">
        <f t="shared" si="3986"/>
        <v>14.24</v>
      </c>
      <c r="WOI118" s="1" t="s">
        <v>542</v>
      </c>
      <c r="WOJ118" s="4" t="str" cm="1">
        <f t="array" ref="WOJ118:WOL118">IFERROR(VLOOKUP(WOI118,[1]MA!$A$6:$D$32,{2,3,4},0),IFERROR(VLOOKUP(WOI118,[1]MO!$A$6:$D$26,{2,3,4},0),IFERROR(VLOOKUP(WOI118,[1]MQ!$A$6:$D$26,{2,3,4},0),IFERROR(VLOOKUP(WOI118,[1]BA!$A$6:$H$184,{2,5,8},0),{"No encontrado","X","X"}))))</f>
        <v>ALAMBRON 1/4</v>
      </c>
      <c r="WOK118" s="12" t="str">
        <v>Kg</v>
      </c>
      <c r="WOL118" s="4">
        <v>16</v>
      </c>
      <c r="WOM118" s="1">
        <f t="shared" ref="WOM118" si="6089">(0.15*2+0.2*2)/0.2*0.248*1.03</f>
        <v>0.89</v>
      </c>
      <c r="WON118" s="4">
        <f t="shared" si="3988"/>
        <v>14.24</v>
      </c>
      <c r="WOQ118" s="1" t="s">
        <v>542</v>
      </c>
      <c r="WOR118" s="4" t="str" cm="1">
        <f t="array" ref="WOR118:WOT118">IFERROR(VLOOKUP(WOQ118,[1]MA!$A$6:$D$32,{2,3,4},0),IFERROR(VLOOKUP(WOQ118,[1]MO!$A$6:$D$26,{2,3,4},0),IFERROR(VLOOKUP(WOQ118,[1]MQ!$A$6:$D$26,{2,3,4},0),IFERROR(VLOOKUP(WOQ118,[1]BA!$A$6:$H$184,{2,5,8},0),{"No encontrado","X","X"}))))</f>
        <v>ALAMBRON 1/4</v>
      </c>
      <c r="WOS118" s="12" t="str">
        <v>Kg</v>
      </c>
      <c r="WOT118" s="4">
        <v>16</v>
      </c>
      <c r="WOU118" s="1">
        <f t="shared" ref="WOU118" si="6090">(0.15*2+0.2*2)/0.2*0.248*1.03</f>
        <v>0.89</v>
      </c>
      <c r="WOV118" s="4">
        <f t="shared" si="3990"/>
        <v>14.24</v>
      </c>
      <c r="WOY118" s="1" t="s">
        <v>542</v>
      </c>
      <c r="WOZ118" s="4" t="str" cm="1">
        <f t="array" ref="WOZ118:WPB118">IFERROR(VLOOKUP(WOY118,[1]MA!$A$6:$D$32,{2,3,4},0),IFERROR(VLOOKUP(WOY118,[1]MO!$A$6:$D$26,{2,3,4},0),IFERROR(VLOOKUP(WOY118,[1]MQ!$A$6:$D$26,{2,3,4},0),IFERROR(VLOOKUP(WOY118,[1]BA!$A$6:$H$184,{2,5,8},0),{"No encontrado","X","X"}))))</f>
        <v>ALAMBRON 1/4</v>
      </c>
      <c r="WPA118" s="12" t="str">
        <v>Kg</v>
      </c>
      <c r="WPB118" s="4">
        <v>16</v>
      </c>
      <c r="WPC118" s="1">
        <f t="shared" ref="WPC118" si="6091">(0.15*2+0.2*2)/0.2*0.248*1.03</f>
        <v>0.89</v>
      </c>
      <c r="WPD118" s="4">
        <f t="shared" si="3992"/>
        <v>14.24</v>
      </c>
      <c r="WPG118" s="1" t="s">
        <v>542</v>
      </c>
      <c r="WPH118" s="4" t="str" cm="1">
        <f t="array" ref="WPH118:WPJ118">IFERROR(VLOOKUP(WPG118,[1]MA!$A$6:$D$32,{2,3,4},0),IFERROR(VLOOKUP(WPG118,[1]MO!$A$6:$D$26,{2,3,4},0),IFERROR(VLOOKUP(WPG118,[1]MQ!$A$6:$D$26,{2,3,4},0),IFERROR(VLOOKUP(WPG118,[1]BA!$A$6:$H$184,{2,5,8},0),{"No encontrado","X","X"}))))</f>
        <v>ALAMBRON 1/4</v>
      </c>
      <c r="WPI118" s="12" t="str">
        <v>Kg</v>
      </c>
      <c r="WPJ118" s="4">
        <v>16</v>
      </c>
      <c r="WPK118" s="1">
        <f t="shared" ref="WPK118" si="6092">(0.15*2+0.2*2)/0.2*0.248*1.03</f>
        <v>0.89</v>
      </c>
      <c r="WPL118" s="4">
        <f t="shared" si="3994"/>
        <v>14.24</v>
      </c>
      <c r="WPO118" s="1" t="s">
        <v>542</v>
      </c>
      <c r="WPP118" s="4" t="str" cm="1">
        <f t="array" ref="WPP118:WPR118">IFERROR(VLOOKUP(WPO118,[1]MA!$A$6:$D$32,{2,3,4},0),IFERROR(VLOOKUP(WPO118,[1]MO!$A$6:$D$26,{2,3,4},0),IFERROR(VLOOKUP(WPO118,[1]MQ!$A$6:$D$26,{2,3,4},0),IFERROR(VLOOKUP(WPO118,[1]BA!$A$6:$H$184,{2,5,8},0),{"No encontrado","X","X"}))))</f>
        <v>ALAMBRON 1/4</v>
      </c>
      <c r="WPQ118" s="12" t="str">
        <v>Kg</v>
      </c>
      <c r="WPR118" s="4">
        <v>16</v>
      </c>
      <c r="WPS118" s="1">
        <f t="shared" ref="WPS118" si="6093">(0.15*2+0.2*2)/0.2*0.248*1.03</f>
        <v>0.89</v>
      </c>
      <c r="WPT118" s="4">
        <f t="shared" si="3996"/>
        <v>14.24</v>
      </c>
      <c r="WPW118" s="1" t="s">
        <v>542</v>
      </c>
      <c r="WPX118" s="4" t="str" cm="1">
        <f t="array" ref="WPX118:WPZ118">IFERROR(VLOOKUP(WPW118,[1]MA!$A$6:$D$32,{2,3,4},0),IFERROR(VLOOKUP(WPW118,[1]MO!$A$6:$D$26,{2,3,4},0),IFERROR(VLOOKUP(WPW118,[1]MQ!$A$6:$D$26,{2,3,4},0),IFERROR(VLOOKUP(WPW118,[1]BA!$A$6:$H$184,{2,5,8},0),{"No encontrado","X","X"}))))</f>
        <v>ALAMBRON 1/4</v>
      </c>
      <c r="WPY118" s="12" t="str">
        <v>Kg</v>
      </c>
      <c r="WPZ118" s="4">
        <v>16</v>
      </c>
      <c r="WQA118" s="1">
        <f t="shared" ref="WQA118" si="6094">(0.15*2+0.2*2)/0.2*0.248*1.03</f>
        <v>0.89</v>
      </c>
      <c r="WQB118" s="4">
        <f t="shared" si="3998"/>
        <v>14.24</v>
      </c>
      <c r="WQE118" s="1" t="s">
        <v>542</v>
      </c>
      <c r="WQF118" s="4" t="str" cm="1">
        <f t="array" ref="WQF118:WQH118">IFERROR(VLOOKUP(WQE118,[1]MA!$A$6:$D$32,{2,3,4},0),IFERROR(VLOOKUP(WQE118,[1]MO!$A$6:$D$26,{2,3,4},0),IFERROR(VLOOKUP(WQE118,[1]MQ!$A$6:$D$26,{2,3,4},0),IFERROR(VLOOKUP(WQE118,[1]BA!$A$6:$H$184,{2,5,8},0),{"No encontrado","X","X"}))))</f>
        <v>ALAMBRON 1/4</v>
      </c>
      <c r="WQG118" s="12" t="str">
        <v>Kg</v>
      </c>
      <c r="WQH118" s="4">
        <v>16</v>
      </c>
      <c r="WQI118" s="1">
        <f t="shared" ref="WQI118" si="6095">(0.15*2+0.2*2)/0.2*0.248*1.03</f>
        <v>0.89</v>
      </c>
      <c r="WQJ118" s="4">
        <f t="shared" si="4000"/>
        <v>14.24</v>
      </c>
      <c r="WQM118" s="1" t="s">
        <v>542</v>
      </c>
      <c r="WQN118" s="4" t="str" cm="1">
        <f t="array" ref="WQN118:WQP118">IFERROR(VLOOKUP(WQM118,[1]MA!$A$6:$D$32,{2,3,4},0),IFERROR(VLOOKUP(WQM118,[1]MO!$A$6:$D$26,{2,3,4},0),IFERROR(VLOOKUP(WQM118,[1]MQ!$A$6:$D$26,{2,3,4},0),IFERROR(VLOOKUP(WQM118,[1]BA!$A$6:$H$184,{2,5,8},0),{"No encontrado","X","X"}))))</f>
        <v>ALAMBRON 1/4</v>
      </c>
      <c r="WQO118" s="12" t="str">
        <v>Kg</v>
      </c>
      <c r="WQP118" s="4">
        <v>16</v>
      </c>
      <c r="WQQ118" s="1">
        <f t="shared" ref="WQQ118" si="6096">(0.15*2+0.2*2)/0.2*0.248*1.03</f>
        <v>0.89</v>
      </c>
      <c r="WQR118" s="4">
        <f t="shared" si="4002"/>
        <v>14.24</v>
      </c>
      <c r="WQU118" s="1" t="s">
        <v>542</v>
      </c>
      <c r="WQV118" s="4" t="str" cm="1">
        <f t="array" ref="WQV118:WQX118">IFERROR(VLOOKUP(WQU118,[1]MA!$A$6:$D$32,{2,3,4},0),IFERROR(VLOOKUP(WQU118,[1]MO!$A$6:$D$26,{2,3,4},0),IFERROR(VLOOKUP(WQU118,[1]MQ!$A$6:$D$26,{2,3,4},0),IFERROR(VLOOKUP(WQU118,[1]BA!$A$6:$H$184,{2,5,8},0),{"No encontrado","X","X"}))))</f>
        <v>ALAMBRON 1/4</v>
      </c>
      <c r="WQW118" s="12" t="str">
        <v>Kg</v>
      </c>
      <c r="WQX118" s="4">
        <v>16</v>
      </c>
      <c r="WQY118" s="1">
        <f t="shared" ref="WQY118" si="6097">(0.15*2+0.2*2)/0.2*0.248*1.03</f>
        <v>0.89</v>
      </c>
      <c r="WQZ118" s="4">
        <f t="shared" si="4004"/>
        <v>14.24</v>
      </c>
      <c r="WRC118" s="1" t="s">
        <v>542</v>
      </c>
      <c r="WRD118" s="4" t="str" cm="1">
        <f t="array" ref="WRD118:WRF118">IFERROR(VLOOKUP(WRC118,[1]MA!$A$6:$D$32,{2,3,4},0),IFERROR(VLOOKUP(WRC118,[1]MO!$A$6:$D$26,{2,3,4},0),IFERROR(VLOOKUP(WRC118,[1]MQ!$A$6:$D$26,{2,3,4},0),IFERROR(VLOOKUP(WRC118,[1]BA!$A$6:$H$184,{2,5,8},0),{"No encontrado","X","X"}))))</f>
        <v>ALAMBRON 1/4</v>
      </c>
      <c r="WRE118" s="12" t="str">
        <v>Kg</v>
      </c>
      <c r="WRF118" s="4">
        <v>16</v>
      </c>
      <c r="WRG118" s="1">
        <f t="shared" ref="WRG118" si="6098">(0.15*2+0.2*2)/0.2*0.248*1.03</f>
        <v>0.89</v>
      </c>
      <c r="WRH118" s="4">
        <f t="shared" si="4006"/>
        <v>14.24</v>
      </c>
      <c r="WRK118" s="1" t="s">
        <v>542</v>
      </c>
      <c r="WRL118" s="4" t="str" cm="1">
        <f t="array" ref="WRL118:WRN118">IFERROR(VLOOKUP(WRK118,[1]MA!$A$6:$D$32,{2,3,4},0),IFERROR(VLOOKUP(WRK118,[1]MO!$A$6:$D$26,{2,3,4},0),IFERROR(VLOOKUP(WRK118,[1]MQ!$A$6:$D$26,{2,3,4},0),IFERROR(VLOOKUP(WRK118,[1]BA!$A$6:$H$184,{2,5,8},0),{"No encontrado","X","X"}))))</f>
        <v>ALAMBRON 1/4</v>
      </c>
      <c r="WRM118" s="12" t="str">
        <v>Kg</v>
      </c>
      <c r="WRN118" s="4">
        <v>16</v>
      </c>
      <c r="WRO118" s="1">
        <f t="shared" ref="WRO118" si="6099">(0.15*2+0.2*2)/0.2*0.248*1.03</f>
        <v>0.89</v>
      </c>
      <c r="WRP118" s="4">
        <f t="shared" si="4008"/>
        <v>14.24</v>
      </c>
      <c r="WRS118" s="1" t="s">
        <v>542</v>
      </c>
      <c r="WRT118" s="4" t="str" cm="1">
        <f t="array" ref="WRT118:WRV118">IFERROR(VLOOKUP(WRS118,[1]MA!$A$6:$D$32,{2,3,4},0),IFERROR(VLOOKUP(WRS118,[1]MO!$A$6:$D$26,{2,3,4},0),IFERROR(VLOOKUP(WRS118,[1]MQ!$A$6:$D$26,{2,3,4},0),IFERROR(VLOOKUP(WRS118,[1]BA!$A$6:$H$184,{2,5,8},0),{"No encontrado","X","X"}))))</f>
        <v>ALAMBRON 1/4</v>
      </c>
      <c r="WRU118" s="12" t="str">
        <v>Kg</v>
      </c>
      <c r="WRV118" s="4">
        <v>16</v>
      </c>
      <c r="WRW118" s="1">
        <f t="shared" ref="WRW118" si="6100">(0.15*2+0.2*2)/0.2*0.248*1.03</f>
        <v>0.89</v>
      </c>
      <c r="WRX118" s="4">
        <f t="shared" si="4010"/>
        <v>14.24</v>
      </c>
      <c r="WSA118" s="1" t="s">
        <v>542</v>
      </c>
      <c r="WSB118" s="4" t="str" cm="1">
        <f t="array" ref="WSB118:WSD118">IFERROR(VLOOKUP(WSA118,[1]MA!$A$6:$D$32,{2,3,4},0),IFERROR(VLOOKUP(WSA118,[1]MO!$A$6:$D$26,{2,3,4},0),IFERROR(VLOOKUP(WSA118,[1]MQ!$A$6:$D$26,{2,3,4},0),IFERROR(VLOOKUP(WSA118,[1]BA!$A$6:$H$184,{2,5,8},0),{"No encontrado","X","X"}))))</f>
        <v>ALAMBRON 1/4</v>
      </c>
      <c r="WSC118" s="12" t="str">
        <v>Kg</v>
      </c>
      <c r="WSD118" s="4">
        <v>16</v>
      </c>
      <c r="WSE118" s="1">
        <f t="shared" ref="WSE118" si="6101">(0.15*2+0.2*2)/0.2*0.248*1.03</f>
        <v>0.89</v>
      </c>
      <c r="WSF118" s="4">
        <f t="shared" si="4012"/>
        <v>14.24</v>
      </c>
      <c r="WSI118" s="1" t="s">
        <v>542</v>
      </c>
      <c r="WSJ118" s="4" t="str" cm="1">
        <f t="array" ref="WSJ118:WSL118">IFERROR(VLOOKUP(WSI118,[1]MA!$A$6:$D$32,{2,3,4},0),IFERROR(VLOOKUP(WSI118,[1]MO!$A$6:$D$26,{2,3,4},0),IFERROR(VLOOKUP(WSI118,[1]MQ!$A$6:$D$26,{2,3,4},0),IFERROR(VLOOKUP(WSI118,[1]BA!$A$6:$H$184,{2,5,8},0),{"No encontrado","X","X"}))))</f>
        <v>ALAMBRON 1/4</v>
      </c>
      <c r="WSK118" s="12" t="str">
        <v>Kg</v>
      </c>
      <c r="WSL118" s="4">
        <v>16</v>
      </c>
      <c r="WSM118" s="1">
        <f t="shared" ref="WSM118" si="6102">(0.15*2+0.2*2)/0.2*0.248*1.03</f>
        <v>0.89</v>
      </c>
      <c r="WSN118" s="4">
        <f t="shared" si="4014"/>
        <v>14.24</v>
      </c>
      <c r="WSQ118" s="1" t="s">
        <v>542</v>
      </c>
      <c r="WSR118" s="4" t="str" cm="1">
        <f t="array" ref="WSR118:WST118">IFERROR(VLOOKUP(WSQ118,[1]MA!$A$6:$D$32,{2,3,4},0),IFERROR(VLOOKUP(WSQ118,[1]MO!$A$6:$D$26,{2,3,4},0),IFERROR(VLOOKUP(WSQ118,[1]MQ!$A$6:$D$26,{2,3,4},0),IFERROR(VLOOKUP(WSQ118,[1]BA!$A$6:$H$184,{2,5,8},0),{"No encontrado","X","X"}))))</f>
        <v>ALAMBRON 1/4</v>
      </c>
      <c r="WSS118" s="12" t="str">
        <v>Kg</v>
      </c>
      <c r="WST118" s="4">
        <v>16</v>
      </c>
      <c r="WSU118" s="1">
        <f t="shared" ref="WSU118" si="6103">(0.15*2+0.2*2)/0.2*0.248*1.03</f>
        <v>0.89</v>
      </c>
      <c r="WSV118" s="4">
        <f t="shared" si="4016"/>
        <v>14.24</v>
      </c>
      <c r="WSY118" s="1" t="s">
        <v>542</v>
      </c>
      <c r="WSZ118" s="4" t="str" cm="1">
        <f t="array" ref="WSZ118:WTB118">IFERROR(VLOOKUP(WSY118,[1]MA!$A$6:$D$32,{2,3,4},0),IFERROR(VLOOKUP(WSY118,[1]MO!$A$6:$D$26,{2,3,4},0),IFERROR(VLOOKUP(WSY118,[1]MQ!$A$6:$D$26,{2,3,4},0),IFERROR(VLOOKUP(WSY118,[1]BA!$A$6:$H$184,{2,5,8},0),{"No encontrado","X","X"}))))</f>
        <v>ALAMBRON 1/4</v>
      </c>
      <c r="WTA118" s="12" t="str">
        <v>Kg</v>
      </c>
      <c r="WTB118" s="4">
        <v>16</v>
      </c>
      <c r="WTC118" s="1">
        <f t="shared" ref="WTC118" si="6104">(0.15*2+0.2*2)/0.2*0.248*1.03</f>
        <v>0.89</v>
      </c>
      <c r="WTD118" s="4">
        <f t="shared" si="4018"/>
        <v>14.24</v>
      </c>
      <c r="WTG118" s="1" t="s">
        <v>542</v>
      </c>
      <c r="WTH118" s="4" t="str" cm="1">
        <f t="array" ref="WTH118:WTJ118">IFERROR(VLOOKUP(WTG118,[1]MA!$A$6:$D$32,{2,3,4},0),IFERROR(VLOOKUP(WTG118,[1]MO!$A$6:$D$26,{2,3,4},0),IFERROR(VLOOKUP(WTG118,[1]MQ!$A$6:$D$26,{2,3,4},0),IFERROR(VLOOKUP(WTG118,[1]BA!$A$6:$H$184,{2,5,8},0),{"No encontrado","X","X"}))))</f>
        <v>ALAMBRON 1/4</v>
      </c>
      <c r="WTI118" s="12" t="str">
        <v>Kg</v>
      </c>
      <c r="WTJ118" s="4">
        <v>16</v>
      </c>
      <c r="WTK118" s="1">
        <f t="shared" ref="WTK118" si="6105">(0.15*2+0.2*2)/0.2*0.248*1.03</f>
        <v>0.89</v>
      </c>
      <c r="WTL118" s="4">
        <f t="shared" si="4020"/>
        <v>14.24</v>
      </c>
      <c r="WTO118" s="1" t="s">
        <v>542</v>
      </c>
      <c r="WTP118" s="4" t="str" cm="1">
        <f t="array" ref="WTP118:WTR118">IFERROR(VLOOKUP(WTO118,[1]MA!$A$6:$D$32,{2,3,4},0),IFERROR(VLOOKUP(WTO118,[1]MO!$A$6:$D$26,{2,3,4},0),IFERROR(VLOOKUP(WTO118,[1]MQ!$A$6:$D$26,{2,3,4},0),IFERROR(VLOOKUP(WTO118,[1]BA!$A$6:$H$184,{2,5,8},0),{"No encontrado","X","X"}))))</f>
        <v>ALAMBRON 1/4</v>
      </c>
      <c r="WTQ118" s="12" t="str">
        <v>Kg</v>
      </c>
      <c r="WTR118" s="4">
        <v>16</v>
      </c>
      <c r="WTS118" s="1">
        <f t="shared" ref="WTS118" si="6106">(0.15*2+0.2*2)/0.2*0.248*1.03</f>
        <v>0.89</v>
      </c>
      <c r="WTT118" s="4">
        <f t="shared" si="4022"/>
        <v>14.24</v>
      </c>
      <c r="WTW118" s="1" t="s">
        <v>542</v>
      </c>
      <c r="WTX118" s="4" t="str" cm="1">
        <f t="array" ref="WTX118:WTZ118">IFERROR(VLOOKUP(WTW118,[1]MA!$A$6:$D$32,{2,3,4},0),IFERROR(VLOOKUP(WTW118,[1]MO!$A$6:$D$26,{2,3,4},0),IFERROR(VLOOKUP(WTW118,[1]MQ!$A$6:$D$26,{2,3,4},0),IFERROR(VLOOKUP(WTW118,[1]BA!$A$6:$H$184,{2,5,8},0),{"No encontrado","X","X"}))))</f>
        <v>ALAMBRON 1/4</v>
      </c>
      <c r="WTY118" s="12" t="str">
        <v>Kg</v>
      </c>
      <c r="WTZ118" s="4">
        <v>16</v>
      </c>
      <c r="WUA118" s="1">
        <f t="shared" ref="WUA118" si="6107">(0.15*2+0.2*2)/0.2*0.248*1.03</f>
        <v>0.89</v>
      </c>
      <c r="WUB118" s="4">
        <f t="shared" si="4024"/>
        <v>14.24</v>
      </c>
      <c r="WUE118" s="1" t="s">
        <v>542</v>
      </c>
      <c r="WUF118" s="4" t="str" cm="1">
        <f t="array" ref="WUF118:WUH118">IFERROR(VLOOKUP(WUE118,[1]MA!$A$6:$D$32,{2,3,4},0),IFERROR(VLOOKUP(WUE118,[1]MO!$A$6:$D$26,{2,3,4},0),IFERROR(VLOOKUP(WUE118,[1]MQ!$A$6:$D$26,{2,3,4},0),IFERROR(VLOOKUP(WUE118,[1]BA!$A$6:$H$184,{2,5,8},0),{"No encontrado","X","X"}))))</f>
        <v>ALAMBRON 1/4</v>
      </c>
      <c r="WUG118" s="12" t="str">
        <v>Kg</v>
      </c>
      <c r="WUH118" s="4">
        <v>16</v>
      </c>
      <c r="WUI118" s="1">
        <f t="shared" ref="WUI118" si="6108">(0.15*2+0.2*2)/0.2*0.248*1.03</f>
        <v>0.89</v>
      </c>
      <c r="WUJ118" s="4">
        <f t="shared" si="4026"/>
        <v>14.24</v>
      </c>
      <c r="WUM118" s="1" t="s">
        <v>542</v>
      </c>
      <c r="WUN118" s="4" t="str" cm="1">
        <f t="array" ref="WUN118:WUP118">IFERROR(VLOOKUP(WUM118,[1]MA!$A$6:$D$32,{2,3,4},0),IFERROR(VLOOKUP(WUM118,[1]MO!$A$6:$D$26,{2,3,4},0),IFERROR(VLOOKUP(WUM118,[1]MQ!$A$6:$D$26,{2,3,4},0),IFERROR(VLOOKUP(WUM118,[1]BA!$A$6:$H$184,{2,5,8},0),{"No encontrado","X","X"}))))</f>
        <v>ALAMBRON 1/4</v>
      </c>
      <c r="WUO118" s="12" t="str">
        <v>Kg</v>
      </c>
      <c r="WUP118" s="4">
        <v>16</v>
      </c>
      <c r="WUQ118" s="1">
        <f t="shared" ref="WUQ118" si="6109">(0.15*2+0.2*2)/0.2*0.248*1.03</f>
        <v>0.89</v>
      </c>
      <c r="WUR118" s="4">
        <f t="shared" si="4028"/>
        <v>14.24</v>
      </c>
      <c r="WUU118" s="1" t="s">
        <v>542</v>
      </c>
      <c r="WUV118" s="4" t="str" cm="1">
        <f t="array" ref="WUV118:WUX118">IFERROR(VLOOKUP(WUU118,[1]MA!$A$6:$D$32,{2,3,4},0),IFERROR(VLOOKUP(WUU118,[1]MO!$A$6:$D$26,{2,3,4},0),IFERROR(VLOOKUP(WUU118,[1]MQ!$A$6:$D$26,{2,3,4},0),IFERROR(VLOOKUP(WUU118,[1]BA!$A$6:$H$184,{2,5,8},0),{"No encontrado","X","X"}))))</f>
        <v>ALAMBRON 1/4</v>
      </c>
      <c r="WUW118" s="12" t="str">
        <v>Kg</v>
      </c>
      <c r="WUX118" s="4">
        <v>16</v>
      </c>
      <c r="WUY118" s="1">
        <f t="shared" ref="WUY118" si="6110">(0.15*2+0.2*2)/0.2*0.248*1.03</f>
        <v>0.89</v>
      </c>
      <c r="WUZ118" s="4">
        <f t="shared" si="4030"/>
        <v>14.24</v>
      </c>
      <c r="WVC118" s="1" t="s">
        <v>542</v>
      </c>
      <c r="WVD118" s="4" t="str" cm="1">
        <f t="array" ref="WVD118:WVF118">IFERROR(VLOOKUP(WVC118,[1]MA!$A$6:$D$32,{2,3,4},0),IFERROR(VLOOKUP(WVC118,[1]MO!$A$6:$D$26,{2,3,4},0),IFERROR(VLOOKUP(WVC118,[1]MQ!$A$6:$D$26,{2,3,4},0),IFERROR(VLOOKUP(WVC118,[1]BA!$A$6:$H$184,{2,5,8},0),{"No encontrado","X","X"}))))</f>
        <v>ALAMBRON 1/4</v>
      </c>
      <c r="WVE118" s="12" t="str">
        <v>Kg</v>
      </c>
      <c r="WVF118" s="4">
        <v>16</v>
      </c>
      <c r="WVG118" s="1">
        <f t="shared" ref="WVG118" si="6111">(0.15*2+0.2*2)/0.2*0.248*1.03</f>
        <v>0.89</v>
      </c>
      <c r="WVH118" s="4">
        <f t="shared" si="4032"/>
        <v>14.24</v>
      </c>
      <c r="WVK118" s="1" t="s">
        <v>542</v>
      </c>
      <c r="WVL118" s="4" t="str" cm="1">
        <f t="array" ref="WVL118:WVN118">IFERROR(VLOOKUP(WVK118,[1]MA!$A$6:$D$32,{2,3,4},0),IFERROR(VLOOKUP(WVK118,[1]MO!$A$6:$D$26,{2,3,4},0),IFERROR(VLOOKUP(WVK118,[1]MQ!$A$6:$D$26,{2,3,4},0),IFERROR(VLOOKUP(WVK118,[1]BA!$A$6:$H$184,{2,5,8},0),{"No encontrado","X","X"}))))</f>
        <v>ALAMBRON 1/4</v>
      </c>
      <c r="WVM118" s="12" t="str">
        <v>Kg</v>
      </c>
      <c r="WVN118" s="4">
        <v>16</v>
      </c>
      <c r="WVO118" s="1">
        <f t="shared" ref="WVO118" si="6112">(0.15*2+0.2*2)/0.2*0.248*1.03</f>
        <v>0.89</v>
      </c>
      <c r="WVP118" s="4">
        <f t="shared" si="4034"/>
        <v>14.24</v>
      </c>
      <c r="WVS118" s="1" t="s">
        <v>542</v>
      </c>
      <c r="WVT118" s="4" t="str" cm="1">
        <f t="array" ref="WVT118:WVV118">IFERROR(VLOOKUP(WVS118,[1]MA!$A$6:$D$32,{2,3,4},0),IFERROR(VLOOKUP(WVS118,[1]MO!$A$6:$D$26,{2,3,4},0),IFERROR(VLOOKUP(WVS118,[1]MQ!$A$6:$D$26,{2,3,4},0),IFERROR(VLOOKUP(WVS118,[1]BA!$A$6:$H$184,{2,5,8},0),{"No encontrado","X","X"}))))</f>
        <v>ALAMBRON 1/4</v>
      </c>
      <c r="WVU118" s="12" t="str">
        <v>Kg</v>
      </c>
      <c r="WVV118" s="4">
        <v>16</v>
      </c>
      <c r="WVW118" s="1">
        <f t="shared" ref="WVW118" si="6113">(0.15*2+0.2*2)/0.2*0.248*1.03</f>
        <v>0.89</v>
      </c>
      <c r="WVX118" s="4">
        <f t="shared" si="4036"/>
        <v>14.24</v>
      </c>
      <c r="WWA118" s="1" t="s">
        <v>542</v>
      </c>
      <c r="WWB118" s="4" t="str" cm="1">
        <f t="array" ref="WWB118:WWD118">IFERROR(VLOOKUP(WWA118,[1]MA!$A$6:$D$32,{2,3,4},0),IFERROR(VLOOKUP(WWA118,[1]MO!$A$6:$D$26,{2,3,4},0),IFERROR(VLOOKUP(WWA118,[1]MQ!$A$6:$D$26,{2,3,4},0),IFERROR(VLOOKUP(WWA118,[1]BA!$A$6:$H$184,{2,5,8},0),{"No encontrado","X","X"}))))</f>
        <v>ALAMBRON 1/4</v>
      </c>
      <c r="WWC118" s="12" t="str">
        <v>Kg</v>
      </c>
      <c r="WWD118" s="4">
        <v>16</v>
      </c>
      <c r="WWE118" s="1">
        <f t="shared" ref="WWE118" si="6114">(0.15*2+0.2*2)/0.2*0.248*1.03</f>
        <v>0.89</v>
      </c>
      <c r="WWF118" s="4">
        <f t="shared" si="4038"/>
        <v>14.24</v>
      </c>
      <c r="WWI118" s="1" t="s">
        <v>542</v>
      </c>
      <c r="WWJ118" s="4" t="str" cm="1">
        <f t="array" ref="WWJ118:WWL118">IFERROR(VLOOKUP(WWI118,[1]MA!$A$6:$D$32,{2,3,4},0),IFERROR(VLOOKUP(WWI118,[1]MO!$A$6:$D$26,{2,3,4},0),IFERROR(VLOOKUP(WWI118,[1]MQ!$A$6:$D$26,{2,3,4},0),IFERROR(VLOOKUP(WWI118,[1]BA!$A$6:$H$184,{2,5,8},0),{"No encontrado","X","X"}))))</f>
        <v>ALAMBRON 1/4</v>
      </c>
      <c r="WWK118" s="12" t="str">
        <v>Kg</v>
      </c>
      <c r="WWL118" s="4">
        <v>16</v>
      </c>
      <c r="WWM118" s="1">
        <f t="shared" ref="WWM118" si="6115">(0.15*2+0.2*2)/0.2*0.248*1.03</f>
        <v>0.89</v>
      </c>
      <c r="WWN118" s="4">
        <f t="shared" si="4040"/>
        <v>14.24</v>
      </c>
      <c r="WWQ118" s="1" t="s">
        <v>542</v>
      </c>
      <c r="WWR118" s="4" t="str" cm="1">
        <f t="array" ref="WWR118:WWT118">IFERROR(VLOOKUP(WWQ118,[1]MA!$A$6:$D$32,{2,3,4},0),IFERROR(VLOOKUP(WWQ118,[1]MO!$A$6:$D$26,{2,3,4},0),IFERROR(VLOOKUP(WWQ118,[1]MQ!$A$6:$D$26,{2,3,4},0),IFERROR(VLOOKUP(WWQ118,[1]BA!$A$6:$H$184,{2,5,8},0),{"No encontrado","X","X"}))))</f>
        <v>ALAMBRON 1/4</v>
      </c>
      <c r="WWS118" s="12" t="str">
        <v>Kg</v>
      </c>
      <c r="WWT118" s="4">
        <v>16</v>
      </c>
      <c r="WWU118" s="1">
        <f t="shared" ref="WWU118" si="6116">(0.15*2+0.2*2)/0.2*0.248*1.03</f>
        <v>0.89</v>
      </c>
      <c r="WWV118" s="4">
        <f t="shared" si="4042"/>
        <v>14.24</v>
      </c>
      <c r="WWY118" s="1" t="s">
        <v>542</v>
      </c>
      <c r="WWZ118" s="4" t="str" cm="1">
        <f t="array" ref="WWZ118:WXB118">IFERROR(VLOOKUP(WWY118,[1]MA!$A$6:$D$32,{2,3,4},0),IFERROR(VLOOKUP(WWY118,[1]MO!$A$6:$D$26,{2,3,4},0),IFERROR(VLOOKUP(WWY118,[1]MQ!$A$6:$D$26,{2,3,4},0),IFERROR(VLOOKUP(WWY118,[1]BA!$A$6:$H$184,{2,5,8},0),{"No encontrado","X","X"}))))</f>
        <v>ALAMBRON 1/4</v>
      </c>
      <c r="WXA118" s="12" t="str">
        <v>Kg</v>
      </c>
      <c r="WXB118" s="4">
        <v>16</v>
      </c>
      <c r="WXC118" s="1">
        <f t="shared" ref="WXC118" si="6117">(0.15*2+0.2*2)/0.2*0.248*1.03</f>
        <v>0.89</v>
      </c>
      <c r="WXD118" s="4">
        <f t="shared" si="4044"/>
        <v>14.24</v>
      </c>
      <c r="WXG118" s="1" t="s">
        <v>542</v>
      </c>
      <c r="WXH118" s="4" t="str" cm="1">
        <f t="array" ref="WXH118:WXJ118">IFERROR(VLOOKUP(WXG118,[1]MA!$A$6:$D$32,{2,3,4},0),IFERROR(VLOOKUP(WXG118,[1]MO!$A$6:$D$26,{2,3,4},0),IFERROR(VLOOKUP(WXG118,[1]MQ!$A$6:$D$26,{2,3,4},0),IFERROR(VLOOKUP(WXG118,[1]BA!$A$6:$H$184,{2,5,8},0),{"No encontrado","X","X"}))))</f>
        <v>ALAMBRON 1/4</v>
      </c>
      <c r="WXI118" s="12" t="str">
        <v>Kg</v>
      </c>
      <c r="WXJ118" s="4">
        <v>16</v>
      </c>
      <c r="WXK118" s="1">
        <f t="shared" ref="WXK118" si="6118">(0.15*2+0.2*2)/0.2*0.248*1.03</f>
        <v>0.89</v>
      </c>
      <c r="WXL118" s="4">
        <f t="shared" si="4046"/>
        <v>14.24</v>
      </c>
      <c r="WXO118" s="1" t="s">
        <v>542</v>
      </c>
      <c r="WXP118" s="4" t="str" cm="1">
        <f t="array" ref="WXP118:WXR118">IFERROR(VLOOKUP(WXO118,[1]MA!$A$6:$D$32,{2,3,4},0),IFERROR(VLOOKUP(WXO118,[1]MO!$A$6:$D$26,{2,3,4},0),IFERROR(VLOOKUP(WXO118,[1]MQ!$A$6:$D$26,{2,3,4},0),IFERROR(VLOOKUP(WXO118,[1]BA!$A$6:$H$184,{2,5,8},0),{"No encontrado","X","X"}))))</f>
        <v>ALAMBRON 1/4</v>
      </c>
      <c r="WXQ118" s="12" t="str">
        <v>Kg</v>
      </c>
      <c r="WXR118" s="4">
        <v>16</v>
      </c>
      <c r="WXS118" s="1">
        <f t="shared" ref="WXS118" si="6119">(0.15*2+0.2*2)/0.2*0.248*1.03</f>
        <v>0.89</v>
      </c>
      <c r="WXT118" s="4">
        <f t="shared" si="4048"/>
        <v>14.24</v>
      </c>
      <c r="WXW118" s="1" t="s">
        <v>542</v>
      </c>
      <c r="WXX118" s="4" t="str" cm="1">
        <f t="array" ref="WXX118:WXZ118">IFERROR(VLOOKUP(WXW118,[1]MA!$A$6:$D$32,{2,3,4},0),IFERROR(VLOOKUP(WXW118,[1]MO!$A$6:$D$26,{2,3,4},0),IFERROR(VLOOKUP(WXW118,[1]MQ!$A$6:$D$26,{2,3,4},0),IFERROR(VLOOKUP(WXW118,[1]BA!$A$6:$H$184,{2,5,8},0),{"No encontrado","X","X"}))))</f>
        <v>ALAMBRON 1/4</v>
      </c>
      <c r="WXY118" s="12" t="str">
        <v>Kg</v>
      </c>
      <c r="WXZ118" s="4">
        <v>16</v>
      </c>
      <c r="WYA118" s="1">
        <f t="shared" ref="WYA118" si="6120">(0.15*2+0.2*2)/0.2*0.248*1.03</f>
        <v>0.89</v>
      </c>
      <c r="WYB118" s="4">
        <f t="shared" si="4050"/>
        <v>14.24</v>
      </c>
      <c r="WYE118" s="1" t="s">
        <v>542</v>
      </c>
      <c r="WYF118" s="4" t="str" cm="1">
        <f t="array" ref="WYF118:WYH118">IFERROR(VLOOKUP(WYE118,[1]MA!$A$6:$D$32,{2,3,4},0),IFERROR(VLOOKUP(WYE118,[1]MO!$A$6:$D$26,{2,3,4},0),IFERROR(VLOOKUP(WYE118,[1]MQ!$A$6:$D$26,{2,3,4},0),IFERROR(VLOOKUP(WYE118,[1]BA!$A$6:$H$184,{2,5,8},0),{"No encontrado","X","X"}))))</f>
        <v>ALAMBRON 1/4</v>
      </c>
      <c r="WYG118" s="12" t="str">
        <v>Kg</v>
      </c>
      <c r="WYH118" s="4">
        <v>16</v>
      </c>
      <c r="WYI118" s="1">
        <f t="shared" ref="WYI118" si="6121">(0.15*2+0.2*2)/0.2*0.248*1.03</f>
        <v>0.89</v>
      </c>
      <c r="WYJ118" s="4">
        <f t="shared" si="4052"/>
        <v>14.24</v>
      </c>
      <c r="WYM118" s="1" t="s">
        <v>542</v>
      </c>
      <c r="WYN118" s="4" t="str" cm="1">
        <f t="array" ref="WYN118:WYP118">IFERROR(VLOOKUP(WYM118,[1]MA!$A$6:$D$32,{2,3,4},0),IFERROR(VLOOKUP(WYM118,[1]MO!$A$6:$D$26,{2,3,4},0),IFERROR(VLOOKUP(WYM118,[1]MQ!$A$6:$D$26,{2,3,4},0),IFERROR(VLOOKUP(WYM118,[1]BA!$A$6:$H$184,{2,5,8},0),{"No encontrado","X","X"}))))</f>
        <v>ALAMBRON 1/4</v>
      </c>
      <c r="WYO118" s="12" t="str">
        <v>Kg</v>
      </c>
      <c r="WYP118" s="4">
        <v>16</v>
      </c>
      <c r="WYQ118" s="1">
        <f t="shared" ref="WYQ118" si="6122">(0.15*2+0.2*2)/0.2*0.248*1.03</f>
        <v>0.89</v>
      </c>
      <c r="WYR118" s="4">
        <f t="shared" si="4054"/>
        <v>14.24</v>
      </c>
      <c r="WYU118" s="1" t="s">
        <v>542</v>
      </c>
      <c r="WYV118" s="4" t="str" cm="1">
        <f t="array" ref="WYV118:WYX118">IFERROR(VLOOKUP(WYU118,[1]MA!$A$6:$D$32,{2,3,4},0),IFERROR(VLOOKUP(WYU118,[1]MO!$A$6:$D$26,{2,3,4},0),IFERROR(VLOOKUP(WYU118,[1]MQ!$A$6:$D$26,{2,3,4},0),IFERROR(VLOOKUP(WYU118,[1]BA!$A$6:$H$184,{2,5,8},0),{"No encontrado","X","X"}))))</f>
        <v>ALAMBRON 1/4</v>
      </c>
      <c r="WYW118" s="12" t="str">
        <v>Kg</v>
      </c>
      <c r="WYX118" s="4">
        <v>16</v>
      </c>
      <c r="WYY118" s="1">
        <f t="shared" ref="WYY118" si="6123">(0.15*2+0.2*2)/0.2*0.248*1.03</f>
        <v>0.89</v>
      </c>
      <c r="WYZ118" s="4">
        <f t="shared" si="4056"/>
        <v>14.24</v>
      </c>
      <c r="WZC118" s="1" t="s">
        <v>542</v>
      </c>
      <c r="WZD118" s="4" t="str" cm="1">
        <f t="array" ref="WZD118:WZF118">IFERROR(VLOOKUP(WZC118,[1]MA!$A$6:$D$32,{2,3,4},0),IFERROR(VLOOKUP(WZC118,[1]MO!$A$6:$D$26,{2,3,4},0),IFERROR(VLOOKUP(WZC118,[1]MQ!$A$6:$D$26,{2,3,4},0),IFERROR(VLOOKUP(WZC118,[1]BA!$A$6:$H$184,{2,5,8},0),{"No encontrado","X","X"}))))</f>
        <v>ALAMBRON 1/4</v>
      </c>
      <c r="WZE118" s="12" t="str">
        <v>Kg</v>
      </c>
      <c r="WZF118" s="4">
        <v>16</v>
      </c>
      <c r="WZG118" s="1">
        <f t="shared" ref="WZG118" si="6124">(0.15*2+0.2*2)/0.2*0.248*1.03</f>
        <v>0.89</v>
      </c>
      <c r="WZH118" s="4">
        <f t="shared" si="4058"/>
        <v>14.24</v>
      </c>
      <c r="WZK118" s="1" t="s">
        <v>542</v>
      </c>
      <c r="WZL118" s="4" t="str" cm="1">
        <f t="array" ref="WZL118:WZN118">IFERROR(VLOOKUP(WZK118,[1]MA!$A$6:$D$32,{2,3,4},0),IFERROR(VLOOKUP(WZK118,[1]MO!$A$6:$D$26,{2,3,4},0),IFERROR(VLOOKUP(WZK118,[1]MQ!$A$6:$D$26,{2,3,4},0),IFERROR(VLOOKUP(WZK118,[1]BA!$A$6:$H$184,{2,5,8},0),{"No encontrado","X","X"}))))</f>
        <v>ALAMBRON 1/4</v>
      </c>
      <c r="WZM118" s="12" t="str">
        <v>Kg</v>
      </c>
      <c r="WZN118" s="4">
        <v>16</v>
      </c>
      <c r="WZO118" s="1">
        <f t="shared" ref="WZO118" si="6125">(0.15*2+0.2*2)/0.2*0.248*1.03</f>
        <v>0.89</v>
      </c>
      <c r="WZP118" s="4">
        <f t="shared" si="4060"/>
        <v>14.24</v>
      </c>
      <c r="WZS118" s="1" t="s">
        <v>542</v>
      </c>
      <c r="WZT118" s="4" t="str" cm="1">
        <f t="array" ref="WZT118:WZV118">IFERROR(VLOOKUP(WZS118,[1]MA!$A$6:$D$32,{2,3,4},0),IFERROR(VLOOKUP(WZS118,[1]MO!$A$6:$D$26,{2,3,4},0),IFERROR(VLOOKUP(WZS118,[1]MQ!$A$6:$D$26,{2,3,4},0),IFERROR(VLOOKUP(WZS118,[1]BA!$A$6:$H$184,{2,5,8},0),{"No encontrado","X","X"}))))</f>
        <v>ALAMBRON 1/4</v>
      </c>
      <c r="WZU118" s="12" t="str">
        <v>Kg</v>
      </c>
      <c r="WZV118" s="4">
        <v>16</v>
      </c>
      <c r="WZW118" s="1">
        <f t="shared" ref="WZW118" si="6126">(0.15*2+0.2*2)/0.2*0.248*1.03</f>
        <v>0.89</v>
      </c>
      <c r="WZX118" s="4">
        <f t="shared" si="4062"/>
        <v>14.24</v>
      </c>
      <c r="XAA118" s="1" t="s">
        <v>542</v>
      </c>
      <c r="XAB118" s="4" t="str" cm="1">
        <f t="array" ref="XAB118:XAD118">IFERROR(VLOOKUP(XAA118,[1]MA!$A$6:$D$32,{2,3,4},0),IFERROR(VLOOKUP(XAA118,[1]MO!$A$6:$D$26,{2,3,4},0),IFERROR(VLOOKUP(XAA118,[1]MQ!$A$6:$D$26,{2,3,4},0),IFERROR(VLOOKUP(XAA118,[1]BA!$A$6:$H$184,{2,5,8},0),{"No encontrado","X","X"}))))</f>
        <v>ALAMBRON 1/4</v>
      </c>
      <c r="XAC118" s="12" t="str">
        <v>Kg</v>
      </c>
      <c r="XAD118" s="4">
        <v>16</v>
      </c>
      <c r="XAE118" s="1">
        <f t="shared" ref="XAE118" si="6127">(0.15*2+0.2*2)/0.2*0.248*1.03</f>
        <v>0.89</v>
      </c>
      <c r="XAF118" s="4">
        <f t="shared" si="4064"/>
        <v>14.24</v>
      </c>
      <c r="XAI118" s="1" t="s">
        <v>542</v>
      </c>
      <c r="XAJ118" s="4" t="str" cm="1">
        <f t="array" ref="XAJ118:XAL118">IFERROR(VLOOKUP(XAI118,[1]MA!$A$6:$D$32,{2,3,4},0),IFERROR(VLOOKUP(XAI118,[1]MO!$A$6:$D$26,{2,3,4},0),IFERROR(VLOOKUP(XAI118,[1]MQ!$A$6:$D$26,{2,3,4},0),IFERROR(VLOOKUP(XAI118,[1]BA!$A$6:$H$184,{2,5,8},0),{"No encontrado","X","X"}))))</f>
        <v>ALAMBRON 1/4</v>
      </c>
      <c r="XAK118" s="12" t="str">
        <v>Kg</v>
      </c>
      <c r="XAL118" s="4">
        <v>16</v>
      </c>
      <c r="XAM118" s="1">
        <f t="shared" ref="XAM118" si="6128">(0.15*2+0.2*2)/0.2*0.248*1.03</f>
        <v>0.89</v>
      </c>
      <c r="XAN118" s="4">
        <f t="shared" si="4066"/>
        <v>14.24</v>
      </c>
      <c r="XAQ118" s="1" t="s">
        <v>542</v>
      </c>
      <c r="XAR118" s="4" t="str" cm="1">
        <f t="array" ref="XAR118:XAT118">IFERROR(VLOOKUP(XAQ118,[1]MA!$A$6:$D$32,{2,3,4},0),IFERROR(VLOOKUP(XAQ118,[1]MO!$A$6:$D$26,{2,3,4},0),IFERROR(VLOOKUP(XAQ118,[1]MQ!$A$6:$D$26,{2,3,4},0),IFERROR(VLOOKUP(XAQ118,[1]BA!$A$6:$H$184,{2,5,8},0),{"No encontrado","X","X"}))))</f>
        <v>ALAMBRON 1/4</v>
      </c>
      <c r="XAS118" s="12" t="str">
        <v>Kg</v>
      </c>
      <c r="XAT118" s="4">
        <v>16</v>
      </c>
      <c r="XAU118" s="1">
        <f t="shared" ref="XAU118" si="6129">(0.15*2+0.2*2)/0.2*0.248*1.03</f>
        <v>0.89</v>
      </c>
      <c r="XAV118" s="4">
        <f t="shared" si="4068"/>
        <v>14.24</v>
      </c>
      <c r="XAY118" s="1" t="s">
        <v>542</v>
      </c>
      <c r="XAZ118" s="4" t="str" cm="1">
        <f t="array" ref="XAZ118:XBB118">IFERROR(VLOOKUP(XAY118,[1]MA!$A$6:$D$32,{2,3,4},0),IFERROR(VLOOKUP(XAY118,[1]MO!$A$6:$D$26,{2,3,4},0),IFERROR(VLOOKUP(XAY118,[1]MQ!$A$6:$D$26,{2,3,4},0),IFERROR(VLOOKUP(XAY118,[1]BA!$A$6:$H$184,{2,5,8},0),{"No encontrado","X","X"}))))</f>
        <v>ALAMBRON 1/4</v>
      </c>
      <c r="XBA118" s="12" t="str">
        <v>Kg</v>
      </c>
      <c r="XBB118" s="4">
        <v>16</v>
      </c>
      <c r="XBC118" s="1">
        <f t="shared" ref="XBC118" si="6130">(0.15*2+0.2*2)/0.2*0.248*1.03</f>
        <v>0.89</v>
      </c>
      <c r="XBD118" s="4">
        <f t="shared" si="4070"/>
        <v>14.24</v>
      </c>
      <c r="XBG118" s="1" t="s">
        <v>542</v>
      </c>
      <c r="XBH118" s="4" t="str" cm="1">
        <f t="array" ref="XBH118:XBJ118">IFERROR(VLOOKUP(XBG118,[1]MA!$A$6:$D$32,{2,3,4},0),IFERROR(VLOOKUP(XBG118,[1]MO!$A$6:$D$26,{2,3,4},0),IFERROR(VLOOKUP(XBG118,[1]MQ!$A$6:$D$26,{2,3,4},0),IFERROR(VLOOKUP(XBG118,[1]BA!$A$6:$H$184,{2,5,8},0),{"No encontrado","X","X"}))))</f>
        <v>ALAMBRON 1/4</v>
      </c>
      <c r="XBI118" s="12" t="str">
        <v>Kg</v>
      </c>
      <c r="XBJ118" s="4">
        <v>16</v>
      </c>
      <c r="XBK118" s="1">
        <f t="shared" ref="XBK118" si="6131">(0.15*2+0.2*2)/0.2*0.248*1.03</f>
        <v>0.89</v>
      </c>
      <c r="XBL118" s="4">
        <f t="shared" si="4072"/>
        <v>14.24</v>
      </c>
      <c r="XBO118" s="1" t="s">
        <v>542</v>
      </c>
      <c r="XBP118" s="4" t="str" cm="1">
        <f t="array" ref="XBP118:XBR118">IFERROR(VLOOKUP(XBO118,[1]MA!$A$6:$D$32,{2,3,4},0),IFERROR(VLOOKUP(XBO118,[1]MO!$A$6:$D$26,{2,3,4},0),IFERROR(VLOOKUP(XBO118,[1]MQ!$A$6:$D$26,{2,3,4},0),IFERROR(VLOOKUP(XBO118,[1]BA!$A$6:$H$184,{2,5,8},0),{"No encontrado","X","X"}))))</f>
        <v>ALAMBRON 1/4</v>
      </c>
      <c r="XBQ118" s="12" t="str">
        <v>Kg</v>
      </c>
      <c r="XBR118" s="4">
        <v>16</v>
      </c>
      <c r="XBS118" s="1">
        <f t="shared" ref="XBS118" si="6132">(0.15*2+0.2*2)/0.2*0.248*1.03</f>
        <v>0.89</v>
      </c>
      <c r="XBT118" s="4">
        <f t="shared" si="4074"/>
        <v>14.24</v>
      </c>
      <c r="XBW118" s="1" t="s">
        <v>542</v>
      </c>
      <c r="XBX118" s="4" t="str" cm="1">
        <f t="array" ref="XBX118:XBZ118">IFERROR(VLOOKUP(XBW118,[1]MA!$A$6:$D$32,{2,3,4},0),IFERROR(VLOOKUP(XBW118,[1]MO!$A$6:$D$26,{2,3,4},0),IFERROR(VLOOKUP(XBW118,[1]MQ!$A$6:$D$26,{2,3,4},0),IFERROR(VLOOKUP(XBW118,[1]BA!$A$6:$H$184,{2,5,8},0),{"No encontrado","X","X"}))))</f>
        <v>ALAMBRON 1/4</v>
      </c>
      <c r="XBY118" s="12" t="str">
        <v>Kg</v>
      </c>
      <c r="XBZ118" s="4">
        <v>16</v>
      </c>
      <c r="XCA118" s="1">
        <f t="shared" ref="XCA118" si="6133">(0.15*2+0.2*2)/0.2*0.248*1.03</f>
        <v>0.89</v>
      </c>
      <c r="XCB118" s="4">
        <f t="shared" si="4076"/>
        <v>14.24</v>
      </c>
      <c r="XCE118" s="1" t="s">
        <v>542</v>
      </c>
      <c r="XCF118" s="4" t="str" cm="1">
        <f t="array" ref="XCF118:XCH118">IFERROR(VLOOKUP(XCE118,[1]MA!$A$6:$D$32,{2,3,4},0),IFERROR(VLOOKUP(XCE118,[1]MO!$A$6:$D$26,{2,3,4},0),IFERROR(VLOOKUP(XCE118,[1]MQ!$A$6:$D$26,{2,3,4},0),IFERROR(VLOOKUP(XCE118,[1]BA!$A$6:$H$184,{2,5,8},0),{"No encontrado","X","X"}))))</f>
        <v>ALAMBRON 1/4</v>
      </c>
      <c r="XCG118" s="12" t="str">
        <v>Kg</v>
      </c>
      <c r="XCH118" s="4">
        <v>16</v>
      </c>
      <c r="XCI118" s="1">
        <f t="shared" ref="XCI118" si="6134">(0.15*2+0.2*2)/0.2*0.248*1.03</f>
        <v>0.89</v>
      </c>
      <c r="XCJ118" s="4">
        <f t="shared" si="4078"/>
        <v>14.24</v>
      </c>
      <c r="XCM118" s="1" t="s">
        <v>542</v>
      </c>
      <c r="XCN118" s="4" t="str" cm="1">
        <f t="array" ref="XCN118:XCP118">IFERROR(VLOOKUP(XCM118,[1]MA!$A$6:$D$32,{2,3,4},0),IFERROR(VLOOKUP(XCM118,[1]MO!$A$6:$D$26,{2,3,4},0),IFERROR(VLOOKUP(XCM118,[1]MQ!$A$6:$D$26,{2,3,4},0),IFERROR(VLOOKUP(XCM118,[1]BA!$A$6:$H$184,{2,5,8},0),{"No encontrado","X","X"}))))</f>
        <v>ALAMBRON 1/4</v>
      </c>
      <c r="XCO118" s="12" t="str">
        <v>Kg</v>
      </c>
      <c r="XCP118" s="4">
        <v>16</v>
      </c>
      <c r="XCQ118" s="1">
        <f t="shared" ref="XCQ118" si="6135">(0.15*2+0.2*2)/0.2*0.248*1.03</f>
        <v>0.89</v>
      </c>
      <c r="XCR118" s="4">
        <f t="shared" si="4080"/>
        <v>14.24</v>
      </c>
      <c r="XCU118" s="1" t="s">
        <v>542</v>
      </c>
      <c r="XCV118" s="4" t="str" cm="1">
        <f t="array" ref="XCV118:XCX118">IFERROR(VLOOKUP(XCU118,[1]MA!$A$6:$D$32,{2,3,4},0),IFERROR(VLOOKUP(XCU118,[1]MO!$A$6:$D$26,{2,3,4},0),IFERROR(VLOOKUP(XCU118,[1]MQ!$A$6:$D$26,{2,3,4},0),IFERROR(VLOOKUP(XCU118,[1]BA!$A$6:$H$184,{2,5,8},0),{"No encontrado","X","X"}))))</f>
        <v>ALAMBRON 1/4</v>
      </c>
      <c r="XCW118" s="12" t="str">
        <v>Kg</v>
      </c>
      <c r="XCX118" s="4">
        <v>16</v>
      </c>
      <c r="XCY118" s="1">
        <f t="shared" ref="XCY118" si="6136">(0.15*2+0.2*2)/0.2*0.248*1.03</f>
        <v>0.89</v>
      </c>
      <c r="XCZ118" s="4">
        <f t="shared" si="4082"/>
        <v>14.24</v>
      </c>
      <c r="XDC118" s="1" t="s">
        <v>542</v>
      </c>
      <c r="XDD118" s="4" t="str" cm="1">
        <f t="array" ref="XDD118:XDF118">IFERROR(VLOOKUP(XDC118,[1]MA!$A$6:$D$32,{2,3,4},0),IFERROR(VLOOKUP(XDC118,[1]MO!$A$6:$D$26,{2,3,4},0),IFERROR(VLOOKUP(XDC118,[1]MQ!$A$6:$D$26,{2,3,4},0),IFERROR(VLOOKUP(XDC118,[1]BA!$A$6:$H$184,{2,5,8},0),{"No encontrado","X","X"}))))</f>
        <v>ALAMBRON 1/4</v>
      </c>
      <c r="XDE118" s="12" t="str">
        <v>Kg</v>
      </c>
      <c r="XDF118" s="4">
        <v>16</v>
      </c>
      <c r="XDG118" s="1">
        <f t="shared" ref="XDG118" si="6137">(0.15*2+0.2*2)/0.2*0.248*1.03</f>
        <v>0.89</v>
      </c>
      <c r="XDH118" s="4">
        <f t="shared" si="4084"/>
        <v>14.24</v>
      </c>
      <c r="XDK118" s="1" t="s">
        <v>542</v>
      </c>
      <c r="XDL118" s="4" t="str" cm="1">
        <f t="array" ref="XDL118:XDN118">IFERROR(VLOOKUP(XDK118,[1]MA!$A$6:$D$32,{2,3,4},0),IFERROR(VLOOKUP(XDK118,[1]MO!$A$6:$D$26,{2,3,4},0),IFERROR(VLOOKUP(XDK118,[1]MQ!$A$6:$D$26,{2,3,4},0),IFERROR(VLOOKUP(XDK118,[1]BA!$A$6:$H$184,{2,5,8},0),{"No encontrado","X","X"}))))</f>
        <v>ALAMBRON 1/4</v>
      </c>
      <c r="XDM118" s="12" t="str">
        <v>Kg</v>
      </c>
      <c r="XDN118" s="4">
        <v>16</v>
      </c>
      <c r="XDO118" s="1">
        <f t="shared" ref="XDO118" si="6138">(0.15*2+0.2*2)/0.2*0.248*1.03</f>
        <v>0.89</v>
      </c>
      <c r="XDP118" s="4">
        <f t="shared" si="4086"/>
        <v>14.24</v>
      </c>
      <c r="XDS118" s="1" t="s">
        <v>542</v>
      </c>
      <c r="XDT118" s="4" t="str" cm="1">
        <f t="array" ref="XDT118:XDV118">IFERROR(VLOOKUP(XDS118,[1]MA!$A$6:$D$32,{2,3,4},0),IFERROR(VLOOKUP(XDS118,[1]MO!$A$6:$D$26,{2,3,4},0),IFERROR(VLOOKUP(XDS118,[1]MQ!$A$6:$D$26,{2,3,4},0),IFERROR(VLOOKUP(XDS118,[1]BA!$A$6:$H$184,{2,5,8},0),{"No encontrado","X","X"}))))</f>
        <v>ALAMBRON 1/4</v>
      </c>
      <c r="XDU118" s="12" t="str">
        <v>Kg</v>
      </c>
      <c r="XDV118" s="4">
        <v>16</v>
      </c>
      <c r="XDW118" s="1">
        <f t="shared" ref="XDW118" si="6139">(0.15*2+0.2*2)/0.2*0.248*1.03</f>
        <v>0.89</v>
      </c>
      <c r="XDX118" s="4">
        <f t="shared" si="4088"/>
        <v>14.24</v>
      </c>
      <c r="XEA118" s="1" t="s">
        <v>542</v>
      </c>
      <c r="XEB118" s="4" t="str" cm="1">
        <f t="array" ref="XEB118:XED118">IFERROR(VLOOKUP(XEA118,[1]MA!$A$6:$D$32,{2,3,4},0),IFERROR(VLOOKUP(XEA118,[1]MO!$A$6:$D$26,{2,3,4},0),IFERROR(VLOOKUP(XEA118,[1]MQ!$A$6:$D$26,{2,3,4},0),IFERROR(VLOOKUP(XEA118,[1]BA!$A$6:$H$184,{2,5,8},0),{"No encontrado","X","X"}))))</f>
        <v>ALAMBRON 1/4</v>
      </c>
      <c r="XEC118" s="12" t="str">
        <v>Kg</v>
      </c>
      <c r="XED118" s="4">
        <v>16</v>
      </c>
      <c r="XEE118" s="1">
        <f t="shared" ref="XEE118" si="6140">(0.15*2+0.2*2)/0.2*0.248*1.03</f>
        <v>0.89</v>
      </c>
      <c r="XEF118" s="4">
        <f t="shared" si="4090"/>
        <v>14.24</v>
      </c>
      <c r="XEI118" s="1" t="s">
        <v>542</v>
      </c>
      <c r="XEJ118" s="4" t="str" cm="1">
        <f t="array" ref="XEJ118:XEL118">IFERROR(VLOOKUP(XEI118,[1]MA!$A$6:$D$32,{2,3,4},0),IFERROR(VLOOKUP(XEI118,[1]MO!$A$6:$D$26,{2,3,4},0),IFERROR(VLOOKUP(XEI118,[1]MQ!$A$6:$D$26,{2,3,4},0),IFERROR(VLOOKUP(XEI118,[1]BA!$A$6:$H$184,{2,5,8},0),{"No encontrado","X","X"}))))</f>
        <v>ALAMBRON 1/4</v>
      </c>
      <c r="XEK118" s="12" t="str">
        <v>Kg</v>
      </c>
      <c r="XEL118" s="4">
        <v>16</v>
      </c>
      <c r="XEM118" s="1">
        <f t="shared" ref="XEM118" si="6141">(0.15*2+0.2*2)/0.2*0.248*1.03</f>
        <v>0.89</v>
      </c>
      <c r="XEN118" s="4">
        <f t="shared" si="4092"/>
        <v>14.24</v>
      </c>
      <c r="XEQ118" s="1" t="s">
        <v>542</v>
      </c>
      <c r="XER118" s="4" t="str" cm="1">
        <f t="array" ref="XER118:XET118">IFERROR(VLOOKUP(XEQ118,[1]MA!$A$6:$D$32,{2,3,4},0),IFERROR(VLOOKUP(XEQ118,[1]MO!$A$6:$D$26,{2,3,4},0),IFERROR(VLOOKUP(XEQ118,[1]MQ!$A$6:$D$26,{2,3,4},0),IFERROR(VLOOKUP(XEQ118,[1]BA!$A$6:$H$184,{2,5,8},0),{"No encontrado","X","X"}))))</f>
        <v>ALAMBRON 1/4</v>
      </c>
      <c r="XES118" s="12" t="str">
        <v>Kg</v>
      </c>
      <c r="XET118" s="4">
        <v>16</v>
      </c>
      <c r="XEU118" s="1">
        <f t="shared" ref="XEU118" si="6142">(0.15*2+0.2*2)/0.2*0.248*1.03</f>
        <v>0.89</v>
      </c>
      <c r="XEV118" s="4">
        <f t="shared" si="4094"/>
        <v>14.24</v>
      </c>
      <c r="XEY118" s="1" t="s">
        <v>542</v>
      </c>
      <c r="XEZ118" s="4" t="str" cm="1">
        <f t="array" ref="XEZ118:XFB118">IFERROR(VLOOKUP(XEY118,[1]MA!$A$6:$D$32,{2,3,4},0),IFERROR(VLOOKUP(XEY118,[1]MO!$A$6:$D$26,{2,3,4},0),IFERROR(VLOOKUP(XEY118,[1]MQ!$A$6:$D$26,{2,3,4},0),IFERROR(VLOOKUP(XEY118,[1]BA!$A$6:$H$184,{2,5,8},0),{"No encontrado","X","X"}))))</f>
        <v>ALAMBRON 1/4</v>
      </c>
      <c r="XFA118" s="12" t="str">
        <v>Kg</v>
      </c>
      <c r="XFB118" s="4">
        <v>16</v>
      </c>
      <c r="XFC118" s="1">
        <f t="shared" ref="XFC118" si="6143">(0.15*2+0.2*2)/0.2*0.248*1.03</f>
        <v>0.89</v>
      </c>
      <c r="XFD118" s="4">
        <f t="shared" si="4096"/>
        <v>14.24</v>
      </c>
    </row>
    <row r="119" spans="1:1024 1027:2048 2051:3072 3075:4096 4099:5120 5123:6144 6147:7168 7171:8192 8195:9216 9219:10240 10243:11264 11267:12288 12291:13312 13315:14336 14339:15360 15363:16384" x14ac:dyDescent="0.3">
      <c r="C119" s="1" t="s">
        <v>538</v>
      </c>
      <c r="D119" s="4" t="str" cm="1">
        <f t="array" ref="D119:F119">IFERROR(VLOOKUP(C119,[1]MA!$A$6:$D$32,{2,3,4},0),IFERROR(VLOOKUP(C119,[1]MO!$A$6:$D$26,{2,3,4},0),IFERROR(VLOOKUP(C119,[1]MQ!$A$6:$D$26,{2,3,4},0),IFERROR(VLOOKUP(C119,[1]BA!$A$6:$H$184,{2,5,8},0),{"No encontrado","X","X"}))))</f>
        <v>VARILLA CORRUGADA</v>
      </c>
      <c r="E119" s="12" t="str">
        <v>Kg</v>
      </c>
      <c r="F119" s="4">
        <v>18</v>
      </c>
      <c r="G119" s="1">
        <f>4*3.2*4*0.556*1.05</f>
        <v>29.89</v>
      </c>
      <c r="H119" s="4">
        <f t="shared" si="4097"/>
        <v>538.02</v>
      </c>
      <c r="J119" s="1" t="s">
        <v>552</v>
      </c>
      <c r="L119" s="4"/>
      <c r="M119" s="12"/>
      <c r="N119" s="4"/>
      <c r="P119" s="4"/>
      <c r="S119" s="1" t="s">
        <v>538</v>
      </c>
      <c r="T119" s="4" t="str" cm="1">
        <f t="array" ref="T119:V119">IFERROR(VLOOKUP(S119,[1]MA!$A$6:$D$32,{2,3,4},0),IFERROR(VLOOKUP(S119,[1]MO!$A$6:$D$26,{2,3,4},0),IFERROR(VLOOKUP(S119,[1]MQ!$A$6:$D$26,{2,3,4},0),IFERROR(VLOOKUP(S119,[1]BA!$A$6:$H$184,{2,5,8},0),{"No encontrado","X","X"}))))</f>
        <v>VARILLA CORRUGADA</v>
      </c>
      <c r="U119" s="12" t="str">
        <v>Kg</v>
      </c>
      <c r="V119" s="4">
        <v>18</v>
      </c>
      <c r="W119" s="1">
        <f t="shared" ref="W119" si="6144">4*0.556*1.05</f>
        <v>2.34</v>
      </c>
      <c r="X119" s="4">
        <f t="shared" si="6"/>
        <v>42.12</v>
      </c>
      <c r="AA119" s="1" t="s">
        <v>538</v>
      </c>
      <c r="AB119" s="4" t="str" cm="1">
        <f t="array" ref="AB119:AD119">IFERROR(VLOOKUP(AA119,[1]MA!$A$6:$D$32,{2,3,4},0),IFERROR(VLOOKUP(AA119,[1]MO!$A$6:$D$26,{2,3,4},0),IFERROR(VLOOKUP(AA119,[1]MQ!$A$6:$D$26,{2,3,4},0),IFERROR(VLOOKUP(AA119,[1]BA!$A$6:$H$184,{2,5,8},0),{"No encontrado","X","X"}))))</f>
        <v>VARILLA CORRUGADA</v>
      </c>
      <c r="AC119" s="12" t="str">
        <v>Kg</v>
      </c>
      <c r="AD119" s="4">
        <v>18</v>
      </c>
      <c r="AE119" s="1">
        <f t="shared" ref="AE119" si="6145">4*0.556*1.05</f>
        <v>2.34</v>
      </c>
      <c r="AF119" s="4">
        <f t="shared" si="8"/>
        <v>42.12</v>
      </c>
      <c r="AI119" s="1" t="s">
        <v>538</v>
      </c>
      <c r="AJ119" s="4" t="str" cm="1">
        <f t="array" ref="AJ119:AL119">IFERROR(VLOOKUP(AI119,[1]MA!$A$6:$D$32,{2,3,4},0),IFERROR(VLOOKUP(AI119,[1]MO!$A$6:$D$26,{2,3,4},0),IFERROR(VLOOKUP(AI119,[1]MQ!$A$6:$D$26,{2,3,4},0),IFERROR(VLOOKUP(AI119,[1]BA!$A$6:$H$184,{2,5,8},0),{"No encontrado","X","X"}))))</f>
        <v>VARILLA CORRUGADA</v>
      </c>
      <c r="AK119" s="12" t="str">
        <v>Kg</v>
      </c>
      <c r="AL119" s="4">
        <v>18</v>
      </c>
      <c r="AM119" s="1">
        <f t="shared" ref="AM119" si="6146">4*0.556*1.05</f>
        <v>2.34</v>
      </c>
      <c r="AN119" s="4">
        <f t="shared" si="10"/>
        <v>42.12</v>
      </c>
      <c r="AQ119" s="1" t="s">
        <v>538</v>
      </c>
      <c r="AR119" s="4" t="str" cm="1">
        <f t="array" ref="AR119:AT119">IFERROR(VLOOKUP(AQ119,[1]MA!$A$6:$D$32,{2,3,4},0),IFERROR(VLOOKUP(AQ119,[1]MO!$A$6:$D$26,{2,3,4},0),IFERROR(VLOOKUP(AQ119,[1]MQ!$A$6:$D$26,{2,3,4},0),IFERROR(VLOOKUP(AQ119,[1]BA!$A$6:$H$184,{2,5,8},0),{"No encontrado","X","X"}))))</f>
        <v>VARILLA CORRUGADA</v>
      </c>
      <c r="AS119" s="12" t="str">
        <v>Kg</v>
      </c>
      <c r="AT119" s="4">
        <v>18</v>
      </c>
      <c r="AU119" s="1">
        <f t="shared" ref="AU119" si="6147">4*0.556*1.05</f>
        <v>2.34</v>
      </c>
      <c r="AV119" s="4">
        <f t="shared" si="12"/>
        <v>42.12</v>
      </c>
      <c r="AY119" s="1" t="s">
        <v>538</v>
      </c>
      <c r="AZ119" s="4" t="str" cm="1">
        <f t="array" ref="AZ119:BB119">IFERROR(VLOOKUP(AY119,[1]MA!$A$6:$D$32,{2,3,4},0),IFERROR(VLOOKUP(AY119,[1]MO!$A$6:$D$26,{2,3,4},0),IFERROR(VLOOKUP(AY119,[1]MQ!$A$6:$D$26,{2,3,4},0),IFERROR(VLOOKUP(AY119,[1]BA!$A$6:$H$184,{2,5,8},0),{"No encontrado","X","X"}))))</f>
        <v>VARILLA CORRUGADA</v>
      </c>
      <c r="BA119" s="12" t="str">
        <v>Kg</v>
      </c>
      <c r="BB119" s="4">
        <v>18</v>
      </c>
      <c r="BC119" s="1">
        <f t="shared" ref="BC119" si="6148">4*0.556*1.05</f>
        <v>2.34</v>
      </c>
      <c r="BD119" s="4">
        <f t="shared" si="14"/>
        <v>42.12</v>
      </c>
      <c r="BG119" s="1" t="s">
        <v>538</v>
      </c>
      <c r="BH119" s="4" t="str" cm="1">
        <f t="array" ref="BH119:BJ119">IFERROR(VLOOKUP(BG119,[1]MA!$A$6:$D$32,{2,3,4},0),IFERROR(VLOOKUP(BG119,[1]MO!$A$6:$D$26,{2,3,4},0),IFERROR(VLOOKUP(BG119,[1]MQ!$A$6:$D$26,{2,3,4},0),IFERROR(VLOOKUP(BG119,[1]BA!$A$6:$H$184,{2,5,8},0),{"No encontrado","X","X"}))))</f>
        <v>VARILLA CORRUGADA</v>
      </c>
      <c r="BI119" s="12" t="str">
        <v>Kg</v>
      </c>
      <c r="BJ119" s="4">
        <v>18</v>
      </c>
      <c r="BK119" s="1">
        <f t="shared" ref="BK119" si="6149">4*0.556*1.05</f>
        <v>2.34</v>
      </c>
      <c r="BL119" s="4">
        <f t="shared" si="16"/>
        <v>42.12</v>
      </c>
      <c r="BO119" s="1" t="s">
        <v>538</v>
      </c>
      <c r="BP119" s="4" t="str" cm="1">
        <f t="array" ref="BP119:BR119">IFERROR(VLOOKUP(BO119,[1]MA!$A$6:$D$32,{2,3,4},0),IFERROR(VLOOKUP(BO119,[1]MO!$A$6:$D$26,{2,3,4},0),IFERROR(VLOOKUP(BO119,[1]MQ!$A$6:$D$26,{2,3,4},0),IFERROR(VLOOKUP(BO119,[1]BA!$A$6:$H$184,{2,5,8},0),{"No encontrado","X","X"}))))</f>
        <v>VARILLA CORRUGADA</v>
      </c>
      <c r="BQ119" s="12" t="str">
        <v>Kg</v>
      </c>
      <c r="BR119" s="4">
        <v>18</v>
      </c>
      <c r="BS119" s="1">
        <f t="shared" ref="BS119" si="6150">4*0.556*1.05</f>
        <v>2.34</v>
      </c>
      <c r="BT119" s="4">
        <f t="shared" si="18"/>
        <v>42.12</v>
      </c>
      <c r="BW119" s="1" t="s">
        <v>538</v>
      </c>
      <c r="BX119" s="4" t="str" cm="1">
        <f t="array" ref="BX119:BZ119">IFERROR(VLOOKUP(BW119,[1]MA!$A$6:$D$32,{2,3,4},0),IFERROR(VLOOKUP(BW119,[1]MO!$A$6:$D$26,{2,3,4},0),IFERROR(VLOOKUP(BW119,[1]MQ!$A$6:$D$26,{2,3,4},0),IFERROR(VLOOKUP(BW119,[1]BA!$A$6:$H$184,{2,5,8},0),{"No encontrado","X","X"}))))</f>
        <v>VARILLA CORRUGADA</v>
      </c>
      <c r="BY119" s="12" t="str">
        <v>Kg</v>
      </c>
      <c r="BZ119" s="4">
        <v>18</v>
      </c>
      <c r="CA119" s="1">
        <f t="shared" ref="CA119" si="6151">4*0.556*1.05</f>
        <v>2.34</v>
      </c>
      <c r="CB119" s="4">
        <f t="shared" si="20"/>
        <v>42.12</v>
      </c>
      <c r="CE119" s="1" t="s">
        <v>538</v>
      </c>
      <c r="CF119" s="4" t="str" cm="1">
        <f t="array" ref="CF119:CH119">IFERROR(VLOOKUP(CE119,[1]MA!$A$6:$D$32,{2,3,4},0),IFERROR(VLOOKUP(CE119,[1]MO!$A$6:$D$26,{2,3,4},0),IFERROR(VLOOKUP(CE119,[1]MQ!$A$6:$D$26,{2,3,4},0),IFERROR(VLOOKUP(CE119,[1]BA!$A$6:$H$184,{2,5,8},0),{"No encontrado","X","X"}))))</f>
        <v>VARILLA CORRUGADA</v>
      </c>
      <c r="CG119" s="12" t="str">
        <v>Kg</v>
      </c>
      <c r="CH119" s="4">
        <v>18</v>
      </c>
      <c r="CI119" s="1">
        <f t="shared" ref="CI119" si="6152">4*0.556*1.05</f>
        <v>2.34</v>
      </c>
      <c r="CJ119" s="4">
        <f t="shared" si="22"/>
        <v>42.12</v>
      </c>
      <c r="CM119" s="1" t="s">
        <v>538</v>
      </c>
      <c r="CN119" s="4" t="str" cm="1">
        <f t="array" ref="CN119:CP119">IFERROR(VLOOKUP(CM119,[1]MA!$A$6:$D$32,{2,3,4},0),IFERROR(VLOOKUP(CM119,[1]MO!$A$6:$D$26,{2,3,4},0),IFERROR(VLOOKUP(CM119,[1]MQ!$A$6:$D$26,{2,3,4},0),IFERROR(VLOOKUP(CM119,[1]BA!$A$6:$H$184,{2,5,8},0),{"No encontrado","X","X"}))))</f>
        <v>VARILLA CORRUGADA</v>
      </c>
      <c r="CO119" s="12" t="str">
        <v>Kg</v>
      </c>
      <c r="CP119" s="4">
        <v>18</v>
      </c>
      <c r="CQ119" s="1">
        <f t="shared" ref="CQ119" si="6153">4*0.556*1.05</f>
        <v>2.34</v>
      </c>
      <c r="CR119" s="4">
        <f t="shared" si="24"/>
        <v>42.12</v>
      </c>
      <c r="CU119" s="1" t="s">
        <v>538</v>
      </c>
      <c r="CV119" s="4" t="str" cm="1">
        <f t="array" ref="CV119:CX119">IFERROR(VLOOKUP(CU119,[1]MA!$A$6:$D$32,{2,3,4},0),IFERROR(VLOOKUP(CU119,[1]MO!$A$6:$D$26,{2,3,4},0),IFERROR(VLOOKUP(CU119,[1]MQ!$A$6:$D$26,{2,3,4},0),IFERROR(VLOOKUP(CU119,[1]BA!$A$6:$H$184,{2,5,8},0),{"No encontrado","X","X"}))))</f>
        <v>VARILLA CORRUGADA</v>
      </c>
      <c r="CW119" s="12" t="str">
        <v>Kg</v>
      </c>
      <c r="CX119" s="4">
        <v>18</v>
      </c>
      <c r="CY119" s="1">
        <f t="shared" ref="CY119" si="6154">4*0.556*1.05</f>
        <v>2.34</v>
      </c>
      <c r="CZ119" s="4">
        <f t="shared" si="26"/>
        <v>42.12</v>
      </c>
      <c r="DC119" s="1" t="s">
        <v>538</v>
      </c>
      <c r="DD119" s="4" t="str" cm="1">
        <f t="array" ref="DD119:DF119">IFERROR(VLOOKUP(DC119,[1]MA!$A$6:$D$32,{2,3,4},0),IFERROR(VLOOKUP(DC119,[1]MO!$A$6:$D$26,{2,3,4},0),IFERROR(VLOOKUP(DC119,[1]MQ!$A$6:$D$26,{2,3,4},0),IFERROR(VLOOKUP(DC119,[1]BA!$A$6:$H$184,{2,5,8},0),{"No encontrado","X","X"}))))</f>
        <v>VARILLA CORRUGADA</v>
      </c>
      <c r="DE119" s="12" t="str">
        <v>Kg</v>
      </c>
      <c r="DF119" s="4">
        <v>18</v>
      </c>
      <c r="DG119" s="1">
        <f t="shared" ref="DG119" si="6155">4*0.556*1.05</f>
        <v>2.34</v>
      </c>
      <c r="DH119" s="4">
        <f t="shared" si="28"/>
        <v>42.12</v>
      </c>
      <c r="DK119" s="1" t="s">
        <v>538</v>
      </c>
      <c r="DL119" s="4" t="str" cm="1">
        <f t="array" ref="DL119:DN119">IFERROR(VLOOKUP(DK119,[1]MA!$A$6:$D$32,{2,3,4},0),IFERROR(VLOOKUP(DK119,[1]MO!$A$6:$D$26,{2,3,4},0),IFERROR(VLOOKUP(DK119,[1]MQ!$A$6:$D$26,{2,3,4},0),IFERROR(VLOOKUP(DK119,[1]BA!$A$6:$H$184,{2,5,8},0),{"No encontrado","X","X"}))))</f>
        <v>VARILLA CORRUGADA</v>
      </c>
      <c r="DM119" s="12" t="str">
        <v>Kg</v>
      </c>
      <c r="DN119" s="4">
        <v>18</v>
      </c>
      <c r="DO119" s="1">
        <f t="shared" ref="DO119" si="6156">4*0.556*1.05</f>
        <v>2.34</v>
      </c>
      <c r="DP119" s="4">
        <f t="shared" si="30"/>
        <v>42.12</v>
      </c>
      <c r="DS119" s="1" t="s">
        <v>538</v>
      </c>
      <c r="DT119" s="4" t="str" cm="1">
        <f t="array" ref="DT119:DV119">IFERROR(VLOOKUP(DS119,[1]MA!$A$6:$D$32,{2,3,4},0),IFERROR(VLOOKUP(DS119,[1]MO!$A$6:$D$26,{2,3,4},0),IFERROR(VLOOKUP(DS119,[1]MQ!$A$6:$D$26,{2,3,4},0),IFERROR(VLOOKUP(DS119,[1]BA!$A$6:$H$184,{2,5,8},0),{"No encontrado","X","X"}))))</f>
        <v>VARILLA CORRUGADA</v>
      </c>
      <c r="DU119" s="12" t="str">
        <v>Kg</v>
      </c>
      <c r="DV119" s="4">
        <v>18</v>
      </c>
      <c r="DW119" s="1">
        <f t="shared" ref="DW119" si="6157">4*0.556*1.05</f>
        <v>2.34</v>
      </c>
      <c r="DX119" s="4">
        <f t="shared" si="32"/>
        <v>42.12</v>
      </c>
      <c r="EA119" s="1" t="s">
        <v>538</v>
      </c>
      <c r="EB119" s="4" t="str" cm="1">
        <f t="array" ref="EB119:ED119">IFERROR(VLOOKUP(EA119,[1]MA!$A$6:$D$32,{2,3,4},0),IFERROR(VLOOKUP(EA119,[1]MO!$A$6:$D$26,{2,3,4},0),IFERROR(VLOOKUP(EA119,[1]MQ!$A$6:$D$26,{2,3,4},0),IFERROR(VLOOKUP(EA119,[1]BA!$A$6:$H$184,{2,5,8},0),{"No encontrado","X","X"}))))</f>
        <v>VARILLA CORRUGADA</v>
      </c>
      <c r="EC119" s="12" t="str">
        <v>Kg</v>
      </c>
      <c r="ED119" s="4">
        <v>18</v>
      </c>
      <c r="EE119" s="1">
        <f t="shared" ref="EE119" si="6158">4*0.556*1.05</f>
        <v>2.34</v>
      </c>
      <c r="EF119" s="4">
        <f t="shared" si="34"/>
        <v>42.12</v>
      </c>
      <c r="EI119" s="1" t="s">
        <v>538</v>
      </c>
      <c r="EJ119" s="4" t="str" cm="1">
        <f t="array" ref="EJ119:EL119">IFERROR(VLOOKUP(EI119,[1]MA!$A$6:$D$32,{2,3,4},0),IFERROR(VLOOKUP(EI119,[1]MO!$A$6:$D$26,{2,3,4},0),IFERROR(VLOOKUP(EI119,[1]MQ!$A$6:$D$26,{2,3,4},0),IFERROR(VLOOKUP(EI119,[1]BA!$A$6:$H$184,{2,5,8},0),{"No encontrado","X","X"}))))</f>
        <v>VARILLA CORRUGADA</v>
      </c>
      <c r="EK119" s="12" t="str">
        <v>Kg</v>
      </c>
      <c r="EL119" s="4">
        <v>18</v>
      </c>
      <c r="EM119" s="1">
        <f t="shared" ref="EM119" si="6159">4*0.556*1.05</f>
        <v>2.34</v>
      </c>
      <c r="EN119" s="4">
        <f t="shared" si="36"/>
        <v>42.12</v>
      </c>
      <c r="EQ119" s="1" t="s">
        <v>538</v>
      </c>
      <c r="ER119" s="4" t="str" cm="1">
        <f t="array" ref="ER119:ET119">IFERROR(VLOOKUP(EQ119,[1]MA!$A$6:$D$32,{2,3,4},0),IFERROR(VLOOKUP(EQ119,[1]MO!$A$6:$D$26,{2,3,4},0),IFERROR(VLOOKUP(EQ119,[1]MQ!$A$6:$D$26,{2,3,4},0),IFERROR(VLOOKUP(EQ119,[1]BA!$A$6:$H$184,{2,5,8},0),{"No encontrado","X","X"}))))</f>
        <v>VARILLA CORRUGADA</v>
      </c>
      <c r="ES119" s="12" t="str">
        <v>Kg</v>
      </c>
      <c r="ET119" s="4">
        <v>18</v>
      </c>
      <c r="EU119" s="1">
        <f t="shared" ref="EU119" si="6160">4*0.556*1.05</f>
        <v>2.34</v>
      </c>
      <c r="EV119" s="4">
        <f t="shared" si="38"/>
        <v>42.12</v>
      </c>
      <c r="EY119" s="1" t="s">
        <v>538</v>
      </c>
      <c r="EZ119" s="4" t="str" cm="1">
        <f t="array" ref="EZ119:FB119">IFERROR(VLOOKUP(EY119,[1]MA!$A$6:$D$32,{2,3,4},0),IFERROR(VLOOKUP(EY119,[1]MO!$A$6:$D$26,{2,3,4},0),IFERROR(VLOOKUP(EY119,[1]MQ!$A$6:$D$26,{2,3,4},0),IFERROR(VLOOKUP(EY119,[1]BA!$A$6:$H$184,{2,5,8},0),{"No encontrado","X","X"}))))</f>
        <v>VARILLA CORRUGADA</v>
      </c>
      <c r="FA119" s="12" t="str">
        <v>Kg</v>
      </c>
      <c r="FB119" s="4">
        <v>18</v>
      </c>
      <c r="FC119" s="1">
        <f t="shared" ref="FC119" si="6161">4*0.556*1.05</f>
        <v>2.34</v>
      </c>
      <c r="FD119" s="4">
        <f t="shared" si="40"/>
        <v>42.12</v>
      </c>
      <c r="FG119" s="1" t="s">
        <v>538</v>
      </c>
      <c r="FH119" s="4" t="str" cm="1">
        <f t="array" ref="FH119:FJ119">IFERROR(VLOOKUP(FG119,[1]MA!$A$6:$D$32,{2,3,4},0),IFERROR(VLOOKUP(FG119,[1]MO!$A$6:$D$26,{2,3,4},0),IFERROR(VLOOKUP(FG119,[1]MQ!$A$6:$D$26,{2,3,4},0),IFERROR(VLOOKUP(FG119,[1]BA!$A$6:$H$184,{2,5,8},0),{"No encontrado","X","X"}))))</f>
        <v>VARILLA CORRUGADA</v>
      </c>
      <c r="FI119" s="12" t="str">
        <v>Kg</v>
      </c>
      <c r="FJ119" s="4">
        <v>18</v>
      </c>
      <c r="FK119" s="1">
        <f t="shared" ref="FK119" si="6162">4*0.556*1.05</f>
        <v>2.34</v>
      </c>
      <c r="FL119" s="4">
        <f t="shared" si="42"/>
        <v>42.12</v>
      </c>
      <c r="FO119" s="1" t="s">
        <v>538</v>
      </c>
      <c r="FP119" s="4" t="str" cm="1">
        <f t="array" ref="FP119:FR119">IFERROR(VLOOKUP(FO119,[1]MA!$A$6:$D$32,{2,3,4},0),IFERROR(VLOOKUP(FO119,[1]MO!$A$6:$D$26,{2,3,4},0),IFERROR(VLOOKUP(FO119,[1]MQ!$A$6:$D$26,{2,3,4},0),IFERROR(VLOOKUP(FO119,[1]BA!$A$6:$H$184,{2,5,8},0),{"No encontrado","X","X"}))))</f>
        <v>VARILLA CORRUGADA</v>
      </c>
      <c r="FQ119" s="12" t="str">
        <v>Kg</v>
      </c>
      <c r="FR119" s="4">
        <v>18</v>
      </c>
      <c r="FS119" s="1">
        <f t="shared" ref="FS119" si="6163">4*0.556*1.05</f>
        <v>2.34</v>
      </c>
      <c r="FT119" s="4">
        <f t="shared" si="44"/>
        <v>42.12</v>
      </c>
      <c r="FW119" s="1" t="s">
        <v>538</v>
      </c>
      <c r="FX119" s="4" t="str" cm="1">
        <f t="array" ref="FX119:FZ119">IFERROR(VLOOKUP(FW119,[1]MA!$A$6:$D$32,{2,3,4},0),IFERROR(VLOOKUP(FW119,[1]MO!$A$6:$D$26,{2,3,4},0),IFERROR(VLOOKUP(FW119,[1]MQ!$A$6:$D$26,{2,3,4},0),IFERROR(VLOOKUP(FW119,[1]BA!$A$6:$H$184,{2,5,8},0),{"No encontrado","X","X"}))))</f>
        <v>VARILLA CORRUGADA</v>
      </c>
      <c r="FY119" s="12" t="str">
        <v>Kg</v>
      </c>
      <c r="FZ119" s="4">
        <v>18</v>
      </c>
      <c r="GA119" s="1">
        <f t="shared" ref="GA119" si="6164">4*0.556*1.05</f>
        <v>2.34</v>
      </c>
      <c r="GB119" s="4">
        <f t="shared" si="46"/>
        <v>42.12</v>
      </c>
      <c r="GE119" s="1" t="s">
        <v>538</v>
      </c>
      <c r="GF119" s="4" t="str" cm="1">
        <f t="array" ref="GF119:GH119">IFERROR(VLOOKUP(GE119,[1]MA!$A$6:$D$32,{2,3,4},0),IFERROR(VLOOKUP(GE119,[1]MO!$A$6:$D$26,{2,3,4},0),IFERROR(VLOOKUP(GE119,[1]MQ!$A$6:$D$26,{2,3,4},0),IFERROR(VLOOKUP(GE119,[1]BA!$A$6:$H$184,{2,5,8},0),{"No encontrado","X","X"}))))</f>
        <v>VARILLA CORRUGADA</v>
      </c>
      <c r="GG119" s="12" t="str">
        <v>Kg</v>
      </c>
      <c r="GH119" s="4">
        <v>18</v>
      </c>
      <c r="GI119" s="1">
        <f t="shared" ref="GI119" si="6165">4*0.556*1.05</f>
        <v>2.34</v>
      </c>
      <c r="GJ119" s="4">
        <f t="shared" si="48"/>
        <v>42.12</v>
      </c>
      <c r="GM119" s="1" t="s">
        <v>538</v>
      </c>
      <c r="GN119" s="4" t="str" cm="1">
        <f t="array" ref="GN119:GP119">IFERROR(VLOOKUP(GM119,[1]MA!$A$6:$D$32,{2,3,4},0),IFERROR(VLOOKUP(GM119,[1]MO!$A$6:$D$26,{2,3,4},0),IFERROR(VLOOKUP(GM119,[1]MQ!$A$6:$D$26,{2,3,4},0),IFERROR(VLOOKUP(GM119,[1]BA!$A$6:$H$184,{2,5,8},0),{"No encontrado","X","X"}))))</f>
        <v>VARILLA CORRUGADA</v>
      </c>
      <c r="GO119" s="12" t="str">
        <v>Kg</v>
      </c>
      <c r="GP119" s="4">
        <v>18</v>
      </c>
      <c r="GQ119" s="1">
        <f t="shared" ref="GQ119" si="6166">4*0.556*1.05</f>
        <v>2.34</v>
      </c>
      <c r="GR119" s="4">
        <f t="shared" si="50"/>
        <v>42.12</v>
      </c>
      <c r="GU119" s="1" t="s">
        <v>538</v>
      </c>
      <c r="GV119" s="4" t="str" cm="1">
        <f t="array" ref="GV119:GX119">IFERROR(VLOOKUP(GU119,[1]MA!$A$6:$D$32,{2,3,4},0),IFERROR(VLOOKUP(GU119,[1]MO!$A$6:$D$26,{2,3,4},0),IFERROR(VLOOKUP(GU119,[1]MQ!$A$6:$D$26,{2,3,4},0),IFERROR(VLOOKUP(GU119,[1]BA!$A$6:$H$184,{2,5,8},0),{"No encontrado","X","X"}))))</f>
        <v>VARILLA CORRUGADA</v>
      </c>
      <c r="GW119" s="12" t="str">
        <v>Kg</v>
      </c>
      <c r="GX119" s="4">
        <v>18</v>
      </c>
      <c r="GY119" s="1">
        <f t="shared" ref="GY119" si="6167">4*0.556*1.05</f>
        <v>2.34</v>
      </c>
      <c r="GZ119" s="4">
        <f t="shared" si="52"/>
        <v>42.12</v>
      </c>
      <c r="HC119" s="1" t="s">
        <v>538</v>
      </c>
      <c r="HD119" s="4" t="str" cm="1">
        <f t="array" ref="HD119:HF119">IFERROR(VLOOKUP(HC119,[1]MA!$A$6:$D$32,{2,3,4},0),IFERROR(VLOOKUP(HC119,[1]MO!$A$6:$D$26,{2,3,4},0),IFERROR(VLOOKUP(HC119,[1]MQ!$A$6:$D$26,{2,3,4},0),IFERROR(VLOOKUP(HC119,[1]BA!$A$6:$H$184,{2,5,8},0),{"No encontrado","X","X"}))))</f>
        <v>VARILLA CORRUGADA</v>
      </c>
      <c r="HE119" s="12" t="str">
        <v>Kg</v>
      </c>
      <c r="HF119" s="4">
        <v>18</v>
      </c>
      <c r="HG119" s="1">
        <f t="shared" ref="HG119" si="6168">4*0.556*1.05</f>
        <v>2.34</v>
      </c>
      <c r="HH119" s="4">
        <f t="shared" si="54"/>
        <v>42.12</v>
      </c>
      <c r="HK119" s="1" t="s">
        <v>538</v>
      </c>
      <c r="HL119" s="4" t="str" cm="1">
        <f t="array" ref="HL119:HN119">IFERROR(VLOOKUP(HK119,[1]MA!$A$6:$D$32,{2,3,4},0),IFERROR(VLOOKUP(HK119,[1]MO!$A$6:$D$26,{2,3,4},0),IFERROR(VLOOKUP(HK119,[1]MQ!$A$6:$D$26,{2,3,4},0),IFERROR(VLOOKUP(HK119,[1]BA!$A$6:$H$184,{2,5,8},0),{"No encontrado","X","X"}))))</f>
        <v>VARILLA CORRUGADA</v>
      </c>
      <c r="HM119" s="12" t="str">
        <v>Kg</v>
      </c>
      <c r="HN119" s="4">
        <v>18</v>
      </c>
      <c r="HO119" s="1">
        <f t="shared" ref="HO119" si="6169">4*0.556*1.05</f>
        <v>2.34</v>
      </c>
      <c r="HP119" s="4">
        <f t="shared" si="56"/>
        <v>42.12</v>
      </c>
      <c r="HS119" s="1" t="s">
        <v>538</v>
      </c>
      <c r="HT119" s="4" t="str" cm="1">
        <f t="array" ref="HT119:HV119">IFERROR(VLOOKUP(HS119,[1]MA!$A$6:$D$32,{2,3,4},0),IFERROR(VLOOKUP(HS119,[1]MO!$A$6:$D$26,{2,3,4},0),IFERROR(VLOOKUP(HS119,[1]MQ!$A$6:$D$26,{2,3,4},0),IFERROR(VLOOKUP(HS119,[1]BA!$A$6:$H$184,{2,5,8},0),{"No encontrado","X","X"}))))</f>
        <v>VARILLA CORRUGADA</v>
      </c>
      <c r="HU119" s="12" t="str">
        <v>Kg</v>
      </c>
      <c r="HV119" s="4">
        <v>18</v>
      </c>
      <c r="HW119" s="1">
        <f t="shared" ref="HW119" si="6170">4*0.556*1.05</f>
        <v>2.34</v>
      </c>
      <c r="HX119" s="4">
        <f t="shared" si="58"/>
        <v>42.12</v>
      </c>
      <c r="IA119" s="1" t="s">
        <v>538</v>
      </c>
      <c r="IB119" s="4" t="str" cm="1">
        <f t="array" ref="IB119:ID119">IFERROR(VLOOKUP(IA119,[1]MA!$A$6:$D$32,{2,3,4},0),IFERROR(VLOOKUP(IA119,[1]MO!$A$6:$D$26,{2,3,4},0),IFERROR(VLOOKUP(IA119,[1]MQ!$A$6:$D$26,{2,3,4},0),IFERROR(VLOOKUP(IA119,[1]BA!$A$6:$H$184,{2,5,8},0),{"No encontrado","X","X"}))))</f>
        <v>VARILLA CORRUGADA</v>
      </c>
      <c r="IC119" s="12" t="str">
        <v>Kg</v>
      </c>
      <c r="ID119" s="4">
        <v>18</v>
      </c>
      <c r="IE119" s="1">
        <f t="shared" ref="IE119" si="6171">4*0.556*1.05</f>
        <v>2.34</v>
      </c>
      <c r="IF119" s="4">
        <f t="shared" si="60"/>
        <v>42.12</v>
      </c>
      <c r="II119" s="1" t="s">
        <v>538</v>
      </c>
      <c r="IJ119" s="4" t="str" cm="1">
        <f t="array" ref="IJ119:IL119">IFERROR(VLOOKUP(II119,[1]MA!$A$6:$D$32,{2,3,4},0),IFERROR(VLOOKUP(II119,[1]MO!$A$6:$D$26,{2,3,4},0),IFERROR(VLOOKUP(II119,[1]MQ!$A$6:$D$26,{2,3,4},0),IFERROR(VLOOKUP(II119,[1]BA!$A$6:$H$184,{2,5,8},0),{"No encontrado","X","X"}))))</f>
        <v>VARILLA CORRUGADA</v>
      </c>
      <c r="IK119" s="12" t="str">
        <v>Kg</v>
      </c>
      <c r="IL119" s="4">
        <v>18</v>
      </c>
      <c r="IM119" s="1">
        <f t="shared" ref="IM119" si="6172">4*0.556*1.05</f>
        <v>2.34</v>
      </c>
      <c r="IN119" s="4">
        <f t="shared" si="62"/>
        <v>42.12</v>
      </c>
      <c r="IQ119" s="1" t="s">
        <v>538</v>
      </c>
      <c r="IR119" s="4" t="str" cm="1">
        <f t="array" ref="IR119:IT119">IFERROR(VLOOKUP(IQ119,[1]MA!$A$6:$D$32,{2,3,4},0),IFERROR(VLOOKUP(IQ119,[1]MO!$A$6:$D$26,{2,3,4},0),IFERROR(VLOOKUP(IQ119,[1]MQ!$A$6:$D$26,{2,3,4},0),IFERROR(VLOOKUP(IQ119,[1]BA!$A$6:$H$184,{2,5,8},0),{"No encontrado","X","X"}))))</f>
        <v>VARILLA CORRUGADA</v>
      </c>
      <c r="IS119" s="12" t="str">
        <v>Kg</v>
      </c>
      <c r="IT119" s="4">
        <v>18</v>
      </c>
      <c r="IU119" s="1">
        <f t="shared" ref="IU119" si="6173">4*0.556*1.05</f>
        <v>2.34</v>
      </c>
      <c r="IV119" s="4">
        <f t="shared" si="64"/>
        <v>42.12</v>
      </c>
      <c r="IY119" s="1" t="s">
        <v>538</v>
      </c>
      <c r="IZ119" s="4" t="str" cm="1">
        <f t="array" ref="IZ119:JB119">IFERROR(VLOOKUP(IY119,[1]MA!$A$6:$D$32,{2,3,4},0),IFERROR(VLOOKUP(IY119,[1]MO!$A$6:$D$26,{2,3,4},0),IFERROR(VLOOKUP(IY119,[1]MQ!$A$6:$D$26,{2,3,4},0),IFERROR(VLOOKUP(IY119,[1]BA!$A$6:$H$184,{2,5,8},0),{"No encontrado","X","X"}))))</f>
        <v>VARILLA CORRUGADA</v>
      </c>
      <c r="JA119" s="12" t="str">
        <v>Kg</v>
      </c>
      <c r="JB119" s="4">
        <v>18</v>
      </c>
      <c r="JC119" s="1">
        <f t="shared" ref="JC119" si="6174">4*0.556*1.05</f>
        <v>2.34</v>
      </c>
      <c r="JD119" s="4">
        <f t="shared" si="66"/>
        <v>42.12</v>
      </c>
      <c r="JG119" s="1" t="s">
        <v>538</v>
      </c>
      <c r="JH119" s="4" t="str" cm="1">
        <f t="array" ref="JH119:JJ119">IFERROR(VLOOKUP(JG119,[1]MA!$A$6:$D$32,{2,3,4},0),IFERROR(VLOOKUP(JG119,[1]MO!$A$6:$D$26,{2,3,4},0),IFERROR(VLOOKUP(JG119,[1]MQ!$A$6:$D$26,{2,3,4},0),IFERROR(VLOOKUP(JG119,[1]BA!$A$6:$H$184,{2,5,8},0),{"No encontrado","X","X"}))))</f>
        <v>VARILLA CORRUGADA</v>
      </c>
      <c r="JI119" s="12" t="str">
        <v>Kg</v>
      </c>
      <c r="JJ119" s="4">
        <v>18</v>
      </c>
      <c r="JK119" s="1">
        <f t="shared" ref="JK119" si="6175">4*0.556*1.05</f>
        <v>2.34</v>
      </c>
      <c r="JL119" s="4">
        <f t="shared" si="68"/>
        <v>42.12</v>
      </c>
      <c r="JO119" s="1" t="s">
        <v>538</v>
      </c>
      <c r="JP119" s="4" t="str" cm="1">
        <f t="array" ref="JP119:JR119">IFERROR(VLOOKUP(JO119,[1]MA!$A$6:$D$32,{2,3,4},0),IFERROR(VLOOKUP(JO119,[1]MO!$A$6:$D$26,{2,3,4},0),IFERROR(VLOOKUP(JO119,[1]MQ!$A$6:$D$26,{2,3,4},0),IFERROR(VLOOKUP(JO119,[1]BA!$A$6:$H$184,{2,5,8},0),{"No encontrado","X","X"}))))</f>
        <v>VARILLA CORRUGADA</v>
      </c>
      <c r="JQ119" s="12" t="str">
        <v>Kg</v>
      </c>
      <c r="JR119" s="4">
        <v>18</v>
      </c>
      <c r="JS119" s="1">
        <f t="shared" ref="JS119" si="6176">4*0.556*1.05</f>
        <v>2.34</v>
      </c>
      <c r="JT119" s="4">
        <f t="shared" si="70"/>
        <v>42.12</v>
      </c>
      <c r="JW119" s="1" t="s">
        <v>538</v>
      </c>
      <c r="JX119" s="4" t="str" cm="1">
        <f t="array" ref="JX119:JZ119">IFERROR(VLOOKUP(JW119,[1]MA!$A$6:$D$32,{2,3,4},0),IFERROR(VLOOKUP(JW119,[1]MO!$A$6:$D$26,{2,3,4},0),IFERROR(VLOOKUP(JW119,[1]MQ!$A$6:$D$26,{2,3,4},0),IFERROR(VLOOKUP(JW119,[1]BA!$A$6:$H$184,{2,5,8},0),{"No encontrado","X","X"}))))</f>
        <v>VARILLA CORRUGADA</v>
      </c>
      <c r="JY119" s="12" t="str">
        <v>Kg</v>
      </c>
      <c r="JZ119" s="4">
        <v>18</v>
      </c>
      <c r="KA119" s="1">
        <f t="shared" ref="KA119" si="6177">4*0.556*1.05</f>
        <v>2.34</v>
      </c>
      <c r="KB119" s="4">
        <f t="shared" si="72"/>
        <v>42.12</v>
      </c>
      <c r="KE119" s="1" t="s">
        <v>538</v>
      </c>
      <c r="KF119" s="4" t="str" cm="1">
        <f t="array" ref="KF119:KH119">IFERROR(VLOOKUP(KE119,[1]MA!$A$6:$D$32,{2,3,4},0),IFERROR(VLOOKUP(KE119,[1]MO!$A$6:$D$26,{2,3,4},0),IFERROR(VLOOKUP(KE119,[1]MQ!$A$6:$D$26,{2,3,4},0),IFERROR(VLOOKUP(KE119,[1]BA!$A$6:$H$184,{2,5,8},0),{"No encontrado","X","X"}))))</f>
        <v>VARILLA CORRUGADA</v>
      </c>
      <c r="KG119" s="12" t="str">
        <v>Kg</v>
      </c>
      <c r="KH119" s="4">
        <v>18</v>
      </c>
      <c r="KI119" s="1">
        <f t="shared" ref="KI119" si="6178">4*0.556*1.05</f>
        <v>2.34</v>
      </c>
      <c r="KJ119" s="4">
        <f t="shared" si="74"/>
        <v>42.12</v>
      </c>
      <c r="KM119" s="1" t="s">
        <v>538</v>
      </c>
      <c r="KN119" s="4" t="str" cm="1">
        <f t="array" ref="KN119:KP119">IFERROR(VLOOKUP(KM119,[1]MA!$A$6:$D$32,{2,3,4},0),IFERROR(VLOOKUP(KM119,[1]MO!$A$6:$D$26,{2,3,4},0),IFERROR(VLOOKUP(KM119,[1]MQ!$A$6:$D$26,{2,3,4},0),IFERROR(VLOOKUP(KM119,[1]BA!$A$6:$H$184,{2,5,8},0),{"No encontrado","X","X"}))))</f>
        <v>VARILLA CORRUGADA</v>
      </c>
      <c r="KO119" s="12" t="str">
        <v>Kg</v>
      </c>
      <c r="KP119" s="4">
        <v>18</v>
      </c>
      <c r="KQ119" s="1">
        <f t="shared" ref="KQ119" si="6179">4*0.556*1.05</f>
        <v>2.34</v>
      </c>
      <c r="KR119" s="4">
        <f t="shared" si="76"/>
        <v>42.12</v>
      </c>
      <c r="KU119" s="1" t="s">
        <v>538</v>
      </c>
      <c r="KV119" s="4" t="str" cm="1">
        <f t="array" ref="KV119:KX119">IFERROR(VLOOKUP(KU119,[1]MA!$A$6:$D$32,{2,3,4},0),IFERROR(VLOOKUP(KU119,[1]MO!$A$6:$D$26,{2,3,4},0),IFERROR(VLOOKUP(KU119,[1]MQ!$A$6:$D$26,{2,3,4},0),IFERROR(VLOOKUP(KU119,[1]BA!$A$6:$H$184,{2,5,8},0),{"No encontrado","X","X"}))))</f>
        <v>VARILLA CORRUGADA</v>
      </c>
      <c r="KW119" s="12" t="str">
        <v>Kg</v>
      </c>
      <c r="KX119" s="4">
        <v>18</v>
      </c>
      <c r="KY119" s="1">
        <f t="shared" ref="KY119" si="6180">4*0.556*1.05</f>
        <v>2.34</v>
      </c>
      <c r="KZ119" s="4">
        <f t="shared" si="78"/>
        <v>42.12</v>
      </c>
      <c r="LC119" s="1" t="s">
        <v>538</v>
      </c>
      <c r="LD119" s="4" t="str" cm="1">
        <f t="array" ref="LD119:LF119">IFERROR(VLOOKUP(LC119,[1]MA!$A$6:$D$32,{2,3,4},0),IFERROR(VLOOKUP(LC119,[1]MO!$A$6:$D$26,{2,3,4},0),IFERROR(VLOOKUP(LC119,[1]MQ!$A$6:$D$26,{2,3,4},0),IFERROR(VLOOKUP(LC119,[1]BA!$A$6:$H$184,{2,5,8},0),{"No encontrado","X","X"}))))</f>
        <v>VARILLA CORRUGADA</v>
      </c>
      <c r="LE119" s="12" t="str">
        <v>Kg</v>
      </c>
      <c r="LF119" s="4">
        <v>18</v>
      </c>
      <c r="LG119" s="1">
        <f t="shared" ref="LG119" si="6181">4*0.556*1.05</f>
        <v>2.34</v>
      </c>
      <c r="LH119" s="4">
        <f t="shared" si="80"/>
        <v>42.12</v>
      </c>
      <c r="LK119" s="1" t="s">
        <v>538</v>
      </c>
      <c r="LL119" s="4" t="str" cm="1">
        <f t="array" ref="LL119:LN119">IFERROR(VLOOKUP(LK119,[1]MA!$A$6:$D$32,{2,3,4},0),IFERROR(VLOOKUP(LK119,[1]MO!$A$6:$D$26,{2,3,4},0),IFERROR(VLOOKUP(LK119,[1]MQ!$A$6:$D$26,{2,3,4},0),IFERROR(VLOOKUP(LK119,[1]BA!$A$6:$H$184,{2,5,8},0),{"No encontrado","X","X"}))))</f>
        <v>VARILLA CORRUGADA</v>
      </c>
      <c r="LM119" s="12" t="str">
        <v>Kg</v>
      </c>
      <c r="LN119" s="4">
        <v>18</v>
      </c>
      <c r="LO119" s="1">
        <f t="shared" ref="LO119" si="6182">4*0.556*1.05</f>
        <v>2.34</v>
      </c>
      <c r="LP119" s="4">
        <f t="shared" si="82"/>
        <v>42.12</v>
      </c>
      <c r="LS119" s="1" t="s">
        <v>538</v>
      </c>
      <c r="LT119" s="4" t="str" cm="1">
        <f t="array" ref="LT119:LV119">IFERROR(VLOOKUP(LS119,[1]MA!$A$6:$D$32,{2,3,4},0),IFERROR(VLOOKUP(LS119,[1]MO!$A$6:$D$26,{2,3,4},0),IFERROR(VLOOKUP(LS119,[1]MQ!$A$6:$D$26,{2,3,4},0),IFERROR(VLOOKUP(LS119,[1]BA!$A$6:$H$184,{2,5,8},0),{"No encontrado","X","X"}))))</f>
        <v>VARILLA CORRUGADA</v>
      </c>
      <c r="LU119" s="12" t="str">
        <v>Kg</v>
      </c>
      <c r="LV119" s="4">
        <v>18</v>
      </c>
      <c r="LW119" s="1">
        <f t="shared" ref="LW119" si="6183">4*0.556*1.05</f>
        <v>2.34</v>
      </c>
      <c r="LX119" s="4">
        <f t="shared" si="84"/>
        <v>42.12</v>
      </c>
      <c r="MA119" s="1" t="s">
        <v>538</v>
      </c>
      <c r="MB119" s="4" t="str" cm="1">
        <f t="array" ref="MB119:MD119">IFERROR(VLOOKUP(MA119,[1]MA!$A$6:$D$32,{2,3,4},0),IFERROR(VLOOKUP(MA119,[1]MO!$A$6:$D$26,{2,3,4},0),IFERROR(VLOOKUP(MA119,[1]MQ!$A$6:$D$26,{2,3,4},0),IFERROR(VLOOKUP(MA119,[1]BA!$A$6:$H$184,{2,5,8},0),{"No encontrado","X","X"}))))</f>
        <v>VARILLA CORRUGADA</v>
      </c>
      <c r="MC119" s="12" t="str">
        <v>Kg</v>
      </c>
      <c r="MD119" s="4">
        <v>18</v>
      </c>
      <c r="ME119" s="1">
        <f t="shared" ref="ME119" si="6184">4*0.556*1.05</f>
        <v>2.34</v>
      </c>
      <c r="MF119" s="4">
        <f t="shared" si="86"/>
        <v>42.12</v>
      </c>
      <c r="MI119" s="1" t="s">
        <v>538</v>
      </c>
      <c r="MJ119" s="4" t="str" cm="1">
        <f t="array" ref="MJ119:ML119">IFERROR(VLOOKUP(MI119,[1]MA!$A$6:$D$32,{2,3,4},0),IFERROR(VLOOKUP(MI119,[1]MO!$A$6:$D$26,{2,3,4},0),IFERROR(VLOOKUP(MI119,[1]MQ!$A$6:$D$26,{2,3,4},0),IFERROR(VLOOKUP(MI119,[1]BA!$A$6:$H$184,{2,5,8},0),{"No encontrado","X","X"}))))</f>
        <v>VARILLA CORRUGADA</v>
      </c>
      <c r="MK119" s="12" t="str">
        <v>Kg</v>
      </c>
      <c r="ML119" s="4">
        <v>18</v>
      </c>
      <c r="MM119" s="1">
        <f t="shared" ref="MM119" si="6185">4*0.556*1.05</f>
        <v>2.34</v>
      </c>
      <c r="MN119" s="4">
        <f t="shared" si="88"/>
        <v>42.12</v>
      </c>
      <c r="MQ119" s="1" t="s">
        <v>538</v>
      </c>
      <c r="MR119" s="4" t="str" cm="1">
        <f t="array" ref="MR119:MT119">IFERROR(VLOOKUP(MQ119,[1]MA!$A$6:$D$32,{2,3,4},0),IFERROR(VLOOKUP(MQ119,[1]MO!$A$6:$D$26,{2,3,4},0),IFERROR(VLOOKUP(MQ119,[1]MQ!$A$6:$D$26,{2,3,4},0),IFERROR(VLOOKUP(MQ119,[1]BA!$A$6:$H$184,{2,5,8},0),{"No encontrado","X","X"}))))</f>
        <v>VARILLA CORRUGADA</v>
      </c>
      <c r="MS119" s="12" t="str">
        <v>Kg</v>
      </c>
      <c r="MT119" s="4">
        <v>18</v>
      </c>
      <c r="MU119" s="1">
        <f t="shared" ref="MU119" si="6186">4*0.556*1.05</f>
        <v>2.34</v>
      </c>
      <c r="MV119" s="4">
        <f t="shared" si="90"/>
        <v>42.12</v>
      </c>
      <c r="MY119" s="1" t="s">
        <v>538</v>
      </c>
      <c r="MZ119" s="4" t="str" cm="1">
        <f t="array" ref="MZ119:NB119">IFERROR(VLOOKUP(MY119,[1]MA!$A$6:$D$32,{2,3,4},0),IFERROR(VLOOKUP(MY119,[1]MO!$A$6:$D$26,{2,3,4},0),IFERROR(VLOOKUP(MY119,[1]MQ!$A$6:$D$26,{2,3,4},0),IFERROR(VLOOKUP(MY119,[1]BA!$A$6:$H$184,{2,5,8},0),{"No encontrado","X","X"}))))</f>
        <v>VARILLA CORRUGADA</v>
      </c>
      <c r="NA119" s="12" t="str">
        <v>Kg</v>
      </c>
      <c r="NB119" s="4">
        <v>18</v>
      </c>
      <c r="NC119" s="1">
        <f t="shared" ref="NC119" si="6187">4*0.556*1.05</f>
        <v>2.34</v>
      </c>
      <c r="ND119" s="4">
        <f t="shared" si="92"/>
        <v>42.12</v>
      </c>
      <c r="NG119" s="1" t="s">
        <v>538</v>
      </c>
      <c r="NH119" s="4" t="str" cm="1">
        <f t="array" ref="NH119:NJ119">IFERROR(VLOOKUP(NG119,[1]MA!$A$6:$D$32,{2,3,4},0),IFERROR(VLOOKUP(NG119,[1]MO!$A$6:$D$26,{2,3,4},0),IFERROR(VLOOKUP(NG119,[1]MQ!$A$6:$D$26,{2,3,4},0),IFERROR(VLOOKUP(NG119,[1]BA!$A$6:$H$184,{2,5,8},0),{"No encontrado","X","X"}))))</f>
        <v>VARILLA CORRUGADA</v>
      </c>
      <c r="NI119" s="12" t="str">
        <v>Kg</v>
      </c>
      <c r="NJ119" s="4">
        <v>18</v>
      </c>
      <c r="NK119" s="1">
        <f t="shared" ref="NK119" si="6188">4*0.556*1.05</f>
        <v>2.34</v>
      </c>
      <c r="NL119" s="4">
        <f t="shared" si="94"/>
        <v>42.12</v>
      </c>
      <c r="NO119" s="1" t="s">
        <v>538</v>
      </c>
      <c r="NP119" s="4" t="str" cm="1">
        <f t="array" ref="NP119:NR119">IFERROR(VLOOKUP(NO119,[1]MA!$A$6:$D$32,{2,3,4},0),IFERROR(VLOOKUP(NO119,[1]MO!$A$6:$D$26,{2,3,4},0),IFERROR(VLOOKUP(NO119,[1]MQ!$A$6:$D$26,{2,3,4},0),IFERROR(VLOOKUP(NO119,[1]BA!$A$6:$H$184,{2,5,8},0),{"No encontrado","X","X"}))))</f>
        <v>VARILLA CORRUGADA</v>
      </c>
      <c r="NQ119" s="12" t="str">
        <v>Kg</v>
      </c>
      <c r="NR119" s="4">
        <v>18</v>
      </c>
      <c r="NS119" s="1">
        <f t="shared" ref="NS119" si="6189">4*0.556*1.05</f>
        <v>2.34</v>
      </c>
      <c r="NT119" s="4">
        <f t="shared" si="96"/>
        <v>42.12</v>
      </c>
      <c r="NW119" s="1" t="s">
        <v>538</v>
      </c>
      <c r="NX119" s="4" t="str" cm="1">
        <f t="array" ref="NX119:NZ119">IFERROR(VLOOKUP(NW119,[1]MA!$A$6:$D$32,{2,3,4},0),IFERROR(VLOOKUP(NW119,[1]MO!$A$6:$D$26,{2,3,4},0),IFERROR(VLOOKUP(NW119,[1]MQ!$A$6:$D$26,{2,3,4},0),IFERROR(VLOOKUP(NW119,[1]BA!$A$6:$H$184,{2,5,8},0),{"No encontrado","X","X"}))))</f>
        <v>VARILLA CORRUGADA</v>
      </c>
      <c r="NY119" s="12" t="str">
        <v>Kg</v>
      </c>
      <c r="NZ119" s="4">
        <v>18</v>
      </c>
      <c r="OA119" s="1">
        <f t="shared" ref="OA119" si="6190">4*0.556*1.05</f>
        <v>2.34</v>
      </c>
      <c r="OB119" s="4">
        <f t="shared" si="98"/>
        <v>42.12</v>
      </c>
      <c r="OE119" s="1" t="s">
        <v>538</v>
      </c>
      <c r="OF119" s="4" t="str" cm="1">
        <f t="array" ref="OF119:OH119">IFERROR(VLOOKUP(OE119,[1]MA!$A$6:$D$32,{2,3,4},0),IFERROR(VLOOKUP(OE119,[1]MO!$A$6:$D$26,{2,3,4},0),IFERROR(VLOOKUP(OE119,[1]MQ!$A$6:$D$26,{2,3,4},0),IFERROR(VLOOKUP(OE119,[1]BA!$A$6:$H$184,{2,5,8},0),{"No encontrado","X","X"}))))</f>
        <v>VARILLA CORRUGADA</v>
      </c>
      <c r="OG119" s="12" t="str">
        <v>Kg</v>
      </c>
      <c r="OH119" s="4">
        <v>18</v>
      </c>
      <c r="OI119" s="1">
        <f t="shared" ref="OI119" si="6191">4*0.556*1.05</f>
        <v>2.34</v>
      </c>
      <c r="OJ119" s="4">
        <f t="shared" si="100"/>
        <v>42.12</v>
      </c>
      <c r="OM119" s="1" t="s">
        <v>538</v>
      </c>
      <c r="ON119" s="4" t="str" cm="1">
        <f t="array" ref="ON119:OP119">IFERROR(VLOOKUP(OM119,[1]MA!$A$6:$D$32,{2,3,4},0),IFERROR(VLOOKUP(OM119,[1]MO!$A$6:$D$26,{2,3,4},0),IFERROR(VLOOKUP(OM119,[1]MQ!$A$6:$D$26,{2,3,4},0),IFERROR(VLOOKUP(OM119,[1]BA!$A$6:$H$184,{2,5,8},0),{"No encontrado","X","X"}))))</f>
        <v>VARILLA CORRUGADA</v>
      </c>
      <c r="OO119" s="12" t="str">
        <v>Kg</v>
      </c>
      <c r="OP119" s="4">
        <v>18</v>
      </c>
      <c r="OQ119" s="1">
        <f t="shared" ref="OQ119" si="6192">4*0.556*1.05</f>
        <v>2.34</v>
      </c>
      <c r="OR119" s="4">
        <f t="shared" si="102"/>
        <v>42.12</v>
      </c>
      <c r="OU119" s="1" t="s">
        <v>538</v>
      </c>
      <c r="OV119" s="4" t="str" cm="1">
        <f t="array" ref="OV119:OX119">IFERROR(VLOOKUP(OU119,[1]MA!$A$6:$D$32,{2,3,4},0),IFERROR(VLOOKUP(OU119,[1]MO!$A$6:$D$26,{2,3,4},0),IFERROR(VLOOKUP(OU119,[1]MQ!$A$6:$D$26,{2,3,4},0),IFERROR(VLOOKUP(OU119,[1]BA!$A$6:$H$184,{2,5,8},0),{"No encontrado","X","X"}))))</f>
        <v>VARILLA CORRUGADA</v>
      </c>
      <c r="OW119" s="12" t="str">
        <v>Kg</v>
      </c>
      <c r="OX119" s="4">
        <v>18</v>
      </c>
      <c r="OY119" s="1">
        <f t="shared" ref="OY119" si="6193">4*0.556*1.05</f>
        <v>2.34</v>
      </c>
      <c r="OZ119" s="4">
        <f t="shared" si="104"/>
        <v>42.12</v>
      </c>
      <c r="PC119" s="1" t="s">
        <v>538</v>
      </c>
      <c r="PD119" s="4" t="str" cm="1">
        <f t="array" ref="PD119:PF119">IFERROR(VLOOKUP(PC119,[1]MA!$A$6:$D$32,{2,3,4},0),IFERROR(VLOOKUP(PC119,[1]MO!$A$6:$D$26,{2,3,4},0),IFERROR(VLOOKUP(PC119,[1]MQ!$A$6:$D$26,{2,3,4},0),IFERROR(VLOOKUP(PC119,[1]BA!$A$6:$H$184,{2,5,8},0),{"No encontrado","X","X"}))))</f>
        <v>VARILLA CORRUGADA</v>
      </c>
      <c r="PE119" s="12" t="str">
        <v>Kg</v>
      </c>
      <c r="PF119" s="4">
        <v>18</v>
      </c>
      <c r="PG119" s="1">
        <f t="shared" ref="PG119" si="6194">4*0.556*1.05</f>
        <v>2.34</v>
      </c>
      <c r="PH119" s="4">
        <f t="shared" si="106"/>
        <v>42.12</v>
      </c>
      <c r="PK119" s="1" t="s">
        <v>538</v>
      </c>
      <c r="PL119" s="4" t="str" cm="1">
        <f t="array" ref="PL119:PN119">IFERROR(VLOOKUP(PK119,[1]MA!$A$6:$D$32,{2,3,4},0),IFERROR(VLOOKUP(PK119,[1]MO!$A$6:$D$26,{2,3,4},0),IFERROR(VLOOKUP(PK119,[1]MQ!$A$6:$D$26,{2,3,4},0),IFERROR(VLOOKUP(PK119,[1]BA!$A$6:$H$184,{2,5,8},0),{"No encontrado","X","X"}))))</f>
        <v>VARILLA CORRUGADA</v>
      </c>
      <c r="PM119" s="12" t="str">
        <v>Kg</v>
      </c>
      <c r="PN119" s="4">
        <v>18</v>
      </c>
      <c r="PO119" s="1">
        <f t="shared" ref="PO119" si="6195">4*0.556*1.05</f>
        <v>2.34</v>
      </c>
      <c r="PP119" s="4">
        <f t="shared" si="108"/>
        <v>42.12</v>
      </c>
      <c r="PS119" s="1" t="s">
        <v>538</v>
      </c>
      <c r="PT119" s="4" t="str" cm="1">
        <f t="array" ref="PT119:PV119">IFERROR(VLOOKUP(PS119,[1]MA!$A$6:$D$32,{2,3,4},0),IFERROR(VLOOKUP(PS119,[1]MO!$A$6:$D$26,{2,3,4},0),IFERROR(VLOOKUP(PS119,[1]MQ!$A$6:$D$26,{2,3,4},0),IFERROR(VLOOKUP(PS119,[1]BA!$A$6:$H$184,{2,5,8},0),{"No encontrado","X","X"}))))</f>
        <v>VARILLA CORRUGADA</v>
      </c>
      <c r="PU119" s="12" t="str">
        <v>Kg</v>
      </c>
      <c r="PV119" s="4">
        <v>18</v>
      </c>
      <c r="PW119" s="1">
        <f t="shared" ref="PW119" si="6196">4*0.556*1.05</f>
        <v>2.34</v>
      </c>
      <c r="PX119" s="4">
        <f t="shared" si="110"/>
        <v>42.12</v>
      </c>
      <c r="QA119" s="1" t="s">
        <v>538</v>
      </c>
      <c r="QB119" s="4" t="str" cm="1">
        <f t="array" ref="QB119:QD119">IFERROR(VLOOKUP(QA119,[1]MA!$A$6:$D$32,{2,3,4},0),IFERROR(VLOOKUP(QA119,[1]MO!$A$6:$D$26,{2,3,4},0),IFERROR(VLOOKUP(QA119,[1]MQ!$A$6:$D$26,{2,3,4},0),IFERROR(VLOOKUP(QA119,[1]BA!$A$6:$H$184,{2,5,8},0),{"No encontrado","X","X"}))))</f>
        <v>VARILLA CORRUGADA</v>
      </c>
      <c r="QC119" s="12" t="str">
        <v>Kg</v>
      </c>
      <c r="QD119" s="4">
        <v>18</v>
      </c>
      <c r="QE119" s="1">
        <f t="shared" ref="QE119" si="6197">4*0.556*1.05</f>
        <v>2.34</v>
      </c>
      <c r="QF119" s="4">
        <f t="shared" si="112"/>
        <v>42.12</v>
      </c>
      <c r="QI119" s="1" t="s">
        <v>538</v>
      </c>
      <c r="QJ119" s="4" t="str" cm="1">
        <f t="array" ref="QJ119:QL119">IFERROR(VLOOKUP(QI119,[1]MA!$A$6:$D$32,{2,3,4},0),IFERROR(VLOOKUP(QI119,[1]MO!$A$6:$D$26,{2,3,4},0),IFERROR(VLOOKUP(QI119,[1]MQ!$A$6:$D$26,{2,3,4},0),IFERROR(VLOOKUP(QI119,[1]BA!$A$6:$H$184,{2,5,8},0),{"No encontrado","X","X"}))))</f>
        <v>VARILLA CORRUGADA</v>
      </c>
      <c r="QK119" s="12" t="str">
        <v>Kg</v>
      </c>
      <c r="QL119" s="4">
        <v>18</v>
      </c>
      <c r="QM119" s="1">
        <f t="shared" ref="QM119" si="6198">4*0.556*1.05</f>
        <v>2.34</v>
      </c>
      <c r="QN119" s="4">
        <f t="shared" si="114"/>
        <v>42.12</v>
      </c>
      <c r="QQ119" s="1" t="s">
        <v>538</v>
      </c>
      <c r="QR119" s="4" t="str" cm="1">
        <f t="array" ref="QR119:QT119">IFERROR(VLOOKUP(QQ119,[1]MA!$A$6:$D$32,{2,3,4},0),IFERROR(VLOOKUP(QQ119,[1]MO!$A$6:$D$26,{2,3,4},0),IFERROR(VLOOKUP(QQ119,[1]MQ!$A$6:$D$26,{2,3,4},0),IFERROR(VLOOKUP(QQ119,[1]BA!$A$6:$H$184,{2,5,8},0),{"No encontrado","X","X"}))))</f>
        <v>VARILLA CORRUGADA</v>
      </c>
      <c r="QS119" s="12" t="str">
        <v>Kg</v>
      </c>
      <c r="QT119" s="4">
        <v>18</v>
      </c>
      <c r="QU119" s="1">
        <f t="shared" ref="QU119" si="6199">4*0.556*1.05</f>
        <v>2.34</v>
      </c>
      <c r="QV119" s="4">
        <f t="shared" si="116"/>
        <v>42.12</v>
      </c>
      <c r="QY119" s="1" t="s">
        <v>538</v>
      </c>
      <c r="QZ119" s="4" t="str" cm="1">
        <f t="array" ref="QZ119:RB119">IFERROR(VLOOKUP(QY119,[1]MA!$A$6:$D$32,{2,3,4},0),IFERROR(VLOOKUP(QY119,[1]MO!$A$6:$D$26,{2,3,4},0),IFERROR(VLOOKUP(QY119,[1]MQ!$A$6:$D$26,{2,3,4},0),IFERROR(VLOOKUP(QY119,[1]BA!$A$6:$H$184,{2,5,8},0),{"No encontrado","X","X"}))))</f>
        <v>VARILLA CORRUGADA</v>
      </c>
      <c r="RA119" s="12" t="str">
        <v>Kg</v>
      </c>
      <c r="RB119" s="4">
        <v>18</v>
      </c>
      <c r="RC119" s="1">
        <f t="shared" ref="RC119" si="6200">4*0.556*1.05</f>
        <v>2.34</v>
      </c>
      <c r="RD119" s="4">
        <f t="shared" si="118"/>
        <v>42.12</v>
      </c>
      <c r="RG119" s="1" t="s">
        <v>538</v>
      </c>
      <c r="RH119" s="4" t="str" cm="1">
        <f t="array" ref="RH119:RJ119">IFERROR(VLOOKUP(RG119,[1]MA!$A$6:$D$32,{2,3,4},0),IFERROR(VLOOKUP(RG119,[1]MO!$A$6:$D$26,{2,3,4},0),IFERROR(VLOOKUP(RG119,[1]MQ!$A$6:$D$26,{2,3,4},0),IFERROR(VLOOKUP(RG119,[1]BA!$A$6:$H$184,{2,5,8},0),{"No encontrado","X","X"}))))</f>
        <v>VARILLA CORRUGADA</v>
      </c>
      <c r="RI119" s="12" t="str">
        <v>Kg</v>
      </c>
      <c r="RJ119" s="4">
        <v>18</v>
      </c>
      <c r="RK119" s="1">
        <f t="shared" ref="RK119" si="6201">4*0.556*1.05</f>
        <v>2.34</v>
      </c>
      <c r="RL119" s="4">
        <f t="shared" si="120"/>
        <v>42.12</v>
      </c>
      <c r="RO119" s="1" t="s">
        <v>538</v>
      </c>
      <c r="RP119" s="4" t="str" cm="1">
        <f t="array" ref="RP119:RR119">IFERROR(VLOOKUP(RO119,[1]MA!$A$6:$D$32,{2,3,4},0),IFERROR(VLOOKUP(RO119,[1]MO!$A$6:$D$26,{2,3,4},0),IFERROR(VLOOKUP(RO119,[1]MQ!$A$6:$D$26,{2,3,4},0),IFERROR(VLOOKUP(RO119,[1]BA!$A$6:$H$184,{2,5,8},0),{"No encontrado","X","X"}))))</f>
        <v>VARILLA CORRUGADA</v>
      </c>
      <c r="RQ119" s="12" t="str">
        <v>Kg</v>
      </c>
      <c r="RR119" s="4">
        <v>18</v>
      </c>
      <c r="RS119" s="1">
        <f t="shared" ref="RS119" si="6202">4*0.556*1.05</f>
        <v>2.34</v>
      </c>
      <c r="RT119" s="4">
        <f t="shared" si="122"/>
        <v>42.12</v>
      </c>
      <c r="RW119" s="1" t="s">
        <v>538</v>
      </c>
      <c r="RX119" s="4" t="str" cm="1">
        <f t="array" ref="RX119:RZ119">IFERROR(VLOOKUP(RW119,[1]MA!$A$6:$D$32,{2,3,4},0),IFERROR(VLOOKUP(RW119,[1]MO!$A$6:$D$26,{2,3,4},0),IFERROR(VLOOKUP(RW119,[1]MQ!$A$6:$D$26,{2,3,4},0),IFERROR(VLOOKUP(RW119,[1]BA!$A$6:$H$184,{2,5,8},0),{"No encontrado","X","X"}))))</f>
        <v>VARILLA CORRUGADA</v>
      </c>
      <c r="RY119" s="12" t="str">
        <v>Kg</v>
      </c>
      <c r="RZ119" s="4">
        <v>18</v>
      </c>
      <c r="SA119" s="1">
        <f t="shared" ref="SA119" si="6203">4*0.556*1.05</f>
        <v>2.34</v>
      </c>
      <c r="SB119" s="4">
        <f t="shared" si="124"/>
        <v>42.12</v>
      </c>
      <c r="SE119" s="1" t="s">
        <v>538</v>
      </c>
      <c r="SF119" s="4" t="str" cm="1">
        <f t="array" ref="SF119:SH119">IFERROR(VLOOKUP(SE119,[1]MA!$A$6:$D$32,{2,3,4},0),IFERROR(VLOOKUP(SE119,[1]MO!$A$6:$D$26,{2,3,4},0),IFERROR(VLOOKUP(SE119,[1]MQ!$A$6:$D$26,{2,3,4},0),IFERROR(VLOOKUP(SE119,[1]BA!$A$6:$H$184,{2,5,8},0),{"No encontrado","X","X"}))))</f>
        <v>VARILLA CORRUGADA</v>
      </c>
      <c r="SG119" s="12" t="str">
        <v>Kg</v>
      </c>
      <c r="SH119" s="4">
        <v>18</v>
      </c>
      <c r="SI119" s="1">
        <f t="shared" ref="SI119" si="6204">4*0.556*1.05</f>
        <v>2.34</v>
      </c>
      <c r="SJ119" s="4">
        <f t="shared" si="126"/>
        <v>42.12</v>
      </c>
      <c r="SM119" s="1" t="s">
        <v>538</v>
      </c>
      <c r="SN119" s="4" t="str" cm="1">
        <f t="array" ref="SN119:SP119">IFERROR(VLOOKUP(SM119,[1]MA!$A$6:$D$32,{2,3,4},0),IFERROR(VLOOKUP(SM119,[1]MO!$A$6:$D$26,{2,3,4},0),IFERROR(VLOOKUP(SM119,[1]MQ!$A$6:$D$26,{2,3,4},0),IFERROR(VLOOKUP(SM119,[1]BA!$A$6:$H$184,{2,5,8},0),{"No encontrado","X","X"}))))</f>
        <v>VARILLA CORRUGADA</v>
      </c>
      <c r="SO119" s="12" t="str">
        <v>Kg</v>
      </c>
      <c r="SP119" s="4">
        <v>18</v>
      </c>
      <c r="SQ119" s="1">
        <f t="shared" ref="SQ119" si="6205">4*0.556*1.05</f>
        <v>2.34</v>
      </c>
      <c r="SR119" s="4">
        <f t="shared" si="128"/>
        <v>42.12</v>
      </c>
      <c r="SU119" s="1" t="s">
        <v>538</v>
      </c>
      <c r="SV119" s="4" t="str" cm="1">
        <f t="array" ref="SV119:SX119">IFERROR(VLOOKUP(SU119,[1]MA!$A$6:$D$32,{2,3,4},0),IFERROR(VLOOKUP(SU119,[1]MO!$A$6:$D$26,{2,3,4},0),IFERROR(VLOOKUP(SU119,[1]MQ!$A$6:$D$26,{2,3,4},0),IFERROR(VLOOKUP(SU119,[1]BA!$A$6:$H$184,{2,5,8},0),{"No encontrado","X","X"}))))</f>
        <v>VARILLA CORRUGADA</v>
      </c>
      <c r="SW119" s="12" t="str">
        <v>Kg</v>
      </c>
      <c r="SX119" s="4">
        <v>18</v>
      </c>
      <c r="SY119" s="1">
        <f t="shared" ref="SY119" si="6206">4*0.556*1.05</f>
        <v>2.34</v>
      </c>
      <c r="SZ119" s="4">
        <f t="shared" si="130"/>
        <v>42.12</v>
      </c>
      <c r="TC119" s="1" t="s">
        <v>538</v>
      </c>
      <c r="TD119" s="4" t="str" cm="1">
        <f t="array" ref="TD119:TF119">IFERROR(VLOOKUP(TC119,[1]MA!$A$6:$D$32,{2,3,4},0),IFERROR(VLOOKUP(TC119,[1]MO!$A$6:$D$26,{2,3,4},0),IFERROR(VLOOKUP(TC119,[1]MQ!$A$6:$D$26,{2,3,4},0),IFERROR(VLOOKUP(TC119,[1]BA!$A$6:$H$184,{2,5,8},0),{"No encontrado","X","X"}))))</f>
        <v>VARILLA CORRUGADA</v>
      </c>
      <c r="TE119" s="12" t="str">
        <v>Kg</v>
      </c>
      <c r="TF119" s="4">
        <v>18</v>
      </c>
      <c r="TG119" s="1">
        <f t="shared" ref="TG119" si="6207">4*0.556*1.05</f>
        <v>2.34</v>
      </c>
      <c r="TH119" s="4">
        <f t="shared" si="132"/>
        <v>42.12</v>
      </c>
      <c r="TK119" s="1" t="s">
        <v>538</v>
      </c>
      <c r="TL119" s="4" t="str" cm="1">
        <f t="array" ref="TL119:TN119">IFERROR(VLOOKUP(TK119,[1]MA!$A$6:$D$32,{2,3,4},0),IFERROR(VLOOKUP(TK119,[1]MO!$A$6:$D$26,{2,3,4},0),IFERROR(VLOOKUP(TK119,[1]MQ!$A$6:$D$26,{2,3,4},0),IFERROR(VLOOKUP(TK119,[1]BA!$A$6:$H$184,{2,5,8},0),{"No encontrado","X","X"}))))</f>
        <v>VARILLA CORRUGADA</v>
      </c>
      <c r="TM119" s="12" t="str">
        <v>Kg</v>
      </c>
      <c r="TN119" s="4">
        <v>18</v>
      </c>
      <c r="TO119" s="1">
        <f t="shared" ref="TO119" si="6208">4*0.556*1.05</f>
        <v>2.34</v>
      </c>
      <c r="TP119" s="4">
        <f t="shared" si="134"/>
        <v>42.12</v>
      </c>
      <c r="TS119" s="1" t="s">
        <v>538</v>
      </c>
      <c r="TT119" s="4" t="str" cm="1">
        <f t="array" ref="TT119:TV119">IFERROR(VLOOKUP(TS119,[1]MA!$A$6:$D$32,{2,3,4},0),IFERROR(VLOOKUP(TS119,[1]MO!$A$6:$D$26,{2,3,4},0),IFERROR(VLOOKUP(TS119,[1]MQ!$A$6:$D$26,{2,3,4},0),IFERROR(VLOOKUP(TS119,[1]BA!$A$6:$H$184,{2,5,8},0),{"No encontrado","X","X"}))))</f>
        <v>VARILLA CORRUGADA</v>
      </c>
      <c r="TU119" s="12" t="str">
        <v>Kg</v>
      </c>
      <c r="TV119" s="4">
        <v>18</v>
      </c>
      <c r="TW119" s="1">
        <f t="shared" ref="TW119" si="6209">4*0.556*1.05</f>
        <v>2.34</v>
      </c>
      <c r="TX119" s="4">
        <f t="shared" si="136"/>
        <v>42.12</v>
      </c>
      <c r="UA119" s="1" t="s">
        <v>538</v>
      </c>
      <c r="UB119" s="4" t="str" cm="1">
        <f t="array" ref="UB119:UD119">IFERROR(VLOOKUP(UA119,[1]MA!$A$6:$D$32,{2,3,4},0),IFERROR(VLOOKUP(UA119,[1]MO!$A$6:$D$26,{2,3,4},0),IFERROR(VLOOKUP(UA119,[1]MQ!$A$6:$D$26,{2,3,4},0),IFERROR(VLOOKUP(UA119,[1]BA!$A$6:$H$184,{2,5,8},0),{"No encontrado","X","X"}))))</f>
        <v>VARILLA CORRUGADA</v>
      </c>
      <c r="UC119" s="12" t="str">
        <v>Kg</v>
      </c>
      <c r="UD119" s="4">
        <v>18</v>
      </c>
      <c r="UE119" s="1">
        <f t="shared" ref="UE119" si="6210">4*0.556*1.05</f>
        <v>2.34</v>
      </c>
      <c r="UF119" s="4">
        <f t="shared" si="138"/>
        <v>42.12</v>
      </c>
      <c r="UI119" s="1" t="s">
        <v>538</v>
      </c>
      <c r="UJ119" s="4" t="str" cm="1">
        <f t="array" ref="UJ119:UL119">IFERROR(VLOOKUP(UI119,[1]MA!$A$6:$D$32,{2,3,4},0),IFERROR(VLOOKUP(UI119,[1]MO!$A$6:$D$26,{2,3,4},0),IFERROR(VLOOKUP(UI119,[1]MQ!$A$6:$D$26,{2,3,4},0),IFERROR(VLOOKUP(UI119,[1]BA!$A$6:$H$184,{2,5,8},0),{"No encontrado","X","X"}))))</f>
        <v>VARILLA CORRUGADA</v>
      </c>
      <c r="UK119" s="12" t="str">
        <v>Kg</v>
      </c>
      <c r="UL119" s="4">
        <v>18</v>
      </c>
      <c r="UM119" s="1">
        <f t="shared" ref="UM119" si="6211">4*0.556*1.05</f>
        <v>2.34</v>
      </c>
      <c r="UN119" s="4">
        <f t="shared" si="140"/>
        <v>42.12</v>
      </c>
      <c r="UQ119" s="1" t="s">
        <v>538</v>
      </c>
      <c r="UR119" s="4" t="str" cm="1">
        <f t="array" ref="UR119:UT119">IFERROR(VLOOKUP(UQ119,[1]MA!$A$6:$D$32,{2,3,4},0),IFERROR(VLOOKUP(UQ119,[1]MO!$A$6:$D$26,{2,3,4},0),IFERROR(VLOOKUP(UQ119,[1]MQ!$A$6:$D$26,{2,3,4},0),IFERROR(VLOOKUP(UQ119,[1]BA!$A$6:$H$184,{2,5,8},0),{"No encontrado","X","X"}))))</f>
        <v>VARILLA CORRUGADA</v>
      </c>
      <c r="US119" s="12" t="str">
        <v>Kg</v>
      </c>
      <c r="UT119" s="4">
        <v>18</v>
      </c>
      <c r="UU119" s="1">
        <f t="shared" ref="UU119" si="6212">4*0.556*1.05</f>
        <v>2.34</v>
      </c>
      <c r="UV119" s="4">
        <f t="shared" si="142"/>
        <v>42.12</v>
      </c>
      <c r="UY119" s="1" t="s">
        <v>538</v>
      </c>
      <c r="UZ119" s="4" t="str" cm="1">
        <f t="array" ref="UZ119:VB119">IFERROR(VLOOKUP(UY119,[1]MA!$A$6:$D$32,{2,3,4},0),IFERROR(VLOOKUP(UY119,[1]MO!$A$6:$D$26,{2,3,4},0),IFERROR(VLOOKUP(UY119,[1]MQ!$A$6:$D$26,{2,3,4},0),IFERROR(VLOOKUP(UY119,[1]BA!$A$6:$H$184,{2,5,8},0),{"No encontrado","X","X"}))))</f>
        <v>VARILLA CORRUGADA</v>
      </c>
      <c r="VA119" s="12" t="str">
        <v>Kg</v>
      </c>
      <c r="VB119" s="4">
        <v>18</v>
      </c>
      <c r="VC119" s="1">
        <f t="shared" ref="VC119" si="6213">4*0.556*1.05</f>
        <v>2.34</v>
      </c>
      <c r="VD119" s="4">
        <f t="shared" si="144"/>
        <v>42.12</v>
      </c>
      <c r="VG119" s="1" t="s">
        <v>538</v>
      </c>
      <c r="VH119" s="4" t="str" cm="1">
        <f t="array" ref="VH119:VJ119">IFERROR(VLOOKUP(VG119,[1]MA!$A$6:$D$32,{2,3,4},0),IFERROR(VLOOKUP(VG119,[1]MO!$A$6:$D$26,{2,3,4},0),IFERROR(VLOOKUP(VG119,[1]MQ!$A$6:$D$26,{2,3,4},0),IFERROR(VLOOKUP(VG119,[1]BA!$A$6:$H$184,{2,5,8},0),{"No encontrado","X","X"}))))</f>
        <v>VARILLA CORRUGADA</v>
      </c>
      <c r="VI119" s="12" t="str">
        <v>Kg</v>
      </c>
      <c r="VJ119" s="4">
        <v>18</v>
      </c>
      <c r="VK119" s="1">
        <f t="shared" ref="VK119" si="6214">4*0.556*1.05</f>
        <v>2.34</v>
      </c>
      <c r="VL119" s="4">
        <f t="shared" si="146"/>
        <v>42.12</v>
      </c>
      <c r="VO119" s="1" t="s">
        <v>538</v>
      </c>
      <c r="VP119" s="4" t="str" cm="1">
        <f t="array" ref="VP119:VR119">IFERROR(VLOOKUP(VO119,[1]MA!$A$6:$D$32,{2,3,4},0),IFERROR(VLOOKUP(VO119,[1]MO!$A$6:$D$26,{2,3,4},0),IFERROR(VLOOKUP(VO119,[1]MQ!$A$6:$D$26,{2,3,4},0),IFERROR(VLOOKUP(VO119,[1]BA!$A$6:$H$184,{2,5,8},0),{"No encontrado","X","X"}))))</f>
        <v>VARILLA CORRUGADA</v>
      </c>
      <c r="VQ119" s="12" t="str">
        <v>Kg</v>
      </c>
      <c r="VR119" s="4">
        <v>18</v>
      </c>
      <c r="VS119" s="1">
        <f t="shared" ref="VS119" si="6215">4*0.556*1.05</f>
        <v>2.34</v>
      </c>
      <c r="VT119" s="4">
        <f t="shared" si="148"/>
        <v>42.12</v>
      </c>
      <c r="VW119" s="1" t="s">
        <v>538</v>
      </c>
      <c r="VX119" s="4" t="str" cm="1">
        <f t="array" ref="VX119:VZ119">IFERROR(VLOOKUP(VW119,[1]MA!$A$6:$D$32,{2,3,4},0),IFERROR(VLOOKUP(VW119,[1]MO!$A$6:$D$26,{2,3,4},0),IFERROR(VLOOKUP(VW119,[1]MQ!$A$6:$D$26,{2,3,4},0),IFERROR(VLOOKUP(VW119,[1]BA!$A$6:$H$184,{2,5,8},0),{"No encontrado","X","X"}))))</f>
        <v>VARILLA CORRUGADA</v>
      </c>
      <c r="VY119" s="12" t="str">
        <v>Kg</v>
      </c>
      <c r="VZ119" s="4">
        <v>18</v>
      </c>
      <c r="WA119" s="1">
        <f t="shared" ref="WA119" si="6216">4*0.556*1.05</f>
        <v>2.34</v>
      </c>
      <c r="WB119" s="4">
        <f t="shared" si="150"/>
        <v>42.12</v>
      </c>
      <c r="WE119" s="1" t="s">
        <v>538</v>
      </c>
      <c r="WF119" s="4" t="str" cm="1">
        <f t="array" ref="WF119:WH119">IFERROR(VLOOKUP(WE119,[1]MA!$A$6:$D$32,{2,3,4},0),IFERROR(VLOOKUP(WE119,[1]MO!$A$6:$D$26,{2,3,4},0),IFERROR(VLOOKUP(WE119,[1]MQ!$A$6:$D$26,{2,3,4},0),IFERROR(VLOOKUP(WE119,[1]BA!$A$6:$H$184,{2,5,8},0),{"No encontrado","X","X"}))))</f>
        <v>VARILLA CORRUGADA</v>
      </c>
      <c r="WG119" s="12" t="str">
        <v>Kg</v>
      </c>
      <c r="WH119" s="4">
        <v>18</v>
      </c>
      <c r="WI119" s="1">
        <f t="shared" ref="WI119" si="6217">4*0.556*1.05</f>
        <v>2.34</v>
      </c>
      <c r="WJ119" s="4">
        <f t="shared" si="152"/>
        <v>42.12</v>
      </c>
      <c r="WM119" s="1" t="s">
        <v>538</v>
      </c>
      <c r="WN119" s="4" t="str" cm="1">
        <f t="array" ref="WN119:WP119">IFERROR(VLOOKUP(WM119,[1]MA!$A$6:$D$32,{2,3,4},0),IFERROR(VLOOKUP(WM119,[1]MO!$A$6:$D$26,{2,3,4},0),IFERROR(VLOOKUP(WM119,[1]MQ!$A$6:$D$26,{2,3,4},0),IFERROR(VLOOKUP(WM119,[1]BA!$A$6:$H$184,{2,5,8},0),{"No encontrado","X","X"}))))</f>
        <v>VARILLA CORRUGADA</v>
      </c>
      <c r="WO119" s="12" t="str">
        <v>Kg</v>
      </c>
      <c r="WP119" s="4">
        <v>18</v>
      </c>
      <c r="WQ119" s="1">
        <f t="shared" ref="WQ119" si="6218">4*0.556*1.05</f>
        <v>2.34</v>
      </c>
      <c r="WR119" s="4">
        <f t="shared" si="154"/>
        <v>42.12</v>
      </c>
      <c r="WU119" s="1" t="s">
        <v>538</v>
      </c>
      <c r="WV119" s="4" t="str" cm="1">
        <f t="array" ref="WV119:WX119">IFERROR(VLOOKUP(WU119,[1]MA!$A$6:$D$32,{2,3,4},0),IFERROR(VLOOKUP(WU119,[1]MO!$A$6:$D$26,{2,3,4},0),IFERROR(VLOOKUP(WU119,[1]MQ!$A$6:$D$26,{2,3,4},0),IFERROR(VLOOKUP(WU119,[1]BA!$A$6:$H$184,{2,5,8},0),{"No encontrado","X","X"}))))</f>
        <v>VARILLA CORRUGADA</v>
      </c>
      <c r="WW119" s="12" t="str">
        <v>Kg</v>
      </c>
      <c r="WX119" s="4">
        <v>18</v>
      </c>
      <c r="WY119" s="1">
        <f t="shared" ref="WY119" si="6219">4*0.556*1.05</f>
        <v>2.34</v>
      </c>
      <c r="WZ119" s="4">
        <f t="shared" si="156"/>
        <v>42.12</v>
      </c>
      <c r="XC119" s="1" t="s">
        <v>538</v>
      </c>
      <c r="XD119" s="4" t="str" cm="1">
        <f t="array" ref="XD119:XF119">IFERROR(VLOOKUP(XC119,[1]MA!$A$6:$D$32,{2,3,4},0),IFERROR(VLOOKUP(XC119,[1]MO!$A$6:$D$26,{2,3,4},0),IFERROR(VLOOKUP(XC119,[1]MQ!$A$6:$D$26,{2,3,4},0),IFERROR(VLOOKUP(XC119,[1]BA!$A$6:$H$184,{2,5,8},0),{"No encontrado","X","X"}))))</f>
        <v>VARILLA CORRUGADA</v>
      </c>
      <c r="XE119" s="12" t="str">
        <v>Kg</v>
      </c>
      <c r="XF119" s="4">
        <v>18</v>
      </c>
      <c r="XG119" s="1">
        <f t="shared" ref="XG119" si="6220">4*0.556*1.05</f>
        <v>2.34</v>
      </c>
      <c r="XH119" s="4">
        <f t="shared" si="158"/>
        <v>42.12</v>
      </c>
      <c r="XK119" s="1" t="s">
        <v>538</v>
      </c>
      <c r="XL119" s="4" t="str" cm="1">
        <f t="array" ref="XL119:XN119">IFERROR(VLOOKUP(XK119,[1]MA!$A$6:$D$32,{2,3,4},0),IFERROR(VLOOKUP(XK119,[1]MO!$A$6:$D$26,{2,3,4},0),IFERROR(VLOOKUP(XK119,[1]MQ!$A$6:$D$26,{2,3,4},0),IFERROR(VLOOKUP(XK119,[1]BA!$A$6:$H$184,{2,5,8},0),{"No encontrado","X","X"}))))</f>
        <v>VARILLA CORRUGADA</v>
      </c>
      <c r="XM119" s="12" t="str">
        <v>Kg</v>
      </c>
      <c r="XN119" s="4">
        <v>18</v>
      </c>
      <c r="XO119" s="1">
        <f t="shared" ref="XO119" si="6221">4*0.556*1.05</f>
        <v>2.34</v>
      </c>
      <c r="XP119" s="4">
        <f t="shared" si="160"/>
        <v>42.12</v>
      </c>
      <c r="XS119" s="1" t="s">
        <v>538</v>
      </c>
      <c r="XT119" s="4" t="str" cm="1">
        <f t="array" ref="XT119:XV119">IFERROR(VLOOKUP(XS119,[1]MA!$A$6:$D$32,{2,3,4},0),IFERROR(VLOOKUP(XS119,[1]MO!$A$6:$D$26,{2,3,4},0),IFERROR(VLOOKUP(XS119,[1]MQ!$A$6:$D$26,{2,3,4},0),IFERROR(VLOOKUP(XS119,[1]BA!$A$6:$H$184,{2,5,8},0),{"No encontrado","X","X"}))))</f>
        <v>VARILLA CORRUGADA</v>
      </c>
      <c r="XU119" s="12" t="str">
        <v>Kg</v>
      </c>
      <c r="XV119" s="4">
        <v>18</v>
      </c>
      <c r="XW119" s="1">
        <f t="shared" ref="XW119" si="6222">4*0.556*1.05</f>
        <v>2.34</v>
      </c>
      <c r="XX119" s="4">
        <f t="shared" si="162"/>
        <v>42.12</v>
      </c>
      <c r="YA119" s="1" t="s">
        <v>538</v>
      </c>
      <c r="YB119" s="4" t="str" cm="1">
        <f t="array" ref="YB119:YD119">IFERROR(VLOOKUP(YA119,[1]MA!$A$6:$D$32,{2,3,4},0),IFERROR(VLOOKUP(YA119,[1]MO!$A$6:$D$26,{2,3,4},0),IFERROR(VLOOKUP(YA119,[1]MQ!$A$6:$D$26,{2,3,4},0),IFERROR(VLOOKUP(YA119,[1]BA!$A$6:$H$184,{2,5,8},0),{"No encontrado","X","X"}))))</f>
        <v>VARILLA CORRUGADA</v>
      </c>
      <c r="YC119" s="12" t="str">
        <v>Kg</v>
      </c>
      <c r="YD119" s="4">
        <v>18</v>
      </c>
      <c r="YE119" s="1">
        <f t="shared" ref="YE119" si="6223">4*0.556*1.05</f>
        <v>2.34</v>
      </c>
      <c r="YF119" s="4">
        <f t="shared" si="164"/>
        <v>42.12</v>
      </c>
      <c r="YI119" s="1" t="s">
        <v>538</v>
      </c>
      <c r="YJ119" s="4" t="str" cm="1">
        <f t="array" ref="YJ119:YL119">IFERROR(VLOOKUP(YI119,[1]MA!$A$6:$D$32,{2,3,4},0),IFERROR(VLOOKUP(YI119,[1]MO!$A$6:$D$26,{2,3,4},0),IFERROR(VLOOKUP(YI119,[1]MQ!$A$6:$D$26,{2,3,4},0),IFERROR(VLOOKUP(YI119,[1]BA!$A$6:$H$184,{2,5,8},0),{"No encontrado","X","X"}))))</f>
        <v>VARILLA CORRUGADA</v>
      </c>
      <c r="YK119" s="12" t="str">
        <v>Kg</v>
      </c>
      <c r="YL119" s="4">
        <v>18</v>
      </c>
      <c r="YM119" s="1">
        <f t="shared" ref="YM119" si="6224">4*0.556*1.05</f>
        <v>2.34</v>
      </c>
      <c r="YN119" s="4">
        <f t="shared" si="166"/>
        <v>42.12</v>
      </c>
      <c r="YQ119" s="1" t="s">
        <v>538</v>
      </c>
      <c r="YR119" s="4" t="str" cm="1">
        <f t="array" ref="YR119:YT119">IFERROR(VLOOKUP(YQ119,[1]MA!$A$6:$D$32,{2,3,4},0),IFERROR(VLOOKUP(YQ119,[1]MO!$A$6:$D$26,{2,3,4},0),IFERROR(VLOOKUP(YQ119,[1]MQ!$A$6:$D$26,{2,3,4},0),IFERROR(VLOOKUP(YQ119,[1]BA!$A$6:$H$184,{2,5,8},0),{"No encontrado","X","X"}))))</f>
        <v>VARILLA CORRUGADA</v>
      </c>
      <c r="YS119" s="12" t="str">
        <v>Kg</v>
      </c>
      <c r="YT119" s="4">
        <v>18</v>
      </c>
      <c r="YU119" s="1">
        <f t="shared" ref="YU119" si="6225">4*0.556*1.05</f>
        <v>2.34</v>
      </c>
      <c r="YV119" s="4">
        <f t="shared" si="168"/>
        <v>42.12</v>
      </c>
      <c r="YY119" s="1" t="s">
        <v>538</v>
      </c>
      <c r="YZ119" s="4" t="str" cm="1">
        <f t="array" ref="YZ119:ZB119">IFERROR(VLOOKUP(YY119,[1]MA!$A$6:$D$32,{2,3,4},0),IFERROR(VLOOKUP(YY119,[1]MO!$A$6:$D$26,{2,3,4},0),IFERROR(VLOOKUP(YY119,[1]MQ!$A$6:$D$26,{2,3,4},0),IFERROR(VLOOKUP(YY119,[1]BA!$A$6:$H$184,{2,5,8},0),{"No encontrado","X","X"}))))</f>
        <v>VARILLA CORRUGADA</v>
      </c>
      <c r="ZA119" s="12" t="str">
        <v>Kg</v>
      </c>
      <c r="ZB119" s="4">
        <v>18</v>
      </c>
      <c r="ZC119" s="1">
        <f t="shared" ref="ZC119" si="6226">4*0.556*1.05</f>
        <v>2.34</v>
      </c>
      <c r="ZD119" s="4">
        <f t="shared" si="170"/>
        <v>42.12</v>
      </c>
      <c r="ZG119" s="1" t="s">
        <v>538</v>
      </c>
      <c r="ZH119" s="4" t="str" cm="1">
        <f t="array" ref="ZH119:ZJ119">IFERROR(VLOOKUP(ZG119,[1]MA!$A$6:$D$32,{2,3,4},0),IFERROR(VLOOKUP(ZG119,[1]MO!$A$6:$D$26,{2,3,4},0),IFERROR(VLOOKUP(ZG119,[1]MQ!$A$6:$D$26,{2,3,4},0),IFERROR(VLOOKUP(ZG119,[1]BA!$A$6:$H$184,{2,5,8},0),{"No encontrado","X","X"}))))</f>
        <v>VARILLA CORRUGADA</v>
      </c>
      <c r="ZI119" s="12" t="str">
        <v>Kg</v>
      </c>
      <c r="ZJ119" s="4">
        <v>18</v>
      </c>
      <c r="ZK119" s="1">
        <f t="shared" ref="ZK119" si="6227">4*0.556*1.05</f>
        <v>2.34</v>
      </c>
      <c r="ZL119" s="4">
        <f t="shared" si="172"/>
        <v>42.12</v>
      </c>
      <c r="ZO119" s="1" t="s">
        <v>538</v>
      </c>
      <c r="ZP119" s="4" t="str" cm="1">
        <f t="array" ref="ZP119:ZR119">IFERROR(VLOOKUP(ZO119,[1]MA!$A$6:$D$32,{2,3,4},0),IFERROR(VLOOKUP(ZO119,[1]MO!$A$6:$D$26,{2,3,4},0),IFERROR(VLOOKUP(ZO119,[1]MQ!$A$6:$D$26,{2,3,4},0),IFERROR(VLOOKUP(ZO119,[1]BA!$A$6:$H$184,{2,5,8},0),{"No encontrado","X","X"}))))</f>
        <v>VARILLA CORRUGADA</v>
      </c>
      <c r="ZQ119" s="12" t="str">
        <v>Kg</v>
      </c>
      <c r="ZR119" s="4">
        <v>18</v>
      </c>
      <c r="ZS119" s="1">
        <f t="shared" ref="ZS119" si="6228">4*0.556*1.05</f>
        <v>2.34</v>
      </c>
      <c r="ZT119" s="4">
        <f t="shared" si="174"/>
        <v>42.12</v>
      </c>
      <c r="ZW119" s="1" t="s">
        <v>538</v>
      </c>
      <c r="ZX119" s="4" t="str" cm="1">
        <f t="array" ref="ZX119:ZZ119">IFERROR(VLOOKUP(ZW119,[1]MA!$A$6:$D$32,{2,3,4},0),IFERROR(VLOOKUP(ZW119,[1]MO!$A$6:$D$26,{2,3,4},0),IFERROR(VLOOKUP(ZW119,[1]MQ!$A$6:$D$26,{2,3,4},0),IFERROR(VLOOKUP(ZW119,[1]BA!$A$6:$H$184,{2,5,8},0),{"No encontrado","X","X"}))))</f>
        <v>VARILLA CORRUGADA</v>
      </c>
      <c r="ZY119" s="12" t="str">
        <v>Kg</v>
      </c>
      <c r="ZZ119" s="4">
        <v>18</v>
      </c>
      <c r="AAA119" s="1">
        <f t="shared" ref="AAA119" si="6229">4*0.556*1.05</f>
        <v>2.34</v>
      </c>
      <c r="AAB119" s="4">
        <f t="shared" si="176"/>
        <v>42.12</v>
      </c>
      <c r="AAE119" s="1" t="s">
        <v>538</v>
      </c>
      <c r="AAF119" s="4" t="str" cm="1">
        <f t="array" ref="AAF119:AAH119">IFERROR(VLOOKUP(AAE119,[1]MA!$A$6:$D$32,{2,3,4},0),IFERROR(VLOOKUP(AAE119,[1]MO!$A$6:$D$26,{2,3,4},0),IFERROR(VLOOKUP(AAE119,[1]MQ!$A$6:$D$26,{2,3,4},0),IFERROR(VLOOKUP(AAE119,[1]BA!$A$6:$H$184,{2,5,8},0),{"No encontrado","X","X"}))))</f>
        <v>VARILLA CORRUGADA</v>
      </c>
      <c r="AAG119" s="12" t="str">
        <v>Kg</v>
      </c>
      <c r="AAH119" s="4">
        <v>18</v>
      </c>
      <c r="AAI119" s="1">
        <f t="shared" ref="AAI119" si="6230">4*0.556*1.05</f>
        <v>2.34</v>
      </c>
      <c r="AAJ119" s="4">
        <f t="shared" si="178"/>
        <v>42.12</v>
      </c>
      <c r="AAM119" s="1" t="s">
        <v>538</v>
      </c>
      <c r="AAN119" s="4" t="str" cm="1">
        <f t="array" ref="AAN119:AAP119">IFERROR(VLOOKUP(AAM119,[1]MA!$A$6:$D$32,{2,3,4},0),IFERROR(VLOOKUP(AAM119,[1]MO!$A$6:$D$26,{2,3,4},0),IFERROR(VLOOKUP(AAM119,[1]MQ!$A$6:$D$26,{2,3,4},0),IFERROR(VLOOKUP(AAM119,[1]BA!$A$6:$H$184,{2,5,8},0),{"No encontrado","X","X"}))))</f>
        <v>VARILLA CORRUGADA</v>
      </c>
      <c r="AAO119" s="12" t="str">
        <v>Kg</v>
      </c>
      <c r="AAP119" s="4">
        <v>18</v>
      </c>
      <c r="AAQ119" s="1">
        <f t="shared" ref="AAQ119" si="6231">4*0.556*1.05</f>
        <v>2.34</v>
      </c>
      <c r="AAR119" s="4">
        <f t="shared" si="180"/>
        <v>42.12</v>
      </c>
      <c r="AAU119" s="1" t="s">
        <v>538</v>
      </c>
      <c r="AAV119" s="4" t="str" cm="1">
        <f t="array" ref="AAV119:AAX119">IFERROR(VLOOKUP(AAU119,[1]MA!$A$6:$D$32,{2,3,4},0),IFERROR(VLOOKUP(AAU119,[1]MO!$A$6:$D$26,{2,3,4},0),IFERROR(VLOOKUP(AAU119,[1]MQ!$A$6:$D$26,{2,3,4},0),IFERROR(VLOOKUP(AAU119,[1]BA!$A$6:$H$184,{2,5,8},0),{"No encontrado","X","X"}))))</f>
        <v>VARILLA CORRUGADA</v>
      </c>
      <c r="AAW119" s="12" t="str">
        <v>Kg</v>
      </c>
      <c r="AAX119" s="4">
        <v>18</v>
      </c>
      <c r="AAY119" s="1">
        <f t="shared" ref="AAY119" si="6232">4*0.556*1.05</f>
        <v>2.34</v>
      </c>
      <c r="AAZ119" s="4">
        <f t="shared" si="182"/>
        <v>42.12</v>
      </c>
      <c r="ABC119" s="1" t="s">
        <v>538</v>
      </c>
      <c r="ABD119" s="4" t="str" cm="1">
        <f t="array" ref="ABD119:ABF119">IFERROR(VLOOKUP(ABC119,[1]MA!$A$6:$D$32,{2,3,4},0),IFERROR(VLOOKUP(ABC119,[1]MO!$A$6:$D$26,{2,3,4},0),IFERROR(VLOOKUP(ABC119,[1]MQ!$A$6:$D$26,{2,3,4},0),IFERROR(VLOOKUP(ABC119,[1]BA!$A$6:$H$184,{2,5,8},0),{"No encontrado","X","X"}))))</f>
        <v>VARILLA CORRUGADA</v>
      </c>
      <c r="ABE119" s="12" t="str">
        <v>Kg</v>
      </c>
      <c r="ABF119" s="4">
        <v>18</v>
      </c>
      <c r="ABG119" s="1">
        <f t="shared" ref="ABG119" si="6233">4*0.556*1.05</f>
        <v>2.34</v>
      </c>
      <c r="ABH119" s="4">
        <f t="shared" si="184"/>
        <v>42.12</v>
      </c>
      <c r="ABK119" s="1" t="s">
        <v>538</v>
      </c>
      <c r="ABL119" s="4" t="str" cm="1">
        <f t="array" ref="ABL119:ABN119">IFERROR(VLOOKUP(ABK119,[1]MA!$A$6:$D$32,{2,3,4},0),IFERROR(VLOOKUP(ABK119,[1]MO!$A$6:$D$26,{2,3,4},0),IFERROR(VLOOKUP(ABK119,[1]MQ!$A$6:$D$26,{2,3,4},0),IFERROR(VLOOKUP(ABK119,[1]BA!$A$6:$H$184,{2,5,8},0),{"No encontrado","X","X"}))))</f>
        <v>VARILLA CORRUGADA</v>
      </c>
      <c r="ABM119" s="12" t="str">
        <v>Kg</v>
      </c>
      <c r="ABN119" s="4">
        <v>18</v>
      </c>
      <c r="ABO119" s="1">
        <f t="shared" ref="ABO119" si="6234">4*0.556*1.05</f>
        <v>2.34</v>
      </c>
      <c r="ABP119" s="4">
        <f t="shared" si="186"/>
        <v>42.12</v>
      </c>
      <c r="ABS119" s="1" t="s">
        <v>538</v>
      </c>
      <c r="ABT119" s="4" t="str" cm="1">
        <f t="array" ref="ABT119:ABV119">IFERROR(VLOOKUP(ABS119,[1]MA!$A$6:$D$32,{2,3,4},0),IFERROR(VLOOKUP(ABS119,[1]MO!$A$6:$D$26,{2,3,4},0),IFERROR(VLOOKUP(ABS119,[1]MQ!$A$6:$D$26,{2,3,4},0),IFERROR(VLOOKUP(ABS119,[1]BA!$A$6:$H$184,{2,5,8},0),{"No encontrado","X","X"}))))</f>
        <v>VARILLA CORRUGADA</v>
      </c>
      <c r="ABU119" s="12" t="str">
        <v>Kg</v>
      </c>
      <c r="ABV119" s="4">
        <v>18</v>
      </c>
      <c r="ABW119" s="1">
        <f t="shared" ref="ABW119" si="6235">4*0.556*1.05</f>
        <v>2.34</v>
      </c>
      <c r="ABX119" s="4">
        <f t="shared" si="188"/>
        <v>42.12</v>
      </c>
      <c r="ACA119" s="1" t="s">
        <v>538</v>
      </c>
      <c r="ACB119" s="4" t="str" cm="1">
        <f t="array" ref="ACB119:ACD119">IFERROR(VLOOKUP(ACA119,[1]MA!$A$6:$D$32,{2,3,4},0),IFERROR(VLOOKUP(ACA119,[1]MO!$A$6:$D$26,{2,3,4},0),IFERROR(VLOOKUP(ACA119,[1]MQ!$A$6:$D$26,{2,3,4},0),IFERROR(VLOOKUP(ACA119,[1]BA!$A$6:$H$184,{2,5,8},0),{"No encontrado","X","X"}))))</f>
        <v>VARILLA CORRUGADA</v>
      </c>
      <c r="ACC119" s="12" t="str">
        <v>Kg</v>
      </c>
      <c r="ACD119" s="4">
        <v>18</v>
      </c>
      <c r="ACE119" s="1">
        <f t="shared" ref="ACE119" si="6236">4*0.556*1.05</f>
        <v>2.34</v>
      </c>
      <c r="ACF119" s="4">
        <f t="shared" si="190"/>
        <v>42.12</v>
      </c>
      <c r="ACI119" s="1" t="s">
        <v>538</v>
      </c>
      <c r="ACJ119" s="4" t="str" cm="1">
        <f t="array" ref="ACJ119:ACL119">IFERROR(VLOOKUP(ACI119,[1]MA!$A$6:$D$32,{2,3,4},0),IFERROR(VLOOKUP(ACI119,[1]MO!$A$6:$D$26,{2,3,4},0),IFERROR(VLOOKUP(ACI119,[1]MQ!$A$6:$D$26,{2,3,4},0),IFERROR(VLOOKUP(ACI119,[1]BA!$A$6:$H$184,{2,5,8},0),{"No encontrado","X","X"}))))</f>
        <v>VARILLA CORRUGADA</v>
      </c>
      <c r="ACK119" s="12" t="str">
        <v>Kg</v>
      </c>
      <c r="ACL119" s="4">
        <v>18</v>
      </c>
      <c r="ACM119" s="1">
        <f t="shared" ref="ACM119" si="6237">4*0.556*1.05</f>
        <v>2.34</v>
      </c>
      <c r="ACN119" s="4">
        <f t="shared" si="192"/>
        <v>42.12</v>
      </c>
      <c r="ACQ119" s="1" t="s">
        <v>538</v>
      </c>
      <c r="ACR119" s="4" t="str" cm="1">
        <f t="array" ref="ACR119:ACT119">IFERROR(VLOOKUP(ACQ119,[1]MA!$A$6:$D$32,{2,3,4},0),IFERROR(VLOOKUP(ACQ119,[1]MO!$A$6:$D$26,{2,3,4},0),IFERROR(VLOOKUP(ACQ119,[1]MQ!$A$6:$D$26,{2,3,4},0),IFERROR(VLOOKUP(ACQ119,[1]BA!$A$6:$H$184,{2,5,8},0),{"No encontrado","X","X"}))))</f>
        <v>VARILLA CORRUGADA</v>
      </c>
      <c r="ACS119" s="12" t="str">
        <v>Kg</v>
      </c>
      <c r="ACT119" s="4">
        <v>18</v>
      </c>
      <c r="ACU119" s="1">
        <f t="shared" ref="ACU119" si="6238">4*0.556*1.05</f>
        <v>2.34</v>
      </c>
      <c r="ACV119" s="4">
        <f t="shared" si="194"/>
        <v>42.12</v>
      </c>
      <c r="ACY119" s="1" t="s">
        <v>538</v>
      </c>
      <c r="ACZ119" s="4" t="str" cm="1">
        <f t="array" ref="ACZ119:ADB119">IFERROR(VLOOKUP(ACY119,[1]MA!$A$6:$D$32,{2,3,4},0),IFERROR(VLOOKUP(ACY119,[1]MO!$A$6:$D$26,{2,3,4},0),IFERROR(VLOOKUP(ACY119,[1]MQ!$A$6:$D$26,{2,3,4},0),IFERROR(VLOOKUP(ACY119,[1]BA!$A$6:$H$184,{2,5,8},0),{"No encontrado","X","X"}))))</f>
        <v>VARILLA CORRUGADA</v>
      </c>
      <c r="ADA119" s="12" t="str">
        <v>Kg</v>
      </c>
      <c r="ADB119" s="4">
        <v>18</v>
      </c>
      <c r="ADC119" s="1">
        <f t="shared" ref="ADC119" si="6239">4*0.556*1.05</f>
        <v>2.34</v>
      </c>
      <c r="ADD119" s="4">
        <f t="shared" si="196"/>
        <v>42.12</v>
      </c>
      <c r="ADG119" s="1" t="s">
        <v>538</v>
      </c>
      <c r="ADH119" s="4" t="str" cm="1">
        <f t="array" ref="ADH119:ADJ119">IFERROR(VLOOKUP(ADG119,[1]MA!$A$6:$D$32,{2,3,4},0),IFERROR(VLOOKUP(ADG119,[1]MO!$A$6:$D$26,{2,3,4},0),IFERROR(VLOOKUP(ADG119,[1]MQ!$A$6:$D$26,{2,3,4},0),IFERROR(VLOOKUP(ADG119,[1]BA!$A$6:$H$184,{2,5,8},0),{"No encontrado","X","X"}))))</f>
        <v>VARILLA CORRUGADA</v>
      </c>
      <c r="ADI119" s="12" t="str">
        <v>Kg</v>
      </c>
      <c r="ADJ119" s="4">
        <v>18</v>
      </c>
      <c r="ADK119" s="1">
        <f t="shared" ref="ADK119" si="6240">4*0.556*1.05</f>
        <v>2.34</v>
      </c>
      <c r="ADL119" s="4">
        <f t="shared" si="198"/>
        <v>42.12</v>
      </c>
      <c r="ADO119" s="1" t="s">
        <v>538</v>
      </c>
      <c r="ADP119" s="4" t="str" cm="1">
        <f t="array" ref="ADP119:ADR119">IFERROR(VLOOKUP(ADO119,[1]MA!$A$6:$D$32,{2,3,4},0),IFERROR(VLOOKUP(ADO119,[1]MO!$A$6:$D$26,{2,3,4},0),IFERROR(VLOOKUP(ADO119,[1]MQ!$A$6:$D$26,{2,3,4},0),IFERROR(VLOOKUP(ADO119,[1]BA!$A$6:$H$184,{2,5,8},0),{"No encontrado","X","X"}))))</f>
        <v>VARILLA CORRUGADA</v>
      </c>
      <c r="ADQ119" s="12" t="str">
        <v>Kg</v>
      </c>
      <c r="ADR119" s="4">
        <v>18</v>
      </c>
      <c r="ADS119" s="1">
        <f t="shared" ref="ADS119" si="6241">4*0.556*1.05</f>
        <v>2.34</v>
      </c>
      <c r="ADT119" s="4">
        <f t="shared" si="200"/>
        <v>42.12</v>
      </c>
      <c r="ADW119" s="1" t="s">
        <v>538</v>
      </c>
      <c r="ADX119" s="4" t="str" cm="1">
        <f t="array" ref="ADX119:ADZ119">IFERROR(VLOOKUP(ADW119,[1]MA!$A$6:$D$32,{2,3,4},0),IFERROR(VLOOKUP(ADW119,[1]MO!$A$6:$D$26,{2,3,4},0),IFERROR(VLOOKUP(ADW119,[1]MQ!$A$6:$D$26,{2,3,4},0),IFERROR(VLOOKUP(ADW119,[1]BA!$A$6:$H$184,{2,5,8},0),{"No encontrado","X","X"}))))</f>
        <v>VARILLA CORRUGADA</v>
      </c>
      <c r="ADY119" s="12" t="str">
        <v>Kg</v>
      </c>
      <c r="ADZ119" s="4">
        <v>18</v>
      </c>
      <c r="AEA119" s="1">
        <f t="shared" ref="AEA119" si="6242">4*0.556*1.05</f>
        <v>2.34</v>
      </c>
      <c r="AEB119" s="4">
        <f t="shared" si="202"/>
        <v>42.12</v>
      </c>
      <c r="AEE119" s="1" t="s">
        <v>538</v>
      </c>
      <c r="AEF119" s="4" t="str" cm="1">
        <f t="array" ref="AEF119:AEH119">IFERROR(VLOOKUP(AEE119,[1]MA!$A$6:$D$32,{2,3,4},0),IFERROR(VLOOKUP(AEE119,[1]MO!$A$6:$D$26,{2,3,4},0),IFERROR(VLOOKUP(AEE119,[1]MQ!$A$6:$D$26,{2,3,4},0),IFERROR(VLOOKUP(AEE119,[1]BA!$A$6:$H$184,{2,5,8},0),{"No encontrado","X","X"}))))</f>
        <v>VARILLA CORRUGADA</v>
      </c>
      <c r="AEG119" s="12" t="str">
        <v>Kg</v>
      </c>
      <c r="AEH119" s="4">
        <v>18</v>
      </c>
      <c r="AEI119" s="1">
        <f t="shared" ref="AEI119" si="6243">4*0.556*1.05</f>
        <v>2.34</v>
      </c>
      <c r="AEJ119" s="4">
        <f t="shared" si="204"/>
        <v>42.12</v>
      </c>
      <c r="AEM119" s="1" t="s">
        <v>538</v>
      </c>
      <c r="AEN119" s="4" t="str" cm="1">
        <f t="array" ref="AEN119:AEP119">IFERROR(VLOOKUP(AEM119,[1]MA!$A$6:$D$32,{2,3,4},0),IFERROR(VLOOKUP(AEM119,[1]MO!$A$6:$D$26,{2,3,4},0),IFERROR(VLOOKUP(AEM119,[1]MQ!$A$6:$D$26,{2,3,4},0),IFERROR(VLOOKUP(AEM119,[1]BA!$A$6:$H$184,{2,5,8},0),{"No encontrado","X","X"}))))</f>
        <v>VARILLA CORRUGADA</v>
      </c>
      <c r="AEO119" s="12" t="str">
        <v>Kg</v>
      </c>
      <c r="AEP119" s="4">
        <v>18</v>
      </c>
      <c r="AEQ119" s="1">
        <f t="shared" ref="AEQ119" si="6244">4*0.556*1.05</f>
        <v>2.34</v>
      </c>
      <c r="AER119" s="4">
        <f t="shared" si="206"/>
        <v>42.12</v>
      </c>
      <c r="AEU119" s="1" t="s">
        <v>538</v>
      </c>
      <c r="AEV119" s="4" t="str" cm="1">
        <f t="array" ref="AEV119:AEX119">IFERROR(VLOOKUP(AEU119,[1]MA!$A$6:$D$32,{2,3,4},0),IFERROR(VLOOKUP(AEU119,[1]MO!$A$6:$D$26,{2,3,4},0),IFERROR(VLOOKUP(AEU119,[1]MQ!$A$6:$D$26,{2,3,4},0),IFERROR(VLOOKUP(AEU119,[1]BA!$A$6:$H$184,{2,5,8},0),{"No encontrado","X","X"}))))</f>
        <v>VARILLA CORRUGADA</v>
      </c>
      <c r="AEW119" s="12" t="str">
        <v>Kg</v>
      </c>
      <c r="AEX119" s="4">
        <v>18</v>
      </c>
      <c r="AEY119" s="1">
        <f t="shared" ref="AEY119" si="6245">4*0.556*1.05</f>
        <v>2.34</v>
      </c>
      <c r="AEZ119" s="4">
        <f t="shared" si="208"/>
        <v>42.12</v>
      </c>
      <c r="AFC119" s="1" t="s">
        <v>538</v>
      </c>
      <c r="AFD119" s="4" t="str" cm="1">
        <f t="array" ref="AFD119:AFF119">IFERROR(VLOOKUP(AFC119,[1]MA!$A$6:$D$32,{2,3,4},0),IFERROR(VLOOKUP(AFC119,[1]MO!$A$6:$D$26,{2,3,4},0),IFERROR(VLOOKUP(AFC119,[1]MQ!$A$6:$D$26,{2,3,4},0),IFERROR(VLOOKUP(AFC119,[1]BA!$A$6:$H$184,{2,5,8},0),{"No encontrado","X","X"}))))</f>
        <v>VARILLA CORRUGADA</v>
      </c>
      <c r="AFE119" s="12" t="str">
        <v>Kg</v>
      </c>
      <c r="AFF119" s="4">
        <v>18</v>
      </c>
      <c r="AFG119" s="1">
        <f t="shared" ref="AFG119" si="6246">4*0.556*1.05</f>
        <v>2.34</v>
      </c>
      <c r="AFH119" s="4">
        <f t="shared" si="210"/>
        <v>42.12</v>
      </c>
      <c r="AFK119" s="1" t="s">
        <v>538</v>
      </c>
      <c r="AFL119" s="4" t="str" cm="1">
        <f t="array" ref="AFL119:AFN119">IFERROR(VLOOKUP(AFK119,[1]MA!$A$6:$D$32,{2,3,4},0),IFERROR(VLOOKUP(AFK119,[1]MO!$A$6:$D$26,{2,3,4},0),IFERROR(VLOOKUP(AFK119,[1]MQ!$A$6:$D$26,{2,3,4},0),IFERROR(VLOOKUP(AFK119,[1]BA!$A$6:$H$184,{2,5,8},0),{"No encontrado","X","X"}))))</f>
        <v>VARILLA CORRUGADA</v>
      </c>
      <c r="AFM119" s="12" t="str">
        <v>Kg</v>
      </c>
      <c r="AFN119" s="4">
        <v>18</v>
      </c>
      <c r="AFO119" s="1">
        <f t="shared" ref="AFO119" si="6247">4*0.556*1.05</f>
        <v>2.34</v>
      </c>
      <c r="AFP119" s="4">
        <f t="shared" si="212"/>
        <v>42.12</v>
      </c>
      <c r="AFS119" s="1" t="s">
        <v>538</v>
      </c>
      <c r="AFT119" s="4" t="str" cm="1">
        <f t="array" ref="AFT119:AFV119">IFERROR(VLOOKUP(AFS119,[1]MA!$A$6:$D$32,{2,3,4},0),IFERROR(VLOOKUP(AFS119,[1]MO!$A$6:$D$26,{2,3,4},0),IFERROR(VLOOKUP(AFS119,[1]MQ!$A$6:$D$26,{2,3,4},0),IFERROR(VLOOKUP(AFS119,[1]BA!$A$6:$H$184,{2,5,8},0),{"No encontrado","X","X"}))))</f>
        <v>VARILLA CORRUGADA</v>
      </c>
      <c r="AFU119" s="12" t="str">
        <v>Kg</v>
      </c>
      <c r="AFV119" s="4">
        <v>18</v>
      </c>
      <c r="AFW119" s="1">
        <f t="shared" ref="AFW119" si="6248">4*0.556*1.05</f>
        <v>2.34</v>
      </c>
      <c r="AFX119" s="4">
        <f t="shared" si="214"/>
        <v>42.12</v>
      </c>
      <c r="AGA119" s="1" t="s">
        <v>538</v>
      </c>
      <c r="AGB119" s="4" t="str" cm="1">
        <f t="array" ref="AGB119:AGD119">IFERROR(VLOOKUP(AGA119,[1]MA!$A$6:$D$32,{2,3,4},0),IFERROR(VLOOKUP(AGA119,[1]MO!$A$6:$D$26,{2,3,4},0),IFERROR(VLOOKUP(AGA119,[1]MQ!$A$6:$D$26,{2,3,4},0),IFERROR(VLOOKUP(AGA119,[1]BA!$A$6:$H$184,{2,5,8},0),{"No encontrado","X","X"}))))</f>
        <v>VARILLA CORRUGADA</v>
      </c>
      <c r="AGC119" s="12" t="str">
        <v>Kg</v>
      </c>
      <c r="AGD119" s="4">
        <v>18</v>
      </c>
      <c r="AGE119" s="1">
        <f t="shared" ref="AGE119" si="6249">4*0.556*1.05</f>
        <v>2.34</v>
      </c>
      <c r="AGF119" s="4">
        <f t="shared" si="216"/>
        <v>42.12</v>
      </c>
      <c r="AGI119" s="1" t="s">
        <v>538</v>
      </c>
      <c r="AGJ119" s="4" t="str" cm="1">
        <f t="array" ref="AGJ119:AGL119">IFERROR(VLOOKUP(AGI119,[1]MA!$A$6:$D$32,{2,3,4},0),IFERROR(VLOOKUP(AGI119,[1]MO!$A$6:$D$26,{2,3,4},0),IFERROR(VLOOKUP(AGI119,[1]MQ!$A$6:$D$26,{2,3,4},0),IFERROR(VLOOKUP(AGI119,[1]BA!$A$6:$H$184,{2,5,8},0),{"No encontrado","X","X"}))))</f>
        <v>VARILLA CORRUGADA</v>
      </c>
      <c r="AGK119" s="12" t="str">
        <v>Kg</v>
      </c>
      <c r="AGL119" s="4">
        <v>18</v>
      </c>
      <c r="AGM119" s="1">
        <f t="shared" ref="AGM119" si="6250">4*0.556*1.05</f>
        <v>2.34</v>
      </c>
      <c r="AGN119" s="4">
        <f t="shared" si="218"/>
        <v>42.12</v>
      </c>
      <c r="AGQ119" s="1" t="s">
        <v>538</v>
      </c>
      <c r="AGR119" s="4" t="str" cm="1">
        <f t="array" ref="AGR119:AGT119">IFERROR(VLOOKUP(AGQ119,[1]MA!$A$6:$D$32,{2,3,4},0),IFERROR(VLOOKUP(AGQ119,[1]MO!$A$6:$D$26,{2,3,4},0),IFERROR(VLOOKUP(AGQ119,[1]MQ!$A$6:$D$26,{2,3,4},0),IFERROR(VLOOKUP(AGQ119,[1]BA!$A$6:$H$184,{2,5,8},0),{"No encontrado","X","X"}))))</f>
        <v>VARILLA CORRUGADA</v>
      </c>
      <c r="AGS119" s="12" t="str">
        <v>Kg</v>
      </c>
      <c r="AGT119" s="4">
        <v>18</v>
      </c>
      <c r="AGU119" s="1">
        <f t="shared" ref="AGU119" si="6251">4*0.556*1.05</f>
        <v>2.34</v>
      </c>
      <c r="AGV119" s="4">
        <f t="shared" si="220"/>
        <v>42.12</v>
      </c>
      <c r="AGY119" s="1" t="s">
        <v>538</v>
      </c>
      <c r="AGZ119" s="4" t="str" cm="1">
        <f t="array" ref="AGZ119:AHB119">IFERROR(VLOOKUP(AGY119,[1]MA!$A$6:$D$32,{2,3,4},0),IFERROR(VLOOKUP(AGY119,[1]MO!$A$6:$D$26,{2,3,4},0),IFERROR(VLOOKUP(AGY119,[1]MQ!$A$6:$D$26,{2,3,4},0),IFERROR(VLOOKUP(AGY119,[1]BA!$A$6:$H$184,{2,5,8},0),{"No encontrado","X","X"}))))</f>
        <v>VARILLA CORRUGADA</v>
      </c>
      <c r="AHA119" s="12" t="str">
        <v>Kg</v>
      </c>
      <c r="AHB119" s="4">
        <v>18</v>
      </c>
      <c r="AHC119" s="1">
        <f t="shared" ref="AHC119" si="6252">4*0.556*1.05</f>
        <v>2.34</v>
      </c>
      <c r="AHD119" s="4">
        <f t="shared" si="222"/>
        <v>42.12</v>
      </c>
      <c r="AHG119" s="1" t="s">
        <v>538</v>
      </c>
      <c r="AHH119" s="4" t="str" cm="1">
        <f t="array" ref="AHH119:AHJ119">IFERROR(VLOOKUP(AHG119,[1]MA!$A$6:$D$32,{2,3,4},0),IFERROR(VLOOKUP(AHG119,[1]MO!$A$6:$D$26,{2,3,4},0),IFERROR(VLOOKUP(AHG119,[1]MQ!$A$6:$D$26,{2,3,4},0),IFERROR(VLOOKUP(AHG119,[1]BA!$A$6:$H$184,{2,5,8},0),{"No encontrado","X","X"}))))</f>
        <v>VARILLA CORRUGADA</v>
      </c>
      <c r="AHI119" s="12" t="str">
        <v>Kg</v>
      </c>
      <c r="AHJ119" s="4">
        <v>18</v>
      </c>
      <c r="AHK119" s="1">
        <f t="shared" ref="AHK119" si="6253">4*0.556*1.05</f>
        <v>2.34</v>
      </c>
      <c r="AHL119" s="4">
        <f t="shared" si="224"/>
        <v>42.12</v>
      </c>
      <c r="AHO119" s="1" t="s">
        <v>538</v>
      </c>
      <c r="AHP119" s="4" t="str" cm="1">
        <f t="array" ref="AHP119:AHR119">IFERROR(VLOOKUP(AHO119,[1]MA!$A$6:$D$32,{2,3,4},0),IFERROR(VLOOKUP(AHO119,[1]MO!$A$6:$D$26,{2,3,4},0),IFERROR(VLOOKUP(AHO119,[1]MQ!$A$6:$D$26,{2,3,4},0),IFERROR(VLOOKUP(AHO119,[1]BA!$A$6:$H$184,{2,5,8},0),{"No encontrado","X","X"}))))</f>
        <v>VARILLA CORRUGADA</v>
      </c>
      <c r="AHQ119" s="12" t="str">
        <v>Kg</v>
      </c>
      <c r="AHR119" s="4">
        <v>18</v>
      </c>
      <c r="AHS119" s="1">
        <f t="shared" ref="AHS119" si="6254">4*0.556*1.05</f>
        <v>2.34</v>
      </c>
      <c r="AHT119" s="4">
        <f t="shared" si="226"/>
        <v>42.12</v>
      </c>
      <c r="AHW119" s="1" t="s">
        <v>538</v>
      </c>
      <c r="AHX119" s="4" t="str" cm="1">
        <f t="array" ref="AHX119:AHZ119">IFERROR(VLOOKUP(AHW119,[1]MA!$A$6:$D$32,{2,3,4},0),IFERROR(VLOOKUP(AHW119,[1]MO!$A$6:$D$26,{2,3,4},0),IFERROR(VLOOKUP(AHW119,[1]MQ!$A$6:$D$26,{2,3,4},0),IFERROR(VLOOKUP(AHW119,[1]BA!$A$6:$H$184,{2,5,8},0),{"No encontrado","X","X"}))))</f>
        <v>VARILLA CORRUGADA</v>
      </c>
      <c r="AHY119" s="12" t="str">
        <v>Kg</v>
      </c>
      <c r="AHZ119" s="4">
        <v>18</v>
      </c>
      <c r="AIA119" s="1">
        <f t="shared" ref="AIA119" si="6255">4*0.556*1.05</f>
        <v>2.34</v>
      </c>
      <c r="AIB119" s="4">
        <f t="shared" si="228"/>
        <v>42.12</v>
      </c>
      <c r="AIE119" s="1" t="s">
        <v>538</v>
      </c>
      <c r="AIF119" s="4" t="str" cm="1">
        <f t="array" ref="AIF119:AIH119">IFERROR(VLOOKUP(AIE119,[1]MA!$A$6:$D$32,{2,3,4},0),IFERROR(VLOOKUP(AIE119,[1]MO!$A$6:$D$26,{2,3,4},0),IFERROR(VLOOKUP(AIE119,[1]MQ!$A$6:$D$26,{2,3,4},0),IFERROR(VLOOKUP(AIE119,[1]BA!$A$6:$H$184,{2,5,8},0),{"No encontrado","X","X"}))))</f>
        <v>VARILLA CORRUGADA</v>
      </c>
      <c r="AIG119" s="12" t="str">
        <v>Kg</v>
      </c>
      <c r="AIH119" s="4">
        <v>18</v>
      </c>
      <c r="AII119" s="1">
        <f t="shared" ref="AII119" si="6256">4*0.556*1.05</f>
        <v>2.34</v>
      </c>
      <c r="AIJ119" s="4">
        <f t="shared" si="230"/>
        <v>42.12</v>
      </c>
      <c r="AIM119" s="1" t="s">
        <v>538</v>
      </c>
      <c r="AIN119" s="4" t="str" cm="1">
        <f t="array" ref="AIN119:AIP119">IFERROR(VLOOKUP(AIM119,[1]MA!$A$6:$D$32,{2,3,4},0),IFERROR(VLOOKUP(AIM119,[1]MO!$A$6:$D$26,{2,3,4},0),IFERROR(VLOOKUP(AIM119,[1]MQ!$A$6:$D$26,{2,3,4},0),IFERROR(VLOOKUP(AIM119,[1]BA!$A$6:$H$184,{2,5,8},0),{"No encontrado","X","X"}))))</f>
        <v>VARILLA CORRUGADA</v>
      </c>
      <c r="AIO119" s="12" t="str">
        <v>Kg</v>
      </c>
      <c r="AIP119" s="4">
        <v>18</v>
      </c>
      <c r="AIQ119" s="1">
        <f t="shared" ref="AIQ119" si="6257">4*0.556*1.05</f>
        <v>2.34</v>
      </c>
      <c r="AIR119" s="4">
        <f t="shared" si="232"/>
        <v>42.12</v>
      </c>
      <c r="AIU119" s="1" t="s">
        <v>538</v>
      </c>
      <c r="AIV119" s="4" t="str" cm="1">
        <f t="array" ref="AIV119:AIX119">IFERROR(VLOOKUP(AIU119,[1]MA!$A$6:$D$32,{2,3,4},0),IFERROR(VLOOKUP(AIU119,[1]MO!$A$6:$D$26,{2,3,4},0),IFERROR(VLOOKUP(AIU119,[1]MQ!$A$6:$D$26,{2,3,4},0),IFERROR(VLOOKUP(AIU119,[1]BA!$A$6:$H$184,{2,5,8},0),{"No encontrado","X","X"}))))</f>
        <v>VARILLA CORRUGADA</v>
      </c>
      <c r="AIW119" s="12" t="str">
        <v>Kg</v>
      </c>
      <c r="AIX119" s="4">
        <v>18</v>
      </c>
      <c r="AIY119" s="1">
        <f t="shared" ref="AIY119" si="6258">4*0.556*1.05</f>
        <v>2.34</v>
      </c>
      <c r="AIZ119" s="4">
        <f t="shared" si="234"/>
        <v>42.12</v>
      </c>
      <c r="AJC119" s="1" t="s">
        <v>538</v>
      </c>
      <c r="AJD119" s="4" t="str" cm="1">
        <f t="array" ref="AJD119:AJF119">IFERROR(VLOOKUP(AJC119,[1]MA!$A$6:$D$32,{2,3,4},0),IFERROR(VLOOKUP(AJC119,[1]MO!$A$6:$D$26,{2,3,4},0),IFERROR(VLOOKUP(AJC119,[1]MQ!$A$6:$D$26,{2,3,4},0),IFERROR(VLOOKUP(AJC119,[1]BA!$A$6:$H$184,{2,5,8},0),{"No encontrado","X","X"}))))</f>
        <v>VARILLA CORRUGADA</v>
      </c>
      <c r="AJE119" s="12" t="str">
        <v>Kg</v>
      </c>
      <c r="AJF119" s="4">
        <v>18</v>
      </c>
      <c r="AJG119" s="1">
        <f t="shared" ref="AJG119" si="6259">4*0.556*1.05</f>
        <v>2.34</v>
      </c>
      <c r="AJH119" s="4">
        <f t="shared" si="236"/>
        <v>42.12</v>
      </c>
      <c r="AJK119" s="1" t="s">
        <v>538</v>
      </c>
      <c r="AJL119" s="4" t="str" cm="1">
        <f t="array" ref="AJL119:AJN119">IFERROR(VLOOKUP(AJK119,[1]MA!$A$6:$D$32,{2,3,4},0),IFERROR(VLOOKUP(AJK119,[1]MO!$A$6:$D$26,{2,3,4},0),IFERROR(VLOOKUP(AJK119,[1]MQ!$A$6:$D$26,{2,3,4},0),IFERROR(VLOOKUP(AJK119,[1]BA!$A$6:$H$184,{2,5,8},0),{"No encontrado","X","X"}))))</f>
        <v>VARILLA CORRUGADA</v>
      </c>
      <c r="AJM119" s="12" t="str">
        <v>Kg</v>
      </c>
      <c r="AJN119" s="4">
        <v>18</v>
      </c>
      <c r="AJO119" s="1">
        <f t="shared" ref="AJO119" si="6260">4*0.556*1.05</f>
        <v>2.34</v>
      </c>
      <c r="AJP119" s="4">
        <f t="shared" si="238"/>
        <v>42.12</v>
      </c>
      <c r="AJS119" s="1" t="s">
        <v>538</v>
      </c>
      <c r="AJT119" s="4" t="str" cm="1">
        <f t="array" ref="AJT119:AJV119">IFERROR(VLOOKUP(AJS119,[1]MA!$A$6:$D$32,{2,3,4},0),IFERROR(VLOOKUP(AJS119,[1]MO!$A$6:$D$26,{2,3,4},0),IFERROR(VLOOKUP(AJS119,[1]MQ!$A$6:$D$26,{2,3,4},0),IFERROR(VLOOKUP(AJS119,[1]BA!$A$6:$H$184,{2,5,8},0),{"No encontrado","X","X"}))))</f>
        <v>VARILLA CORRUGADA</v>
      </c>
      <c r="AJU119" s="12" t="str">
        <v>Kg</v>
      </c>
      <c r="AJV119" s="4">
        <v>18</v>
      </c>
      <c r="AJW119" s="1">
        <f t="shared" ref="AJW119" si="6261">4*0.556*1.05</f>
        <v>2.34</v>
      </c>
      <c r="AJX119" s="4">
        <f t="shared" si="240"/>
        <v>42.12</v>
      </c>
      <c r="AKA119" s="1" t="s">
        <v>538</v>
      </c>
      <c r="AKB119" s="4" t="str" cm="1">
        <f t="array" ref="AKB119:AKD119">IFERROR(VLOOKUP(AKA119,[1]MA!$A$6:$D$32,{2,3,4},0),IFERROR(VLOOKUP(AKA119,[1]MO!$A$6:$D$26,{2,3,4},0),IFERROR(VLOOKUP(AKA119,[1]MQ!$A$6:$D$26,{2,3,4},0),IFERROR(VLOOKUP(AKA119,[1]BA!$A$6:$H$184,{2,5,8},0),{"No encontrado","X","X"}))))</f>
        <v>VARILLA CORRUGADA</v>
      </c>
      <c r="AKC119" s="12" t="str">
        <v>Kg</v>
      </c>
      <c r="AKD119" s="4">
        <v>18</v>
      </c>
      <c r="AKE119" s="1">
        <f t="shared" ref="AKE119" si="6262">4*0.556*1.05</f>
        <v>2.34</v>
      </c>
      <c r="AKF119" s="4">
        <f t="shared" si="242"/>
        <v>42.12</v>
      </c>
      <c r="AKI119" s="1" t="s">
        <v>538</v>
      </c>
      <c r="AKJ119" s="4" t="str" cm="1">
        <f t="array" ref="AKJ119:AKL119">IFERROR(VLOOKUP(AKI119,[1]MA!$A$6:$D$32,{2,3,4},0),IFERROR(VLOOKUP(AKI119,[1]MO!$A$6:$D$26,{2,3,4},0),IFERROR(VLOOKUP(AKI119,[1]MQ!$A$6:$D$26,{2,3,4},0),IFERROR(VLOOKUP(AKI119,[1]BA!$A$6:$H$184,{2,5,8},0),{"No encontrado","X","X"}))))</f>
        <v>VARILLA CORRUGADA</v>
      </c>
      <c r="AKK119" s="12" t="str">
        <v>Kg</v>
      </c>
      <c r="AKL119" s="4">
        <v>18</v>
      </c>
      <c r="AKM119" s="1">
        <f t="shared" ref="AKM119" si="6263">4*0.556*1.05</f>
        <v>2.34</v>
      </c>
      <c r="AKN119" s="4">
        <f t="shared" si="244"/>
        <v>42.12</v>
      </c>
      <c r="AKQ119" s="1" t="s">
        <v>538</v>
      </c>
      <c r="AKR119" s="4" t="str" cm="1">
        <f t="array" ref="AKR119:AKT119">IFERROR(VLOOKUP(AKQ119,[1]MA!$A$6:$D$32,{2,3,4},0),IFERROR(VLOOKUP(AKQ119,[1]MO!$A$6:$D$26,{2,3,4},0),IFERROR(VLOOKUP(AKQ119,[1]MQ!$A$6:$D$26,{2,3,4},0),IFERROR(VLOOKUP(AKQ119,[1]BA!$A$6:$H$184,{2,5,8},0),{"No encontrado","X","X"}))))</f>
        <v>VARILLA CORRUGADA</v>
      </c>
      <c r="AKS119" s="12" t="str">
        <v>Kg</v>
      </c>
      <c r="AKT119" s="4">
        <v>18</v>
      </c>
      <c r="AKU119" s="1">
        <f t="shared" ref="AKU119" si="6264">4*0.556*1.05</f>
        <v>2.34</v>
      </c>
      <c r="AKV119" s="4">
        <f t="shared" si="246"/>
        <v>42.12</v>
      </c>
      <c r="AKY119" s="1" t="s">
        <v>538</v>
      </c>
      <c r="AKZ119" s="4" t="str" cm="1">
        <f t="array" ref="AKZ119:ALB119">IFERROR(VLOOKUP(AKY119,[1]MA!$A$6:$D$32,{2,3,4},0),IFERROR(VLOOKUP(AKY119,[1]MO!$A$6:$D$26,{2,3,4},0),IFERROR(VLOOKUP(AKY119,[1]MQ!$A$6:$D$26,{2,3,4},0),IFERROR(VLOOKUP(AKY119,[1]BA!$A$6:$H$184,{2,5,8},0),{"No encontrado","X","X"}))))</f>
        <v>VARILLA CORRUGADA</v>
      </c>
      <c r="ALA119" s="12" t="str">
        <v>Kg</v>
      </c>
      <c r="ALB119" s="4">
        <v>18</v>
      </c>
      <c r="ALC119" s="1">
        <f t="shared" ref="ALC119" si="6265">4*0.556*1.05</f>
        <v>2.34</v>
      </c>
      <c r="ALD119" s="4">
        <f t="shared" si="248"/>
        <v>42.12</v>
      </c>
      <c r="ALG119" s="1" t="s">
        <v>538</v>
      </c>
      <c r="ALH119" s="4" t="str" cm="1">
        <f t="array" ref="ALH119:ALJ119">IFERROR(VLOOKUP(ALG119,[1]MA!$A$6:$D$32,{2,3,4},0),IFERROR(VLOOKUP(ALG119,[1]MO!$A$6:$D$26,{2,3,4},0),IFERROR(VLOOKUP(ALG119,[1]MQ!$A$6:$D$26,{2,3,4},0),IFERROR(VLOOKUP(ALG119,[1]BA!$A$6:$H$184,{2,5,8},0),{"No encontrado","X","X"}))))</f>
        <v>VARILLA CORRUGADA</v>
      </c>
      <c r="ALI119" s="12" t="str">
        <v>Kg</v>
      </c>
      <c r="ALJ119" s="4">
        <v>18</v>
      </c>
      <c r="ALK119" s="1">
        <f t="shared" ref="ALK119" si="6266">4*0.556*1.05</f>
        <v>2.34</v>
      </c>
      <c r="ALL119" s="4">
        <f t="shared" si="250"/>
        <v>42.12</v>
      </c>
      <c r="ALO119" s="1" t="s">
        <v>538</v>
      </c>
      <c r="ALP119" s="4" t="str" cm="1">
        <f t="array" ref="ALP119:ALR119">IFERROR(VLOOKUP(ALO119,[1]MA!$A$6:$D$32,{2,3,4},0),IFERROR(VLOOKUP(ALO119,[1]MO!$A$6:$D$26,{2,3,4},0),IFERROR(VLOOKUP(ALO119,[1]MQ!$A$6:$D$26,{2,3,4},0),IFERROR(VLOOKUP(ALO119,[1]BA!$A$6:$H$184,{2,5,8},0),{"No encontrado","X","X"}))))</f>
        <v>VARILLA CORRUGADA</v>
      </c>
      <c r="ALQ119" s="12" t="str">
        <v>Kg</v>
      </c>
      <c r="ALR119" s="4">
        <v>18</v>
      </c>
      <c r="ALS119" s="1">
        <f t="shared" ref="ALS119" si="6267">4*0.556*1.05</f>
        <v>2.34</v>
      </c>
      <c r="ALT119" s="4">
        <f t="shared" si="252"/>
        <v>42.12</v>
      </c>
      <c r="ALW119" s="1" t="s">
        <v>538</v>
      </c>
      <c r="ALX119" s="4" t="str" cm="1">
        <f t="array" ref="ALX119:ALZ119">IFERROR(VLOOKUP(ALW119,[1]MA!$A$6:$D$32,{2,3,4},0),IFERROR(VLOOKUP(ALW119,[1]MO!$A$6:$D$26,{2,3,4},0),IFERROR(VLOOKUP(ALW119,[1]MQ!$A$6:$D$26,{2,3,4},0),IFERROR(VLOOKUP(ALW119,[1]BA!$A$6:$H$184,{2,5,8},0),{"No encontrado","X","X"}))))</f>
        <v>VARILLA CORRUGADA</v>
      </c>
      <c r="ALY119" s="12" t="str">
        <v>Kg</v>
      </c>
      <c r="ALZ119" s="4">
        <v>18</v>
      </c>
      <c r="AMA119" s="1">
        <f t="shared" ref="AMA119" si="6268">4*0.556*1.05</f>
        <v>2.34</v>
      </c>
      <c r="AMB119" s="4">
        <f t="shared" si="254"/>
        <v>42.12</v>
      </c>
      <c r="AME119" s="1" t="s">
        <v>538</v>
      </c>
      <c r="AMF119" s="4" t="str" cm="1">
        <f t="array" ref="AMF119:AMH119">IFERROR(VLOOKUP(AME119,[1]MA!$A$6:$D$32,{2,3,4},0),IFERROR(VLOOKUP(AME119,[1]MO!$A$6:$D$26,{2,3,4},0),IFERROR(VLOOKUP(AME119,[1]MQ!$A$6:$D$26,{2,3,4},0),IFERROR(VLOOKUP(AME119,[1]BA!$A$6:$H$184,{2,5,8},0),{"No encontrado","X","X"}))))</f>
        <v>VARILLA CORRUGADA</v>
      </c>
      <c r="AMG119" s="12" t="str">
        <v>Kg</v>
      </c>
      <c r="AMH119" s="4">
        <v>18</v>
      </c>
      <c r="AMI119" s="1">
        <f t="shared" ref="AMI119" si="6269">4*0.556*1.05</f>
        <v>2.34</v>
      </c>
      <c r="AMJ119" s="4">
        <f t="shared" si="256"/>
        <v>42.12</v>
      </c>
      <c r="AMM119" s="1" t="s">
        <v>538</v>
      </c>
      <c r="AMN119" s="4" t="str" cm="1">
        <f t="array" ref="AMN119:AMP119">IFERROR(VLOOKUP(AMM119,[1]MA!$A$6:$D$32,{2,3,4},0),IFERROR(VLOOKUP(AMM119,[1]MO!$A$6:$D$26,{2,3,4},0),IFERROR(VLOOKUP(AMM119,[1]MQ!$A$6:$D$26,{2,3,4},0),IFERROR(VLOOKUP(AMM119,[1]BA!$A$6:$H$184,{2,5,8},0),{"No encontrado","X","X"}))))</f>
        <v>VARILLA CORRUGADA</v>
      </c>
      <c r="AMO119" s="12" t="str">
        <v>Kg</v>
      </c>
      <c r="AMP119" s="4">
        <v>18</v>
      </c>
      <c r="AMQ119" s="1">
        <f t="shared" ref="AMQ119" si="6270">4*0.556*1.05</f>
        <v>2.34</v>
      </c>
      <c r="AMR119" s="4">
        <f t="shared" si="258"/>
        <v>42.12</v>
      </c>
      <c r="AMU119" s="1" t="s">
        <v>538</v>
      </c>
      <c r="AMV119" s="4" t="str" cm="1">
        <f t="array" ref="AMV119:AMX119">IFERROR(VLOOKUP(AMU119,[1]MA!$A$6:$D$32,{2,3,4},0),IFERROR(VLOOKUP(AMU119,[1]MO!$A$6:$D$26,{2,3,4},0),IFERROR(VLOOKUP(AMU119,[1]MQ!$A$6:$D$26,{2,3,4},0),IFERROR(VLOOKUP(AMU119,[1]BA!$A$6:$H$184,{2,5,8},0),{"No encontrado","X","X"}))))</f>
        <v>VARILLA CORRUGADA</v>
      </c>
      <c r="AMW119" s="12" t="str">
        <v>Kg</v>
      </c>
      <c r="AMX119" s="4">
        <v>18</v>
      </c>
      <c r="AMY119" s="1">
        <f t="shared" ref="AMY119" si="6271">4*0.556*1.05</f>
        <v>2.34</v>
      </c>
      <c r="AMZ119" s="4">
        <f t="shared" si="260"/>
        <v>42.12</v>
      </c>
      <c r="ANC119" s="1" t="s">
        <v>538</v>
      </c>
      <c r="AND119" s="4" t="str" cm="1">
        <f t="array" ref="AND119:ANF119">IFERROR(VLOOKUP(ANC119,[1]MA!$A$6:$D$32,{2,3,4},0),IFERROR(VLOOKUP(ANC119,[1]MO!$A$6:$D$26,{2,3,4},0),IFERROR(VLOOKUP(ANC119,[1]MQ!$A$6:$D$26,{2,3,4},0),IFERROR(VLOOKUP(ANC119,[1]BA!$A$6:$H$184,{2,5,8},0),{"No encontrado","X","X"}))))</f>
        <v>VARILLA CORRUGADA</v>
      </c>
      <c r="ANE119" s="12" t="str">
        <v>Kg</v>
      </c>
      <c r="ANF119" s="4">
        <v>18</v>
      </c>
      <c r="ANG119" s="1">
        <f t="shared" ref="ANG119" si="6272">4*0.556*1.05</f>
        <v>2.34</v>
      </c>
      <c r="ANH119" s="4">
        <f t="shared" si="262"/>
        <v>42.12</v>
      </c>
      <c r="ANK119" s="1" t="s">
        <v>538</v>
      </c>
      <c r="ANL119" s="4" t="str" cm="1">
        <f t="array" ref="ANL119:ANN119">IFERROR(VLOOKUP(ANK119,[1]MA!$A$6:$D$32,{2,3,4},0),IFERROR(VLOOKUP(ANK119,[1]MO!$A$6:$D$26,{2,3,4},0),IFERROR(VLOOKUP(ANK119,[1]MQ!$A$6:$D$26,{2,3,4},0),IFERROR(VLOOKUP(ANK119,[1]BA!$A$6:$H$184,{2,5,8},0),{"No encontrado","X","X"}))))</f>
        <v>VARILLA CORRUGADA</v>
      </c>
      <c r="ANM119" s="12" t="str">
        <v>Kg</v>
      </c>
      <c r="ANN119" s="4">
        <v>18</v>
      </c>
      <c r="ANO119" s="1">
        <f t="shared" ref="ANO119" si="6273">4*0.556*1.05</f>
        <v>2.34</v>
      </c>
      <c r="ANP119" s="4">
        <f t="shared" si="264"/>
        <v>42.12</v>
      </c>
      <c r="ANS119" s="1" t="s">
        <v>538</v>
      </c>
      <c r="ANT119" s="4" t="str" cm="1">
        <f t="array" ref="ANT119:ANV119">IFERROR(VLOOKUP(ANS119,[1]MA!$A$6:$D$32,{2,3,4},0),IFERROR(VLOOKUP(ANS119,[1]MO!$A$6:$D$26,{2,3,4},0),IFERROR(VLOOKUP(ANS119,[1]MQ!$A$6:$D$26,{2,3,4},0),IFERROR(VLOOKUP(ANS119,[1]BA!$A$6:$H$184,{2,5,8},0),{"No encontrado","X","X"}))))</f>
        <v>VARILLA CORRUGADA</v>
      </c>
      <c r="ANU119" s="12" t="str">
        <v>Kg</v>
      </c>
      <c r="ANV119" s="4">
        <v>18</v>
      </c>
      <c r="ANW119" s="1">
        <f t="shared" ref="ANW119" si="6274">4*0.556*1.05</f>
        <v>2.34</v>
      </c>
      <c r="ANX119" s="4">
        <f t="shared" si="266"/>
        <v>42.12</v>
      </c>
      <c r="AOA119" s="1" t="s">
        <v>538</v>
      </c>
      <c r="AOB119" s="4" t="str" cm="1">
        <f t="array" ref="AOB119:AOD119">IFERROR(VLOOKUP(AOA119,[1]MA!$A$6:$D$32,{2,3,4},0),IFERROR(VLOOKUP(AOA119,[1]MO!$A$6:$D$26,{2,3,4},0),IFERROR(VLOOKUP(AOA119,[1]MQ!$A$6:$D$26,{2,3,4},0),IFERROR(VLOOKUP(AOA119,[1]BA!$A$6:$H$184,{2,5,8},0),{"No encontrado","X","X"}))))</f>
        <v>VARILLA CORRUGADA</v>
      </c>
      <c r="AOC119" s="12" t="str">
        <v>Kg</v>
      </c>
      <c r="AOD119" s="4">
        <v>18</v>
      </c>
      <c r="AOE119" s="1">
        <f t="shared" ref="AOE119" si="6275">4*0.556*1.05</f>
        <v>2.34</v>
      </c>
      <c r="AOF119" s="4">
        <f t="shared" si="268"/>
        <v>42.12</v>
      </c>
      <c r="AOI119" s="1" t="s">
        <v>538</v>
      </c>
      <c r="AOJ119" s="4" t="str" cm="1">
        <f t="array" ref="AOJ119:AOL119">IFERROR(VLOOKUP(AOI119,[1]MA!$A$6:$D$32,{2,3,4},0),IFERROR(VLOOKUP(AOI119,[1]MO!$A$6:$D$26,{2,3,4},0),IFERROR(VLOOKUP(AOI119,[1]MQ!$A$6:$D$26,{2,3,4},0),IFERROR(VLOOKUP(AOI119,[1]BA!$A$6:$H$184,{2,5,8},0),{"No encontrado","X","X"}))))</f>
        <v>VARILLA CORRUGADA</v>
      </c>
      <c r="AOK119" s="12" t="str">
        <v>Kg</v>
      </c>
      <c r="AOL119" s="4">
        <v>18</v>
      </c>
      <c r="AOM119" s="1">
        <f t="shared" ref="AOM119" si="6276">4*0.556*1.05</f>
        <v>2.34</v>
      </c>
      <c r="AON119" s="4">
        <f t="shared" si="270"/>
        <v>42.12</v>
      </c>
      <c r="AOQ119" s="1" t="s">
        <v>538</v>
      </c>
      <c r="AOR119" s="4" t="str" cm="1">
        <f t="array" ref="AOR119:AOT119">IFERROR(VLOOKUP(AOQ119,[1]MA!$A$6:$D$32,{2,3,4},0),IFERROR(VLOOKUP(AOQ119,[1]MO!$A$6:$D$26,{2,3,4},0),IFERROR(VLOOKUP(AOQ119,[1]MQ!$A$6:$D$26,{2,3,4},0),IFERROR(VLOOKUP(AOQ119,[1]BA!$A$6:$H$184,{2,5,8},0),{"No encontrado","X","X"}))))</f>
        <v>VARILLA CORRUGADA</v>
      </c>
      <c r="AOS119" s="12" t="str">
        <v>Kg</v>
      </c>
      <c r="AOT119" s="4">
        <v>18</v>
      </c>
      <c r="AOU119" s="1">
        <f t="shared" ref="AOU119" si="6277">4*0.556*1.05</f>
        <v>2.34</v>
      </c>
      <c r="AOV119" s="4">
        <f t="shared" si="272"/>
        <v>42.12</v>
      </c>
      <c r="AOY119" s="1" t="s">
        <v>538</v>
      </c>
      <c r="AOZ119" s="4" t="str" cm="1">
        <f t="array" ref="AOZ119:APB119">IFERROR(VLOOKUP(AOY119,[1]MA!$A$6:$D$32,{2,3,4},0),IFERROR(VLOOKUP(AOY119,[1]MO!$A$6:$D$26,{2,3,4},0),IFERROR(VLOOKUP(AOY119,[1]MQ!$A$6:$D$26,{2,3,4},0),IFERROR(VLOOKUP(AOY119,[1]BA!$A$6:$H$184,{2,5,8},0),{"No encontrado","X","X"}))))</f>
        <v>VARILLA CORRUGADA</v>
      </c>
      <c r="APA119" s="12" t="str">
        <v>Kg</v>
      </c>
      <c r="APB119" s="4">
        <v>18</v>
      </c>
      <c r="APC119" s="1">
        <f t="shared" ref="APC119" si="6278">4*0.556*1.05</f>
        <v>2.34</v>
      </c>
      <c r="APD119" s="4">
        <f t="shared" si="274"/>
        <v>42.12</v>
      </c>
      <c r="APG119" s="1" t="s">
        <v>538</v>
      </c>
      <c r="APH119" s="4" t="str" cm="1">
        <f t="array" ref="APH119:APJ119">IFERROR(VLOOKUP(APG119,[1]MA!$A$6:$D$32,{2,3,4},0),IFERROR(VLOOKUP(APG119,[1]MO!$A$6:$D$26,{2,3,4},0),IFERROR(VLOOKUP(APG119,[1]MQ!$A$6:$D$26,{2,3,4},0),IFERROR(VLOOKUP(APG119,[1]BA!$A$6:$H$184,{2,5,8},0),{"No encontrado","X","X"}))))</f>
        <v>VARILLA CORRUGADA</v>
      </c>
      <c r="API119" s="12" t="str">
        <v>Kg</v>
      </c>
      <c r="APJ119" s="4">
        <v>18</v>
      </c>
      <c r="APK119" s="1">
        <f t="shared" ref="APK119" si="6279">4*0.556*1.05</f>
        <v>2.34</v>
      </c>
      <c r="APL119" s="4">
        <f t="shared" si="276"/>
        <v>42.12</v>
      </c>
      <c r="APO119" s="1" t="s">
        <v>538</v>
      </c>
      <c r="APP119" s="4" t="str" cm="1">
        <f t="array" ref="APP119:APR119">IFERROR(VLOOKUP(APO119,[1]MA!$A$6:$D$32,{2,3,4},0),IFERROR(VLOOKUP(APO119,[1]MO!$A$6:$D$26,{2,3,4},0),IFERROR(VLOOKUP(APO119,[1]MQ!$A$6:$D$26,{2,3,4},0),IFERROR(VLOOKUP(APO119,[1]BA!$A$6:$H$184,{2,5,8},0),{"No encontrado","X","X"}))))</f>
        <v>VARILLA CORRUGADA</v>
      </c>
      <c r="APQ119" s="12" t="str">
        <v>Kg</v>
      </c>
      <c r="APR119" s="4">
        <v>18</v>
      </c>
      <c r="APS119" s="1">
        <f t="shared" ref="APS119" si="6280">4*0.556*1.05</f>
        <v>2.34</v>
      </c>
      <c r="APT119" s="4">
        <f t="shared" si="278"/>
        <v>42.12</v>
      </c>
      <c r="APW119" s="1" t="s">
        <v>538</v>
      </c>
      <c r="APX119" s="4" t="str" cm="1">
        <f t="array" ref="APX119:APZ119">IFERROR(VLOOKUP(APW119,[1]MA!$A$6:$D$32,{2,3,4},0),IFERROR(VLOOKUP(APW119,[1]MO!$A$6:$D$26,{2,3,4},0),IFERROR(VLOOKUP(APW119,[1]MQ!$A$6:$D$26,{2,3,4},0),IFERROR(VLOOKUP(APW119,[1]BA!$A$6:$H$184,{2,5,8},0),{"No encontrado","X","X"}))))</f>
        <v>VARILLA CORRUGADA</v>
      </c>
      <c r="APY119" s="12" t="str">
        <v>Kg</v>
      </c>
      <c r="APZ119" s="4">
        <v>18</v>
      </c>
      <c r="AQA119" s="1">
        <f t="shared" ref="AQA119" si="6281">4*0.556*1.05</f>
        <v>2.34</v>
      </c>
      <c r="AQB119" s="4">
        <f t="shared" si="280"/>
        <v>42.12</v>
      </c>
      <c r="AQE119" s="1" t="s">
        <v>538</v>
      </c>
      <c r="AQF119" s="4" t="str" cm="1">
        <f t="array" ref="AQF119:AQH119">IFERROR(VLOOKUP(AQE119,[1]MA!$A$6:$D$32,{2,3,4},0),IFERROR(VLOOKUP(AQE119,[1]MO!$A$6:$D$26,{2,3,4},0),IFERROR(VLOOKUP(AQE119,[1]MQ!$A$6:$D$26,{2,3,4},0),IFERROR(VLOOKUP(AQE119,[1]BA!$A$6:$H$184,{2,5,8},0),{"No encontrado","X","X"}))))</f>
        <v>VARILLA CORRUGADA</v>
      </c>
      <c r="AQG119" s="12" t="str">
        <v>Kg</v>
      </c>
      <c r="AQH119" s="4">
        <v>18</v>
      </c>
      <c r="AQI119" s="1">
        <f t="shared" ref="AQI119" si="6282">4*0.556*1.05</f>
        <v>2.34</v>
      </c>
      <c r="AQJ119" s="4">
        <f t="shared" si="282"/>
        <v>42.12</v>
      </c>
      <c r="AQM119" s="1" t="s">
        <v>538</v>
      </c>
      <c r="AQN119" s="4" t="str" cm="1">
        <f t="array" ref="AQN119:AQP119">IFERROR(VLOOKUP(AQM119,[1]MA!$A$6:$D$32,{2,3,4},0),IFERROR(VLOOKUP(AQM119,[1]MO!$A$6:$D$26,{2,3,4},0),IFERROR(VLOOKUP(AQM119,[1]MQ!$A$6:$D$26,{2,3,4},0),IFERROR(VLOOKUP(AQM119,[1]BA!$A$6:$H$184,{2,5,8},0),{"No encontrado","X","X"}))))</f>
        <v>VARILLA CORRUGADA</v>
      </c>
      <c r="AQO119" s="12" t="str">
        <v>Kg</v>
      </c>
      <c r="AQP119" s="4">
        <v>18</v>
      </c>
      <c r="AQQ119" s="1">
        <f t="shared" ref="AQQ119" si="6283">4*0.556*1.05</f>
        <v>2.34</v>
      </c>
      <c r="AQR119" s="4">
        <f t="shared" si="284"/>
        <v>42.12</v>
      </c>
      <c r="AQU119" s="1" t="s">
        <v>538</v>
      </c>
      <c r="AQV119" s="4" t="str" cm="1">
        <f t="array" ref="AQV119:AQX119">IFERROR(VLOOKUP(AQU119,[1]MA!$A$6:$D$32,{2,3,4},0),IFERROR(VLOOKUP(AQU119,[1]MO!$A$6:$D$26,{2,3,4},0),IFERROR(VLOOKUP(AQU119,[1]MQ!$A$6:$D$26,{2,3,4},0),IFERROR(VLOOKUP(AQU119,[1]BA!$A$6:$H$184,{2,5,8},0),{"No encontrado","X","X"}))))</f>
        <v>VARILLA CORRUGADA</v>
      </c>
      <c r="AQW119" s="12" t="str">
        <v>Kg</v>
      </c>
      <c r="AQX119" s="4">
        <v>18</v>
      </c>
      <c r="AQY119" s="1">
        <f t="shared" ref="AQY119" si="6284">4*0.556*1.05</f>
        <v>2.34</v>
      </c>
      <c r="AQZ119" s="4">
        <f t="shared" si="286"/>
        <v>42.12</v>
      </c>
      <c r="ARC119" s="1" t="s">
        <v>538</v>
      </c>
      <c r="ARD119" s="4" t="str" cm="1">
        <f t="array" ref="ARD119:ARF119">IFERROR(VLOOKUP(ARC119,[1]MA!$A$6:$D$32,{2,3,4},0),IFERROR(VLOOKUP(ARC119,[1]MO!$A$6:$D$26,{2,3,4},0),IFERROR(VLOOKUP(ARC119,[1]MQ!$A$6:$D$26,{2,3,4},0),IFERROR(VLOOKUP(ARC119,[1]BA!$A$6:$H$184,{2,5,8},0),{"No encontrado","X","X"}))))</f>
        <v>VARILLA CORRUGADA</v>
      </c>
      <c r="ARE119" s="12" t="str">
        <v>Kg</v>
      </c>
      <c r="ARF119" s="4">
        <v>18</v>
      </c>
      <c r="ARG119" s="1">
        <f t="shared" ref="ARG119" si="6285">4*0.556*1.05</f>
        <v>2.34</v>
      </c>
      <c r="ARH119" s="4">
        <f t="shared" si="288"/>
        <v>42.12</v>
      </c>
      <c r="ARK119" s="1" t="s">
        <v>538</v>
      </c>
      <c r="ARL119" s="4" t="str" cm="1">
        <f t="array" ref="ARL119:ARN119">IFERROR(VLOOKUP(ARK119,[1]MA!$A$6:$D$32,{2,3,4},0),IFERROR(VLOOKUP(ARK119,[1]MO!$A$6:$D$26,{2,3,4},0),IFERROR(VLOOKUP(ARK119,[1]MQ!$A$6:$D$26,{2,3,4},0),IFERROR(VLOOKUP(ARK119,[1]BA!$A$6:$H$184,{2,5,8},0),{"No encontrado","X","X"}))))</f>
        <v>VARILLA CORRUGADA</v>
      </c>
      <c r="ARM119" s="12" t="str">
        <v>Kg</v>
      </c>
      <c r="ARN119" s="4">
        <v>18</v>
      </c>
      <c r="ARO119" s="1">
        <f t="shared" ref="ARO119" si="6286">4*0.556*1.05</f>
        <v>2.34</v>
      </c>
      <c r="ARP119" s="4">
        <f t="shared" si="290"/>
        <v>42.12</v>
      </c>
      <c r="ARS119" s="1" t="s">
        <v>538</v>
      </c>
      <c r="ART119" s="4" t="str" cm="1">
        <f t="array" ref="ART119:ARV119">IFERROR(VLOOKUP(ARS119,[1]MA!$A$6:$D$32,{2,3,4},0),IFERROR(VLOOKUP(ARS119,[1]MO!$A$6:$D$26,{2,3,4},0),IFERROR(VLOOKUP(ARS119,[1]MQ!$A$6:$D$26,{2,3,4},0),IFERROR(VLOOKUP(ARS119,[1]BA!$A$6:$H$184,{2,5,8},0),{"No encontrado","X","X"}))))</f>
        <v>VARILLA CORRUGADA</v>
      </c>
      <c r="ARU119" s="12" t="str">
        <v>Kg</v>
      </c>
      <c r="ARV119" s="4">
        <v>18</v>
      </c>
      <c r="ARW119" s="1">
        <f t="shared" ref="ARW119" si="6287">4*0.556*1.05</f>
        <v>2.34</v>
      </c>
      <c r="ARX119" s="4">
        <f t="shared" si="292"/>
        <v>42.12</v>
      </c>
      <c r="ASA119" s="1" t="s">
        <v>538</v>
      </c>
      <c r="ASB119" s="4" t="str" cm="1">
        <f t="array" ref="ASB119:ASD119">IFERROR(VLOOKUP(ASA119,[1]MA!$A$6:$D$32,{2,3,4},0),IFERROR(VLOOKUP(ASA119,[1]MO!$A$6:$D$26,{2,3,4},0),IFERROR(VLOOKUP(ASA119,[1]MQ!$A$6:$D$26,{2,3,4},0),IFERROR(VLOOKUP(ASA119,[1]BA!$A$6:$H$184,{2,5,8},0),{"No encontrado","X","X"}))))</f>
        <v>VARILLA CORRUGADA</v>
      </c>
      <c r="ASC119" s="12" t="str">
        <v>Kg</v>
      </c>
      <c r="ASD119" s="4">
        <v>18</v>
      </c>
      <c r="ASE119" s="1">
        <f t="shared" ref="ASE119" si="6288">4*0.556*1.05</f>
        <v>2.34</v>
      </c>
      <c r="ASF119" s="4">
        <f t="shared" si="294"/>
        <v>42.12</v>
      </c>
      <c r="ASI119" s="1" t="s">
        <v>538</v>
      </c>
      <c r="ASJ119" s="4" t="str" cm="1">
        <f t="array" ref="ASJ119:ASL119">IFERROR(VLOOKUP(ASI119,[1]MA!$A$6:$D$32,{2,3,4},0),IFERROR(VLOOKUP(ASI119,[1]MO!$A$6:$D$26,{2,3,4},0),IFERROR(VLOOKUP(ASI119,[1]MQ!$A$6:$D$26,{2,3,4},0),IFERROR(VLOOKUP(ASI119,[1]BA!$A$6:$H$184,{2,5,8},0),{"No encontrado","X","X"}))))</f>
        <v>VARILLA CORRUGADA</v>
      </c>
      <c r="ASK119" s="12" t="str">
        <v>Kg</v>
      </c>
      <c r="ASL119" s="4">
        <v>18</v>
      </c>
      <c r="ASM119" s="1">
        <f t="shared" ref="ASM119" si="6289">4*0.556*1.05</f>
        <v>2.34</v>
      </c>
      <c r="ASN119" s="4">
        <f t="shared" si="296"/>
        <v>42.12</v>
      </c>
      <c r="ASQ119" s="1" t="s">
        <v>538</v>
      </c>
      <c r="ASR119" s="4" t="str" cm="1">
        <f t="array" ref="ASR119:AST119">IFERROR(VLOOKUP(ASQ119,[1]MA!$A$6:$D$32,{2,3,4},0),IFERROR(VLOOKUP(ASQ119,[1]MO!$A$6:$D$26,{2,3,4},0),IFERROR(VLOOKUP(ASQ119,[1]MQ!$A$6:$D$26,{2,3,4},0),IFERROR(VLOOKUP(ASQ119,[1]BA!$A$6:$H$184,{2,5,8},0),{"No encontrado","X","X"}))))</f>
        <v>VARILLA CORRUGADA</v>
      </c>
      <c r="ASS119" s="12" t="str">
        <v>Kg</v>
      </c>
      <c r="AST119" s="4">
        <v>18</v>
      </c>
      <c r="ASU119" s="1">
        <f t="shared" ref="ASU119" si="6290">4*0.556*1.05</f>
        <v>2.34</v>
      </c>
      <c r="ASV119" s="4">
        <f t="shared" si="298"/>
        <v>42.12</v>
      </c>
      <c r="ASY119" s="1" t="s">
        <v>538</v>
      </c>
      <c r="ASZ119" s="4" t="str" cm="1">
        <f t="array" ref="ASZ119:ATB119">IFERROR(VLOOKUP(ASY119,[1]MA!$A$6:$D$32,{2,3,4},0),IFERROR(VLOOKUP(ASY119,[1]MO!$A$6:$D$26,{2,3,4},0),IFERROR(VLOOKUP(ASY119,[1]MQ!$A$6:$D$26,{2,3,4},0),IFERROR(VLOOKUP(ASY119,[1]BA!$A$6:$H$184,{2,5,8},0),{"No encontrado","X","X"}))))</f>
        <v>VARILLA CORRUGADA</v>
      </c>
      <c r="ATA119" s="12" t="str">
        <v>Kg</v>
      </c>
      <c r="ATB119" s="4">
        <v>18</v>
      </c>
      <c r="ATC119" s="1">
        <f t="shared" ref="ATC119" si="6291">4*0.556*1.05</f>
        <v>2.34</v>
      </c>
      <c r="ATD119" s="4">
        <f t="shared" si="300"/>
        <v>42.12</v>
      </c>
      <c r="ATG119" s="1" t="s">
        <v>538</v>
      </c>
      <c r="ATH119" s="4" t="str" cm="1">
        <f t="array" ref="ATH119:ATJ119">IFERROR(VLOOKUP(ATG119,[1]MA!$A$6:$D$32,{2,3,4},0),IFERROR(VLOOKUP(ATG119,[1]MO!$A$6:$D$26,{2,3,4},0),IFERROR(VLOOKUP(ATG119,[1]MQ!$A$6:$D$26,{2,3,4},0),IFERROR(VLOOKUP(ATG119,[1]BA!$A$6:$H$184,{2,5,8},0),{"No encontrado","X","X"}))))</f>
        <v>VARILLA CORRUGADA</v>
      </c>
      <c r="ATI119" s="12" t="str">
        <v>Kg</v>
      </c>
      <c r="ATJ119" s="4">
        <v>18</v>
      </c>
      <c r="ATK119" s="1">
        <f t="shared" ref="ATK119" si="6292">4*0.556*1.05</f>
        <v>2.34</v>
      </c>
      <c r="ATL119" s="4">
        <f t="shared" si="302"/>
        <v>42.12</v>
      </c>
      <c r="ATO119" s="1" t="s">
        <v>538</v>
      </c>
      <c r="ATP119" s="4" t="str" cm="1">
        <f t="array" ref="ATP119:ATR119">IFERROR(VLOOKUP(ATO119,[1]MA!$A$6:$D$32,{2,3,4},0),IFERROR(VLOOKUP(ATO119,[1]MO!$A$6:$D$26,{2,3,4},0),IFERROR(VLOOKUP(ATO119,[1]MQ!$A$6:$D$26,{2,3,4},0),IFERROR(VLOOKUP(ATO119,[1]BA!$A$6:$H$184,{2,5,8},0),{"No encontrado","X","X"}))))</f>
        <v>VARILLA CORRUGADA</v>
      </c>
      <c r="ATQ119" s="12" t="str">
        <v>Kg</v>
      </c>
      <c r="ATR119" s="4">
        <v>18</v>
      </c>
      <c r="ATS119" s="1">
        <f t="shared" ref="ATS119" si="6293">4*0.556*1.05</f>
        <v>2.34</v>
      </c>
      <c r="ATT119" s="4">
        <f t="shared" si="304"/>
        <v>42.12</v>
      </c>
      <c r="ATW119" s="1" t="s">
        <v>538</v>
      </c>
      <c r="ATX119" s="4" t="str" cm="1">
        <f t="array" ref="ATX119:ATZ119">IFERROR(VLOOKUP(ATW119,[1]MA!$A$6:$D$32,{2,3,4},0),IFERROR(VLOOKUP(ATW119,[1]MO!$A$6:$D$26,{2,3,4},0),IFERROR(VLOOKUP(ATW119,[1]MQ!$A$6:$D$26,{2,3,4},0),IFERROR(VLOOKUP(ATW119,[1]BA!$A$6:$H$184,{2,5,8},0),{"No encontrado","X","X"}))))</f>
        <v>VARILLA CORRUGADA</v>
      </c>
      <c r="ATY119" s="12" t="str">
        <v>Kg</v>
      </c>
      <c r="ATZ119" s="4">
        <v>18</v>
      </c>
      <c r="AUA119" s="1">
        <f t="shared" ref="AUA119" si="6294">4*0.556*1.05</f>
        <v>2.34</v>
      </c>
      <c r="AUB119" s="4">
        <f t="shared" si="306"/>
        <v>42.12</v>
      </c>
      <c r="AUE119" s="1" t="s">
        <v>538</v>
      </c>
      <c r="AUF119" s="4" t="str" cm="1">
        <f t="array" ref="AUF119:AUH119">IFERROR(VLOOKUP(AUE119,[1]MA!$A$6:$D$32,{2,3,4},0),IFERROR(VLOOKUP(AUE119,[1]MO!$A$6:$D$26,{2,3,4},0),IFERROR(VLOOKUP(AUE119,[1]MQ!$A$6:$D$26,{2,3,4},0),IFERROR(VLOOKUP(AUE119,[1]BA!$A$6:$H$184,{2,5,8},0),{"No encontrado","X","X"}))))</f>
        <v>VARILLA CORRUGADA</v>
      </c>
      <c r="AUG119" s="12" t="str">
        <v>Kg</v>
      </c>
      <c r="AUH119" s="4">
        <v>18</v>
      </c>
      <c r="AUI119" s="1">
        <f t="shared" ref="AUI119" si="6295">4*0.556*1.05</f>
        <v>2.34</v>
      </c>
      <c r="AUJ119" s="4">
        <f t="shared" si="308"/>
        <v>42.12</v>
      </c>
      <c r="AUM119" s="1" t="s">
        <v>538</v>
      </c>
      <c r="AUN119" s="4" t="str" cm="1">
        <f t="array" ref="AUN119:AUP119">IFERROR(VLOOKUP(AUM119,[1]MA!$A$6:$D$32,{2,3,4},0),IFERROR(VLOOKUP(AUM119,[1]MO!$A$6:$D$26,{2,3,4},0),IFERROR(VLOOKUP(AUM119,[1]MQ!$A$6:$D$26,{2,3,4},0),IFERROR(VLOOKUP(AUM119,[1]BA!$A$6:$H$184,{2,5,8},0),{"No encontrado","X","X"}))))</f>
        <v>VARILLA CORRUGADA</v>
      </c>
      <c r="AUO119" s="12" t="str">
        <v>Kg</v>
      </c>
      <c r="AUP119" s="4">
        <v>18</v>
      </c>
      <c r="AUQ119" s="1">
        <f t="shared" ref="AUQ119" si="6296">4*0.556*1.05</f>
        <v>2.34</v>
      </c>
      <c r="AUR119" s="4">
        <f t="shared" si="310"/>
        <v>42.12</v>
      </c>
      <c r="AUU119" s="1" t="s">
        <v>538</v>
      </c>
      <c r="AUV119" s="4" t="str" cm="1">
        <f t="array" ref="AUV119:AUX119">IFERROR(VLOOKUP(AUU119,[1]MA!$A$6:$D$32,{2,3,4},0),IFERROR(VLOOKUP(AUU119,[1]MO!$A$6:$D$26,{2,3,4},0),IFERROR(VLOOKUP(AUU119,[1]MQ!$A$6:$D$26,{2,3,4},0),IFERROR(VLOOKUP(AUU119,[1]BA!$A$6:$H$184,{2,5,8},0),{"No encontrado","X","X"}))))</f>
        <v>VARILLA CORRUGADA</v>
      </c>
      <c r="AUW119" s="12" t="str">
        <v>Kg</v>
      </c>
      <c r="AUX119" s="4">
        <v>18</v>
      </c>
      <c r="AUY119" s="1">
        <f t="shared" ref="AUY119" si="6297">4*0.556*1.05</f>
        <v>2.34</v>
      </c>
      <c r="AUZ119" s="4">
        <f t="shared" si="312"/>
        <v>42.12</v>
      </c>
      <c r="AVC119" s="1" t="s">
        <v>538</v>
      </c>
      <c r="AVD119" s="4" t="str" cm="1">
        <f t="array" ref="AVD119:AVF119">IFERROR(VLOOKUP(AVC119,[1]MA!$A$6:$D$32,{2,3,4},0),IFERROR(VLOOKUP(AVC119,[1]MO!$A$6:$D$26,{2,3,4},0),IFERROR(VLOOKUP(AVC119,[1]MQ!$A$6:$D$26,{2,3,4},0),IFERROR(VLOOKUP(AVC119,[1]BA!$A$6:$H$184,{2,5,8},0),{"No encontrado","X","X"}))))</f>
        <v>VARILLA CORRUGADA</v>
      </c>
      <c r="AVE119" s="12" t="str">
        <v>Kg</v>
      </c>
      <c r="AVF119" s="4">
        <v>18</v>
      </c>
      <c r="AVG119" s="1">
        <f t="shared" ref="AVG119" si="6298">4*0.556*1.05</f>
        <v>2.34</v>
      </c>
      <c r="AVH119" s="4">
        <f t="shared" si="314"/>
        <v>42.12</v>
      </c>
      <c r="AVK119" s="1" t="s">
        <v>538</v>
      </c>
      <c r="AVL119" s="4" t="str" cm="1">
        <f t="array" ref="AVL119:AVN119">IFERROR(VLOOKUP(AVK119,[1]MA!$A$6:$D$32,{2,3,4},0),IFERROR(VLOOKUP(AVK119,[1]MO!$A$6:$D$26,{2,3,4},0),IFERROR(VLOOKUP(AVK119,[1]MQ!$A$6:$D$26,{2,3,4},0),IFERROR(VLOOKUP(AVK119,[1]BA!$A$6:$H$184,{2,5,8},0),{"No encontrado","X","X"}))))</f>
        <v>VARILLA CORRUGADA</v>
      </c>
      <c r="AVM119" s="12" t="str">
        <v>Kg</v>
      </c>
      <c r="AVN119" s="4">
        <v>18</v>
      </c>
      <c r="AVO119" s="1">
        <f t="shared" ref="AVO119" si="6299">4*0.556*1.05</f>
        <v>2.34</v>
      </c>
      <c r="AVP119" s="4">
        <f t="shared" si="316"/>
        <v>42.12</v>
      </c>
      <c r="AVS119" s="1" t="s">
        <v>538</v>
      </c>
      <c r="AVT119" s="4" t="str" cm="1">
        <f t="array" ref="AVT119:AVV119">IFERROR(VLOOKUP(AVS119,[1]MA!$A$6:$D$32,{2,3,4},0),IFERROR(VLOOKUP(AVS119,[1]MO!$A$6:$D$26,{2,3,4},0),IFERROR(VLOOKUP(AVS119,[1]MQ!$A$6:$D$26,{2,3,4},0),IFERROR(VLOOKUP(AVS119,[1]BA!$A$6:$H$184,{2,5,8},0),{"No encontrado","X","X"}))))</f>
        <v>VARILLA CORRUGADA</v>
      </c>
      <c r="AVU119" s="12" t="str">
        <v>Kg</v>
      </c>
      <c r="AVV119" s="4">
        <v>18</v>
      </c>
      <c r="AVW119" s="1">
        <f t="shared" ref="AVW119" si="6300">4*0.556*1.05</f>
        <v>2.34</v>
      </c>
      <c r="AVX119" s="4">
        <f t="shared" si="318"/>
        <v>42.12</v>
      </c>
      <c r="AWA119" s="1" t="s">
        <v>538</v>
      </c>
      <c r="AWB119" s="4" t="str" cm="1">
        <f t="array" ref="AWB119:AWD119">IFERROR(VLOOKUP(AWA119,[1]MA!$A$6:$D$32,{2,3,4},0),IFERROR(VLOOKUP(AWA119,[1]MO!$A$6:$D$26,{2,3,4},0),IFERROR(VLOOKUP(AWA119,[1]MQ!$A$6:$D$26,{2,3,4},0),IFERROR(VLOOKUP(AWA119,[1]BA!$A$6:$H$184,{2,5,8},0),{"No encontrado","X","X"}))))</f>
        <v>VARILLA CORRUGADA</v>
      </c>
      <c r="AWC119" s="12" t="str">
        <v>Kg</v>
      </c>
      <c r="AWD119" s="4">
        <v>18</v>
      </c>
      <c r="AWE119" s="1">
        <f t="shared" ref="AWE119" si="6301">4*0.556*1.05</f>
        <v>2.34</v>
      </c>
      <c r="AWF119" s="4">
        <f t="shared" si="320"/>
        <v>42.12</v>
      </c>
      <c r="AWI119" s="1" t="s">
        <v>538</v>
      </c>
      <c r="AWJ119" s="4" t="str" cm="1">
        <f t="array" ref="AWJ119:AWL119">IFERROR(VLOOKUP(AWI119,[1]MA!$A$6:$D$32,{2,3,4},0),IFERROR(VLOOKUP(AWI119,[1]MO!$A$6:$D$26,{2,3,4},0),IFERROR(VLOOKUP(AWI119,[1]MQ!$A$6:$D$26,{2,3,4},0),IFERROR(VLOOKUP(AWI119,[1]BA!$A$6:$H$184,{2,5,8},0),{"No encontrado","X","X"}))))</f>
        <v>VARILLA CORRUGADA</v>
      </c>
      <c r="AWK119" s="12" t="str">
        <v>Kg</v>
      </c>
      <c r="AWL119" s="4">
        <v>18</v>
      </c>
      <c r="AWM119" s="1">
        <f t="shared" ref="AWM119" si="6302">4*0.556*1.05</f>
        <v>2.34</v>
      </c>
      <c r="AWN119" s="4">
        <f t="shared" si="322"/>
        <v>42.12</v>
      </c>
      <c r="AWQ119" s="1" t="s">
        <v>538</v>
      </c>
      <c r="AWR119" s="4" t="str" cm="1">
        <f t="array" ref="AWR119:AWT119">IFERROR(VLOOKUP(AWQ119,[1]MA!$A$6:$D$32,{2,3,4},0),IFERROR(VLOOKUP(AWQ119,[1]MO!$A$6:$D$26,{2,3,4},0),IFERROR(VLOOKUP(AWQ119,[1]MQ!$A$6:$D$26,{2,3,4},0),IFERROR(VLOOKUP(AWQ119,[1]BA!$A$6:$H$184,{2,5,8},0),{"No encontrado","X","X"}))))</f>
        <v>VARILLA CORRUGADA</v>
      </c>
      <c r="AWS119" s="12" t="str">
        <v>Kg</v>
      </c>
      <c r="AWT119" s="4">
        <v>18</v>
      </c>
      <c r="AWU119" s="1">
        <f t="shared" ref="AWU119" si="6303">4*0.556*1.05</f>
        <v>2.34</v>
      </c>
      <c r="AWV119" s="4">
        <f t="shared" si="324"/>
        <v>42.12</v>
      </c>
      <c r="AWY119" s="1" t="s">
        <v>538</v>
      </c>
      <c r="AWZ119" s="4" t="str" cm="1">
        <f t="array" ref="AWZ119:AXB119">IFERROR(VLOOKUP(AWY119,[1]MA!$A$6:$D$32,{2,3,4},0),IFERROR(VLOOKUP(AWY119,[1]MO!$A$6:$D$26,{2,3,4},0),IFERROR(VLOOKUP(AWY119,[1]MQ!$A$6:$D$26,{2,3,4},0),IFERROR(VLOOKUP(AWY119,[1]BA!$A$6:$H$184,{2,5,8},0),{"No encontrado","X","X"}))))</f>
        <v>VARILLA CORRUGADA</v>
      </c>
      <c r="AXA119" s="12" t="str">
        <v>Kg</v>
      </c>
      <c r="AXB119" s="4">
        <v>18</v>
      </c>
      <c r="AXC119" s="1">
        <f t="shared" ref="AXC119" si="6304">4*0.556*1.05</f>
        <v>2.34</v>
      </c>
      <c r="AXD119" s="4">
        <f t="shared" si="326"/>
        <v>42.12</v>
      </c>
      <c r="AXG119" s="1" t="s">
        <v>538</v>
      </c>
      <c r="AXH119" s="4" t="str" cm="1">
        <f t="array" ref="AXH119:AXJ119">IFERROR(VLOOKUP(AXG119,[1]MA!$A$6:$D$32,{2,3,4},0),IFERROR(VLOOKUP(AXG119,[1]MO!$A$6:$D$26,{2,3,4},0),IFERROR(VLOOKUP(AXG119,[1]MQ!$A$6:$D$26,{2,3,4},0),IFERROR(VLOOKUP(AXG119,[1]BA!$A$6:$H$184,{2,5,8},0),{"No encontrado","X","X"}))))</f>
        <v>VARILLA CORRUGADA</v>
      </c>
      <c r="AXI119" s="12" t="str">
        <v>Kg</v>
      </c>
      <c r="AXJ119" s="4">
        <v>18</v>
      </c>
      <c r="AXK119" s="1">
        <f t="shared" ref="AXK119" si="6305">4*0.556*1.05</f>
        <v>2.34</v>
      </c>
      <c r="AXL119" s="4">
        <f t="shared" si="328"/>
        <v>42.12</v>
      </c>
      <c r="AXO119" s="1" t="s">
        <v>538</v>
      </c>
      <c r="AXP119" s="4" t="str" cm="1">
        <f t="array" ref="AXP119:AXR119">IFERROR(VLOOKUP(AXO119,[1]MA!$A$6:$D$32,{2,3,4},0),IFERROR(VLOOKUP(AXO119,[1]MO!$A$6:$D$26,{2,3,4},0),IFERROR(VLOOKUP(AXO119,[1]MQ!$A$6:$D$26,{2,3,4},0),IFERROR(VLOOKUP(AXO119,[1]BA!$A$6:$H$184,{2,5,8},0),{"No encontrado","X","X"}))))</f>
        <v>VARILLA CORRUGADA</v>
      </c>
      <c r="AXQ119" s="12" t="str">
        <v>Kg</v>
      </c>
      <c r="AXR119" s="4">
        <v>18</v>
      </c>
      <c r="AXS119" s="1">
        <f t="shared" ref="AXS119" si="6306">4*0.556*1.05</f>
        <v>2.34</v>
      </c>
      <c r="AXT119" s="4">
        <f t="shared" si="330"/>
        <v>42.12</v>
      </c>
      <c r="AXW119" s="1" t="s">
        <v>538</v>
      </c>
      <c r="AXX119" s="4" t="str" cm="1">
        <f t="array" ref="AXX119:AXZ119">IFERROR(VLOOKUP(AXW119,[1]MA!$A$6:$D$32,{2,3,4},0),IFERROR(VLOOKUP(AXW119,[1]MO!$A$6:$D$26,{2,3,4},0),IFERROR(VLOOKUP(AXW119,[1]MQ!$A$6:$D$26,{2,3,4},0),IFERROR(VLOOKUP(AXW119,[1]BA!$A$6:$H$184,{2,5,8},0),{"No encontrado","X","X"}))))</f>
        <v>VARILLA CORRUGADA</v>
      </c>
      <c r="AXY119" s="12" t="str">
        <v>Kg</v>
      </c>
      <c r="AXZ119" s="4">
        <v>18</v>
      </c>
      <c r="AYA119" s="1">
        <f t="shared" ref="AYA119" si="6307">4*0.556*1.05</f>
        <v>2.34</v>
      </c>
      <c r="AYB119" s="4">
        <f t="shared" si="332"/>
        <v>42.12</v>
      </c>
      <c r="AYE119" s="1" t="s">
        <v>538</v>
      </c>
      <c r="AYF119" s="4" t="str" cm="1">
        <f t="array" ref="AYF119:AYH119">IFERROR(VLOOKUP(AYE119,[1]MA!$A$6:$D$32,{2,3,4},0),IFERROR(VLOOKUP(AYE119,[1]MO!$A$6:$D$26,{2,3,4},0),IFERROR(VLOOKUP(AYE119,[1]MQ!$A$6:$D$26,{2,3,4},0),IFERROR(VLOOKUP(AYE119,[1]BA!$A$6:$H$184,{2,5,8},0),{"No encontrado","X","X"}))))</f>
        <v>VARILLA CORRUGADA</v>
      </c>
      <c r="AYG119" s="12" t="str">
        <v>Kg</v>
      </c>
      <c r="AYH119" s="4">
        <v>18</v>
      </c>
      <c r="AYI119" s="1">
        <f t="shared" ref="AYI119" si="6308">4*0.556*1.05</f>
        <v>2.34</v>
      </c>
      <c r="AYJ119" s="4">
        <f t="shared" si="334"/>
        <v>42.12</v>
      </c>
      <c r="AYM119" s="1" t="s">
        <v>538</v>
      </c>
      <c r="AYN119" s="4" t="str" cm="1">
        <f t="array" ref="AYN119:AYP119">IFERROR(VLOOKUP(AYM119,[1]MA!$A$6:$D$32,{2,3,4},0),IFERROR(VLOOKUP(AYM119,[1]MO!$A$6:$D$26,{2,3,4},0),IFERROR(VLOOKUP(AYM119,[1]MQ!$A$6:$D$26,{2,3,4},0),IFERROR(VLOOKUP(AYM119,[1]BA!$A$6:$H$184,{2,5,8},0),{"No encontrado","X","X"}))))</f>
        <v>VARILLA CORRUGADA</v>
      </c>
      <c r="AYO119" s="12" t="str">
        <v>Kg</v>
      </c>
      <c r="AYP119" s="4">
        <v>18</v>
      </c>
      <c r="AYQ119" s="1">
        <f t="shared" ref="AYQ119" si="6309">4*0.556*1.05</f>
        <v>2.34</v>
      </c>
      <c r="AYR119" s="4">
        <f t="shared" si="336"/>
        <v>42.12</v>
      </c>
      <c r="AYU119" s="1" t="s">
        <v>538</v>
      </c>
      <c r="AYV119" s="4" t="str" cm="1">
        <f t="array" ref="AYV119:AYX119">IFERROR(VLOOKUP(AYU119,[1]MA!$A$6:$D$32,{2,3,4},0),IFERROR(VLOOKUP(AYU119,[1]MO!$A$6:$D$26,{2,3,4},0),IFERROR(VLOOKUP(AYU119,[1]MQ!$A$6:$D$26,{2,3,4},0),IFERROR(VLOOKUP(AYU119,[1]BA!$A$6:$H$184,{2,5,8},0),{"No encontrado","X","X"}))))</f>
        <v>VARILLA CORRUGADA</v>
      </c>
      <c r="AYW119" s="12" t="str">
        <v>Kg</v>
      </c>
      <c r="AYX119" s="4">
        <v>18</v>
      </c>
      <c r="AYY119" s="1">
        <f t="shared" ref="AYY119" si="6310">4*0.556*1.05</f>
        <v>2.34</v>
      </c>
      <c r="AYZ119" s="4">
        <f t="shared" si="338"/>
        <v>42.12</v>
      </c>
      <c r="AZC119" s="1" t="s">
        <v>538</v>
      </c>
      <c r="AZD119" s="4" t="str" cm="1">
        <f t="array" ref="AZD119:AZF119">IFERROR(VLOOKUP(AZC119,[1]MA!$A$6:$D$32,{2,3,4},0),IFERROR(VLOOKUP(AZC119,[1]MO!$A$6:$D$26,{2,3,4},0),IFERROR(VLOOKUP(AZC119,[1]MQ!$A$6:$D$26,{2,3,4},0),IFERROR(VLOOKUP(AZC119,[1]BA!$A$6:$H$184,{2,5,8},0),{"No encontrado","X","X"}))))</f>
        <v>VARILLA CORRUGADA</v>
      </c>
      <c r="AZE119" s="12" t="str">
        <v>Kg</v>
      </c>
      <c r="AZF119" s="4">
        <v>18</v>
      </c>
      <c r="AZG119" s="1">
        <f t="shared" ref="AZG119" si="6311">4*0.556*1.05</f>
        <v>2.34</v>
      </c>
      <c r="AZH119" s="4">
        <f t="shared" si="340"/>
        <v>42.12</v>
      </c>
      <c r="AZK119" s="1" t="s">
        <v>538</v>
      </c>
      <c r="AZL119" s="4" t="str" cm="1">
        <f t="array" ref="AZL119:AZN119">IFERROR(VLOOKUP(AZK119,[1]MA!$A$6:$D$32,{2,3,4},0),IFERROR(VLOOKUP(AZK119,[1]MO!$A$6:$D$26,{2,3,4},0),IFERROR(VLOOKUP(AZK119,[1]MQ!$A$6:$D$26,{2,3,4},0),IFERROR(VLOOKUP(AZK119,[1]BA!$A$6:$H$184,{2,5,8},0),{"No encontrado","X","X"}))))</f>
        <v>VARILLA CORRUGADA</v>
      </c>
      <c r="AZM119" s="12" t="str">
        <v>Kg</v>
      </c>
      <c r="AZN119" s="4">
        <v>18</v>
      </c>
      <c r="AZO119" s="1">
        <f t="shared" ref="AZO119" si="6312">4*0.556*1.05</f>
        <v>2.34</v>
      </c>
      <c r="AZP119" s="4">
        <f t="shared" si="342"/>
        <v>42.12</v>
      </c>
      <c r="AZS119" s="1" t="s">
        <v>538</v>
      </c>
      <c r="AZT119" s="4" t="str" cm="1">
        <f t="array" ref="AZT119:AZV119">IFERROR(VLOOKUP(AZS119,[1]MA!$A$6:$D$32,{2,3,4},0),IFERROR(VLOOKUP(AZS119,[1]MO!$A$6:$D$26,{2,3,4},0),IFERROR(VLOOKUP(AZS119,[1]MQ!$A$6:$D$26,{2,3,4},0),IFERROR(VLOOKUP(AZS119,[1]BA!$A$6:$H$184,{2,5,8},0),{"No encontrado","X","X"}))))</f>
        <v>VARILLA CORRUGADA</v>
      </c>
      <c r="AZU119" s="12" t="str">
        <v>Kg</v>
      </c>
      <c r="AZV119" s="4">
        <v>18</v>
      </c>
      <c r="AZW119" s="1">
        <f t="shared" ref="AZW119" si="6313">4*0.556*1.05</f>
        <v>2.34</v>
      </c>
      <c r="AZX119" s="4">
        <f t="shared" si="344"/>
        <v>42.12</v>
      </c>
      <c r="BAA119" s="1" t="s">
        <v>538</v>
      </c>
      <c r="BAB119" s="4" t="str" cm="1">
        <f t="array" ref="BAB119:BAD119">IFERROR(VLOOKUP(BAA119,[1]MA!$A$6:$D$32,{2,3,4},0),IFERROR(VLOOKUP(BAA119,[1]MO!$A$6:$D$26,{2,3,4},0),IFERROR(VLOOKUP(BAA119,[1]MQ!$A$6:$D$26,{2,3,4},0),IFERROR(VLOOKUP(BAA119,[1]BA!$A$6:$H$184,{2,5,8},0),{"No encontrado","X","X"}))))</f>
        <v>VARILLA CORRUGADA</v>
      </c>
      <c r="BAC119" s="12" t="str">
        <v>Kg</v>
      </c>
      <c r="BAD119" s="4">
        <v>18</v>
      </c>
      <c r="BAE119" s="1">
        <f t="shared" ref="BAE119" si="6314">4*0.556*1.05</f>
        <v>2.34</v>
      </c>
      <c r="BAF119" s="4">
        <f t="shared" si="346"/>
        <v>42.12</v>
      </c>
      <c r="BAI119" s="1" t="s">
        <v>538</v>
      </c>
      <c r="BAJ119" s="4" t="str" cm="1">
        <f t="array" ref="BAJ119:BAL119">IFERROR(VLOOKUP(BAI119,[1]MA!$A$6:$D$32,{2,3,4},0),IFERROR(VLOOKUP(BAI119,[1]MO!$A$6:$D$26,{2,3,4},0),IFERROR(VLOOKUP(BAI119,[1]MQ!$A$6:$D$26,{2,3,4},0),IFERROR(VLOOKUP(BAI119,[1]BA!$A$6:$H$184,{2,5,8},0),{"No encontrado","X","X"}))))</f>
        <v>VARILLA CORRUGADA</v>
      </c>
      <c r="BAK119" s="12" t="str">
        <v>Kg</v>
      </c>
      <c r="BAL119" s="4">
        <v>18</v>
      </c>
      <c r="BAM119" s="1">
        <f t="shared" ref="BAM119" si="6315">4*0.556*1.05</f>
        <v>2.34</v>
      </c>
      <c r="BAN119" s="4">
        <f t="shared" si="348"/>
        <v>42.12</v>
      </c>
      <c r="BAQ119" s="1" t="s">
        <v>538</v>
      </c>
      <c r="BAR119" s="4" t="str" cm="1">
        <f t="array" ref="BAR119:BAT119">IFERROR(VLOOKUP(BAQ119,[1]MA!$A$6:$D$32,{2,3,4},0),IFERROR(VLOOKUP(BAQ119,[1]MO!$A$6:$D$26,{2,3,4},0),IFERROR(VLOOKUP(BAQ119,[1]MQ!$A$6:$D$26,{2,3,4},0),IFERROR(VLOOKUP(BAQ119,[1]BA!$A$6:$H$184,{2,5,8},0),{"No encontrado","X","X"}))))</f>
        <v>VARILLA CORRUGADA</v>
      </c>
      <c r="BAS119" s="12" t="str">
        <v>Kg</v>
      </c>
      <c r="BAT119" s="4">
        <v>18</v>
      </c>
      <c r="BAU119" s="1">
        <f t="shared" ref="BAU119" si="6316">4*0.556*1.05</f>
        <v>2.34</v>
      </c>
      <c r="BAV119" s="4">
        <f t="shared" si="350"/>
        <v>42.12</v>
      </c>
      <c r="BAY119" s="1" t="s">
        <v>538</v>
      </c>
      <c r="BAZ119" s="4" t="str" cm="1">
        <f t="array" ref="BAZ119:BBB119">IFERROR(VLOOKUP(BAY119,[1]MA!$A$6:$D$32,{2,3,4},0),IFERROR(VLOOKUP(BAY119,[1]MO!$A$6:$D$26,{2,3,4},0),IFERROR(VLOOKUP(BAY119,[1]MQ!$A$6:$D$26,{2,3,4},0),IFERROR(VLOOKUP(BAY119,[1]BA!$A$6:$H$184,{2,5,8},0),{"No encontrado","X","X"}))))</f>
        <v>VARILLA CORRUGADA</v>
      </c>
      <c r="BBA119" s="12" t="str">
        <v>Kg</v>
      </c>
      <c r="BBB119" s="4">
        <v>18</v>
      </c>
      <c r="BBC119" s="1">
        <f t="shared" ref="BBC119" si="6317">4*0.556*1.05</f>
        <v>2.34</v>
      </c>
      <c r="BBD119" s="4">
        <f t="shared" si="352"/>
        <v>42.12</v>
      </c>
      <c r="BBG119" s="1" t="s">
        <v>538</v>
      </c>
      <c r="BBH119" s="4" t="str" cm="1">
        <f t="array" ref="BBH119:BBJ119">IFERROR(VLOOKUP(BBG119,[1]MA!$A$6:$D$32,{2,3,4},0),IFERROR(VLOOKUP(BBG119,[1]MO!$A$6:$D$26,{2,3,4},0),IFERROR(VLOOKUP(BBG119,[1]MQ!$A$6:$D$26,{2,3,4},0),IFERROR(VLOOKUP(BBG119,[1]BA!$A$6:$H$184,{2,5,8},0),{"No encontrado","X","X"}))))</f>
        <v>VARILLA CORRUGADA</v>
      </c>
      <c r="BBI119" s="12" t="str">
        <v>Kg</v>
      </c>
      <c r="BBJ119" s="4">
        <v>18</v>
      </c>
      <c r="BBK119" s="1">
        <f t="shared" ref="BBK119" si="6318">4*0.556*1.05</f>
        <v>2.34</v>
      </c>
      <c r="BBL119" s="4">
        <f t="shared" si="354"/>
        <v>42.12</v>
      </c>
      <c r="BBO119" s="1" t="s">
        <v>538</v>
      </c>
      <c r="BBP119" s="4" t="str" cm="1">
        <f t="array" ref="BBP119:BBR119">IFERROR(VLOOKUP(BBO119,[1]MA!$A$6:$D$32,{2,3,4},0),IFERROR(VLOOKUP(BBO119,[1]MO!$A$6:$D$26,{2,3,4},0),IFERROR(VLOOKUP(BBO119,[1]MQ!$A$6:$D$26,{2,3,4},0),IFERROR(VLOOKUP(BBO119,[1]BA!$A$6:$H$184,{2,5,8},0),{"No encontrado","X","X"}))))</f>
        <v>VARILLA CORRUGADA</v>
      </c>
      <c r="BBQ119" s="12" t="str">
        <v>Kg</v>
      </c>
      <c r="BBR119" s="4">
        <v>18</v>
      </c>
      <c r="BBS119" s="1">
        <f t="shared" ref="BBS119" si="6319">4*0.556*1.05</f>
        <v>2.34</v>
      </c>
      <c r="BBT119" s="4">
        <f t="shared" si="356"/>
        <v>42.12</v>
      </c>
      <c r="BBW119" s="1" t="s">
        <v>538</v>
      </c>
      <c r="BBX119" s="4" t="str" cm="1">
        <f t="array" ref="BBX119:BBZ119">IFERROR(VLOOKUP(BBW119,[1]MA!$A$6:$D$32,{2,3,4},0),IFERROR(VLOOKUP(BBW119,[1]MO!$A$6:$D$26,{2,3,4},0),IFERROR(VLOOKUP(BBW119,[1]MQ!$A$6:$D$26,{2,3,4},0),IFERROR(VLOOKUP(BBW119,[1]BA!$A$6:$H$184,{2,5,8},0),{"No encontrado","X","X"}))))</f>
        <v>VARILLA CORRUGADA</v>
      </c>
      <c r="BBY119" s="12" t="str">
        <v>Kg</v>
      </c>
      <c r="BBZ119" s="4">
        <v>18</v>
      </c>
      <c r="BCA119" s="1">
        <f t="shared" ref="BCA119" si="6320">4*0.556*1.05</f>
        <v>2.34</v>
      </c>
      <c r="BCB119" s="4">
        <f t="shared" si="358"/>
        <v>42.12</v>
      </c>
      <c r="BCE119" s="1" t="s">
        <v>538</v>
      </c>
      <c r="BCF119" s="4" t="str" cm="1">
        <f t="array" ref="BCF119:BCH119">IFERROR(VLOOKUP(BCE119,[1]MA!$A$6:$D$32,{2,3,4},0),IFERROR(VLOOKUP(BCE119,[1]MO!$A$6:$D$26,{2,3,4},0),IFERROR(VLOOKUP(BCE119,[1]MQ!$A$6:$D$26,{2,3,4},0),IFERROR(VLOOKUP(BCE119,[1]BA!$A$6:$H$184,{2,5,8},0),{"No encontrado","X","X"}))))</f>
        <v>VARILLA CORRUGADA</v>
      </c>
      <c r="BCG119" s="12" t="str">
        <v>Kg</v>
      </c>
      <c r="BCH119" s="4">
        <v>18</v>
      </c>
      <c r="BCI119" s="1">
        <f t="shared" ref="BCI119" si="6321">4*0.556*1.05</f>
        <v>2.34</v>
      </c>
      <c r="BCJ119" s="4">
        <f t="shared" si="360"/>
        <v>42.12</v>
      </c>
      <c r="BCM119" s="1" t="s">
        <v>538</v>
      </c>
      <c r="BCN119" s="4" t="str" cm="1">
        <f t="array" ref="BCN119:BCP119">IFERROR(VLOOKUP(BCM119,[1]MA!$A$6:$D$32,{2,3,4},0),IFERROR(VLOOKUP(BCM119,[1]MO!$A$6:$D$26,{2,3,4},0),IFERROR(VLOOKUP(BCM119,[1]MQ!$A$6:$D$26,{2,3,4},0),IFERROR(VLOOKUP(BCM119,[1]BA!$A$6:$H$184,{2,5,8},0),{"No encontrado","X","X"}))))</f>
        <v>VARILLA CORRUGADA</v>
      </c>
      <c r="BCO119" s="12" t="str">
        <v>Kg</v>
      </c>
      <c r="BCP119" s="4">
        <v>18</v>
      </c>
      <c r="BCQ119" s="1">
        <f t="shared" ref="BCQ119" si="6322">4*0.556*1.05</f>
        <v>2.34</v>
      </c>
      <c r="BCR119" s="4">
        <f t="shared" si="362"/>
        <v>42.12</v>
      </c>
      <c r="BCU119" s="1" t="s">
        <v>538</v>
      </c>
      <c r="BCV119" s="4" t="str" cm="1">
        <f t="array" ref="BCV119:BCX119">IFERROR(VLOOKUP(BCU119,[1]MA!$A$6:$D$32,{2,3,4},0),IFERROR(VLOOKUP(BCU119,[1]MO!$A$6:$D$26,{2,3,4},0),IFERROR(VLOOKUP(BCU119,[1]MQ!$A$6:$D$26,{2,3,4},0),IFERROR(VLOOKUP(BCU119,[1]BA!$A$6:$H$184,{2,5,8},0),{"No encontrado","X","X"}))))</f>
        <v>VARILLA CORRUGADA</v>
      </c>
      <c r="BCW119" s="12" t="str">
        <v>Kg</v>
      </c>
      <c r="BCX119" s="4">
        <v>18</v>
      </c>
      <c r="BCY119" s="1">
        <f t="shared" ref="BCY119" si="6323">4*0.556*1.05</f>
        <v>2.34</v>
      </c>
      <c r="BCZ119" s="4">
        <f t="shared" si="364"/>
        <v>42.12</v>
      </c>
      <c r="BDC119" s="1" t="s">
        <v>538</v>
      </c>
      <c r="BDD119" s="4" t="str" cm="1">
        <f t="array" ref="BDD119:BDF119">IFERROR(VLOOKUP(BDC119,[1]MA!$A$6:$D$32,{2,3,4},0),IFERROR(VLOOKUP(BDC119,[1]MO!$A$6:$D$26,{2,3,4},0),IFERROR(VLOOKUP(BDC119,[1]MQ!$A$6:$D$26,{2,3,4},0),IFERROR(VLOOKUP(BDC119,[1]BA!$A$6:$H$184,{2,5,8},0),{"No encontrado","X","X"}))))</f>
        <v>VARILLA CORRUGADA</v>
      </c>
      <c r="BDE119" s="12" t="str">
        <v>Kg</v>
      </c>
      <c r="BDF119" s="4">
        <v>18</v>
      </c>
      <c r="BDG119" s="1">
        <f t="shared" ref="BDG119" si="6324">4*0.556*1.05</f>
        <v>2.34</v>
      </c>
      <c r="BDH119" s="4">
        <f t="shared" si="366"/>
        <v>42.12</v>
      </c>
      <c r="BDK119" s="1" t="s">
        <v>538</v>
      </c>
      <c r="BDL119" s="4" t="str" cm="1">
        <f t="array" ref="BDL119:BDN119">IFERROR(VLOOKUP(BDK119,[1]MA!$A$6:$D$32,{2,3,4},0),IFERROR(VLOOKUP(BDK119,[1]MO!$A$6:$D$26,{2,3,4},0),IFERROR(VLOOKUP(BDK119,[1]MQ!$A$6:$D$26,{2,3,4},0),IFERROR(VLOOKUP(BDK119,[1]BA!$A$6:$H$184,{2,5,8},0),{"No encontrado","X","X"}))))</f>
        <v>VARILLA CORRUGADA</v>
      </c>
      <c r="BDM119" s="12" t="str">
        <v>Kg</v>
      </c>
      <c r="BDN119" s="4">
        <v>18</v>
      </c>
      <c r="BDO119" s="1">
        <f t="shared" ref="BDO119" si="6325">4*0.556*1.05</f>
        <v>2.34</v>
      </c>
      <c r="BDP119" s="4">
        <f t="shared" si="368"/>
        <v>42.12</v>
      </c>
      <c r="BDS119" s="1" t="s">
        <v>538</v>
      </c>
      <c r="BDT119" s="4" t="str" cm="1">
        <f t="array" ref="BDT119:BDV119">IFERROR(VLOOKUP(BDS119,[1]MA!$A$6:$D$32,{2,3,4},0),IFERROR(VLOOKUP(BDS119,[1]MO!$A$6:$D$26,{2,3,4},0),IFERROR(VLOOKUP(BDS119,[1]MQ!$A$6:$D$26,{2,3,4},0),IFERROR(VLOOKUP(BDS119,[1]BA!$A$6:$H$184,{2,5,8},0),{"No encontrado","X","X"}))))</f>
        <v>VARILLA CORRUGADA</v>
      </c>
      <c r="BDU119" s="12" t="str">
        <v>Kg</v>
      </c>
      <c r="BDV119" s="4">
        <v>18</v>
      </c>
      <c r="BDW119" s="1">
        <f t="shared" ref="BDW119" si="6326">4*0.556*1.05</f>
        <v>2.34</v>
      </c>
      <c r="BDX119" s="4">
        <f t="shared" si="370"/>
        <v>42.12</v>
      </c>
      <c r="BEA119" s="1" t="s">
        <v>538</v>
      </c>
      <c r="BEB119" s="4" t="str" cm="1">
        <f t="array" ref="BEB119:BED119">IFERROR(VLOOKUP(BEA119,[1]MA!$A$6:$D$32,{2,3,4},0),IFERROR(VLOOKUP(BEA119,[1]MO!$A$6:$D$26,{2,3,4},0),IFERROR(VLOOKUP(BEA119,[1]MQ!$A$6:$D$26,{2,3,4},0),IFERROR(VLOOKUP(BEA119,[1]BA!$A$6:$H$184,{2,5,8},0),{"No encontrado","X","X"}))))</f>
        <v>VARILLA CORRUGADA</v>
      </c>
      <c r="BEC119" s="12" t="str">
        <v>Kg</v>
      </c>
      <c r="BED119" s="4">
        <v>18</v>
      </c>
      <c r="BEE119" s="1">
        <f t="shared" ref="BEE119" si="6327">4*0.556*1.05</f>
        <v>2.34</v>
      </c>
      <c r="BEF119" s="4">
        <f t="shared" si="372"/>
        <v>42.12</v>
      </c>
      <c r="BEI119" s="1" t="s">
        <v>538</v>
      </c>
      <c r="BEJ119" s="4" t="str" cm="1">
        <f t="array" ref="BEJ119:BEL119">IFERROR(VLOOKUP(BEI119,[1]MA!$A$6:$D$32,{2,3,4},0),IFERROR(VLOOKUP(BEI119,[1]MO!$A$6:$D$26,{2,3,4},0),IFERROR(VLOOKUP(BEI119,[1]MQ!$A$6:$D$26,{2,3,4},0),IFERROR(VLOOKUP(BEI119,[1]BA!$A$6:$H$184,{2,5,8},0),{"No encontrado","X","X"}))))</f>
        <v>VARILLA CORRUGADA</v>
      </c>
      <c r="BEK119" s="12" t="str">
        <v>Kg</v>
      </c>
      <c r="BEL119" s="4">
        <v>18</v>
      </c>
      <c r="BEM119" s="1">
        <f t="shared" ref="BEM119" si="6328">4*0.556*1.05</f>
        <v>2.34</v>
      </c>
      <c r="BEN119" s="4">
        <f t="shared" si="374"/>
        <v>42.12</v>
      </c>
      <c r="BEQ119" s="1" t="s">
        <v>538</v>
      </c>
      <c r="BER119" s="4" t="str" cm="1">
        <f t="array" ref="BER119:BET119">IFERROR(VLOOKUP(BEQ119,[1]MA!$A$6:$D$32,{2,3,4},0),IFERROR(VLOOKUP(BEQ119,[1]MO!$A$6:$D$26,{2,3,4},0),IFERROR(VLOOKUP(BEQ119,[1]MQ!$A$6:$D$26,{2,3,4},0),IFERROR(VLOOKUP(BEQ119,[1]BA!$A$6:$H$184,{2,5,8},0),{"No encontrado","X","X"}))))</f>
        <v>VARILLA CORRUGADA</v>
      </c>
      <c r="BES119" s="12" t="str">
        <v>Kg</v>
      </c>
      <c r="BET119" s="4">
        <v>18</v>
      </c>
      <c r="BEU119" s="1">
        <f t="shared" ref="BEU119" si="6329">4*0.556*1.05</f>
        <v>2.34</v>
      </c>
      <c r="BEV119" s="4">
        <f t="shared" si="376"/>
        <v>42.12</v>
      </c>
      <c r="BEY119" s="1" t="s">
        <v>538</v>
      </c>
      <c r="BEZ119" s="4" t="str" cm="1">
        <f t="array" ref="BEZ119:BFB119">IFERROR(VLOOKUP(BEY119,[1]MA!$A$6:$D$32,{2,3,4},0),IFERROR(VLOOKUP(BEY119,[1]MO!$A$6:$D$26,{2,3,4},0),IFERROR(VLOOKUP(BEY119,[1]MQ!$A$6:$D$26,{2,3,4},0),IFERROR(VLOOKUP(BEY119,[1]BA!$A$6:$H$184,{2,5,8},0),{"No encontrado","X","X"}))))</f>
        <v>VARILLA CORRUGADA</v>
      </c>
      <c r="BFA119" s="12" t="str">
        <v>Kg</v>
      </c>
      <c r="BFB119" s="4">
        <v>18</v>
      </c>
      <c r="BFC119" s="1">
        <f t="shared" ref="BFC119" si="6330">4*0.556*1.05</f>
        <v>2.34</v>
      </c>
      <c r="BFD119" s="4">
        <f t="shared" si="378"/>
        <v>42.12</v>
      </c>
      <c r="BFG119" s="1" t="s">
        <v>538</v>
      </c>
      <c r="BFH119" s="4" t="str" cm="1">
        <f t="array" ref="BFH119:BFJ119">IFERROR(VLOOKUP(BFG119,[1]MA!$A$6:$D$32,{2,3,4},0),IFERROR(VLOOKUP(BFG119,[1]MO!$A$6:$D$26,{2,3,4},0),IFERROR(VLOOKUP(BFG119,[1]MQ!$A$6:$D$26,{2,3,4},0),IFERROR(VLOOKUP(BFG119,[1]BA!$A$6:$H$184,{2,5,8},0),{"No encontrado","X","X"}))))</f>
        <v>VARILLA CORRUGADA</v>
      </c>
      <c r="BFI119" s="12" t="str">
        <v>Kg</v>
      </c>
      <c r="BFJ119" s="4">
        <v>18</v>
      </c>
      <c r="BFK119" s="1">
        <f t="shared" ref="BFK119" si="6331">4*0.556*1.05</f>
        <v>2.34</v>
      </c>
      <c r="BFL119" s="4">
        <f t="shared" si="380"/>
        <v>42.12</v>
      </c>
      <c r="BFO119" s="1" t="s">
        <v>538</v>
      </c>
      <c r="BFP119" s="4" t="str" cm="1">
        <f t="array" ref="BFP119:BFR119">IFERROR(VLOOKUP(BFO119,[1]MA!$A$6:$D$32,{2,3,4},0),IFERROR(VLOOKUP(BFO119,[1]MO!$A$6:$D$26,{2,3,4},0),IFERROR(VLOOKUP(BFO119,[1]MQ!$A$6:$D$26,{2,3,4},0),IFERROR(VLOOKUP(BFO119,[1]BA!$A$6:$H$184,{2,5,8},0),{"No encontrado","X","X"}))))</f>
        <v>VARILLA CORRUGADA</v>
      </c>
      <c r="BFQ119" s="12" t="str">
        <v>Kg</v>
      </c>
      <c r="BFR119" s="4">
        <v>18</v>
      </c>
      <c r="BFS119" s="1">
        <f t="shared" ref="BFS119" si="6332">4*0.556*1.05</f>
        <v>2.34</v>
      </c>
      <c r="BFT119" s="4">
        <f t="shared" si="382"/>
        <v>42.12</v>
      </c>
      <c r="BFW119" s="1" t="s">
        <v>538</v>
      </c>
      <c r="BFX119" s="4" t="str" cm="1">
        <f t="array" ref="BFX119:BFZ119">IFERROR(VLOOKUP(BFW119,[1]MA!$A$6:$D$32,{2,3,4},0),IFERROR(VLOOKUP(BFW119,[1]MO!$A$6:$D$26,{2,3,4},0),IFERROR(VLOOKUP(BFW119,[1]MQ!$A$6:$D$26,{2,3,4},0),IFERROR(VLOOKUP(BFW119,[1]BA!$A$6:$H$184,{2,5,8},0),{"No encontrado","X","X"}))))</f>
        <v>VARILLA CORRUGADA</v>
      </c>
      <c r="BFY119" s="12" t="str">
        <v>Kg</v>
      </c>
      <c r="BFZ119" s="4">
        <v>18</v>
      </c>
      <c r="BGA119" s="1">
        <f t="shared" ref="BGA119" si="6333">4*0.556*1.05</f>
        <v>2.34</v>
      </c>
      <c r="BGB119" s="4">
        <f t="shared" si="384"/>
        <v>42.12</v>
      </c>
      <c r="BGE119" s="1" t="s">
        <v>538</v>
      </c>
      <c r="BGF119" s="4" t="str" cm="1">
        <f t="array" ref="BGF119:BGH119">IFERROR(VLOOKUP(BGE119,[1]MA!$A$6:$D$32,{2,3,4},0),IFERROR(VLOOKUP(BGE119,[1]MO!$A$6:$D$26,{2,3,4},0),IFERROR(VLOOKUP(BGE119,[1]MQ!$A$6:$D$26,{2,3,4},0),IFERROR(VLOOKUP(BGE119,[1]BA!$A$6:$H$184,{2,5,8},0),{"No encontrado","X","X"}))))</f>
        <v>VARILLA CORRUGADA</v>
      </c>
      <c r="BGG119" s="12" t="str">
        <v>Kg</v>
      </c>
      <c r="BGH119" s="4">
        <v>18</v>
      </c>
      <c r="BGI119" s="1">
        <f t="shared" ref="BGI119" si="6334">4*0.556*1.05</f>
        <v>2.34</v>
      </c>
      <c r="BGJ119" s="4">
        <f t="shared" si="386"/>
        <v>42.12</v>
      </c>
      <c r="BGM119" s="1" t="s">
        <v>538</v>
      </c>
      <c r="BGN119" s="4" t="str" cm="1">
        <f t="array" ref="BGN119:BGP119">IFERROR(VLOOKUP(BGM119,[1]MA!$A$6:$D$32,{2,3,4},0),IFERROR(VLOOKUP(BGM119,[1]MO!$A$6:$D$26,{2,3,4},0),IFERROR(VLOOKUP(BGM119,[1]MQ!$A$6:$D$26,{2,3,4},0),IFERROR(VLOOKUP(BGM119,[1]BA!$A$6:$H$184,{2,5,8},0),{"No encontrado","X","X"}))))</f>
        <v>VARILLA CORRUGADA</v>
      </c>
      <c r="BGO119" s="12" t="str">
        <v>Kg</v>
      </c>
      <c r="BGP119" s="4">
        <v>18</v>
      </c>
      <c r="BGQ119" s="1">
        <f t="shared" ref="BGQ119" si="6335">4*0.556*1.05</f>
        <v>2.34</v>
      </c>
      <c r="BGR119" s="4">
        <f t="shared" si="388"/>
        <v>42.12</v>
      </c>
      <c r="BGU119" s="1" t="s">
        <v>538</v>
      </c>
      <c r="BGV119" s="4" t="str" cm="1">
        <f t="array" ref="BGV119:BGX119">IFERROR(VLOOKUP(BGU119,[1]MA!$A$6:$D$32,{2,3,4},0),IFERROR(VLOOKUP(BGU119,[1]MO!$A$6:$D$26,{2,3,4},0),IFERROR(VLOOKUP(BGU119,[1]MQ!$A$6:$D$26,{2,3,4},0),IFERROR(VLOOKUP(BGU119,[1]BA!$A$6:$H$184,{2,5,8},0),{"No encontrado","X","X"}))))</f>
        <v>VARILLA CORRUGADA</v>
      </c>
      <c r="BGW119" s="12" t="str">
        <v>Kg</v>
      </c>
      <c r="BGX119" s="4">
        <v>18</v>
      </c>
      <c r="BGY119" s="1">
        <f t="shared" ref="BGY119" si="6336">4*0.556*1.05</f>
        <v>2.34</v>
      </c>
      <c r="BGZ119" s="4">
        <f t="shared" si="390"/>
        <v>42.12</v>
      </c>
      <c r="BHC119" s="1" t="s">
        <v>538</v>
      </c>
      <c r="BHD119" s="4" t="str" cm="1">
        <f t="array" ref="BHD119:BHF119">IFERROR(VLOOKUP(BHC119,[1]MA!$A$6:$D$32,{2,3,4},0),IFERROR(VLOOKUP(BHC119,[1]MO!$A$6:$D$26,{2,3,4},0),IFERROR(VLOOKUP(BHC119,[1]MQ!$A$6:$D$26,{2,3,4},0),IFERROR(VLOOKUP(BHC119,[1]BA!$A$6:$H$184,{2,5,8},0),{"No encontrado","X","X"}))))</f>
        <v>VARILLA CORRUGADA</v>
      </c>
      <c r="BHE119" s="12" t="str">
        <v>Kg</v>
      </c>
      <c r="BHF119" s="4">
        <v>18</v>
      </c>
      <c r="BHG119" s="1">
        <f t="shared" ref="BHG119" si="6337">4*0.556*1.05</f>
        <v>2.34</v>
      </c>
      <c r="BHH119" s="4">
        <f t="shared" si="392"/>
        <v>42.12</v>
      </c>
      <c r="BHK119" s="1" t="s">
        <v>538</v>
      </c>
      <c r="BHL119" s="4" t="str" cm="1">
        <f t="array" ref="BHL119:BHN119">IFERROR(VLOOKUP(BHK119,[1]MA!$A$6:$D$32,{2,3,4},0),IFERROR(VLOOKUP(BHK119,[1]MO!$A$6:$D$26,{2,3,4},0),IFERROR(VLOOKUP(BHK119,[1]MQ!$A$6:$D$26,{2,3,4},0),IFERROR(VLOOKUP(BHK119,[1]BA!$A$6:$H$184,{2,5,8},0),{"No encontrado","X","X"}))))</f>
        <v>VARILLA CORRUGADA</v>
      </c>
      <c r="BHM119" s="12" t="str">
        <v>Kg</v>
      </c>
      <c r="BHN119" s="4">
        <v>18</v>
      </c>
      <c r="BHO119" s="1">
        <f t="shared" ref="BHO119" si="6338">4*0.556*1.05</f>
        <v>2.34</v>
      </c>
      <c r="BHP119" s="4">
        <f t="shared" si="394"/>
        <v>42.12</v>
      </c>
      <c r="BHS119" s="1" t="s">
        <v>538</v>
      </c>
      <c r="BHT119" s="4" t="str" cm="1">
        <f t="array" ref="BHT119:BHV119">IFERROR(VLOOKUP(BHS119,[1]MA!$A$6:$D$32,{2,3,4},0),IFERROR(VLOOKUP(BHS119,[1]MO!$A$6:$D$26,{2,3,4},0),IFERROR(VLOOKUP(BHS119,[1]MQ!$A$6:$D$26,{2,3,4},0),IFERROR(VLOOKUP(BHS119,[1]BA!$A$6:$H$184,{2,5,8},0),{"No encontrado","X","X"}))))</f>
        <v>VARILLA CORRUGADA</v>
      </c>
      <c r="BHU119" s="12" t="str">
        <v>Kg</v>
      </c>
      <c r="BHV119" s="4">
        <v>18</v>
      </c>
      <c r="BHW119" s="1">
        <f t="shared" ref="BHW119" si="6339">4*0.556*1.05</f>
        <v>2.34</v>
      </c>
      <c r="BHX119" s="4">
        <f t="shared" si="396"/>
        <v>42.12</v>
      </c>
      <c r="BIA119" s="1" t="s">
        <v>538</v>
      </c>
      <c r="BIB119" s="4" t="str" cm="1">
        <f t="array" ref="BIB119:BID119">IFERROR(VLOOKUP(BIA119,[1]MA!$A$6:$D$32,{2,3,4},0),IFERROR(VLOOKUP(BIA119,[1]MO!$A$6:$D$26,{2,3,4},0),IFERROR(VLOOKUP(BIA119,[1]MQ!$A$6:$D$26,{2,3,4},0),IFERROR(VLOOKUP(BIA119,[1]BA!$A$6:$H$184,{2,5,8},0),{"No encontrado","X","X"}))))</f>
        <v>VARILLA CORRUGADA</v>
      </c>
      <c r="BIC119" s="12" t="str">
        <v>Kg</v>
      </c>
      <c r="BID119" s="4">
        <v>18</v>
      </c>
      <c r="BIE119" s="1">
        <f t="shared" ref="BIE119" si="6340">4*0.556*1.05</f>
        <v>2.34</v>
      </c>
      <c r="BIF119" s="4">
        <f t="shared" si="398"/>
        <v>42.12</v>
      </c>
      <c r="BII119" s="1" t="s">
        <v>538</v>
      </c>
      <c r="BIJ119" s="4" t="str" cm="1">
        <f t="array" ref="BIJ119:BIL119">IFERROR(VLOOKUP(BII119,[1]MA!$A$6:$D$32,{2,3,4},0),IFERROR(VLOOKUP(BII119,[1]MO!$A$6:$D$26,{2,3,4},0),IFERROR(VLOOKUP(BII119,[1]MQ!$A$6:$D$26,{2,3,4},0),IFERROR(VLOOKUP(BII119,[1]BA!$A$6:$H$184,{2,5,8},0),{"No encontrado","X","X"}))))</f>
        <v>VARILLA CORRUGADA</v>
      </c>
      <c r="BIK119" s="12" t="str">
        <v>Kg</v>
      </c>
      <c r="BIL119" s="4">
        <v>18</v>
      </c>
      <c r="BIM119" s="1">
        <f t="shared" ref="BIM119" si="6341">4*0.556*1.05</f>
        <v>2.34</v>
      </c>
      <c r="BIN119" s="4">
        <f t="shared" si="400"/>
        <v>42.12</v>
      </c>
      <c r="BIQ119" s="1" t="s">
        <v>538</v>
      </c>
      <c r="BIR119" s="4" t="str" cm="1">
        <f t="array" ref="BIR119:BIT119">IFERROR(VLOOKUP(BIQ119,[1]MA!$A$6:$D$32,{2,3,4},0),IFERROR(VLOOKUP(BIQ119,[1]MO!$A$6:$D$26,{2,3,4},0),IFERROR(VLOOKUP(BIQ119,[1]MQ!$A$6:$D$26,{2,3,4},0),IFERROR(VLOOKUP(BIQ119,[1]BA!$A$6:$H$184,{2,5,8},0),{"No encontrado","X","X"}))))</f>
        <v>VARILLA CORRUGADA</v>
      </c>
      <c r="BIS119" s="12" t="str">
        <v>Kg</v>
      </c>
      <c r="BIT119" s="4">
        <v>18</v>
      </c>
      <c r="BIU119" s="1">
        <f t="shared" ref="BIU119" si="6342">4*0.556*1.05</f>
        <v>2.34</v>
      </c>
      <c r="BIV119" s="4">
        <f t="shared" si="402"/>
        <v>42.12</v>
      </c>
      <c r="BIY119" s="1" t="s">
        <v>538</v>
      </c>
      <c r="BIZ119" s="4" t="str" cm="1">
        <f t="array" ref="BIZ119:BJB119">IFERROR(VLOOKUP(BIY119,[1]MA!$A$6:$D$32,{2,3,4},0),IFERROR(VLOOKUP(BIY119,[1]MO!$A$6:$D$26,{2,3,4},0),IFERROR(VLOOKUP(BIY119,[1]MQ!$A$6:$D$26,{2,3,4},0),IFERROR(VLOOKUP(BIY119,[1]BA!$A$6:$H$184,{2,5,8},0),{"No encontrado","X","X"}))))</f>
        <v>VARILLA CORRUGADA</v>
      </c>
      <c r="BJA119" s="12" t="str">
        <v>Kg</v>
      </c>
      <c r="BJB119" s="4">
        <v>18</v>
      </c>
      <c r="BJC119" s="1">
        <f t="shared" ref="BJC119" si="6343">4*0.556*1.05</f>
        <v>2.34</v>
      </c>
      <c r="BJD119" s="4">
        <f t="shared" si="404"/>
        <v>42.12</v>
      </c>
      <c r="BJG119" s="1" t="s">
        <v>538</v>
      </c>
      <c r="BJH119" s="4" t="str" cm="1">
        <f t="array" ref="BJH119:BJJ119">IFERROR(VLOOKUP(BJG119,[1]MA!$A$6:$D$32,{2,3,4},0),IFERROR(VLOOKUP(BJG119,[1]MO!$A$6:$D$26,{2,3,4},0),IFERROR(VLOOKUP(BJG119,[1]MQ!$A$6:$D$26,{2,3,4},0),IFERROR(VLOOKUP(BJG119,[1]BA!$A$6:$H$184,{2,5,8},0),{"No encontrado","X","X"}))))</f>
        <v>VARILLA CORRUGADA</v>
      </c>
      <c r="BJI119" s="12" t="str">
        <v>Kg</v>
      </c>
      <c r="BJJ119" s="4">
        <v>18</v>
      </c>
      <c r="BJK119" s="1">
        <f t="shared" ref="BJK119" si="6344">4*0.556*1.05</f>
        <v>2.34</v>
      </c>
      <c r="BJL119" s="4">
        <f t="shared" si="406"/>
        <v>42.12</v>
      </c>
      <c r="BJO119" s="1" t="s">
        <v>538</v>
      </c>
      <c r="BJP119" s="4" t="str" cm="1">
        <f t="array" ref="BJP119:BJR119">IFERROR(VLOOKUP(BJO119,[1]MA!$A$6:$D$32,{2,3,4},0),IFERROR(VLOOKUP(BJO119,[1]MO!$A$6:$D$26,{2,3,4},0),IFERROR(VLOOKUP(BJO119,[1]MQ!$A$6:$D$26,{2,3,4},0),IFERROR(VLOOKUP(BJO119,[1]BA!$A$6:$H$184,{2,5,8},0),{"No encontrado","X","X"}))))</f>
        <v>VARILLA CORRUGADA</v>
      </c>
      <c r="BJQ119" s="12" t="str">
        <v>Kg</v>
      </c>
      <c r="BJR119" s="4">
        <v>18</v>
      </c>
      <c r="BJS119" s="1">
        <f t="shared" ref="BJS119" si="6345">4*0.556*1.05</f>
        <v>2.34</v>
      </c>
      <c r="BJT119" s="4">
        <f t="shared" si="408"/>
        <v>42.12</v>
      </c>
      <c r="BJW119" s="1" t="s">
        <v>538</v>
      </c>
      <c r="BJX119" s="4" t="str" cm="1">
        <f t="array" ref="BJX119:BJZ119">IFERROR(VLOOKUP(BJW119,[1]MA!$A$6:$D$32,{2,3,4},0),IFERROR(VLOOKUP(BJW119,[1]MO!$A$6:$D$26,{2,3,4},0),IFERROR(VLOOKUP(BJW119,[1]MQ!$A$6:$D$26,{2,3,4},0),IFERROR(VLOOKUP(BJW119,[1]BA!$A$6:$H$184,{2,5,8},0),{"No encontrado","X","X"}))))</f>
        <v>VARILLA CORRUGADA</v>
      </c>
      <c r="BJY119" s="12" t="str">
        <v>Kg</v>
      </c>
      <c r="BJZ119" s="4">
        <v>18</v>
      </c>
      <c r="BKA119" s="1">
        <f t="shared" ref="BKA119" si="6346">4*0.556*1.05</f>
        <v>2.34</v>
      </c>
      <c r="BKB119" s="4">
        <f t="shared" si="410"/>
        <v>42.12</v>
      </c>
      <c r="BKE119" s="1" t="s">
        <v>538</v>
      </c>
      <c r="BKF119" s="4" t="str" cm="1">
        <f t="array" ref="BKF119:BKH119">IFERROR(VLOOKUP(BKE119,[1]MA!$A$6:$D$32,{2,3,4},0),IFERROR(VLOOKUP(BKE119,[1]MO!$A$6:$D$26,{2,3,4},0),IFERROR(VLOOKUP(BKE119,[1]MQ!$A$6:$D$26,{2,3,4},0),IFERROR(VLOOKUP(BKE119,[1]BA!$A$6:$H$184,{2,5,8},0),{"No encontrado","X","X"}))))</f>
        <v>VARILLA CORRUGADA</v>
      </c>
      <c r="BKG119" s="12" t="str">
        <v>Kg</v>
      </c>
      <c r="BKH119" s="4">
        <v>18</v>
      </c>
      <c r="BKI119" s="1">
        <f t="shared" ref="BKI119" si="6347">4*0.556*1.05</f>
        <v>2.34</v>
      </c>
      <c r="BKJ119" s="4">
        <f t="shared" si="412"/>
        <v>42.12</v>
      </c>
      <c r="BKM119" s="1" t="s">
        <v>538</v>
      </c>
      <c r="BKN119" s="4" t="str" cm="1">
        <f t="array" ref="BKN119:BKP119">IFERROR(VLOOKUP(BKM119,[1]MA!$A$6:$D$32,{2,3,4},0),IFERROR(VLOOKUP(BKM119,[1]MO!$A$6:$D$26,{2,3,4},0),IFERROR(VLOOKUP(BKM119,[1]MQ!$A$6:$D$26,{2,3,4},0),IFERROR(VLOOKUP(BKM119,[1]BA!$A$6:$H$184,{2,5,8},0),{"No encontrado","X","X"}))))</f>
        <v>VARILLA CORRUGADA</v>
      </c>
      <c r="BKO119" s="12" t="str">
        <v>Kg</v>
      </c>
      <c r="BKP119" s="4">
        <v>18</v>
      </c>
      <c r="BKQ119" s="1">
        <f t="shared" ref="BKQ119" si="6348">4*0.556*1.05</f>
        <v>2.34</v>
      </c>
      <c r="BKR119" s="4">
        <f t="shared" si="414"/>
        <v>42.12</v>
      </c>
      <c r="BKU119" s="1" t="s">
        <v>538</v>
      </c>
      <c r="BKV119" s="4" t="str" cm="1">
        <f t="array" ref="BKV119:BKX119">IFERROR(VLOOKUP(BKU119,[1]MA!$A$6:$D$32,{2,3,4},0),IFERROR(VLOOKUP(BKU119,[1]MO!$A$6:$D$26,{2,3,4},0),IFERROR(VLOOKUP(BKU119,[1]MQ!$A$6:$D$26,{2,3,4},0),IFERROR(VLOOKUP(BKU119,[1]BA!$A$6:$H$184,{2,5,8},0),{"No encontrado","X","X"}))))</f>
        <v>VARILLA CORRUGADA</v>
      </c>
      <c r="BKW119" s="12" t="str">
        <v>Kg</v>
      </c>
      <c r="BKX119" s="4">
        <v>18</v>
      </c>
      <c r="BKY119" s="1">
        <f t="shared" ref="BKY119" si="6349">4*0.556*1.05</f>
        <v>2.34</v>
      </c>
      <c r="BKZ119" s="4">
        <f t="shared" si="416"/>
        <v>42.12</v>
      </c>
      <c r="BLC119" s="1" t="s">
        <v>538</v>
      </c>
      <c r="BLD119" s="4" t="str" cm="1">
        <f t="array" ref="BLD119:BLF119">IFERROR(VLOOKUP(BLC119,[1]MA!$A$6:$D$32,{2,3,4},0),IFERROR(VLOOKUP(BLC119,[1]MO!$A$6:$D$26,{2,3,4},0),IFERROR(VLOOKUP(BLC119,[1]MQ!$A$6:$D$26,{2,3,4},0),IFERROR(VLOOKUP(BLC119,[1]BA!$A$6:$H$184,{2,5,8},0),{"No encontrado","X","X"}))))</f>
        <v>VARILLA CORRUGADA</v>
      </c>
      <c r="BLE119" s="12" t="str">
        <v>Kg</v>
      </c>
      <c r="BLF119" s="4">
        <v>18</v>
      </c>
      <c r="BLG119" s="1">
        <f t="shared" ref="BLG119" si="6350">4*0.556*1.05</f>
        <v>2.34</v>
      </c>
      <c r="BLH119" s="4">
        <f t="shared" si="418"/>
        <v>42.12</v>
      </c>
      <c r="BLK119" s="1" t="s">
        <v>538</v>
      </c>
      <c r="BLL119" s="4" t="str" cm="1">
        <f t="array" ref="BLL119:BLN119">IFERROR(VLOOKUP(BLK119,[1]MA!$A$6:$D$32,{2,3,4},0),IFERROR(VLOOKUP(BLK119,[1]MO!$A$6:$D$26,{2,3,4},0),IFERROR(VLOOKUP(BLK119,[1]MQ!$A$6:$D$26,{2,3,4},0),IFERROR(VLOOKUP(BLK119,[1]BA!$A$6:$H$184,{2,5,8},0),{"No encontrado","X","X"}))))</f>
        <v>VARILLA CORRUGADA</v>
      </c>
      <c r="BLM119" s="12" t="str">
        <v>Kg</v>
      </c>
      <c r="BLN119" s="4">
        <v>18</v>
      </c>
      <c r="BLO119" s="1">
        <f t="shared" ref="BLO119" si="6351">4*0.556*1.05</f>
        <v>2.34</v>
      </c>
      <c r="BLP119" s="4">
        <f t="shared" si="420"/>
        <v>42.12</v>
      </c>
      <c r="BLS119" s="1" t="s">
        <v>538</v>
      </c>
      <c r="BLT119" s="4" t="str" cm="1">
        <f t="array" ref="BLT119:BLV119">IFERROR(VLOOKUP(BLS119,[1]MA!$A$6:$D$32,{2,3,4},0),IFERROR(VLOOKUP(BLS119,[1]MO!$A$6:$D$26,{2,3,4},0),IFERROR(VLOOKUP(BLS119,[1]MQ!$A$6:$D$26,{2,3,4},0),IFERROR(VLOOKUP(BLS119,[1]BA!$A$6:$H$184,{2,5,8},0),{"No encontrado","X","X"}))))</f>
        <v>VARILLA CORRUGADA</v>
      </c>
      <c r="BLU119" s="12" t="str">
        <v>Kg</v>
      </c>
      <c r="BLV119" s="4">
        <v>18</v>
      </c>
      <c r="BLW119" s="1">
        <f t="shared" ref="BLW119" si="6352">4*0.556*1.05</f>
        <v>2.34</v>
      </c>
      <c r="BLX119" s="4">
        <f t="shared" si="422"/>
        <v>42.12</v>
      </c>
      <c r="BMA119" s="1" t="s">
        <v>538</v>
      </c>
      <c r="BMB119" s="4" t="str" cm="1">
        <f t="array" ref="BMB119:BMD119">IFERROR(VLOOKUP(BMA119,[1]MA!$A$6:$D$32,{2,3,4},0),IFERROR(VLOOKUP(BMA119,[1]MO!$A$6:$D$26,{2,3,4},0),IFERROR(VLOOKUP(BMA119,[1]MQ!$A$6:$D$26,{2,3,4},0),IFERROR(VLOOKUP(BMA119,[1]BA!$A$6:$H$184,{2,5,8},0),{"No encontrado","X","X"}))))</f>
        <v>VARILLA CORRUGADA</v>
      </c>
      <c r="BMC119" s="12" t="str">
        <v>Kg</v>
      </c>
      <c r="BMD119" s="4">
        <v>18</v>
      </c>
      <c r="BME119" s="1">
        <f t="shared" ref="BME119" si="6353">4*0.556*1.05</f>
        <v>2.34</v>
      </c>
      <c r="BMF119" s="4">
        <f t="shared" si="424"/>
        <v>42.12</v>
      </c>
      <c r="BMI119" s="1" t="s">
        <v>538</v>
      </c>
      <c r="BMJ119" s="4" t="str" cm="1">
        <f t="array" ref="BMJ119:BML119">IFERROR(VLOOKUP(BMI119,[1]MA!$A$6:$D$32,{2,3,4},0),IFERROR(VLOOKUP(BMI119,[1]MO!$A$6:$D$26,{2,3,4},0),IFERROR(VLOOKUP(BMI119,[1]MQ!$A$6:$D$26,{2,3,4},0),IFERROR(VLOOKUP(BMI119,[1]BA!$A$6:$H$184,{2,5,8},0),{"No encontrado","X","X"}))))</f>
        <v>VARILLA CORRUGADA</v>
      </c>
      <c r="BMK119" s="12" t="str">
        <v>Kg</v>
      </c>
      <c r="BML119" s="4">
        <v>18</v>
      </c>
      <c r="BMM119" s="1">
        <f t="shared" ref="BMM119" si="6354">4*0.556*1.05</f>
        <v>2.34</v>
      </c>
      <c r="BMN119" s="4">
        <f t="shared" si="426"/>
        <v>42.12</v>
      </c>
      <c r="BMQ119" s="1" t="s">
        <v>538</v>
      </c>
      <c r="BMR119" s="4" t="str" cm="1">
        <f t="array" ref="BMR119:BMT119">IFERROR(VLOOKUP(BMQ119,[1]MA!$A$6:$D$32,{2,3,4},0),IFERROR(VLOOKUP(BMQ119,[1]MO!$A$6:$D$26,{2,3,4},0),IFERROR(VLOOKUP(BMQ119,[1]MQ!$A$6:$D$26,{2,3,4},0),IFERROR(VLOOKUP(BMQ119,[1]BA!$A$6:$H$184,{2,5,8},0),{"No encontrado","X","X"}))))</f>
        <v>VARILLA CORRUGADA</v>
      </c>
      <c r="BMS119" s="12" t="str">
        <v>Kg</v>
      </c>
      <c r="BMT119" s="4">
        <v>18</v>
      </c>
      <c r="BMU119" s="1">
        <f t="shared" ref="BMU119" si="6355">4*0.556*1.05</f>
        <v>2.34</v>
      </c>
      <c r="BMV119" s="4">
        <f t="shared" si="428"/>
        <v>42.12</v>
      </c>
      <c r="BMY119" s="1" t="s">
        <v>538</v>
      </c>
      <c r="BMZ119" s="4" t="str" cm="1">
        <f t="array" ref="BMZ119:BNB119">IFERROR(VLOOKUP(BMY119,[1]MA!$A$6:$D$32,{2,3,4},0),IFERROR(VLOOKUP(BMY119,[1]MO!$A$6:$D$26,{2,3,4},0),IFERROR(VLOOKUP(BMY119,[1]MQ!$A$6:$D$26,{2,3,4},0),IFERROR(VLOOKUP(BMY119,[1]BA!$A$6:$H$184,{2,5,8},0),{"No encontrado","X","X"}))))</f>
        <v>VARILLA CORRUGADA</v>
      </c>
      <c r="BNA119" s="12" t="str">
        <v>Kg</v>
      </c>
      <c r="BNB119" s="4">
        <v>18</v>
      </c>
      <c r="BNC119" s="1">
        <f t="shared" ref="BNC119" si="6356">4*0.556*1.05</f>
        <v>2.34</v>
      </c>
      <c r="BND119" s="4">
        <f t="shared" si="430"/>
        <v>42.12</v>
      </c>
      <c r="BNG119" s="1" t="s">
        <v>538</v>
      </c>
      <c r="BNH119" s="4" t="str" cm="1">
        <f t="array" ref="BNH119:BNJ119">IFERROR(VLOOKUP(BNG119,[1]MA!$A$6:$D$32,{2,3,4},0),IFERROR(VLOOKUP(BNG119,[1]MO!$A$6:$D$26,{2,3,4},0),IFERROR(VLOOKUP(BNG119,[1]MQ!$A$6:$D$26,{2,3,4},0),IFERROR(VLOOKUP(BNG119,[1]BA!$A$6:$H$184,{2,5,8},0),{"No encontrado","X","X"}))))</f>
        <v>VARILLA CORRUGADA</v>
      </c>
      <c r="BNI119" s="12" t="str">
        <v>Kg</v>
      </c>
      <c r="BNJ119" s="4">
        <v>18</v>
      </c>
      <c r="BNK119" s="1">
        <f t="shared" ref="BNK119" si="6357">4*0.556*1.05</f>
        <v>2.34</v>
      </c>
      <c r="BNL119" s="4">
        <f t="shared" si="432"/>
        <v>42.12</v>
      </c>
      <c r="BNO119" s="1" t="s">
        <v>538</v>
      </c>
      <c r="BNP119" s="4" t="str" cm="1">
        <f t="array" ref="BNP119:BNR119">IFERROR(VLOOKUP(BNO119,[1]MA!$A$6:$D$32,{2,3,4},0),IFERROR(VLOOKUP(BNO119,[1]MO!$A$6:$D$26,{2,3,4},0),IFERROR(VLOOKUP(BNO119,[1]MQ!$A$6:$D$26,{2,3,4},0),IFERROR(VLOOKUP(BNO119,[1]BA!$A$6:$H$184,{2,5,8},0),{"No encontrado","X","X"}))))</f>
        <v>VARILLA CORRUGADA</v>
      </c>
      <c r="BNQ119" s="12" t="str">
        <v>Kg</v>
      </c>
      <c r="BNR119" s="4">
        <v>18</v>
      </c>
      <c r="BNS119" s="1">
        <f t="shared" ref="BNS119" si="6358">4*0.556*1.05</f>
        <v>2.34</v>
      </c>
      <c r="BNT119" s="4">
        <f t="shared" si="434"/>
        <v>42.12</v>
      </c>
      <c r="BNW119" s="1" t="s">
        <v>538</v>
      </c>
      <c r="BNX119" s="4" t="str" cm="1">
        <f t="array" ref="BNX119:BNZ119">IFERROR(VLOOKUP(BNW119,[1]MA!$A$6:$D$32,{2,3,4},0),IFERROR(VLOOKUP(BNW119,[1]MO!$A$6:$D$26,{2,3,4},0),IFERROR(VLOOKUP(BNW119,[1]MQ!$A$6:$D$26,{2,3,4},0),IFERROR(VLOOKUP(BNW119,[1]BA!$A$6:$H$184,{2,5,8},0),{"No encontrado","X","X"}))))</f>
        <v>VARILLA CORRUGADA</v>
      </c>
      <c r="BNY119" s="12" t="str">
        <v>Kg</v>
      </c>
      <c r="BNZ119" s="4">
        <v>18</v>
      </c>
      <c r="BOA119" s="1">
        <f t="shared" ref="BOA119" si="6359">4*0.556*1.05</f>
        <v>2.34</v>
      </c>
      <c r="BOB119" s="4">
        <f t="shared" si="436"/>
        <v>42.12</v>
      </c>
      <c r="BOE119" s="1" t="s">
        <v>538</v>
      </c>
      <c r="BOF119" s="4" t="str" cm="1">
        <f t="array" ref="BOF119:BOH119">IFERROR(VLOOKUP(BOE119,[1]MA!$A$6:$D$32,{2,3,4},0),IFERROR(VLOOKUP(BOE119,[1]MO!$A$6:$D$26,{2,3,4},0),IFERROR(VLOOKUP(BOE119,[1]MQ!$A$6:$D$26,{2,3,4},0),IFERROR(VLOOKUP(BOE119,[1]BA!$A$6:$H$184,{2,5,8},0),{"No encontrado","X","X"}))))</f>
        <v>VARILLA CORRUGADA</v>
      </c>
      <c r="BOG119" s="12" t="str">
        <v>Kg</v>
      </c>
      <c r="BOH119" s="4">
        <v>18</v>
      </c>
      <c r="BOI119" s="1">
        <f t="shared" ref="BOI119" si="6360">4*0.556*1.05</f>
        <v>2.34</v>
      </c>
      <c r="BOJ119" s="4">
        <f t="shared" si="438"/>
        <v>42.12</v>
      </c>
      <c r="BOM119" s="1" t="s">
        <v>538</v>
      </c>
      <c r="BON119" s="4" t="str" cm="1">
        <f t="array" ref="BON119:BOP119">IFERROR(VLOOKUP(BOM119,[1]MA!$A$6:$D$32,{2,3,4},0),IFERROR(VLOOKUP(BOM119,[1]MO!$A$6:$D$26,{2,3,4},0),IFERROR(VLOOKUP(BOM119,[1]MQ!$A$6:$D$26,{2,3,4},0),IFERROR(VLOOKUP(BOM119,[1]BA!$A$6:$H$184,{2,5,8},0),{"No encontrado","X","X"}))))</f>
        <v>VARILLA CORRUGADA</v>
      </c>
      <c r="BOO119" s="12" t="str">
        <v>Kg</v>
      </c>
      <c r="BOP119" s="4">
        <v>18</v>
      </c>
      <c r="BOQ119" s="1">
        <f t="shared" ref="BOQ119" si="6361">4*0.556*1.05</f>
        <v>2.34</v>
      </c>
      <c r="BOR119" s="4">
        <f t="shared" si="440"/>
        <v>42.12</v>
      </c>
      <c r="BOU119" s="1" t="s">
        <v>538</v>
      </c>
      <c r="BOV119" s="4" t="str" cm="1">
        <f t="array" ref="BOV119:BOX119">IFERROR(VLOOKUP(BOU119,[1]MA!$A$6:$D$32,{2,3,4},0),IFERROR(VLOOKUP(BOU119,[1]MO!$A$6:$D$26,{2,3,4},0),IFERROR(VLOOKUP(BOU119,[1]MQ!$A$6:$D$26,{2,3,4},0),IFERROR(VLOOKUP(BOU119,[1]BA!$A$6:$H$184,{2,5,8},0),{"No encontrado","X","X"}))))</f>
        <v>VARILLA CORRUGADA</v>
      </c>
      <c r="BOW119" s="12" t="str">
        <v>Kg</v>
      </c>
      <c r="BOX119" s="4">
        <v>18</v>
      </c>
      <c r="BOY119" s="1">
        <f t="shared" ref="BOY119" si="6362">4*0.556*1.05</f>
        <v>2.34</v>
      </c>
      <c r="BOZ119" s="4">
        <f t="shared" si="442"/>
        <v>42.12</v>
      </c>
      <c r="BPC119" s="1" t="s">
        <v>538</v>
      </c>
      <c r="BPD119" s="4" t="str" cm="1">
        <f t="array" ref="BPD119:BPF119">IFERROR(VLOOKUP(BPC119,[1]MA!$A$6:$D$32,{2,3,4},0),IFERROR(VLOOKUP(BPC119,[1]MO!$A$6:$D$26,{2,3,4},0),IFERROR(VLOOKUP(BPC119,[1]MQ!$A$6:$D$26,{2,3,4},0),IFERROR(VLOOKUP(BPC119,[1]BA!$A$6:$H$184,{2,5,8},0),{"No encontrado","X","X"}))))</f>
        <v>VARILLA CORRUGADA</v>
      </c>
      <c r="BPE119" s="12" t="str">
        <v>Kg</v>
      </c>
      <c r="BPF119" s="4">
        <v>18</v>
      </c>
      <c r="BPG119" s="1">
        <f t="shared" ref="BPG119" si="6363">4*0.556*1.05</f>
        <v>2.34</v>
      </c>
      <c r="BPH119" s="4">
        <f t="shared" si="444"/>
        <v>42.12</v>
      </c>
      <c r="BPK119" s="1" t="s">
        <v>538</v>
      </c>
      <c r="BPL119" s="4" t="str" cm="1">
        <f t="array" ref="BPL119:BPN119">IFERROR(VLOOKUP(BPK119,[1]MA!$A$6:$D$32,{2,3,4},0),IFERROR(VLOOKUP(BPK119,[1]MO!$A$6:$D$26,{2,3,4},0),IFERROR(VLOOKUP(BPK119,[1]MQ!$A$6:$D$26,{2,3,4},0),IFERROR(VLOOKUP(BPK119,[1]BA!$A$6:$H$184,{2,5,8},0),{"No encontrado","X","X"}))))</f>
        <v>VARILLA CORRUGADA</v>
      </c>
      <c r="BPM119" s="12" t="str">
        <v>Kg</v>
      </c>
      <c r="BPN119" s="4">
        <v>18</v>
      </c>
      <c r="BPO119" s="1">
        <f t="shared" ref="BPO119" si="6364">4*0.556*1.05</f>
        <v>2.34</v>
      </c>
      <c r="BPP119" s="4">
        <f t="shared" si="446"/>
        <v>42.12</v>
      </c>
      <c r="BPS119" s="1" t="s">
        <v>538</v>
      </c>
      <c r="BPT119" s="4" t="str" cm="1">
        <f t="array" ref="BPT119:BPV119">IFERROR(VLOOKUP(BPS119,[1]MA!$A$6:$D$32,{2,3,4},0),IFERROR(VLOOKUP(BPS119,[1]MO!$A$6:$D$26,{2,3,4},0),IFERROR(VLOOKUP(BPS119,[1]MQ!$A$6:$D$26,{2,3,4},0),IFERROR(VLOOKUP(BPS119,[1]BA!$A$6:$H$184,{2,5,8},0),{"No encontrado","X","X"}))))</f>
        <v>VARILLA CORRUGADA</v>
      </c>
      <c r="BPU119" s="12" t="str">
        <v>Kg</v>
      </c>
      <c r="BPV119" s="4">
        <v>18</v>
      </c>
      <c r="BPW119" s="1">
        <f t="shared" ref="BPW119" si="6365">4*0.556*1.05</f>
        <v>2.34</v>
      </c>
      <c r="BPX119" s="4">
        <f t="shared" si="448"/>
        <v>42.12</v>
      </c>
      <c r="BQA119" s="1" t="s">
        <v>538</v>
      </c>
      <c r="BQB119" s="4" t="str" cm="1">
        <f t="array" ref="BQB119:BQD119">IFERROR(VLOOKUP(BQA119,[1]MA!$A$6:$D$32,{2,3,4},0),IFERROR(VLOOKUP(BQA119,[1]MO!$A$6:$D$26,{2,3,4},0),IFERROR(VLOOKUP(BQA119,[1]MQ!$A$6:$D$26,{2,3,4},0),IFERROR(VLOOKUP(BQA119,[1]BA!$A$6:$H$184,{2,5,8},0),{"No encontrado","X","X"}))))</f>
        <v>VARILLA CORRUGADA</v>
      </c>
      <c r="BQC119" s="12" t="str">
        <v>Kg</v>
      </c>
      <c r="BQD119" s="4">
        <v>18</v>
      </c>
      <c r="BQE119" s="1">
        <f t="shared" ref="BQE119" si="6366">4*0.556*1.05</f>
        <v>2.34</v>
      </c>
      <c r="BQF119" s="4">
        <f t="shared" si="450"/>
        <v>42.12</v>
      </c>
      <c r="BQI119" s="1" t="s">
        <v>538</v>
      </c>
      <c r="BQJ119" s="4" t="str" cm="1">
        <f t="array" ref="BQJ119:BQL119">IFERROR(VLOOKUP(BQI119,[1]MA!$A$6:$D$32,{2,3,4},0),IFERROR(VLOOKUP(BQI119,[1]MO!$A$6:$D$26,{2,3,4},0),IFERROR(VLOOKUP(BQI119,[1]MQ!$A$6:$D$26,{2,3,4},0),IFERROR(VLOOKUP(BQI119,[1]BA!$A$6:$H$184,{2,5,8},0),{"No encontrado","X","X"}))))</f>
        <v>VARILLA CORRUGADA</v>
      </c>
      <c r="BQK119" s="12" t="str">
        <v>Kg</v>
      </c>
      <c r="BQL119" s="4">
        <v>18</v>
      </c>
      <c r="BQM119" s="1">
        <f t="shared" ref="BQM119" si="6367">4*0.556*1.05</f>
        <v>2.34</v>
      </c>
      <c r="BQN119" s="4">
        <f t="shared" si="452"/>
        <v>42.12</v>
      </c>
      <c r="BQQ119" s="1" t="s">
        <v>538</v>
      </c>
      <c r="BQR119" s="4" t="str" cm="1">
        <f t="array" ref="BQR119:BQT119">IFERROR(VLOOKUP(BQQ119,[1]MA!$A$6:$D$32,{2,3,4},0),IFERROR(VLOOKUP(BQQ119,[1]MO!$A$6:$D$26,{2,3,4},0),IFERROR(VLOOKUP(BQQ119,[1]MQ!$A$6:$D$26,{2,3,4},0),IFERROR(VLOOKUP(BQQ119,[1]BA!$A$6:$H$184,{2,5,8},0),{"No encontrado","X","X"}))))</f>
        <v>VARILLA CORRUGADA</v>
      </c>
      <c r="BQS119" s="12" t="str">
        <v>Kg</v>
      </c>
      <c r="BQT119" s="4">
        <v>18</v>
      </c>
      <c r="BQU119" s="1">
        <f t="shared" ref="BQU119" si="6368">4*0.556*1.05</f>
        <v>2.34</v>
      </c>
      <c r="BQV119" s="4">
        <f t="shared" si="454"/>
        <v>42.12</v>
      </c>
      <c r="BQY119" s="1" t="s">
        <v>538</v>
      </c>
      <c r="BQZ119" s="4" t="str" cm="1">
        <f t="array" ref="BQZ119:BRB119">IFERROR(VLOOKUP(BQY119,[1]MA!$A$6:$D$32,{2,3,4},0),IFERROR(VLOOKUP(BQY119,[1]MO!$A$6:$D$26,{2,3,4},0),IFERROR(VLOOKUP(BQY119,[1]MQ!$A$6:$D$26,{2,3,4},0),IFERROR(VLOOKUP(BQY119,[1]BA!$A$6:$H$184,{2,5,8},0),{"No encontrado","X","X"}))))</f>
        <v>VARILLA CORRUGADA</v>
      </c>
      <c r="BRA119" s="12" t="str">
        <v>Kg</v>
      </c>
      <c r="BRB119" s="4">
        <v>18</v>
      </c>
      <c r="BRC119" s="1">
        <f t="shared" ref="BRC119" si="6369">4*0.556*1.05</f>
        <v>2.34</v>
      </c>
      <c r="BRD119" s="4">
        <f t="shared" si="456"/>
        <v>42.12</v>
      </c>
      <c r="BRG119" s="1" t="s">
        <v>538</v>
      </c>
      <c r="BRH119" s="4" t="str" cm="1">
        <f t="array" ref="BRH119:BRJ119">IFERROR(VLOOKUP(BRG119,[1]MA!$A$6:$D$32,{2,3,4},0),IFERROR(VLOOKUP(BRG119,[1]MO!$A$6:$D$26,{2,3,4},0),IFERROR(VLOOKUP(BRG119,[1]MQ!$A$6:$D$26,{2,3,4},0),IFERROR(VLOOKUP(BRG119,[1]BA!$A$6:$H$184,{2,5,8},0),{"No encontrado","X","X"}))))</f>
        <v>VARILLA CORRUGADA</v>
      </c>
      <c r="BRI119" s="12" t="str">
        <v>Kg</v>
      </c>
      <c r="BRJ119" s="4">
        <v>18</v>
      </c>
      <c r="BRK119" s="1">
        <f t="shared" ref="BRK119" si="6370">4*0.556*1.05</f>
        <v>2.34</v>
      </c>
      <c r="BRL119" s="4">
        <f t="shared" si="458"/>
        <v>42.12</v>
      </c>
      <c r="BRO119" s="1" t="s">
        <v>538</v>
      </c>
      <c r="BRP119" s="4" t="str" cm="1">
        <f t="array" ref="BRP119:BRR119">IFERROR(VLOOKUP(BRO119,[1]MA!$A$6:$D$32,{2,3,4},0),IFERROR(VLOOKUP(BRO119,[1]MO!$A$6:$D$26,{2,3,4},0),IFERROR(VLOOKUP(BRO119,[1]MQ!$A$6:$D$26,{2,3,4},0),IFERROR(VLOOKUP(BRO119,[1]BA!$A$6:$H$184,{2,5,8},0),{"No encontrado","X","X"}))))</f>
        <v>VARILLA CORRUGADA</v>
      </c>
      <c r="BRQ119" s="12" t="str">
        <v>Kg</v>
      </c>
      <c r="BRR119" s="4">
        <v>18</v>
      </c>
      <c r="BRS119" s="1">
        <f t="shared" ref="BRS119" si="6371">4*0.556*1.05</f>
        <v>2.34</v>
      </c>
      <c r="BRT119" s="4">
        <f t="shared" si="460"/>
        <v>42.12</v>
      </c>
      <c r="BRW119" s="1" t="s">
        <v>538</v>
      </c>
      <c r="BRX119" s="4" t="str" cm="1">
        <f t="array" ref="BRX119:BRZ119">IFERROR(VLOOKUP(BRW119,[1]MA!$A$6:$D$32,{2,3,4},0),IFERROR(VLOOKUP(BRW119,[1]MO!$A$6:$D$26,{2,3,4},0),IFERROR(VLOOKUP(BRW119,[1]MQ!$A$6:$D$26,{2,3,4},0),IFERROR(VLOOKUP(BRW119,[1]BA!$A$6:$H$184,{2,5,8},0),{"No encontrado","X","X"}))))</f>
        <v>VARILLA CORRUGADA</v>
      </c>
      <c r="BRY119" s="12" t="str">
        <v>Kg</v>
      </c>
      <c r="BRZ119" s="4">
        <v>18</v>
      </c>
      <c r="BSA119" s="1">
        <f t="shared" ref="BSA119" si="6372">4*0.556*1.05</f>
        <v>2.34</v>
      </c>
      <c r="BSB119" s="4">
        <f t="shared" si="462"/>
        <v>42.12</v>
      </c>
      <c r="BSE119" s="1" t="s">
        <v>538</v>
      </c>
      <c r="BSF119" s="4" t="str" cm="1">
        <f t="array" ref="BSF119:BSH119">IFERROR(VLOOKUP(BSE119,[1]MA!$A$6:$D$32,{2,3,4},0),IFERROR(VLOOKUP(BSE119,[1]MO!$A$6:$D$26,{2,3,4},0),IFERROR(VLOOKUP(BSE119,[1]MQ!$A$6:$D$26,{2,3,4},0),IFERROR(VLOOKUP(BSE119,[1]BA!$A$6:$H$184,{2,5,8},0),{"No encontrado","X","X"}))))</f>
        <v>VARILLA CORRUGADA</v>
      </c>
      <c r="BSG119" s="12" t="str">
        <v>Kg</v>
      </c>
      <c r="BSH119" s="4">
        <v>18</v>
      </c>
      <c r="BSI119" s="1">
        <f t="shared" ref="BSI119" si="6373">4*0.556*1.05</f>
        <v>2.34</v>
      </c>
      <c r="BSJ119" s="4">
        <f t="shared" si="464"/>
        <v>42.12</v>
      </c>
      <c r="BSM119" s="1" t="s">
        <v>538</v>
      </c>
      <c r="BSN119" s="4" t="str" cm="1">
        <f t="array" ref="BSN119:BSP119">IFERROR(VLOOKUP(BSM119,[1]MA!$A$6:$D$32,{2,3,4},0),IFERROR(VLOOKUP(BSM119,[1]MO!$A$6:$D$26,{2,3,4},0),IFERROR(VLOOKUP(BSM119,[1]MQ!$A$6:$D$26,{2,3,4},0),IFERROR(VLOOKUP(BSM119,[1]BA!$A$6:$H$184,{2,5,8},0),{"No encontrado","X","X"}))))</f>
        <v>VARILLA CORRUGADA</v>
      </c>
      <c r="BSO119" s="12" t="str">
        <v>Kg</v>
      </c>
      <c r="BSP119" s="4">
        <v>18</v>
      </c>
      <c r="BSQ119" s="1">
        <f t="shared" ref="BSQ119" si="6374">4*0.556*1.05</f>
        <v>2.34</v>
      </c>
      <c r="BSR119" s="4">
        <f t="shared" si="466"/>
        <v>42.12</v>
      </c>
      <c r="BSU119" s="1" t="s">
        <v>538</v>
      </c>
      <c r="BSV119" s="4" t="str" cm="1">
        <f t="array" ref="BSV119:BSX119">IFERROR(VLOOKUP(BSU119,[1]MA!$A$6:$D$32,{2,3,4},0),IFERROR(VLOOKUP(BSU119,[1]MO!$A$6:$D$26,{2,3,4},0),IFERROR(VLOOKUP(BSU119,[1]MQ!$A$6:$D$26,{2,3,4},0),IFERROR(VLOOKUP(BSU119,[1]BA!$A$6:$H$184,{2,5,8},0),{"No encontrado","X","X"}))))</f>
        <v>VARILLA CORRUGADA</v>
      </c>
      <c r="BSW119" s="12" t="str">
        <v>Kg</v>
      </c>
      <c r="BSX119" s="4">
        <v>18</v>
      </c>
      <c r="BSY119" s="1">
        <f t="shared" ref="BSY119" si="6375">4*0.556*1.05</f>
        <v>2.34</v>
      </c>
      <c r="BSZ119" s="4">
        <f t="shared" si="468"/>
        <v>42.12</v>
      </c>
      <c r="BTC119" s="1" t="s">
        <v>538</v>
      </c>
      <c r="BTD119" s="4" t="str" cm="1">
        <f t="array" ref="BTD119:BTF119">IFERROR(VLOOKUP(BTC119,[1]MA!$A$6:$D$32,{2,3,4},0),IFERROR(VLOOKUP(BTC119,[1]MO!$A$6:$D$26,{2,3,4},0),IFERROR(VLOOKUP(BTC119,[1]MQ!$A$6:$D$26,{2,3,4},0),IFERROR(VLOOKUP(BTC119,[1]BA!$A$6:$H$184,{2,5,8},0),{"No encontrado","X","X"}))))</f>
        <v>VARILLA CORRUGADA</v>
      </c>
      <c r="BTE119" s="12" t="str">
        <v>Kg</v>
      </c>
      <c r="BTF119" s="4">
        <v>18</v>
      </c>
      <c r="BTG119" s="1">
        <f t="shared" ref="BTG119" si="6376">4*0.556*1.05</f>
        <v>2.34</v>
      </c>
      <c r="BTH119" s="4">
        <f t="shared" si="470"/>
        <v>42.12</v>
      </c>
      <c r="BTK119" s="1" t="s">
        <v>538</v>
      </c>
      <c r="BTL119" s="4" t="str" cm="1">
        <f t="array" ref="BTL119:BTN119">IFERROR(VLOOKUP(BTK119,[1]MA!$A$6:$D$32,{2,3,4},0),IFERROR(VLOOKUP(BTK119,[1]MO!$A$6:$D$26,{2,3,4},0),IFERROR(VLOOKUP(BTK119,[1]MQ!$A$6:$D$26,{2,3,4},0),IFERROR(VLOOKUP(BTK119,[1]BA!$A$6:$H$184,{2,5,8},0),{"No encontrado","X","X"}))))</f>
        <v>VARILLA CORRUGADA</v>
      </c>
      <c r="BTM119" s="12" t="str">
        <v>Kg</v>
      </c>
      <c r="BTN119" s="4">
        <v>18</v>
      </c>
      <c r="BTO119" s="1">
        <f t="shared" ref="BTO119" si="6377">4*0.556*1.05</f>
        <v>2.34</v>
      </c>
      <c r="BTP119" s="4">
        <f t="shared" si="472"/>
        <v>42.12</v>
      </c>
      <c r="BTS119" s="1" t="s">
        <v>538</v>
      </c>
      <c r="BTT119" s="4" t="str" cm="1">
        <f t="array" ref="BTT119:BTV119">IFERROR(VLOOKUP(BTS119,[1]MA!$A$6:$D$32,{2,3,4},0),IFERROR(VLOOKUP(BTS119,[1]MO!$A$6:$D$26,{2,3,4},0),IFERROR(VLOOKUP(BTS119,[1]MQ!$A$6:$D$26,{2,3,4},0),IFERROR(VLOOKUP(BTS119,[1]BA!$A$6:$H$184,{2,5,8},0),{"No encontrado","X","X"}))))</f>
        <v>VARILLA CORRUGADA</v>
      </c>
      <c r="BTU119" s="12" t="str">
        <v>Kg</v>
      </c>
      <c r="BTV119" s="4">
        <v>18</v>
      </c>
      <c r="BTW119" s="1">
        <f t="shared" ref="BTW119" si="6378">4*0.556*1.05</f>
        <v>2.34</v>
      </c>
      <c r="BTX119" s="4">
        <f t="shared" si="474"/>
        <v>42.12</v>
      </c>
      <c r="BUA119" s="1" t="s">
        <v>538</v>
      </c>
      <c r="BUB119" s="4" t="str" cm="1">
        <f t="array" ref="BUB119:BUD119">IFERROR(VLOOKUP(BUA119,[1]MA!$A$6:$D$32,{2,3,4},0),IFERROR(VLOOKUP(BUA119,[1]MO!$A$6:$D$26,{2,3,4},0),IFERROR(VLOOKUP(BUA119,[1]MQ!$A$6:$D$26,{2,3,4},0),IFERROR(VLOOKUP(BUA119,[1]BA!$A$6:$H$184,{2,5,8},0),{"No encontrado","X","X"}))))</f>
        <v>VARILLA CORRUGADA</v>
      </c>
      <c r="BUC119" s="12" t="str">
        <v>Kg</v>
      </c>
      <c r="BUD119" s="4">
        <v>18</v>
      </c>
      <c r="BUE119" s="1">
        <f t="shared" ref="BUE119" si="6379">4*0.556*1.05</f>
        <v>2.34</v>
      </c>
      <c r="BUF119" s="4">
        <f t="shared" si="476"/>
        <v>42.12</v>
      </c>
      <c r="BUI119" s="1" t="s">
        <v>538</v>
      </c>
      <c r="BUJ119" s="4" t="str" cm="1">
        <f t="array" ref="BUJ119:BUL119">IFERROR(VLOOKUP(BUI119,[1]MA!$A$6:$D$32,{2,3,4},0),IFERROR(VLOOKUP(BUI119,[1]MO!$A$6:$D$26,{2,3,4},0),IFERROR(VLOOKUP(BUI119,[1]MQ!$A$6:$D$26,{2,3,4},0),IFERROR(VLOOKUP(BUI119,[1]BA!$A$6:$H$184,{2,5,8},0),{"No encontrado","X","X"}))))</f>
        <v>VARILLA CORRUGADA</v>
      </c>
      <c r="BUK119" s="12" t="str">
        <v>Kg</v>
      </c>
      <c r="BUL119" s="4">
        <v>18</v>
      </c>
      <c r="BUM119" s="1">
        <f t="shared" ref="BUM119" si="6380">4*0.556*1.05</f>
        <v>2.34</v>
      </c>
      <c r="BUN119" s="4">
        <f t="shared" si="478"/>
        <v>42.12</v>
      </c>
      <c r="BUQ119" s="1" t="s">
        <v>538</v>
      </c>
      <c r="BUR119" s="4" t="str" cm="1">
        <f t="array" ref="BUR119:BUT119">IFERROR(VLOOKUP(BUQ119,[1]MA!$A$6:$D$32,{2,3,4},0),IFERROR(VLOOKUP(BUQ119,[1]MO!$A$6:$D$26,{2,3,4},0),IFERROR(VLOOKUP(BUQ119,[1]MQ!$A$6:$D$26,{2,3,4},0),IFERROR(VLOOKUP(BUQ119,[1]BA!$A$6:$H$184,{2,5,8},0),{"No encontrado","X","X"}))))</f>
        <v>VARILLA CORRUGADA</v>
      </c>
      <c r="BUS119" s="12" t="str">
        <v>Kg</v>
      </c>
      <c r="BUT119" s="4">
        <v>18</v>
      </c>
      <c r="BUU119" s="1">
        <f t="shared" ref="BUU119" si="6381">4*0.556*1.05</f>
        <v>2.34</v>
      </c>
      <c r="BUV119" s="4">
        <f t="shared" si="480"/>
        <v>42.12</v>
      </c>
      <c r="BUY119" s="1" t="s">
        <v>538</v>
      </c>
      <c r="BUZ119" s="4" t="str" cm="1">
        <f t="array" ref="BUZ119:BVB119">IFERROR(VLOOKUP(BUY119,[1]MA!$A$6:$D$32,{2,3,4},0),IFERROR(VLOOKUP(BUY119,[1]MO!$A$6:$D$26,{2,3,4},0),IFERROR(VLOOKUP(BUY119,[1]MQ!$A$6:$D$26,{2,3,4},0),IFERROR(VLOOKUP(BUY119,[1]BA!$A$6:$H$184,{2,5,8},0),{"No encontrado","X","X"}))))</f>
        <v>VARILLA CORRUGADA</v>
      </c>
      <c r="BVA119" s="12" t="str">
        <v>Kg</v>
      </c>
      <c r="BVB119" s="4">
        <v>18</v>
      </c>
      <c r="BVC119" s="1">
        <f t="shared" ref="BVC119" si="6382">4*0.556*1.05</f>
        <v>2.34</v>
      </c>
      <c r="BVD119" s="4">
        <f t="shared" si="482"/>
        <v>42.12</v>
      </c>
      <c r="BVG119" s="1" t="s">
        <v>538</v>
      </c>
      <c r="BVH119" s="4" t="str" cm="1">
        <f t="array" ref="BVH119:BVJ119">IFERROR(VLOOKUP(BVG119,[1]MA!$A$6:$D$32,{2,3,4},0),IFERROR(VLOOKUP(BVG119,[1]MO!$A$6:$D$26,{2,3,4},0),IFERROR(VLOOKUP(BVG119,[1]MQ!$A$6:$D$26,{2,3,4},0),IFERROR(VLOOKUP(BVG119,[1]BA!$A$6:$H$184,{2,5,8},0),{"No encontrado","X","X"}))))</f>
        <v>VARILLA CORRUGADA</v>
      </c>
      <c r="BVI119" s="12" t="str">
        <v>Kg</v>
      </c>
      <c r="BVJ119" s="4">
        <v>18</v>
      </c>
      <c r="BVK119" s="1">
        <f t="shared" ref="BVK119" si="6383">4*0.556*1.05</f>
        <v>2.34</v>
      </c>
      <c r="BVL119" s="4">
        <f t="shared" si="484"/>
        <v>42.12</v>
      </c>
      <c r="BVO119" s="1" t="s">
        <v>538</v>
      </c>
      <c r="BVP119" s="4" t="str" cm="1">
        <f t="array" ref="BVP119:BVR119">IFERROR(VLOOKUP(BVO119,[1]MA!$A$6:$D$32,{2,3,4},0),IFERROR(VLOOKUP(BVO119,[1]MO!$A$6:$D$26,{2,3,4},0),IFERROR(VLOOKUP(BVO119,[1]MQ!$A$6:$D$26,{2,3,4},0),IFERROR(VLOOKUP(BVO119,[1]BA!$A$6:$H$184,{2,5,8},0),{"No encontrado","X","X"}))))</f>
        <v>VARILLA CORRUGADA</v>
      </c>
      <c r="BVQ119" s="12" t="str">
        <v>Kg</v>
      </c>
      <c r="BVR119" s="4">
        <v>18</v>
      </c>
      <c r="BVS119" s="1">
        <f t="shared" ref="BVS119" si="6384">4*0.556*1.05</f>
        <v>2.34</v>
      </c>
      <c r="BVT119" s="4">
        <f t="shared" si="486"/>
        <v>42.12</v>
      </c>
      <c r="BVW119" s="1" t="s">
        <v>538</v>
      </c>
      <c r="BVX119" s="4" t="str" cm="1">
        <f t="array" ref="BVX119:BVZ119">IFERROR(VLOOKUP(BVW119,[1]MA!$A$6:$D$32,{2,3,4},0),IFERROR(VLOOKUP(BVW119,[1]MO!$A$6:$D$26,{2,3,4},0),IFERROR(VLOOKUP(BVW119,[1]MQ!$A$6:$D$26,{2,3,4},0),IFERROR(VLOOKUP(BVW119,[1]BA!$A$6:$H$184,{2,5,8},0),{"No encontrado","X","X"}))))</f>
        <v>VARILLA CORRUGADA</v>
      </c>
      <c r="BVY119" s="12" t="str">
        <v>Kg</v>
      </c>
      <c r="BVZ119" s="4">
        <v>18</v>
      </c>
      <c r="BWA119" s="1">
        <f t="shared" ref="BWA119" si="6385">4*0.556*1.05</f>
        <v>2.34</v>
      </c>
      <c r="BWB119" s="4">
        <f t="shared" si="488"/>
        <v>42.12</v>
      </c>
      <c r="BWE119" s="1" t="s">
        <v>538</v>
      </c>
      <c r="BWF119" s="4" t="str" cm="1">
        <f t="array" ref="BWF119:BWH119">IFERROR(VLOOKUP(BWE119,[1]MA!$A$6:$D$32,{2,3,4},0),IFERROR(VLOOKUP(BWE119,[1]MO!$A$6:$D$26,{2,3,4},0),IFERROR(VLOOKUP(BWE119,[1]MQ!$A$6:$D$26,{2,3,4},0),IFERROR(VLOOKUP(BWE119,[1]BA!$A$6:$H$184,{2,5,8},0),{"No encontrado","X","X"}))))</f>
        <v>VARILLA CORRUGADA</v>
      </c>
      <c r="BWG119" s="12" t="str">
        <v>Kg</v>
      </c>
      <c r="BWH119" s="4">
        <v>18</v>
      </c>
      <c r="BWI119" s="1">
        <f t="shared" ref="BWI119" si="6386">4*0.556*1.05</f>
        <v>2.34</v>
      </c>
      <c r="BWJ119" s="4">
        <f t="shared" si="490"/>
        <v>42.12</v>
      </c>
      <c r="BWM119" s="1" t="s">
        <v>538</v>
      </c>
      <c r="BWN119" s="4" t="str" cm="1">
        <f t="array" ref="BWN119:BWP119">IFERROR(VLOOKUP(BWM119,[1]MA!$A$6:$D$32,{2,3,4},0),IFERROR(VLOOKUP(BWM119,[1]MO!$A$6:$D$26,{2,3,4},0),IFERROR(VLOOKUP(BWM119,[1]MQ!$A$6:$D$26,{2,3,4},0),IFERROR(VLOOKUP(BWM119,[1]BA!$A$6:$H$184,{2,5,8},0),{"No encontrado","X","X"}))))</f>
        <v>VARILLA CORRUGADA</v>
      </c>
      <c r="BWO119" s="12" t="str">
        <v>Kg</v>
      </c>
      <c r="BWP119" s="4">
        <v>18</v>
      </c>
      <c r="BWQ119" s="1">
        <f t="shared" ref="BWQ119" si="6387">4*0.556*1.05</f>
        <v>2.34</v>
      </c>
      <c r="BWR119" s="4">
        <f t="shared" si="492"/>
        <v>42.12</v>
      </c>
      <c r="BWU119" s="1" t="s">
        <v>538</v>
      </c>
      <c r="BWV119" s="4" t="str" cm="1">
        <f t="array" ref="BWV119:BWX119">IFERROR(VLOOKUP(BWU119,[1]MA!$A$6:$D$32,{2,3,4},0),IFERROR(VLOOKUP(BWU119,[1]MO!$A$6:$D$26,{2,3,4},0),IFERROR(VLOOKUP(BWU119,[1]MQ!$A$6:$D$26,{2,3,4},0),IFERROR(VLOOKUP(BWU119,[1]BA!$A$6:$H$184,{2,5,8},0),{"No encontrado","X","X"}))))</f>
        <v>VARILLA CORRUGADA</v>
      </c>
      <c r="BWW119" s="12" t="str">
        <v>Kg</v>
      </c>
      <c r="BWX119" s="4">
        <v>18</v>
      </c>
      <c r="BWY119" s="1">
        <f t="shared" ref="BWY119" si="6388">4*0.556*1.05</f>
        <v>2.34</v>
      </c>
      <c r="BWZ119" s="4">
        <f t="shared" si="494"/>
        <v>42.12</v>
      </c>
      <c r="BXC119" s="1" t="s">
        <v>538</v>
      </c>
      <c r="BXD119" s="4" t="str" cm="1">
        <f t="array" ref="BXD119:BXF119">IFERROR(VLOOKUP(BXC119,[1]MA!$A$6:$D$32,{2,3,4},0),IFERROR(VLOOKUP(BXC119,[1]MO!$A$6:$D$26,{2,3,4},0),IFERROR(VLOOKUP(BXC119,[1]MQ!$A$6:$D$26,{2,3,4},0),IFERROR(VLOOKUP(BXC119,[1]BA!$A$6:$H$184,{2,5,8},0),{"No encontrado","X","X"}))))</f>
        <v>VARILLA CORRUGADA</v>
      </c>
      <c r="BXE119" s="12" t="str">
        <v>Kg</v>
      </c>
      <c r="BXF119" s="4">
        <v>18</v>
      </c>
      <c r="BXG119" s="1">
        <f t="shared" ref="BXG119" si="6389">4*0.556*1.05</f>
        <v>2.34</v>
      </c>
      <c r="BXH119" s="4">
        <f t="shared" si="496"/>
        <v>42.12</v>
      </c>
      <c r="BXK119" s="1" t="s">
        <v>538</v>
      </c>
      <c r="BXL119" s="4" t="str" cm="1">
        <f t="array" ref="BXL119:BXN119">IFERROR(VLOOKUP(BXK119,[1]MA!$A$6:$D$32,{2,3,4},0),IFERROR(VLOOKUP(BXK119,[1]MO!$A$6:$D$26,{2,3,4},0),IFERROR(VLOOKUP(BXK119,[1]MQ!$A$6:$D$26,{2,3,4},0),IFERROR(VLOOKUP(BXK119,[1]BA!$A$6:$H$184,{2,5,8},0),{"No encontrado","X","X"}))))</f>
        <v>VARILLA CORRUGADA</v>
      </c>
      <c r="BXM119" s="12" t="str">
        <v>Kg</v>
      </c>
      <c r="BXN119" s="4">
        <v>18</v>
      </c>
      <c r="BXO119" s="1">
        <f t="shared" ref="BXO119" si="6390">4*0.556*1.05</f>
        <v>2.34</v>
      </c>
      <c r="BXP119" s="4">
        <f t="shared" si="498"/>
        <v>42.12</v>
      </c>
      <c r="BXS119" s="1" t="s">
        <v>538</v>
      </c>
      <c r="BXT119" s="4" t="str" cm="1">
        <f t="array" ref="BXT119:BXV119">IFERROR(VLOOKUP(BXS119,[1]MA!$A$6:$D$32,{2,3,4},0),IFERROR(VLOOKUP(BXS119,[1]MO!$A$6:$D$26,{2,3,4},0),IFERROR(VLOOKUP(BXS119,[1]MQ!$A$6:$D$26,{2,3,4},0),IFERROR(VLOOKUP(BXS119,[1]BA!$A$6:$H$184,{2,5,8},0),{"No encontrado","X","X"}))))</f>
        <v>VARILLA CORRUGADA</v>
      </c>
      <c r="BXU119" s="12" t="str">
        <v>Kg</v>
      </c>
      <c r="BXV119" s="4">
        <v>18</v>
      </c>
      <c r="BXW119" s="1">
        <f t="shared" ref="BXW119" si="6391">4*0.556*1.05</f>
        <v>2.34</v>
      </c>
      <c r="BXX119" s="4">
        <f t="shared" si="500"/>
        <v>42.12</v>
      </c>
      <c r="BYA119" s="1" t="s">
        <v>538</v>
      </c>
      <c r="BYB119" s="4" t="str" cm="1">
        <f t="array" ref="BYB119:BYD119">IFERROR(VLOOKUP(BYA119,[1]MA!$A$6:$D$32,{2,3,4},0),IFERROR(VLOOKUP(BYA119,[1]MO!$A$6:$D$26,{2,3,4},0),IFERROR(VLOOKUP(BYA119,[1]MQ!$A$6:$D$26,{2,3,4},0),IFERROR(VLOOKUP(BYA119,[1]BA!$A$6:$H$184,{2,5,8},0),{"No encontrado","X","X"}))))</f>
        <v>VARILLA CORRUGADA</v>
      </c>
      <c r="BYC119" s="12" t="str">
        <v>Kg</v>
      </c>
      <c r="BYD119" s="4">
        <v>18</v>
      </c>
      <c r="BYE119" s="1">
        <f t="shared" ref="BYE119" si="6392">4*0.556*1.05</f>
        <v>2.34</v>
      </c>
      <c r="BYF119" s="4">
        <f t="shared" si="502"/>
        <v>42.12</v>
      </c>
      <c r="BYI119" s="1" t="s">
        <v>538</v>
      </c>
      <c r="BYJ119" s="4" t="str" cm="1">
        <f t="array" ref="BYJ119:BYL119">IFERROR(VLOOKUP(BYI119,[1]MA!$A$6:$D$32,{2,3,4},0),IFERROR(VLOOKUP(BYI119,[1]MO!$A$6:$D$26,{2,3,4},0),IFERROR(VLOOKUP(BYI119,[1]MQ!$A$6:$D$26,{2,3,4},0),IFERROR(VLOOKUP(BYI119,[1]BA!$A$6:$H$184,{2,5,8},0),{"No encontrado","X","X"}))))</f>
        <v>VARILLA CORRUGADA</v>
      </c>
      <c r="BYK119" s="12" t="str">
        <v>Kg</v>
      </c>
      <c r="BYL119" s="4">
        <v>18</v>
      </c>
      <c r="BYM119" s="1">
        <f t="shared" ref="BYM119" si="6393">4*0.556*1.05</f>
        <v>2.34</v>
      </c>
      <c r="BYN119" s="4">
        <f t="shared" si="504"/>
        <v>42.12</v>
      </c>
      <c r="BYQ119" s="1" t="s">
        <v>538</v>
      </c>
      <c r="BYR119" s="4" t="str" cm="1">
        <f t="array" ref="BYR119:BYT119">IFERROR(VLOOKUP(BYQ119,[1]MA!$A$6:$D$32,{2,3,4},0),IFERROR(VLOOKUP(BYQ119,[1]MO!$A$6:$D$26,{2,3,4},0),IFERROR(VLOOKUP(BYQ119,[1]MQ!$A$6:$D$26,{2,3,4},0),IFERROR(VLOOKUP(BYQ119,[1]BA!$A$6:$H$184,{2,5,8},0),{"No encontrado","X","X"}))))</f>
        <v>VARILLA CORRUGADA</v>
      </c>
      <c r="BYS119" s="12" t="str">
        <v>Kg</v>
      </c>
      <c r="BYT119" s="4">
        <v>18</v>
      </c>
      <c r="BYU119" s="1">
        <f t="shared" ref="BYU119" si="6394">4*0.556*1.05</f>
        <v>2.34</v>
      </c>
      <c r="BYV119" s="4">
        <f t="shared" si="506"/>
        <v>42.12</v>
      </c>
      <c r="BYY119" s="1" t="s">
        <v>538</v>
      </c>
      <c r="BYZ119" s="4" t="str" cm="1">
        <f t="array" ref="BYZ119:BZB119">IFERROR(VLOOKUP(BYY119,[1]MA!$A$6:$D$32,{2,3,4},0),IFERROR(VLOOKUP(BYY119,[1]MO!$A$6:$D$26,{2,3,4},0),IFERROR(VLOOKUP(BYY119,[1]MQ!$A$6:$D$26,{2,3,4},0),IFERROR(VLOOKUP(BYY119,[1]BA!$A$6:$H$184,{2,5,8},0),{"No encontrado","X","X"}))))</f>
        <v>VARILLA CORRUGADA</v>
      </c>
      <c r="BZA119" s="12" t="str">
        <v>Kg</v>
      </c>
      <c r="BZB119" s="4">
        <v>18</v>
      </c>
      <c r="BZC119" s="1">
        <f t="shared" ref="BZC119" si="6395">4*0.556*1.05</f>
        <v>2.34</v>
      </c>
      <c r="BZD119" s="4">
        <f t="shared" si="508"/>
        <v>42.12</v>
      </c>
      <c r="BZG119" s="1" t="s">
        <v>538</v>
      </c>
      <c r="BZH119" s="4" t="str" cm="1">
        <f t="array" ref="BZH119:BZJ119">IFERROR(VLOOKUP(BZG119,[1]MA!$A$6:$D$32,{2,3,4},0),IFERROR(VLOOKUP(BZG119,[1]MO!$A$6:$D$26,{2,3,4},0),IFERROR(VLOOKUP(BZG119,[1]MQ!$A$6:$D$26,{2,3,4},0),IFERROR(VLOOKUP(BZG119,[1]BA!$A$6:$H$184,{2,5,8},0),{"No encontrado","X","X"}))))</f>
        <v>VARILLA CORRUGADA</v>
      </c>
      <c r="BZI119" s="12" t="str">
        <v>Kg</v>
      </c>
      <c r="BZJ119" s="4">
        <v>18</v>
      </c>
      <c r="BZK119" s="1">
        <f t="shared" ref="BZK119" si="6396">4*0.556*1.05</f>
        <v>2.34</v>
      </c>
      <c r="BZL119" s="4">
        <f t="shared" si="510"/>
        <v>42.12</v>
      </c>
      <c r="BZO119" s="1" t="s">
        <v>538</v>
      </c>
      <c r="BZP119" s="4" t="str" cm="1">
        <f t="array" ref="BZP119:BZR119">IFERROR(VLOOKUP(BZO119,[1]MA!$A$6:$D$32,{2,3,4},0),IFERROR(VLOOKUP(BZO119,[1]MO!$A$6:$D$26,{2,3,4},0),IFERROR(VLOOKUP(BZO119,[1]MQ!$A$6:$D$26,{2,3,4},0),IFERROR(VLOOKUP(BZO119,[1]BA!$A$6:$H$184,{2,5,8},0),{"No encontrado","X","X"}))))</f>
        <v>VARILLA CORRUGADA</v>
      </c>
      <c r="BZQ119" s="12" t="str">
        <v>Kg</v>
      </c>
      <c r="BZR119" s="4">
        <v>18</v>
      </c>
      <c r="BZS119" s="1">
        <f t="shared" ref="BZS119" si="6397">4*0.556*1.05</f>
        <v>2.34</v>
      </c>
      <c r="BZT119" s="4">
        <f t="shared" si="512"/>
        <v>42.12</v>
      </c>
      <c r="BZW119" s="1" t="s">
        <v>538</v>
      </c>
      <c r="BZX119" s="4" t="str" cm="1">
        <f t="array" ref="BZX119:BZZ119">IFERROR(VLOOKUP(BZW119,[1]MA!$A$6:$D$32,{2,3,4},0),IFERROR(VLOOKUP(BZW119,[1]MO!$A$6:$D$26,{2,3,4},0),IFERROR(VLOOKUP(BZW119,[1]MQ!$A$6:$D$26,{2,3,4},0),IFERROR(VLOOKUP(BZW119,[1]BA!$A$6:$H$184,{2,5,8},0),{"No encontrado","X","X"}))))</f>
        <v>VARILLA CORRUGADA</v>
      </c>
      <c r="BZY119" s="12" t="str">
        <v>Kg</v>
      </c>
      <c r="BZZ119" s="4">
        <v>18</v>
      </c>
      <c r="CAA119" s="1">
        <f t="shared" ref="CAA119" si="6398">4*0.556*1.05</f>
        <v>2.34</v>
      </c>
      <c r="CAB119" s="4">
        <f t="shared" si="514"/>
        <v>42.12</v>
      </c>
      <c r="CAE119" s="1" t="s">
        <v>538</v>
      </c>
      <c r="CAF119" s="4" t="str" cm="1">
        <f t="array" ref="CAF119:CAH119">IFERROR(VLOOKUP(CAE119,[1]MA!$A$6:$D$32,{2,3,4},0),IFERROR(VLOOKUP(CAE119,[1]MO!$A$6:$D$26,{2,3,4},0),IFERROR(VLOOKUP(CAE119,[1]MQ!$A$6:$D$26,{2,3,4},0),IFERROR(VLOOKUP(CAE119,[1]BA!$A$6:$H$184,{2,5,8},0),{"No encontrado","X","X"}))))</f>
        <v>VARILLA CORRUGADA</v>
      </c>
      <c r="CAG119" s="12" t="str">
        <v>Kg</v>
      </c>
      <c r="CAH119" s="4">
        <v>18</v>
      </c>
      <c r="CAI119" s="1">
        <f t="shared" ref="CAI119" si="6399">4*0.556*1.05</f>
        <v>2.34</v>
      </c>
      <c r="CAJ119" s="4">
        <f t="shared" si="516"/>
        <v>42.12</v>
      </c>
      <c r="CAM119" s="1" t="s">
        <v>538</v>
      </c>
      <c r="CAN119" s="4" t="str" cm="1">
        <f t="array" ref="CAN119:CAP119">IFERROR(VLOOKUP(CAM119,[1]MA!$A$6:$D$32,{2,3,4},0),IFERROR(VLOOKUP(CAM119,[1]MO!$A$6:$D$26,{2,3,4},0),IFERROR(VLOOKUP(CAM119,[1]MQ!$A$6:$D$26,{2,3,4},0),IFERROR(VLOOKUP(CAM119,[1]BA!$A$6:$H$184,{2,5,8},0),{"No encontrado","X","X"}))))</f>
        <v>VARILLA CORRUGADA</v>
      </c>
      <c r="CAO119" s="12" t="str">
        <v>Kg</v>
      </c>
      <c r="CAP119" s="4">
        <v>18</v>
      </c>
      <c r="CAQ119" s="1">
        <f t="shared" ref="CAQ119" si="6400">4*0.556*1.05</f>
        <v>2.34</v>
      </c>
      <c r="CAR119" s="4">
        <f t="shared" si="518"/>
        <v>42.12</v>
      </c>
      <c r="CAU119" s="1" t="s">
        <v>538</v>
      </c>
      <c r="CAV119" s="4" t="str" cm="1">
        <f t="array" ref="CAV119:CAX119">IFERROR(VLOOKUP(CAU119,[1]MA!$A$6:$D$32,{2,3,4},0),IFERROR(VLOOKUP(CAU119,[1]MO!$A$6:$D$26,{2,3,4},0),IFERROR(VLOOKUP(CAU119,[1]MQ!$A$6:$D$26,{2,3,4},0),IFERROR(VLOOKUP(CAU119,[1]BA!$A$6:$H$184,{2,5,8},0),{"No encontrado","X","X"}))))</f>
        <v>VARILLA CORRUGADA</v>
      </c>
      <c r="CAW119" s="12" t="str">
        <v>Kg</v>
      </c>
      <c r="CAX119" s="4">
        <v>18</v>
      </c>
      <c r="CAY119" s="1">
        <f t="shared" ref="CAY119" si="6401">4*0.556*1.05</f>
        <v>2.34</v>
      </c>
      <c r="CAZ119" s="4">
        <f t="shared" si="520"/>
        <v>42.12</v>
      </c>
      <c r="CBC119" s="1" t="s">
        <v>538</v>
      </c>
      <c r="CBD119" s="4" t="str" cm="1">
        <f t="array" ref="CBD119:CBF119">IFERROR(VLOOKUP(CBC119,[1]MA!$A$6:$D$32,{2,3,4},0),IFERROR(VLOOKUP(CBC119,[1]MO!$A$6:$D$26,{2,3,4},0),IFERROR(VLOOKUP(CBC119,[1]MQ!$A$6:$D$26,{2,3,4},0),IFERROR(VLOOKUP(CBC119,[1]BA!$A$6:$H$184,{2,5,8},0),{"No encontrado","X","X"}))))</f>
        <v>VARILLA CORRUGADA</v>
      </c>
      <c r="CBE119" s="12" t="str">
        <v>Kg</v>
      </c>
      <c r="CBF119" s="4">
        <v>18</v>
      </c>
      <c r="CBG119" s="1">
        <f t="shared" ref="CBG119" si="6402">4*0.556*1.05</f>
        <v>2.34</v>
      </c>
      <c r="CBH119" s="4">
        <f t="shared" si="522"/>
        <v>42.12</v>
      </c>
      <c r="CBK119" s="1" t="s">
        <v>538</v>
      </c>
      <c r="CBL119" s="4" t="str" cm="1">
        <f t="array" ref="CBL119:CBN119">IFERROR(VLOOKUP(CBK119,[1]MA!$A$6:$D$32,{2,3,4},0),IFERROR(VLOOKUP(CBK119,[1]MO!$A$6:$D$26,{2,3,4},0),IFERROR(VLOOKUP(CBK119,[1]MQ!$A$6:$D$26,{2,3,4},0),IFERROR(VLOOKUP(CBK119,[1]BA!$A$6:$H$184,{2,5,8},0),{"No encontrado","X","X"}))))</f>
        <v>VARILLA CORRUGADA</v>
      </c>
      <c r="CBM119" s="12" t="str">
        <v>Kg</v>
      </c>
      <c r="CBN119" s="4">
        <v>18</v>
      </c>
      <c r="CBO119" s="1">
        <f t="shared" ref="CBO119" si="6403">4*0.556*1.05</f>
        <v>2.34</v>
      </c>
      <c r="CBP119" s="4">
        <f t="shared" si="524"/>
        <v>42.12</v>
      </c>
      <c r="CBS119" s="1" t="s">
        <v>538</v>
      </c>
      <c r="CBT119" s="4" t="str" cm="1">
        <f t="array" ref="CBT119:CBV119">IFERROR(VLOOKUP(CBS119,[1]MA!$A$6:$D$32,{2,3,4},0),IFERROR(VLOOKUP(CBS119,[1]MO!$A$6:$D$26,{2,3,4},0),IFERROR(VLOOKUP(CBS119,[1]MQ!$A$6:$D$26,{2,3,4},0),IFERROR(VLOOKUP(CBS119,[1]BA!$A$6:$H$184,{2,5,8},0),{"No encontrado","X","X"}))))</f>
        <v>VARILLA CORRUGADA</v>
      </c>
      <c r="CBU119" s="12" t="str">
        <v>Kg</v>
      </c>
      <c r="CBV119" s="4">
        <v>18</v>
      </c>
      <c r="CBW119" s="1">
        <f t="shared" ref="CBW119" si="6404">4*0.556*1.05</f>
        <v>2.34</v>
      </c>
      <c r="CBX119" s="4">
        <f t="shared" si="526"/>
        <v>42.12</v>
      </c>
      <c r="CCA119" s="1" t="s">
        <v>538</v>
      </c>
      <c r="CCB119" s="4" t="str" cm="1">
        <f t="array" ref="CCB119:CCD119">IFERROR(VLOOKUP(CCA119,[1]MA!$A$6:$D$32,{2,3,4},0),IFERROR(VLOOKUP(CCA119,[1]MO!$A$6:$D$26,{2,3,4},0),IFERROR(VLOOKUP(CCA119,[1]MQ!$A$6:$D$26,{2,3,4},0),IFERROR(VLOOKUP(CCA119,[1]BA!$A$6:$H$184,{2,5,8},0),{"No encontrado","X","X"}))))</f>
        <v>VARILLA CORRUGADA</v>
      </c>
      <c r="CCC119" s="12" t="str">
        <v>Kg</v>
      </c>
      <c r="CCD119" s="4">
        <v>18</v>
      </c>
      <c r="CCE119" s="1">
        <f t="shared" ref="CCE119" si="6405">4*0.556*1.05</f>
        <v>2.34</v>
      </c>
      <c r="CCF119" s="4">
        <f t="shared" si="528"/>
        <v>42.12</v>
      </c>
      <c r="CCI119" s="1" t="s">
        <v>538</v>
      </c>
      <c r="CCJ119" s="4" t="str" cm="1">
        <f t="array" ref="CCJ119:CCL119">IFERROR(VLOOKUP(CCI119,[1]MA!$A$6:$D$32,{2,3,4},0),IFERROR(VLOOKUP(CCI119,[1]MO!$A$6:$D$26,{2,3,4},0),IFERROR(VLOOKUP(CCI119,[1]MQ!$A$6:$D$26,{2,3,4},0),IFERROR(VLOOKUP(CCI119,[1]BA!$A$6:$H$184,{2,5,8},0),{"No encontrado","X","X"}))))</f>
        <v>VARILLA CORRUGADA</v>
      </c>
      <c r="CCK119" s="12" t="str">
        <v>Kg</v>
      </c>
      <c r="CCL119" s="4">
        <v>18</v>
      </c>
      <c r="CCM119" s="1">
        <f t="shared" ref="CCM119" si="6406">4*0.556*1.05</f>
        <v>2.34</v>
      </c>
      <c r="CCN119" s="4">
        <f t="shared" si="530"/>
        <v>42.12</v>
      </c>
      <c r="CCQ119" s="1" t="s">
        <v>538</v>
      </c>
      <c r="CCR119" s="4" t="str" cm="1">
        <f t="array" ref="CCR119:CCT119">IFERROR(VLOOKUP(CCQ119,[1]MA!$A$6:$D$32,{2,3,4},0),IFERROR(VLOOKUP(CCQ119,[1]MO!$A$6:$D$26,{2,3,4},0),IFERROR(VLOOKUP(CCQ119,[1]MQ!$A$6:$D$26,{2,3,4},0),IFERROR(VLOOKUP(CCQ119,[1]BA!$A$6:$H$184,{2,5,8},0),{"No encontrado","X","X"}))))</f>
        <v>VARILLA CORRUGADA</v>
      </c>
      <c r="CCS119" s="12" t="str">
        <v>Kg</v>
      </c>
      <c r="CCT119" s="4">
        <v>18</v>
      </c>
      <c r="CCU119" s="1">
        <f t="shared" ref="CCU119" si="6407">4*0.556*1.05</f>
        <v>2.34</v>
      </c>
      <c r="CCV119" s="4">
        <f t="shared" si="532"/>
        <v>42.12</v>
      </c>
      <c r="CCY119" s="1" t="s">
        <v>538</v>
      </c>
      <c r="CCZ119" s="4" t="str" cm="1">
        <f t="array" ref="CCZ119:CDB119">IFERROR(VLOOKUP(CCY119,[1]MA!$A$6:$D$32,{2,3,4},0),IFERROR(VLOOKUP(CCY119,[1]MO!$A$6:$D$26,{2,3,4},0),IFERROR(VLOOKUP(CCY119,[1]MQ!$A$6:$D$26,{2,3,4},0),IFERROR(VLOOKUP(CCY119,[1]BA!$A$6:$H$184,{2,5,8},0),{"No encontrado","X","X"}))))</f>
        <v>VARILLA CORRUGADA</v>
      </c>
      <c r="CDA119" s="12" t="str">
        <v>Kg</v>
      </c>
      <c r="CDB119" s="4">
        <v>18</v>
      </c>
      <c r="CDC119" s="1">
        <f t="shared" ref="CDC119" si="6408">4*0.556*1.05</f>
        <v>2.34</v>
      </c>
      <c r="CDD119" s="4">
        <f t="shared" si="534"/>
        <v>42.12</v>
      </c>
      <c r="CDG119" s="1" t="s">
        <v>538</v>
      </c>
      <c r="CDH119" s="4" t="str" cm="1">
        <f t="array" ref="CDH119:CDJ119">IFERROR(VLOOKUP(CDG119,[1]MA!$A$6:$D$32,{2,3,4},0),IFERROR(VLOOKUP(CDG119,[1]MO!$A$6:$D$26,{2,3,4},0),IFERROR(VLOOKUP(CDG119,[1]MQ!$A$6:$D$26,{2,3,4},0),IFERROR(VLOOKUP(CDG119,[1]BA!$A$6:$H$184,{2,5,8},0),{"No encontrado","X","X"}))))</f>
        <v>VARILLA CORRUGADA</v>
      </c>
      <c r="CDI119" s="12" t="str">
        <v>Kg</v>
      </c>
      <c r="CDJ119" s="4">
        <v>18</v>
      </c>
      <c r="CDK119" s="1">
        <f t="shared" ref="CDK119" si="6409">4*0.556*1.05</f>
        <v>2.34</v>
      </c>
      <c r="CDL119" s="4">
        <f t="shared" si="536"/>
        <v>42.12</v>
      </c>
      <c r="CDO119" s="1" t="s">
        <v>538</v>
      </c>
      <c r="CDP119" s="4" t="str" cm="1">
        <f t="array" ref="CDP119:CDR119">IFERROR(VLOOKUP(CDO119,[1]MA!$A$6:$D$32,{2,3,4},0),IFERROR(VLOOKUP(CDO119,[1]MO!$A$6:$D$26,{2,3,4},0),IFERROR(VLOOKUP(CDO119,[1]MQ!$A$6:$D$26,{2,3,4},0),IFERROR(VLOOKUP(CDO119,[1]BA!$A$6:$H$184,{2,5,8},0),{"No encontrado","X","X"}))))</f>
        <v>VARILLA CORRUGADA</v>
      </c>
      <c r="CDQ119" s="12" t="str">
        <v>Kg</v>
      </c>
      <c r="CDR119" s="4">
        <v>18</v>
      </c>
      <c r="CDS119" s="1">
        <f t="shared" ref="CDS119" si="6410">4*0.556*1.05</f>
        <v>2.34</v>
      </c>
      <c r="CDT119" s="4">
        <f t="shared" si="538"/>
        <v>42.12</v>
      </c>
      <c r="CDW119" s="1" t="s">
        <v>538</v>
      </c>
      <c r="CDX119" s="4" t="str" cm="1">
        <f t="array" ref="CDX119:CDZ119">IFERROR(VLOOKUP(CDW119,[1]MA!$A$6:$D$32,{2,3,4},0),IFERROR(VLOOKUP(CDW119,[1]MO!$A$6:$D$26,{2,3,4},0),IFERROR(VLOOKUP(CDW119,[1]MQ!$A$6:$D$26,{2,3,4},0),IFERROR(VLOOKUP(CDW119,[1]BA!$A$6:$H$184,{2,5,8},0),{"No encontrado","X","X"}))))</f>
        <v>VARILLA CORRUGADA</v>
      </c>
      <c r="CDY119" s="12" t="str">
        <v>Kg</v>
      </c>
      <c r="CDZ119" s="4">
        <v>18</v>
      </c>
      <c r="CEA119" s="1">
        <f t="shared" ref="CEA119" si="6411">4*0.556*1.05</f>
        <v>2.34</v>
      </c>
      <c r="CEB119" s="4">
        <f t="shared" si="540"/>
        <v>42.12</v>
      </c>
      <c r="CEE119" s="1" t="s">
        <v>538</v>
      </c>
      <c r="CEF119" s="4" t="str" cm="1">
        <f t="array" ref="CEF119:CEH119">IFERROR(VLOOKUP(CEE119,[1]MA!$A$6:$D$32,{2,3,4},0),IFERROR(VLOOKUP(CEE119,[1]MO!$A$6:$D$26,{2,3,4},0),IFERROR(VLOOKUP(CEE119,[1]MQ!$A$6:$D$26,{2,3,4},0),IFERROR(VLOOKUP(CEE119,[1]BA!$A$6:$H$184,{2,5,8},0),{"No encontrado","X","X"}))))</f>
        <v>VARILLA CORRUGADA</v>
      </c>
      <c r="CEG119" s="12" t="str">
        <v>Kg</v>
      </c>
      <c r="CEH119" s="4">
        <v>18</v>
      </c>
      <c r="CEI119" s="1">
        <f t="shared" ref="CEI119" si="6412">4*0.556*1.05</f>
        <v>2.34</v>
      </c>
      <c r="CEJ119" s="4">
        <f t="shared" si="542"/>
        <v>42.12</v>
      </c>
      <c r="CEM119" s="1" t="s">
        <v>538</v>
      </c>
      <c r="CEN119" s="4" t="str" cm="1">
        <f t="array" ref="CEN119:CEP119">IFERROR(VLOOKUP(CEM119,[1]MA!$A$6:$D$32,{2,3,4},0),IFERROR(VLOOKUP(CEM119,[1]MO!$A$6:$D$26,{2,3,4},0),IFERROR(VLOOKUP(CEM119,[1]MQ!$A$6:$D$26,{2,3,4},0),IFERROR(VLOOKUP(CEM119,[1]BA!$A$6:$H$184,{2,5,8},0),{"No encontrado","X","X"}))))</f>
        <v>VARILLA CORRUGADA</v>
      </c>
      <c r="CEO119" s="12" t="str">
        <v>Kg</v>
      </c>
      <c r="CEP119" s="4">
        <v>18</v>
      </c>
      <c r="CEQ119" s="1">
        <f t="shared" ref="CEQ119" si="6413">4*0.556*1.05</f>
        <v>2.34</v>
      </c>
      <c r="CER119" s="4">
        <f t="shared" si="544"/>
        <v>42.12</v>
      </c>
      <c r="CEU119" s="1" t="s">
        <v>538</v>
      </c>
      <c r="CEV119" s="4" t="str" cm="1">
        <f t="array" ref="CEV119:CEX119">IFERROR(VLOOKUP(CEU119,[1]MA!$A$6:$D$32,{2,3,4},0),IFERROR(VLOOKUP(CEU119,[1]MO!$A$6:$D$26,{2,3,4},0),IFERROR(VLOOKUP(CEU119,[1]MQ!$A$6:$D$26,{2,3,4},0),IFERROR(VLOOKUP(CEU119,[1]BA!$A$6:$H$184,{2,5,8},0),{"No encontrado","X","X"}))))</f>
        <v>VARILLA CORRUGADA</v>
      </c>
      <c r="CEW119" s="12" t="str">
        <v>Kg</v>
      </c>
      <c r="CEX119" s="4">
        <v>18</v>
      </c>
      <c r="CEY119" s="1">
        <f t="shared" ref="CEY119" si="6414">4*0.556*1.05</f>
        <v>2.34</v>
      </c>
      <c r="CEZ119" s="4">
        <f t="shared" si="546"/>
        <v>42.12</v>
      </c>
      <c r="CFC119" s="1" t="s">
        <v>538</v>
      </c>
      <c r="CFD119" s="4" t="str" cm="1">
        <f t="array" ref="CFD119:CFF119">IFERROR(VLOOKUP(CFC119,[1]MA!$A$6:$D$32,{2,3,4},0),IFERROR(VLOOKUP(CFC119,[1]MO!$A$6:$D$26,{2,3,4},0),IFERROR(VLOOKUP(CFC119,[1]MQ!$A$6:$D$26,{2,3,4},0),IFERROR(VLOOKUP(CFC119,[1]BA!$A$6:$H$184,{2,5,8},0),{"No encontrado","X","X"}))))</f>
        <v>VARILLA CORRUGADA</v>
      </c>
      <c r="CFE119" s="12" t="str">
        <v>Kg</v>
      </c>
      <c r="CFF119" s="4">
        <v>18</v>
      </c>
      <c r="CFG119" s="1">
        <f t="shared" ref="CFG119" si="6415">4*0.556*1.05</f>
        <v>2.34</v>
      </c>
      <c r="CFH119" s="4">
        <f t="shared" si="548"/>
        <v>42.12</v>
      </c>
      <c r="CFK119" s="1" t="s">
        <v>538</v>
      </c>
      <c r="CFL119" s="4" t="str" cm="1">
        <f t="array" ref="CFL119:CFN119">IFERROR(VLOOKUP(CFK119,[1]MA!$A$6:$D$32,{2,3,4},0),IFERROR(VLOOKUP(CFK119,[1]MO!$A$6:$D$26,{2,3,4},0),IFERROR(VLOOKUP(CFK119,[1]MQ!$A$6:$D$26,{2,3,4},0),IFERROR(VLOOKUP(CFK119,[1]BA!$A$6:$H$184,{2,5,8},0),{"No encontrado","X","X"}))))</f>
        <v>VARILLA CORRUGADA</v>
      </c>
      <c r="CFM119" s="12" t="str">
        <v>Kg</v>
      </c>
      <c r="CFN119" s="4">
        <v>18</v>
      </c>
      <c r="CFO119" s="1">
        <f t="shared" ref="CFO119" si="6416">4*0.556*1.05</f>
        <v>2.34</v>
      </c>
      <c r="CFP119" s="4">
        <f t="shared" si="550"/>
        <v>42.12</v>
      </c>
      <c r="CFS119" s="1" t="s">
        <v>538</v>
      </c>
      <c r="CFT119" s="4" t="str" cm="1">
        <f t="array" ref="CFT119:CFV119">IFERROR(VLOOKUP(CFS119,[1]MA!$A$6:$D$32,{2,3,4},0),IFERROR(VLOOKUP(CFS119,[1]MO!$A$6:$D$26,{2,3,4},0),IFERROR(VLOOKUP(CFS119,[1]MQ!$A$6:$D$26,{2,3,4},0),IFERROR(VLOOKUP(CFS119,[1]BA!$A$6:$H$184,{2,5,8},0),{"No encontrado","X","X"}))))</f>
        <v>VARILLA CORRUGADA</v>
      </c>
      <c r="CFU119" s="12" t="str">
        <v>Kg</v>
      </c>
      <c r="CFV119" s="4">
        <v>18</v>
      </c>
      <c r="CFW119" s="1">
        <f t="shared" ref="CFW119" si="6417">4*0.556*1.05</f>
        <v>2.34</v>
      </c>
      <c r="CFX119" s="4">
        <f t="shared" si="552"/>
        <v>42.12</v>
      </c>
      <c r="CGA119" s="1" t="s">
        <v>538</v>
      </c>
      <c r="CGB119" s="4" t="str" cm="1">
        <f t="array" ref="CGB119:CGD119">IFERROR(VLOOKUP(CGA119,[1]MA!$A$6:$D$32,{2,3,4},0),IFERROR(VLOOKUP(CGA119,[1]MO!$A$6:$D$26,{2,3,4},0),IFERROR(VLOOKUP(CGA119,[1]MQ!$A$6:$D$26,{2,3,4},0),IFERROR(VLOOKUP(CGA119,[1]BA!$A$6:$H$184,{2,5,8},0),{"No encontrado","X","X"}))))</f>
        <v>VARILLA CORRUGADA</v>
      </c>
      <c r="CGC119" s="12" t="str">
        <v>Kg</v>
      </c>
      <c r="CGD119" s="4">
        <v>18</v>
      </c>
      <c r="CGE119" s="1">
        <f t="shared" ref="CGE119" si="6418">4*0.556*1.05</f>
        <v>2.34</v>
      </c>
      <c r="CGF119" s="4">
        <f t="shared" si="554"/>
        <v>42.12</v>
      </c>
      <c r="CGI119" s="1" t="s">
        <v>538</v>
      </c>
      <c r="CGJ119" s="4" t="str" cm="1">
        <f t="array" ref="CGJ119:CGL119">IFERROR(VLOOKUP(CGI119,[1]MA!$A$6:$D$32,{2,3,4},0),IFERROR(VLOOKUP(CGI119,[1]MO!$A$6:$D$26,{2,3,4},0),IFERROR(VLOOKUP(CGI119,[1]MQ!$A$6:$D$26,{2,3,4},0),IFERROR(VLOOKUP(CGI119,[1]BA!$A$6:$H$184,{2,5,8},0),{"No encontrado","X","X"}))))</f>
        <v>VARILLA CORRUGADA</v>
      </c>
      <c r="CGK119" s="12" t="str">
        <v>Kg</v>
      </c>
      <c r="CGL119" s="4">
        <v>18</v>
      </c>
      <c r="CGM119" s="1">
        <f t="shared" ref="CGM119" si="6419">4*0.556*1.05</f>
        <v>2.34</v>
      </c>
      <c r="CGN119" s="4">
        <f t="shared" si="556"/>
        <v>42.12</v>
      </c>
      <c r="CGQ119" s="1" t="s">
        <v>538</v>
      </c>
      <c r="CGR119" s="4" t="str" cm="1">
        <f t="array" ref="CGR119:CGT119">IFERROR(VLOOKUP(CGQ119,[1]MA!$A$6:$D$32,{2,3,4},0),IFERROR(VLOOKUP(CGQ119,[1]MO!$A$6:$D$26,{2,3,4},0),IFERROR(VLOOKUP(CGQ119,[1]MQ!$A$6:$D$26,{2,3,4},0),IFERROR(VLOOKUP(CGQ119,[1]BA!$A$6:$H$184,{2,5,8},0),{"No encontrado","X","X"}))))</f>
        <v>VARILLA CORRUGADA</v>
      </c>
      <c r="CGS119" s="12" t="str">
        <v>Kg</v>
      </c>
      <c r="CGT119" s="4">
        <v>18</v>
      </c>
      <c r="CGU119" s="1">
        <f t="shared" ref="CGU119" si="6420">4*0.556*1.05</f>
        <v>2.34</v>
      </c>
      <c r="CGV119" s="4">
        <f t="shared" si="558"/>
        <v>42.12</v>
      </c>
      <c r="CGY119" s="1" t="s">
        <v>538</v>
      </c>
      <c r="CGZ119" s="4" t="str" cm="1">
        <f t="array" ref="CGZ119:CHB119">IFERROR(VLOOKUP(CGY119,[1]MA!$A$6:$D$32,{2,3,4},0),IFERROR(VLOOKUP(CGY119,[1]MO!$A$6:$D$26,{2,3,4},0),IFERROR(VLOOKUP(CGY119,[1]MQ!$A$6:$D$26,{2,3,4},0),IFERROR(VLOOKUP(CGY119,[1]BA!$A$6:$H$184,{2,5,8},0),{"No encontrado","X","X"}))))</f>
        <v>VARILLA CORRUGADA</v>
      </c>
      <c r="CHA119" s="12" t="str">
        <v>Kg</v>
      </c>
      <c r="CHB119" s="4">
        <v>18</v>
      </c>
      <c r="CHC119" s="1">
        <f t="shared" ref="CHC119" si="6421">4*0.556*1.05</f>
        <v>2.34</v>
      </c>
      <c r="CHD119" s="4">
        <f t="shared" si="560"/>
        <v>42.12</v>
      </c>
      <c r="CHG119" s="1" t="s">
        <v>538</v>
      </c>
      <c r="CHH119" s="4" t="str" cm="1">
        <f t="array" ref="CHH119:CHJ119">IFERROR(VLOOKUP(CHG119,[1]MA!$A$6:$D$32,{2,3,4},0),IFERROR(VLOOKUP(CHG119,[1]MO!$A$6:$D$26,{2,3,4},0),IFERROR(VLOOKUP(CHG119,[1]MQ!$A$6:$D$26,{2,3,4},0),IFERROR(VLOOKUP(CHG119,[1]BA!$A$6:$H$184,{2,5,8},0),{"No encontrado","X","X"}))))</f>
        <v>VARILLA CORRUGADA</v>
      </c>
      <c r="CHI119" s="12" t="str">
        <v>Kg</v>
      </c>
      <c r="CHJ119" s="4">
        <v>18</v>
      </c>
      <c r="CHK119" s="1">
        <f t="shared" ref="CHK119" si="6422">4*0.556*1.05</f>
        <v>2.34</v>
      </c>
      <c r="CHL119" s="4">
        <f t="shared" si="562"/>
        <v>42.12</v>
      </c>
      <c r="CHO119" s="1" t="s">
        <v>538</v>
      </c>
      <c r="CHP119" s="4" t="str" cm="1">
        <f t="array" ref="CHP119:CHR119">IFERROR(VLOOKUP(CHO119,[1]MA!$A$6:$D$32,{2,3,4},0),IFERROR(VLOOKUP(CHO119,[1]MO!$A$6:$D$26,{2,3,4},0),IFERROR(VLOOKUP(CHO119,[1]MQ!$A$6:$D$26,{2,3,4},0),IFERROR(VLOOKUP(CHO119,[1]BA!$A$6:$H$184,{2,5,8},0),{"No encontrado","X","X"}))))</f>
        <v>VARILLA CORRUGADA</v>
      </c>
      <c r="CHQ119" s="12" t="str">
        <v>Kg</v>
      </c>
      <c r="CHR119" s="4">
        <v>18</v>
      </c>
      <c r="CHS119" s="1">
        <f t="shared" ref="CHS119" si="6423">4*0.556*1.05</f>
        <v>2.34</v>
      </c>
      <c r="CHT119" s="4">
        <f t="shared" si="564"/>
        <v>42.12</v>
      </c>
      <c r="CHW119" s="1" t="s">
        <v>538</v>
      </c>
      <c r="CHX119" s="4" t="str" cm="1">
        <f t="array" ref="CHX119:CHZ119">IFERROR(VLOOKUP(CHW119,[1]MA!$A$6:$D$32,{2,3,4},0),IFERROR(VLOOKUP(CHW119,[1]MO!$A$6:$D$26,{2,3,4},0),IFERROR(VLOOKUP(CHW119,[1]MQ!$A$6:$D$26,{2,3,4},0),IFERROR(VLOOKUP(CHW119,[1]BA!$A$6:$H$184,{2,5,8},0),{"No encontrado","X","X"}))))</f>
        <v>VARILLA CORRUGADA</v>
      </c>
      <c r="CHY119" s="12" t="str">
        <v>Kg</v>
      </c>
      <c r="CHZ119" s="4">
        <v>18</v>
      </c>
      <c r="CIA119" s="1">
        <f t="shared" ref="CIA119" si="6424">4*0.556*1.05</f>
        <v>2.34</v>
      </c>
      <c r="CIB119" s="4">
        <f t="shared" si="566"/>
        <v>42.12</v>
      </c>
      <c r="CIE119" s="1" t="s">
        <v>538</v>
      </c>
      <c r="CIF119" s="4" t="str" cm="1">
        <f t="array" ref="CIF119:CIH119">IFERROR(VLOOKUP(CIE119,[1]MA!$A$6:$D$32,{2,3,4},0),IFERROR(VLOOKUP(CIE119,[1]MO!$A$6:$D$26,{2,3,4},0),IFERROR(VLOOKUP(CIE119,[1]MQ!$A$6:$D$26,{2,3,4},0),IFERROR(VLOOKUP(CIE119,[1]BA!$A$6:$H$184,{2,5,8},0),{"No encontrado","X","X"}))))</f>
        <v>VARILLA CORRUGADA</v>
      </c>
      <c r="CIG119" s="12" t="str">
        <v>Kg</v>
      </c>
      <c r="CIH119" s="4">
        <v>18</v>
      </c>
      <c r="CII119" s="1">
        <f t="shared" ref="CII119" si="6425">4*0.556*1.05</f>
        <v>2.34</v>
      </c>
      <c r="CIJ119" s="4">
        <f t="shared" si="568"/>
        <v>42.12</v>
      </c>
      <c r="CIM119" s="1" t="s">
        <v>538</v>
      </c>
      <c r="CIN119" s="4" t="str" cm="1">
        <f t="array" ref="CIN119:CIP119">IFERROR(VLOOKUP(CIM119,[1]MA!$A$6:$D$32,{2,3,4},0),IFERROR(VLOOKUP(CIM119,[1]MO!$A$6:$D$26,{2,3,4},0),IFERROR(VLOOKUP(CIM119,[1]MQ!$A$6:$D$26,{2,3,4},0),IFERROR(VLOOKUP(CIM119,[1]BA!$A$6:$H$184,{2,5,8},0),{"No encontrado","X","X"}))))</f>
        <v>VARILLA CORRUGADA</v>
      </c>
      <c r="CIO119" s="12" t="str">
        <v>Kg</v>
      </c>
      <c r="CIP119" s="4">
        <v>18</v>
      </c>
      <c r="CIQ119" s="1">
        <f t="shared" ref="CIQ119" si="6426">4*0.556*1.05</f>
        <v>2.34</v>
      </c>
      <c r="CIR119" s="4">
        <f t="shared" si="570"/>
        <v>42.12</v>
      </c>
      <c r="CIU119" s="1" t="s">
        <v>538</v>
      </c>
      <c r="CIV119" s="4" t="str" cm="1">
        <f t="array" ref="CIV119:CIX119">IFERROR(VLOOKUP(CIU119,[1]MA!$A$6:$D$32,{2,3,4},0),IFERROR(VLOOKUP(CIU119,[1]MO!$A$6:$D$26,{2,3,4},0),IFERROR(VLOOKUP(CIU119,[1]MQ!$A$6:$D$26,{2,3,4},0),IFERROR(VLOOKUP(CIU119,[1]BA!$A$6:$H$184,{2,5,8},0),{"No encontrado","X","X"}))))</f>
        <v>VARILLA CORRUGADA</v>
      </c>
      <c r="CIW119" s="12" t="str">
        <v>Kg</v>
      </c>
      <c r="CIX119" s="4">
        <v>18</v>
      </c>
      <c r="CIY119" s="1">
        <f t="shared" ref="CIY119" si="6427">4*0.556*1.05</f>
        <v>2.34</v>
      </c>
      <c r="CIZ119" s="4">
        <f t="shared" si="572"/>
        <v>42.12</v>
      </c>
      <c r="CJC119" s="1" t="s">
        <v>538</v>
      </c>
      <c r="CJD119" s="4" t="str" cm="1">
        <f t="array" ref="CJD119:CJF119">IFERROR(VLOOKUP(CJC119,[1]MA!$A$6:$D$32,{2,3,4},0),IFERROR(VLOOKUP(CJC119,[1]MO!$A$6:$D$26,{2,3,4},0),IFERROR(VLOOKUP(CJC119,[1]MQ!$A$6:$D$26,{2,3,4},0),IFERROR(VLOOKUP(CJC119,[1]BA!$A$6:$H$184,{2,5,8},0),{"No encontrado","X","X"}))))</f>
        <v>VARILLA CORRUGADA</v>
      </c>
      <c r="CJE119" s="12" t="str">
        <v>Kg</v>
      </c>
      <c r="CJF119" s="4">
        <v>18</v>
      </c>
      <c r="CJG119" s="1">
        <f t="shared" ref="CJG119" si="6428">4*0.556*1.05</f>
        <v>2.34</v>
      </c>
      <c r="CJH119" s="4">
        <f t="shared" si="574"/>
        <v>42.12</v>
      </c>
      <c r="CJK119" s="1" t="s">
        <v>538</v>
      </c>
      <c r="CJL119" s="4" t="str" cm="1">
        <f t="array" ref="CJL119:CJN119">IFERROR(VLOOKUP(CJK119,[1]MA!$A$6:$D$32,{2,3,4},0),IFERROR(VLOOKUP(CJK119,[1]MO!$A$6:$D$26,{2,3,4},0),IFERROR(VLOOKUP(CJK119,[1]MQ!$A$6:$D$26,{2,3,4},0),IFERROR(VLOOKUP(CJK119,[1]BA!$A$6:$H$184,{2,5,8},0),{"No encontrado","X","X"}))))</f>
        <v>VARILLA CORRUGADA</v>
      </c>
      <c r="CJM119" s="12" t="str">
        <v>Kg</v>
      </c>
      <c r="CJN119" s="4">
        <v>18</v>
      </c>
      <c r="CJO119" s="1">
        <f t="shared" ref="CJO119" si="6429">4*0.556*1.05</f>
        <v>2.34</v>
      </c>
      <c r="CJP119" s="4">
        <f t="shared" si="576"/>
        <v>42.12</v>
      </c>
      <c r="CJS119" s="1" t="s">
        <v>538</v>
      </c>
      <c r="CJT119" s="4" t="str" cm="1">
        <f t="array" ref="CJT119:CJV119">IFERROR(VLOOKUP(CJS119,[1]MA!$A$6:$D$32,{2,3,4},0),IFERROR(VLOOKUP(CJS119,[1]MO!$A$6:$D$26,{2,3,4},0),IFERROR(VLOOKUP(CJS119,[1]MQ!$A$6:$D$26,{2,3,4},0),IFERROR(VLOOKUP(CJS119,[1]BA!$A$6:$H$184,{2,5,8},0),{"No encontrado","X","X"}))))</f>
        <v>VARILLA CORRUGADA</v>
      </c>
      <c r="CJU119" s="12" t="str">
        <v>Kg</v>
      </c>
      <c r="CJV119" s="4">
        <v>18</v>
      </c>
      <c r="CJW119" s="1">
        <f t="shared" ref="CJW119" si="6430">4*0.556*1.05</f>
        <v>2.34</v>
      </c>
      <c r="CJX119" s="4">
        <f t="shared" si="578"/>
        <v>42.12</v>
      </c>
      <c r="CKA119" s="1" t="s">
        <v>538</v>
      </c>
      <c r="CKB119" s="4" t="str" cm="1">
        <f t="array" ref="CKB119:CKD119">IFERROR(VLOOKUP(CKA119,[1]MA!$A$6:$D$32,{2,3,4},0),IFERROR(VLOOKUP(CKA119,[1]MO!$A$6:$D$26,{2,3,4},0),IFERROR(VLOOKUP(CKA119,[1]MQ!$A$6:$D$26,{2,3,4},0),IFERROR(VLOOKUP(CKA119,[1]BA!$A$6:$H$184,{2,5,8},0),{"No encontrado","X","X"}))))</f>
        <v>VARILLA CORRUGADA</v>
      </c>
      <c r="CKC119" s="12" t="str">
        <v>Kg</v>
      </c>
      <c r="CKD119" s="4">
        <v>18</v>
      </c>
      <c r="CKE119" s="1">
        <f t="shared" ref="CKE119" si="6431">4*0.556*1.05</f>
        <v>2.34</v>
      </c>
      <c r="CKF119" s="4">
        <f t="shared" si="580"/>
        <v>42.12</v>
      </c>
      <c r="CKI119" s="1" t="s">
        <v>538</v>
      </c>
      <c r="CKJ119" s="4" t="str" cm="1">
        <f t="array" ref="CKJ119:CKL119">IFERROR(VLOOKUP(CKI119,[1]MA!$A$6:$D$32,{2,3,4},0),IFERROR(VLOOKUP(CKI119,[1]MO!$A$6:$D$26,{2,3,4},0),IFERROR(VLOOKUP(CKI119,[1]MQ!$A$6:$D$26,{2,3,4},0),IFERROR(VLOOKUP(CKI119,[1]BA!$A$6:$H$184,{2,5,8},0),{"No encontrado","X","X"}))))</f>
        <v>VARILLA CORRUGADA</v>
      </c>
      <c r="CKK119" s="12" t="str">
        <v>Kg</v>
      </c>
      <c r="CKL119" s="4">
        <v>18</v>
      </c>
      <c r="CKM119" s="1">
        <f t="shared" ref="CKM119" si="6432">4*0.556*1.05</f>
        <v>2.34</v>
      </c>
      <c r="CKN119" s="4">
        <f t="shared" si="582"/>
        <v>42.12</v>
      </c>
      <c r="CKQ119" s="1" t="s">
        <v>538</v>
      </c>
      <c r="CKR119" s="4" t="str" cm="1">
        <f t="array" ref="CKR119:CKT119">IFERROR(VLOOKUP(CKQ119,[1]MA!$A$6:$D$32,{2,3,4},0),IFERROR(VLOOKUP(CKQ119,[1]MO!$A$6:$D$26,{2,3,4},0),IFERROR(VLOOKUP(CKQ119,[1]MQ!$A$6:$D$26,{2,3,4},0),IFERROR(VLOOKUP(CKQ119,[1]BA!$A$6:$H$184,{2,5,8},0),{"No encontrado","X","X"}))))</f>
        <v>VARILLA CORRUGADA</v>
      </c>
      <c r="CKS119" s="12" t="str">
        <v>Kg</v>
      </c>
      <c r="CKT119" s="4">
        <v>18</v>
      </c>
      <c r="CKU119" s="1">
        <f t="shared" ref="CKU119" si="6433">4*0.556*1.05</f>
        <v>2.34</v>
      </c>
      <c r="CKV119" s="4">
        <f t="shared" si="584"/>
        <v>42.12</v>
      </c>
      <c r="CKY119" s="1" t="s">
        <v>538</v>
      </c>
      <c r="CKZ119" s="4" t="str" cm="1">
        <f t="array" ref="CKZ119:CLB119">IFERROR(VLOOKUP(CKY119,[1]MA!$A$6:$D$32,{2,3,4},0),IFERROR(VLOOKUP(CKY119,[1]MO!$A$6:$D$26,{2,3,4},0),IFERROR(VLOOKUP(CKY119,[1]MQ!$A$6:$D$26,{2,3,4},0),IFERROR(VLOOKUP(CKY119,[1]BA!$A$6:$H$184,{2,5,8},0),{"No encontrado","X","X"}))))</f>
        <v>VARILLA CORRUGADA</v>
      </c>
      <c r="CLA119" s="12" t="str">
        <v>Kg</v>
      </c>
      <c r="CLB119" s="4">
        <v>18</v>
      </c>
      <c r="CLC119" s="1">
        <f t="shared" ref="CLC119" si="6434">4*0.556*1.05</f>
        <v>2.34</v>
      </c>
      <c r="CLD119" s="4">
        <f t="shared" si="586"/>
        <v>42.12</v>
      </c>
      <c r="CLG119" s="1" t="s">
        <v>538</v>
      </c>
      <c r="CLH119" s="4" t="str" cm="1">
        <f t="array" ref="CLH119:CLJ119">IFERROR(VLOOKUP(CLG119,[1]MA!$A$6:$D$32,{2,3,4},0),IFERROR(VLOOKUP(CLG119,[1]MO!$A$6:$D$26,{2,3,4},0),IFERROR(VLOOKUP(CLG119,[1]MQ!$A$6:$D$26,{2,3,4},0),IFERROR(VLOOKUP(CLG119,[1]BA!$A$6:$H$184,{2,5,8},0),{"No encontrado","X","X"}))))</f>
        <v>VARILLA CORRUGADA</v>
      </c>
      <c r="CLI119" s="12" t="str">
        <v>Kg</v>
      </c>
      <c r="CLJ119" s="4">
        <v>18</v>
      </c>
      <c r="CLK119" s="1">
        <f t="shared" ref="CLK119" si="6435">4*0.556*1.05</f>
        <v>2.34</v>
      </c>
      <c r="CLL119" s="4">
        <f t="shared" si="588"/>
        <v>42.12</v>
      </c>
      <c r="CLO119" s="1" t="s">
        <v>538</v>
      </c>
      <c r="CLP119" s="4" t="str" cm="1">
        <f t="array" ref="CLP119:CLR119">IFERROR(VLOOKUP(CLO119,[1]MA!$A$6:$D$32,{2,3,4},0),IFERROR(VLOOKUP(CLO119,[1]MO!$A$6:$D$26,{2,3,4},0),IFERROR(VLOOKUP(CLO119,[1]MQ!$A$6:$D$26,{2,3,4},0),IFERROR(VLOOKUP(CLO119,[1]BA!$A$6:$H$184,{2,5,8},0),{"No encontrado","X","X"}))))</f>
        <v>VARILLA CORRUGADA</v>
      </c>
      <c r="CLQ119" s="12" t="str">
        <v>Kg</v>
      </c>
      <c r="CLR119" s="4">
        <v>18</v>
      </c>
      <c r="CLS119" s="1">
        <f t="shared" ref="CLS119" si="6436">4*0.556*1.05</f>
        <v>2.34</v>
      </c>
      <c r="CLT119" s="4">
        <f t="shared" si="590"/>
        <v>42.12</v>
      </c>
      <c r="CLW119" s="1" t="s">
        <v>538</v>
      </c>
      <c r="CLX119" s="4" t="str" cm="1">
        <f t="array" ref="CLX119:CLZ119">IFERROR(VLOOKUP(CLW119,[1]MA!$A$6:$D$32,{2,3,4},0),IFERROR(VLOOKUP(CLW119,[1]MO!$A$6:$D$26,{2,3,4},0),IFERROR(VLOOKUP(CLW119,[1]MQ!$A$6:$D$26,{2,3,4},0),IFERROR(VLOOKUP(CLW119,[1]BA!$A$6:$H$184,{2,5,8},0),{"No encontrado","X","X"}))))</f>
        <v>VARILLA CORRUGADA</v>
      </c>
      <c r="CLY119" s="12" t="str">
        <v>Kg</v>
      </c>
      <c r="CLZ119" s="4">
        <v>18</v>
      </c>
      <c r="CMA119" s="1">
        <f t="shared" ref="CMA119" si="6437">4*0.556*1.05</f>
        <v>2.34</v>
      </c>
      <c r="CMB119" s="4">
        <f t="shared" si="592"/>
        <v>42.12</v>
      </c>
      <c r="CME119" s="1" t="s">
        <v>538</v>
      </c>
      <c r="CMF119" s="4" t="str" cm="1">
        <f t="array" ref="CMF119:CMH119">IFERROR(VLOOKUP(CME119,[1]MA!$A$6:$D$32,{2,3,4},0),IFERROR(VLOOKUP(CME119,[1]MO!$A$6:$D$26,{2,3,4},0),IFERROR(VLOOKUP(CME119,[1]MQ!$A$6:$D$26,{2,3,4},0),IFERROR(VLOOKUP(CME119,[1]BA!$A$6:$H$184,{2,5,8},0),{"No encontrado","X","X"}))))</f>
        <v>VARILLA CORRUGADA</v>
      </c>
      <c r="CMG119" s="12" t="str">
        <v>Kg</v>
      </c>
      <c r="CMH119" s="4">
        <v>18</v>
      </c>
      <c r="CMI119" s="1">
        <f t="shared" ref="CMI119" si="6438">4*0.556*1.05</f>
        <v>2.34</v>
      </c>
      <c r="CMJ119" s="4">
        <f t="shared" si="594"/>
        <v>42.12</v>
      </c>
      <c r="CMM119" s="1" t="s">
        <v>538</v>
      </c>
      <c r="CMN119" s="4" t="str" cm="1">
        <f t="array" ref="CMN119:CMP119">IFERROR(VLOOKUP(CMM119,[1]MA!$A$6:$D$32,{2,3,4},0),IFERROR(VLOOKUP(CMM119,[1]MO!$A$6:$D$26,{2,3,4},0),IFERROR(VLOOKUP(CMM119,[1]MQ!$A$6:$D$26,{2,3,4},0),IFERROR(VLOOKUP(CMM119,[1]BA!$A$6:$H$184,{2,5,8},0),{"No encontrado","X","X"}))))</f>
        <v>VARILLA CORRUGADA</v>
      </c>
      <c r="CMO119" s="12" t="str">
        <v>Kg</v>
      </c>
      <c r="CMP119" s="4">
        <v>18</v>
      </c>
      <c r="CMQ119" s="1">
        <f t="shared" ref="CMQ119" si="6439">4*0.556*1.05</f>
        <v>2.34</v>
      </c>
      <c r="CMR119" s="4">
        <f t="shared" si="596"/>
        <v>42.12</v>
      </c>
      <c r="CMU119" s="1" t="s">
        <v>538</v>
      </c>
      <c r="CMV119" s="4" t="str" cm="1">
        <f t="array" ref="CMV119:CMX119">IFERROR(VLOOKUP(CMU119,[1]MA!$A$6:$D$32,{2,3,4},0),IFERROR(VLOOKUP(CMU119,[1]MO!$A$6:$D$26,{2,3,4},0),IFERROR(VLOOKUP(CMU119,[1]MQ!$A$6:$D$26,{2,3,4},0),IFERROR(VLOOKUP(CMU119,[1]BA!$A$6:$H$184,{2,5,8},0),{"No encontrado","X","X"}))))</f>
        <v>VARILLA CORRUGADA</v>
      </c>
      <c r="CMW119" s="12" t="str">
        <v>Kg</v>
      </c>
      <c r="CMX119" s="4">
        <v>18</v>
      </c>
      <c r="CMY119" s="1">
        <f t="shared" ref="CMY119" si="6440">4*0.556*1.05</f>
        <v>2.34</v>
      </c>
      <c r="CMZ119" s="4">
        <f t="shared" si="598"/>
        <v>42.12</v>
      </c>
      <c r="CNC119" s="1" t="s">
        <v>538</v>
      </c>
      <c r="CND119" s="4" t="str" cm="1">
        <f t="array" ref="CND119:CNF119">IFERROR(VLOOKUP(CNC119,[1]MA!$A$6:$D$32,{2,3,4},0),IFERROR(VLOOKUP(CNC119,[1]MO!$A$6:$D$26,{2,3,4},0),IFERROR(VLOOKUP(CNC119,[1]MQ!$A$6:$D$26,{2,3,4},0),IFERROR(VLOOKUP(CNC119,[1]BA!$A$6:$H$184,{2,5,8},0),{"No encontrado","X","X"}))))</f>
        <v>VARILLA CORRUGADA</v>
      </c>
      <c r="CNE119" s="12" t="str">
        <v>Kg</v>
      </c>
      <c r="CNF119" s="4">
        <v>18</v>
      </c>
      <c r="CNG119" s="1">
        <f t="shared" ref="CNG119" si="6441">4*0.556*1.05</f>
        <v>2.34</v>
      </c>
      <c r="CNH119" s="4">
        <f t="shared" si="600"/>
        <v>42.12</v>
      </c>
      <c r="CNK119" s="1" t="s">
        <v>538</v>
      </c>
      <c r="CNL119" s="4" t="str" cm="1">
        <f t="array" ref="CNL119:CNN119">IFERROR(VLOOKUP(CNK119,[1]MA!$A$6:$D$32,{2,3,4},0),IFERROR(VLOOKUP(CNK119,[1]MO!$A$6:$D$26,{2,3,4},0),IFERROR(VLOOKUP(CNK119,[1]MQ!$A$6:$D$26,{2,3,4},0),IFERROR(VLOOKUP(CNK119,[1]BA!$A$6:$H$184,{2,5,8},0),{"No encontrado","X","X"}))))</f>
        <v>VARILLA CORRUGADA</v>
      </c>
      <c r="CNM119" s="12" t="str">
        <v>Kg</v>
      </c>
      <c r="CNN119" s="4">
        <v>18</v>
      </c>
      <c r="CNO119" s="1">
        <f t="shared" ref="CNO119" si="6442">4*0.556*1.05</f>
        <v>2.34</v>
      </c>
      <c r="CNP119" s="4">
        <f t="shared" si="602"/>
        <v>42.12</v>
      </c>
      <c r="CNS119" s="1" t="s">
        <v>538</v>
      </c>
      <c r="CNT119" s="4" t="str" cm="1">
        <f t="array" ref="CNT119:CNV119">IFERROR(VLOOKUP(CNS119,[1]MA!$A$6:$D$32,{2,3,4},0),IFERROR(VLOOKUP(CNS119,[1]MO!$A$6:$D$26,{2,3,4},0),IFERROR(VLOOKUP(CNS119,[1]MQ!$A$6:$D$26,{2,3,4},0),IFERROR(VLOOKUP(CNS119,[1]BA!$A$6:$H$184,{2,5,8},0),{"No encontrado","X","X"}))))</f>
        <v>VARILLA CORRUGADA</v>
      </c>
      <c r="CNU119" s="12" t="str">
        <v>Kg</v>
      </c>
      <c r="CNV119" s="4">
        <v>18</v>
      </c>
      <c r="CNW119" s="1">
        <f t="shared" ref="CNW119" si="6443">4*0.556*1.05</f>
        <v>2.34</v>
      </c>
      <c r="CNX119" s="4">
        <f t="shared" si="604"/>
        <v>42.12</v>
      </c>
      <c r="COA119" s="1" t="s">
        <v>538</v>
      </c>
      <c r="COB119" s="4" t="str" cm="1">
        <f t="array" ref="COB119:COD119">IFERROR(VLOOKUP(COA119,[1]MA!$A$6:$D$32,{2,3,4},0),IFERROR(VLOOKUP(COA119,[1]MO!$A$6:$D$26,{2,3,4},0),IFERROR(VLOOKUP(COA119,[1]MQ!$A$6:$D$26,{2,3,4},0),IFERROR(VLOOKUP(COA119,[1]BA!$A$6:$H$184,{2,5,8},0),{"No encontrado","X","X"}))))</f>
        <v>VARILLA CORRUGADA</v>
      </c>
      <c r="COC119" s="12" t="str">
        <v>Kg</v>
      </c>
      <c r="COD119" s="4">
        <v>18</v>
      </c>
      <c r="COE119" s="1">
        <f t="shared" ref="COE119" si="6444">4*0.556*1.05</f>
        <v>2.34</v>
      </c>
      <c r="COF119" s="4">
        <f t="shared" si="606"/>
        <v>42.12</v>
      </c>
      <c r="COI119" s="1" t="s">
        <v>538</v>
      </c>
      <c r="COJ119" s="4" t="str" cm="1">
        <f t="array" ref="COJ119:COL119">IFERROR(VLOOKUP(COI119,[1]MA!$A$6:$D$32,{2,3,4},0),IFERROR(VLOOKUP(COI119,[1]MO!$A$6:$D$26,{2,3,4},0),IFERROR(VLOOKUP(COI119,[1]MQ!$A$6:$D$26,{2,3,4},0),IFERROR(VLOOKUP(COI119,[1]BA!$A$6:$H$184,{2,5,8},0),{"No encontrado","X","X"}))))</f>
        <v>VARILLA CORRUGADA</v>
      </c>
      <c r="COK119" s="12" t="str">
        <v>Kg</v>
      </c>
      <c r="COL119" s="4">
        <v>18</v>
      </c>
      <c r="COM119" s="1">
        <f t="shared" ref="COM119" si="6445">4*0.556*1.05</f>
        <v>2.34</v>
      </c>
      <c r="CON119" s="4">
        <f t="shared" si="608"/>
        <v>42.12</v>
      </c>
      <c r="COQ119" s="1" t="s">
        <v>538</v>
      </c>
      <c r="COR119" s="4" t="str" cm="1">
        <f t="array" ref="COR119:COT119">IFERROR(VLOOKUP(COQ119,[1]MA!$A$6:$D$32,{2,3,4},0),IFERROR(VLOOKUP(COQ119,[1]MO!$A$6:$D$26,{2,3,4},0),IFERROR(VLOOKUP(COQ119,[1]MQ!$A$6:$D$26,{2,3,4},0),IFERROR(VLOOKUP(COQ119,[1]BA!$A$6:$H$184,{2,5,8},0),{"No encontrado","X","X"}))))</f>
        <v>VARILLA CORRUGADA</v>
      </c>
      <c r="COS119" s="12" t="str">
        <v>Kg</v>
      </c>
      <c r="COT119" s="4">
        <v>18</v>
      </c>
      <c r="COU119" s="1">
        <f t="shared" ref="COU119" si="6446">4*0.556*1.05</f>
        <v>2.34</v>
      </c>
      <c r="COV119" s="4">
        <f t="shared" si="610"/>
        <v>42.12</v>
      </c>
      <c r="COY119" s="1" t="s">
        <v>538</v>
      </c>
      <c r="COZ119" s="4" t="str" cm="1">
        <f t="array" ref="COZ119:CPB119">IFERROR(VLOOKUP(COY119,[1]MA!$A$6:$D$32,{2,3,4},0),IFERROR(VLOOKUP(COY119,[1]MO!$A$6:$D$26,{2,3,4},0),IFERROR(VLOOKUP(COY119,[1]MQ!$A$6:$D$26,{2,3,4},0),IFERROR(VLOOKUP(COY119,[1]BA!$A$6:$H$184,{2,5,8},0),{"No encontrado","X","X"}))))</f>
        <v>VARILLA CORRUGADA</v>
      </c>
      <c r="CPA119" s="12" t="str">
        <v>Kg</v>
      </c>
      <c r="CPB119" s="4">
        <v>18</v>
      </c>
      <c r="CPC119" s="1">
        <f t="shared" ref="CPC119" si="6447">4*0.556*1.05</f>
        <v>2.34</v>
      </c>
      <c r="CPD119" s="4">
        <f t="shared" si="612"/>
        <v>42.12</v>
      </c>
      <c r="CPG119" s="1" t="s">
        <v>538</v>
      </c>
      <c r="CPH119" s="4" t="str" cm="1">
        <f t="array" ref="CPH119:CPJ119">IFERROR(VLOOKUP(CPG119,[1]MA!$A$6:$D$32,{2,3,4},0),IFERROR(VLOOKUP(CPG119,[1]MO!$A$6:$D$26,{2,3,4},0),IFERROR(VLOOKUP(CPG119,[1]MQ!$A$6:$D$26,{2,3,4},0),IFERROR(VLOOKUP(CPG119,[1]BA!$A$6:$H$184,{2,5,8},0),{"No encontrado","X","X"}))))</f>
        <v>VARILLA CORRUGADA</v>
      </c>
      <c r="CPI119" s="12" t="str">
        <v>Kg</v>
      </c>
      <c r="CPJ119" s="4">
        <v>18</v>
      </c>
      <c r="CPK119" s="1">
        <f t="shared" ref="CPK119" si="6448">4*0.556*1.05</f>
        <v>2.34</v>
      </c>
      <c r="CPL119" s="4">
        <f t="shared" si="614"/>
        <v>42.12</v>
      </c>
      <c r="CPO119" s="1" t="s">
        <v>538</v>
      </c>
      <c r="CPP119" s="4" t="str" cm="1">
        <f t="array" ref="CPP119:CPR119">IFERROR(VLOOKUP(CPO119,[1]MA!$A$6:$D$32,{2,3,4},0),IFERROR(VLOOKUP(CPO119,[1]MO!$A$6:$D$26,{2,3,4},0),IFERROR(VLOOKUP(CPO119,[1]MQ!$A$6:$D$26,{2,3,4},0),IFERROR(VLOOKUP(CPO119,[1]BA!$A$6:$H$184,{2,5,8},0),{"No encontrado","X","X"}))))</f>
        <v>VARILLA CORRUGADA</v>
      </c>
      <c r="CPQ119" s="12" t="str">
        <v>Kg</v>
      </c>
      <c r="CPR119" s="4">
        <v>18</v>
      </c>
      <c r="CPS119" s="1">
        <f t="shared" ref="CPS119" si="6449">4*0.556*1.05</f>
        <v>2.34</v>
      </c>
      <c r="CPT119" s="4">
        <f t="shared" si="616"/>
        <v>42.12</v>
      </c>
      <c r="CPW119" s="1" t="s">
        <v>538</v>
      </c>
      <c r="CPX119" s="4" t="str" cm="1">
        <f t="array" ref="CPX119:CPZ119">IFERROR(VLOOKUP(CPW119,[1]MA!$A$6:$D$32,{2,3,4},0),IFERROR(VLOOKUP(CPW119,[1]MO!$A$6:$D$26,{2,3,4},0),IFERROR(VLOOKUP(CPW119,[1]MQ!$A$6:$D$26,{2,3,4},0),IFERROR(VLOOKUP(CPW119,[1]BA!$A$6:$H$184,{2,5,8},0),{"No encontrado","X","X"}))))</f>
        <v>VARILLA CORRUGADA</v>
      </c>
      <c r="CPY119" s="12" t="str">
        <v>Kg</v>
      </c>
      <c r="CPZ119" s="4">
        <v>18</v>
      </c>
      <c r="CQA119" s="1">
        <f t="shared" ref="CQA119" si="6450">4*0.556*1.05</f>
        <v>2.34</v>
      </c>
      <c r="CQB119" s="4">
        <f t="shared" si="618"/>
        <v>42.12</v>
      </c>
      <c r="CQE119" s="1" t="s">
        <v>538</v>
      </c>
      <c r="CQF119" s="4" t="str" cm="1">
        <f t="array" ref="CQF119:CQH119">IFERROR(VLOOKUP(CQE119,[1]MA!$A$6:$D$32,{2,3,4},0),IFERROR(VLOOKUP(CQE119,[1]MO!$A$6:$D$26,{2,3,4},0),IFERROR(VLOOKUP(CQE119,[1]MQ!$A$6:$D$26,{2,3,4},0),IFERROR(VLOOKUP(CQE119,[1]BA!$A$6:$H$184,{2,5,8},0),{"No encontrado","X","X"}))))</f>
        <v>VARILLA CORRUGADA</v>
      </c>
      <c r="CQG119" s="12" t="str">
        <v>Kg</v>
      </c>
      <c r="CQH119" s="4">
        <v>18</v>
      </c>
      <c r="CQI119" s="1">
        <f t="shared" ref="CQI119" si="6451">4*0.556*1.05</f>
        <v>2.34</v>
      </c>
      <c r="CQJ119" s="4">
        <f t="shared" si="620"/>
        <v>42.12</v>
      </c>
      <c r="CQM119" s="1" t="s">
        <v>538</v>
      </c>
      <c r="CQN119" s="4" t="str" cm="1">
        <f t="array" ref="CQN119:CQP119">IFERROR(VLOOKUP(CQM119,[1]MA!$A$6:$D$32,{2,3,4},0),IFERROR(VLOOKUP(CQM119,[1]MO!$A$6:$D$26,{2,3,4},0),IFERROR(VLOOKUP(CQM119,[1]MQ!$A$6:$D$26,{2,3,4},0),IFERROR(VLOOKUP(CQM119,[1]BA!$A$6:$H$184,{2,5,8},0),{"No encontrado","X","X"}))))</f>
        <v>VARILLA CORRUGADA</v>
      </c>
      <c r="CQO119" s="12" t="str">
        <v>Kg</v>
      </c>
      <c r="CQP119" s="4">
        <v>18</v>
      </c>
      <c r="CQQ119" s="1">
        <f t="shared" ref="CQQ119" si="6452">4*0.556*1.05</f>
        <v>2.34</v>
      </c>
      <c r="CQR119" s="4">
        <f t="shared" si="622"/>
        <v>42.12</v>
      </c>
      <c r="CQU119" s="1" t="s">
        <v>538</v>
      </c>
      <c r="CQV119" s="4" t="str" cm="1">
        <f t="array" ref="CQV119:CQX119">IFERROR(VLOOKUP(CQU119,[1]MA!$A$6:$D$32,{2,3,4},0),IFERROR(VLOOKUP(CQU119,[1]MO!$A$6:$D$26,{2,3,4},0),IFERROR(VLOOKUP(CQU119,[1]MQ!$A$6:$D$26,{2,3,4},0),IFERROR(VLOOKUP(CQU119,[1]BA!$A$6:$H$184,{2,5,8},0),{"No encontrado","X","X"}))))</f>
        <v>VARILLA CORRUGADA</v>
      </c>
      <c r="CQW119" s="12" t="str">
        <v>Kg</v>
      </c>
      <c r="CQX119" s="4">
        <v>18</v>
      </c>
      <c r="CQY119" s="1">
        <f t="shared" ref="CQY119" si="6453">4*0.556*1.05</f>
        <v>2.34</v>
      </c>
      <c r="CQZ119" s="4">
        <f t="shared" si="624"/>
        <v>42.12</v>
      </c>
      <c r="CRC119" s="1" t="s">
        <v>538</v>
      </c>
      <c r="CRD119" s="4" t="str" cm="1">
        <f t="array" ref="CRD119:CRF119">IFERROR(VLOOKUP(CRC119,[1]MA!$A$6:$D$32,{2,3,4},0),IFERROR(VLOOKUP(CRC119,[1]MO!$A$6:$D$26,{2,3,4},0),IFERROR(VLOOKUP(CRC119,[1]MQ!$A$6:$D$26,{2,3,4},0),IFERROR(VLOOKUP(CRC119,[1]BA!$A$6:$H$184,{2,5,8},0),{"No encontrado","X","X"}))))</f>
        <v>VARILLA CORRUGADA</v>
      </c>
      <c r="CRE119" s="12" t="str">
        <v>Kg</v>
      </c>
      <c r="CRF119" s="4">
        <v>18</v>
      </c>
      <c r="CRG119" s="1">
        <f t="shared" ref="CRG119" si="6454">4*0.556*1.05</f>
        <v>2.34</v>
      </c>
      <c r="CRH119" s="4">
        <f t="shared" si="626"/>
        <v>42.12</v>
      </c>
      <c r="CRK119" s="1" t="s">
        <v>538</v>
      </c>
      <c r="CRL119" s="4" t="str" cm="1">
        <f t="array" ref="CRL119:CRN119">IFERROR(VLOOKUP(CRK119,[1]MA!$A$6:$D$32,{2,3,4},0),IFERROR(VLOOKUP(CRK119,[1]MO!$A$6:$D$26,{2,3,4},0),IFERROR(VLOOKUP(CRK119,[1]MQ!$A$6:$D$26,{2,3,4},0),IFERROR(VLOOKUP(CRK119,[1]BA!$A$6:$H$184,{2,5,8},0),{"No encontrado","X","X"}))))</f>
        <v>VARILLA CORRUGADA</v>
      </c>
      <c r="CRM119" s="12" t="str">
        <v>Kg</v>
      </c>
      <c r="CRN119" s="4">
        <v>18</v>
      </c>
      <c r="CRO119" s="1">
        <f t="shared" ref="CRO119" si="6455">4*0.556*1.05</f>
        <v>2.34</v>
      </c>
      <c r="CRP119" s="4">
        <f t="shared" si="628"/>
        <v>42.12</v>
      </c>
      <c r="CRS119" s="1" t="s">
        <v>538</v>
      </c>
      <c r="CRT119" s="4" t="str" cm="1">
        <f t="array" ref="CRT119:CRV119">IFERROR(VLOOKUP(CRS119,[1]MA!$A$6:$D$32,{2,3,4},0),IFERROR(VLOOKUP(CRS119,[1]MO!$A$6:$D$26,{2,3,4},0),IFERROR(VLOOKUP(CRS119,[1]MQ!$A$6:$D$26,{2,3,4},0),IFERROR(VLOOKUP(CRS119,[1]BA!$A$6:$H$184,{2,5,8},0),{"No encontrado","X","X"}))))</f>
        <v>VARILLA CORRUGADA</v>
      </c>
      <c r="CRU119" s="12" t="str">
        <v>Kg</v>
      </c>
      <c r="CRV119" s="4">
        <v>18</v>
      </c>
      <c r="CRW119" s="1">
        <f t="shared" ref="CRW119" si="6456">4*0.556*1.05</f>
        <v>2.34</v>
      </c>
      <c r="CRX119" s="4">
        <f t="shared" si="630"/>
        <v>42.12</v>
      </c>
      <c r="CSA119" s="1" t="s">
        <v>538</v>
      </c>
      <c r="CSB119" s="4" t="str" cm="1">
        <f t="array" ref="CSB119:CSD119">IFERROR(VLOOKUP(CSA119,[1]MA!$A$6:$D$32,{2,3,4},0),IFERROR(VLOOKUP(CSA119,[1]MO!$A$6:$D$26,{2,3,4},0),IFERROR(VLOOKUP(CSA119,[1]MQ!$A$6:$D$26,{2,3,4},0),IFERROR(VLOOKUP(CSA119,[1]BA!$A$6:$H$184,{2,5,8},0),{"No encontrado","X","X"}))))</f>
        <v>VARILLA CORRUGADA</v>
      </c>
      <c r="CSC119" s="12" t="str">
        <v>Kg</v>
      </c>
      <c r="CSD119" s="4">
        <v>18</v>
      </c>
      <c r="CSE119" s="1">
        <f t="shared" ref="CSE119" si="6457">4*0.556*1.05</f>
        <v>2.34</v>
      </c>
      <c r="CSF119" s="4">
        <f t="shared" si="632"/>
        <v>42.12</v>
      </c>
      <c r="CSI119" s="1" t="s">
        <v>538</v>
      </c>
      <c r="CSJ119" s="4" t="str" cm="1">
        <f t="array" ref="CSJ119:CSL119">IFERROR(VLOOKUP(CSI119,[1]MA!$A$6:$D$32,{2,3,4},0),IFERROR(VLOOKUP(CSI119,[1]MO!$A$6:$D$26,{2,3,4},0),IFERROR(VLOOKUP(CSI119,[1]MQ!$A$6:$D$26,{2,3,4},0),IFERROR(VLOOKUP(CSI119,[1]BA!$A$6:$H$184,{2,5,8},0),{"No encontrado","X","X"}))))</f>
        <v>VARILLA CORRUGADA</v>
      </c>
      <c r="CSK119" s="12" t="str">
        <v>Kg</v>
      </c>
      <c r="CSL119" s="4">
        <v>18</v>
      </c>
      <c r="CSM119" s="1">
        <f t="shared" ref="CSM119" si="6458">4*0.556*1.05</f>
        <v>2.34</v>
      </c>
      <c r="CSN119" s="4">
        <f t="shared" si="634"/>
        <v>42.12</v>
      </c>
      <c r="CSQ119" s="1" t="s">
        <v>538</v>
      </c>
      <c r="CSR119" s="4" t="str" cm="1">
        <f t="array" ref="CSR119:CST119">IFERROR(VLOOKUP(CSQ119,[1]MA!$A$6:$D$32,{2,3,4},0),IFERROR(VLOOKUP(CSQ119,[1]MO!$A$6:$D$26,{2,3,4},0),IFERROR(VLOOKUP(CSQ119,[1]MQ!$A$6:$D$26,{2,3,4},0),IFERROR(VLOOKUP(CSQ119,[1]BA!$A$6:$H$184,{2,5,8},0),{"No encontrado","X","X"}))))</f>
        <v>VARILLA CORRUGADA</v>
      </c>
      <c r="CSS119" s="12" t="str">
        <v>Kg</v>
      </c>
      <c r="CST119" s="4">
        <v>18</v>
      </c>
      <c r="CSU119" s="1">
        <f t="shared" ref="CSU119" si="6459">4*0.556*1.05</f>
        <v>2.34</v>
      </c>
      <c r="CSV119" s="4">
        <f t="shared" si="636"/>
        <v>42.12</v>
      </c>
      <c r="CSY119" s="1" t="s">
        <v>538</v>
      </c>
      <c r="CSZ119" s="4" t="str" cm="1">
        <f t="array" ref="CSZ119:CTB119">IFERROR(VLOOKUP(CSY119,[1]MA!$A$6:$D$32,{2,3,4},0),IFERROR(VLOOKUP(CSY119,[1]MO!$A$6:$D$26,{2,3,4},0),IFERROR(VLOOKUP(CSY119,[1]MQ!$A$6:$D$26,{2,3,4},0),IFERROR(VLOOKUP(CSY119,[1]BA!$A$6:$H$184,{2,5,8},0),{"No encontrado","X","X"}))))</f>
        <v>VARILLA CORRUGADA</v>
      </c>
      <c r="CTA119" s="12" t="str">
        <v>Kg</v>
      </c>
      <c r="CTB119" s="4">
        <v>18</v>
      </c>
      <c r="CTC119" s="1">
        <f t="shared" ref="CTC119" si="6460">4*0.556*1.05</f>
        <v>2.34</v>
      </c>
      <c r="CTD119" s="4">
        <f t="shared" si="638"/>
        <v>42.12</v>
      </c>
      <c r="CTG119" s="1" t="s">
        <v>538</v>
      </c>
      <c r="CTH119" s="4" t="str" cm="1">
        <f t="array" ref="CTH119:CTJ119">IFERROR(VLOOKUP(CTG119,[1]MA!$A$6:$D$32,{2,3,4},0),IFERROR(VLOOKUP(CTG119,[1]MO!$A$6:$D$26,{2,3,4},0),IFERROR(VLOOKUP(CTG119,[1]MQ!$A$6:$D$26,{2,3,4},0),IFERROR(VLOOKUP(CTG119,[1]BA!$A$6:$H$184,{2,5,8},0),{"No encontrado","X","X"}))))</f>
        <v>VARILLA CORRUGADA</v>
      </c>
      <c r="CTI119" s="12" t="str">
        <v>Kg</v>
      </c>
      <c r="CTJ119" s="4">
        <v>18</v>
      </c>
      <c r="CTK119" s="1">
        <f t="shared" ref="CTK119" si="6461">4*0.556*1.05</f>
        <v>2.34</v>
      </c>
      <c r="CTL119" s="4">
        <f t="shared" si="640"/>
        <v>42.12</v>
      </c>
      <c r="CTO119" s="1" t="s">
        <v>538</v>
      </c>
      <c r="CTP119" s="4" t="str" cm="1">
        <f t="array" ref="CTP119:CTR119">IFERROR(VLOOKUP(CTO119,[1]MA!$A$6:$D$32,{2,3,4},0),IFERROR(VLOOKUP(CTO119,[1]MO!$A$6:$D$26,{2,3,4},0),IFERROR(VLOOKUP(CTO119,[1]MQ!$A$6:$D$26,{2,3,4},0),IFERROR(VLOOKUP(CTO119,[1]BA!$A$6:$H$184,{2,5,8},0),{"No encontrado","X","X"}))))</f>
        <v>VARILLA CORRUGADA</v>
      </c>
      <c r="CTQ119" s="12" t="str">
        <v>Kg</v>
      </c>
      <c r="CTR119" s="4">
        <v>18</v>
      </c>
      <c r="CTS119" s="1">
        <f t="shared" ref="CTS119" si="6462">4*0.556*1.05</f>
        <v>2.34</v>
      </c>
      <c r="CTT119" s="4">
        <f t="shared" si="642"/>
        <v>42.12</v>
      </c>
      <c r="CTW119" s="1" t="s">
        <v>538</v>
      </c>
      <c r="CTX119" s="4" t="str" cm="1">
        <f t="array" ref="CTX119:CTZ119">IFERROR(VLOOKUP(CTW119,[1]MA!$A$6:$D$32,{2,3,4},0),IFERROR(VLOOKUP(CTW119,[1]MO!$A$6:$D$26,{2,3,4},0),IFERROR(VLOOKUP(CTW119,[1]MQ!$A$6:$D$26,{2,3,4},0),IFERROR(VLOOKUP(CTW119,[1]BA!$A$6:$H$184,{2,5,8},0),{"No encontrado","X","X"}))))</f>
        <v>VARILLA CORRUGADA</v>
      </c>
      <c r="CTY119" s="12" t="str">
        <v>Kg</v>
      </c>
      <c r="CTZ119" s="4">
        <v>18</v>
      </c>
      <c r="CUA119" s="1">
        <f t="shared" ref="CUA119" si="6463">4*0.556*1.05</f>
        <v>2.34</v>
      </c>
      <c r="CUB119" s="4">
        <f t="shared" si="644"/>
        <v>42.12</v>
      </c>
      <c r="CUE119" s="1" t="s">
        <v>538</v>
      </c>
      <c r="CUF119" s="4" t="str" cm="1">
        <f t="array" ref="CUF119:CUH119">IFERROR(VLOOKUP(CUE119,[1]MA!$A$6:$D$32,{2,3,4},0),IFERROR(VLOOKUP(CUE119,[1]MO!$A$6:$D$26,{2,3,4},0),IFERROR(VLOOKUP(CUE119,[1]MQ!$A$6:$D$26,{2,3,4},0),IFERROR(VLOOKUP(CUE119,[1]BA!$A$6:$H$184,{2,5,8},0),{"No encontrado","X","X"}))))</f>
        <v>VARILLA CORRUGADA</v>
      </c>
      <c r="CUG119" s="12" t="str">
        <v>Kg</v>
      </c>
      <c r="CUH119" s="4">
        <v>18</v>
      </c>
      <c r="CUI119" s="1">
        <f t="shared" ref="CUI119" si="6464">4*0.556*1.05</f>
        <v>2.34</v>
      </c>
      <c r="CUJ119" s="4">
        <f t="shared" si="646"/>
        <v>42.12</v>
      </c>
      <c r="CUM119" s="1" t="s">
        <v>538</v>
      </c>
      <c r="CUN119" s="4" t="str" cm="1">
        <f t="array" ref="CUN119:CUP119">IFERROR(VLOOKUP(CUM119,[1]MA!$A$6:$D$32,{2,3,4},0),IFERROR(VLOOKUP(CUM119,[1]MO!$A$6:$D$26,{2,3,4},0),IFERROR(VLOOKUP(CUM119,[1]MQ!$A$6:$D$26,{2,3,4},0),IFERROR(VLOOKUP(CUM119,[1]BA!$A$6:$H$184,{2,5,8},0),{"No encontrado","X","X"}))))</f>
        <v>VARILLA CORRUGADA</v>
      </c>
      <c r="CUO119" s="12" t="str">
        <v>Kg</v>
      </c>
      <c r="CUP119" s="4">
        <v>18</v>
      </c>
      <c r="CUQ119" s="1">
        <f t="shared" ref="CUQ119" si="6465">4*0.556*1.05</f>
        <v>2.34</v>
      </c>
      <c r="CUR119" s="4">
        <f t="shared" si="648"/>
        <v>42.12</v>
      </c>
      <c r="CUU119" s="1" t="s">
        <v>538</v>
      </c>
      <c r="CUV119" s="4" t="str" cm="1">
        <f t="array" ref="CUV119:CUX119">IFERROR(VLOOKUP(CUU119,[1]MA!$A$6:$D$32,{2,3,4},0),IFERROR(VLOOKUP(CUU119,[1]MO!$A$6:$D$26,{2,3,4},0),IFERROR(VLOOKUP(CUU119,[1]MQ!$A$6:$D$26,{2,3,4},0),IFERROR(VLOOKUP(CUU119,[1]BA!$A$6:$H$184,{2,5,8},0),{"No encontrado","X","X"}))))</f>
        <v>VARILLA CORRUGADA</v>
      </c>
      <c r="CUW119" s="12" t="str">
        <v>Kg</v>
      </c>
      <c r="CUX119" s="4">
        <v>18</v>
      </c>
      <c r="CUY119" s="1">
        <f t="shared" ref="CUY119" si="6466">4*0.556*1.05</f>
        <v>2.34</v>
      </c>
      <c r="CUZ119" s="4">
        <f t="shared" si="650"/>
        <v>42.12</v>
      </c>
      <c r="CVC119" s="1" t="s">
        <v>538</v>
      </c>
      <c r="CVD119" s="4" t="str" cm="1">
        <f t="array" ref="CVD119:CVF119">IFERROR(VLOOKUP(CVC119,[1]MA!$A$6:$D$32,{2,3,4},0),IFERROR(VLOOKUP(CVC119,[1]MO!$A$6:$D$26,{2,3,4},0),IFERROR(VLOOKUP(CVC119,[1]MQ!$A$6:$D$26,{2,3,4},0),IFERROR(VLOOKUP(CVC119,[1]BA!$A$6:$H$184,{2,5,8},0),{"No encontrado","X","X"}))))</f>
        <v>VARILLA CORRUGADA</v>
      </c>
      <c r="CVE119" s="12" t="str">
        <v>Kg</v>
      </c>
      <c r="CVF119" s="4">
        <v>18</v>
      </c>
      <c r="CVG119" s="1">
        <f t="shared" ref="CVG119" si="6467">4*0.556*1.05</f>
        <v>2.34</v>
      </c>
      <c r="CVH119" s="4">
        <f t="shared" si="652"/>
        <v>42.12</v>
      </c>
      <c r="CVK119" s="1" t="s">
        <v>538</v>
      </c>
      <c r="CVL119" s="4" t="str" cm="1">
        <f t="array" ref="CVL119:CVN119">IFERROR(VLOOKUP(CVK119,[1]MA!$A$6:$D$32,{2,3,4},0),IFERROR(VLOOKUP(CVK119,[1]MO!$A$6:$D$26,{2,3,4},0),IFERROR(VLOOKUP(CVK119,[1]MQ!$A$6:$D$26,{2,3,4},0),IFERROR(VLOOKUP(CVK119,[1]BA!$A$6:$H$184,{2,5,8},0),{"No encontrado","X","X"}))))</f>
        <v>VARILLA CORRUGADA</v>
      </c>
      <c r="CVM119" s="12" t="str">
        <v>Kg</v>
      </c>
      <c r="CVN119" s="4">
        <v>18</v>
      </c>
      <c r="CVO119" s="1">
        <f t="shared" ref="CVO119" si="6468">4*0.556*1.05</f>
        <v>2.34</v>
      </c>
      <c r="CVP119" s="4">
        <f t="shared" si="654"/>
        <v>42.12</v>
      </c>
      <c r="CVS119" s="1" t="s">
        <v>538</v>
      </c>
      <c r="CVT119" s="4" t="str" cm="1">
        <f t="array" ref="CVT119:CVV119">IFERROR(VLOOKUP(CVS119,[1]MA!$A$6:$D$32,{2,3,4},0),IFERROR(VLOOKUP(CVS119,[1]MO!$A$6:$D$26,{2,3,4},0),IFERROR(VLOOKUP(CVS119,[1]MQ!$A$6:$D$26,{2,3,4},0),IFERROR(VLOOKUP(CVS119,[1]BA!$A$6:$H$184,{2,5,8},0),{"No encontrado","X","X"}))))</f>
        <v>VARILLA CORRUGADA</v>
      </c>
      <c r="CVU119" s="12" t="str">
        <v>Kg</v>
      </c>
      <c r="CVV119" s="4">
        <v>18</v>
      </c>
      <c r="CVW119" s="1">
        <f t="shared" ref="CVW119" si="6469">4*0.556*1.05</f>
        <v>2.34</v>
      </c>
      <c r="CVX119" s="4">
        <f t="shared" si="656"/>
        <v>42.12</v>
      </c>
      <c r="CWA119" s="1" t="s">
        <v>538</v>
      </c>
      <c r="CWB119" s="4" t="str" cm="1">
        <f t="array" ref="CWB119:CWD119">IFERROR(VLOOKUP(CWA119,[1]MA!$A$6:$D$32,{2,3,4},0),IFERROR(VLOOKUP(CWA119,[1]MO!$A$6:$D$26,{2,3,4},0),IFERROR(VLOOKUP(CWA119,[1]MQ!$A$6:$D$26,{2,3,4},0),IFERROR(VLOOKUP(CWA119,[1]BA!$A$6:$H$184,{2,5,8},0),{"No encontrado","X","X"}))))</f>
        <v>VARILLA CORRUGADA</v>
      </c>
      <c r="CWC119" s="12" t="str">
        <v>Kg</v>
      </c>
      <c r="CWD119" s="4">
        <v>18</v>
      </c>
      <c r="CWE119" s="1">
        <f t="shared" ref="CWE119" si="6470">4*0.556*1.05</f>
        <v>2.34</v>
      </c>
      <c r="CWF119" s="4">
        <f t="shared" si="658"/>
        <v>42.12</v>
      </c>
      <c r="CWI119" s="1" t="s">
        <v>538</v>
      </c>
      <c r="CWJ119" s="4" t="str" cm="1">
        <f t="array" ref="CWJ119:CWL119">IFERROR(VLOOKUP(CWI119,[1]MA!$A$6:$D$32,{2,3,4},0),IFERROR(VLOOKUP(CWI119,[1]MO!$A$6:$D$26,{2,3,4},0),IFERROR(VLOOKUP(CWI119,[1]MQ!$A$6:$D$26,{2,3,4},0),IFERROR(VLOOKUP(CWI119,[1]BA!$A$6:$H$184,{2,5,8},0),{"No encontrado","X","X"}))))</f>
        <v>VARILLA CORRUGADA</v>
      </c>
      <c r="CWK119" s="12" t="str">
        <v>Kg</v>
      </c>
      <c r="CWL119" s="4">
        <v>18</v>
      </c>
      <c r="CWM119" s="1">
        <f t="shared" ref="CWM119" si="6471">4*0.556*1.05</f>
        <v>2.34</v>
      </c>
      <c r="CWN119" s="4">
        <f t="shared" si="660"/>
        <v>42.12</v>
      </c>
      <c r="CWQ119" s="1" t="s">
        <v>538</v>
      </c>
      <c r="CWR119" s="4" t="str" cm="1">
        <f t="array" ref="CWR119:CWT119">IFERROR(VLOOKUP(CWQ119,[1]MA!$A$6:$D$32,{2,3,4},0),IFERROR(VLOOKUP(CWQ119,[1]MO!$A$6:$D$26,{2,3,4},0),IFERROR(VLOOKUP(CWQ119,[1]MQ!$A$6:$D$26,{2,3,4},0),IFERROR(VLOOKUP(CWQ119,[1]BA!$A$6:$H$184,{2,5,8},0),{"No encontrado","X","X"}))))</f>
        <v>VARILLA CORRUGADA</v>
      </c>
      <c r="CWS119" s="12" t="str">
        <v>Kg</v>
      </c>
      <c r="CWT119" s="4">
        <v>18</v>
      </c>
      <c r="CWU119" s="1">
        <f t="shared" ref="CWU119" si="6472">4*0.556*1.05</f>
        <v>2.34</v>
      </c>
      <c r="CWV119" s="4">
        <f t="shared" si="662"/>
        <v>42.12</v>
      </c>
      <c r="CWY119" s="1" t="s">
        <v>538</v>
      </c>
      <c r="CWZ119" s="4" t="str" cm="1">
        <f t="array" ref="CWZ119:CXB119">IFERROR(VLOOKUP(CWY119,[1]MA!$A$6:$D$32,{2,3,4},0),IFERROR(VLOOKUP(CWY119,[1]MO!$A$6:$D$26,{2,3,4},0),IFERROR(VLOOKUP(CWY119,[1]MQ!$A$6:$D$26,{2,3,4},0),IFERROR(VLOOKUP(CWY119,[1]BA!$A$6:$H$184,{2,5,8},0),{"No encontrado","X","X"}))))</f>
        <v>VARILLA CORRUGADA</v>
      </c>
      <c r="CXA119" s="12" t="str">
        <v>Kg</v>
      </c>
      <c r="CXB119" s="4">
        <v>18</v>
      </c>
      <c r="CXC119" s="1">
        <f t="shared" ref="CXC119" si="6473">4*0.556*1.05</f>
        <v>2.34</v>
      </c>
      <c r="CXD119" s="4">
        <f t="shared" si="664"/>
        <v>42.12</v>
      </c>
      <c r="CXG119" s="1" t="s">
        <v>538</v>
      </c>
      <c r="CXH119" s="4" t="str" cm="1">
        <f t="array" ref="CXH119:CXJ119">IFERROR(VLOOKUP(CXG119,[1]MA!$A$6:$D$32,{2,3,4},0),IFERROR(VLOOKUP(CXG119,[1]MO!$A$6:$D$26,{2,3,4},0),IFERROR(VLOOKUP(CXG119,[1]MQ!$A$6:$D$26,{2,3,4},0),IFERROR(VLOOKUP(CXG119,[1]BA!$A$6:$H$184,{2,5,8},0),{"No encontrado","X","X"}))))</f>
        <v>VARILLA CORRUGADA</v>
      </c>
      <c r="CXI119" s="12" t="str">
        <v>Kg</v>
      </c>
      <c r="CXJ119" s="4">
        <v>18</v>
      </c>
      <c r="CXK119" s="1">
        <f t="shared" ref="CXK119" si="6474">4*0.556*1.05</f>
        <v>2.34</v>
      </c>
      <c r="CXL119" s="4">
        <f t="shared" si="666"/>
        <v>42.12</v>
      </c>
      <c r="CXO119" s="1" t="s">
        <v>538</v>
      </c>
      <c r="CXP119" s="4" t="str" cm="1">
        <f t="array" ref="CXP119:CXR119">IFERROR(VLOOKUP(CXO119,[1]MA!$A$6:$D$32,{2,3,4},0),IFERROR(VLOOKUP(CXO119,[1]MO!$A$6:$D$26,{2,3,4},0),IFERROR(VLOOKUP(CXO119,[1]MQ!$A$6:$D$26,{2,3,4},0),IFERROR(VLOOKUP(CXO119,[1]BA!$A$6:$H$184,{2,5,8},0),{"No encontrado","X","X"}))))</f>
        <v>VARILLA CORRUGADA</v>
      </c>
      <c r="CXQ119" s="12" t="str">
        <v>Kg</v>
      </c>
      <c r="CXR119" s="4">
        <v>18</v>
      </c>
      <c r="CXS119" s="1">
        <f t="shared" ref="CXS119" si="6475">4*0.556*1.05</f>
        <v>2.34</v>
      </c>
      <c r="CXT119" s="4">
        <f t="shared" si="668"/>
        <v>42.12</v>
      </c>
      <c r="CXW119" s="1" t="s">
        <v>538</v>
      </c>
      <c r="CXX119" s="4" t="str" cm="1">
        <f t="array" ref="CXX119:CXZ119">IFERROR(VLOOKUP(CXW119,[1]MA!$A$6:$D$32,{2,3,4},0),IFERROR(VLOOKUP(CXW119,[1]MO!$A$6:$D$26,{2,3,4},0),IFERROR(VLOOKUP(CXW119,[1]MQ!$A$6:$D$26,{2,3,4},0),IFERROR(VLOOKUP(CXW119,[1]BA!$A$6:$H$184,{2,5,8},0),{"No encontrado","X","X"}))))</f>
        <v>VARILLA CORRUGADA</v>
      </c>
      <c r="CXY119" s="12" t="str">
        <v>Kg</v>
      </c>
      <c r="CXZ119" s="4">
        <v>18</v>
      </c>
      <c r="CYA119" s="1">
        <f t="shared" ref="CYA119" si="6476">4*0.556*1.05</f>
        <v>2.34</v>
      </c>
      <c r="CYB119" s="4">
        <f t="shared" si="670"/>
        <v>42.12</v>
      </c>
      <c r="CYE119" s="1" t="s">
        <v>538</v>
      </c>
      <c r="CYF119" s="4" t="str" cm="1">
        <f t="array" ref="CYF119:CYH119">IFERROR(VLOOKUP(CYE119,[1]MA!$A$6:$D$32,{2,3,4},0),IFERROR(VLOOKUP(CYE119,[1]MO!$A$6:$D$26,{2,3,4},0),IFERROR(VLOOKUP(CYE119,[1]MQ!$A$6:$D$26,{2,3,4},0),IFERROR(VLOOKUP(CYE119,[1]BA!$A$6:$H$184,{2,5,8},0),{"No encontrado","X","X"}))))</f>
        <v>VARILLA CORRUGADA</v>
      </c>
      <c r="CYG119" s="12" t="str">
        <v>Kg</v>
      </c>
      <c r="CYH119" s="4">
        <v>18</v>
      </c>
      <c r="CYI119" s="1">
        <f t="shared" ref="CYI119" si="6477">4*0.556*1.05</f>
        <v>2.34</v>
      </c>
      <c r="CYJ119" s="4">
        <f t="shared" si="672"/>
        <v>42.12</v>
      </c>
      <c r="CYM119" s="1" t="s">
        <v>538</v>
      </c>
      <c r="CYN119" s="4" t="str" cm="1">
        <f t="array" ref="CYN119:CYP119">IFERROR(VLOOKUP(CYM119,[1]MA!$A$6:$D$32,{2,3,4},0),IFERROR(VLOOKUP(CYM119,[1]MO!$A$6:$D$26,{2,3,4},0),IFERROR(VLOOKUP(CYM119,[1]MQ!$A$6:$D$26,{2,3,4},0),IFERROR(VLOOKUP(CYM119,[1]BA!$A$6:$H$184,{2,5,8},0),{"No encontrado","X","X"}))))</f>
        <v>VARILLA CORRUGADA</v>
      </c>
      <c r="CYO119" s="12" t="str">
        <v>Kg</v>
      </c>
      <c r="CYP119" s="4">
        <v>18</v>
      </c>
      <c r="CYQ119" s="1">
        <f t="shared" ref="CYQ119" si="6478">4*0.556*1.05</f>
        <v>2.34</v>
      </c>
      <c r="CYR119" s="4">
        <f t="shared" si="674"/>
        <v>42.12</v>
      </c>
      <c r="CYU119" s="1" t="s">
        <v>538</v>
      </c>
      <c r="CYV119" s="4" t="str" cm="1">
        <f t="array" ref="CYV119:CYX119">IFERROR(VLOOKUP(CYU119,[1]MA!$A$6:$D$32,{2,3,4},0),IFERROR(VLOOKUP(CYU119,[1]MO!$A$6:$D$26,{2,3,4},0),IFERROR(VLOOKUP(CYU119,[1]MQ!$A$6:$D$26,{2,3,4},0),IFERROR(VLOOKUP(CYU119,[1]BA!$A$6:$H$184,{2,5,8},0),{"No encontrado","X","X"}))))</f>
        <v>VARILLA CORRUGADA</v>
      </c>
      <c r="CYW119" s="12" t="str">
        <v>Kg</v>
      </c>
      <c r="CYX119" s="4">
        <v>18</v>
      </c>
      <c r="CYY119" s="1">
        <f t="shared" ref="CYY119" si="6479">4*0.556*1.05</f>
        <v>2.34</v>
      </c>
      <c r="CYZ119" s="4">
        <f t="shared" si="676"/>
        <v>42.12</v>
      </c>
      <c r="CZC119" s="1" t="s">
        <v>538</v>
      </c>
      <c r="CZD119" s="4" t="str" cm="1">
        <f t="array" ref="CZD119:CZF119">IFERROR(VLOOKUP(CZC119,[1]MA!$A$6:$D$32,{2,3,4},0),IFERROR(VLOOKUP(CZC119,[1]MO!$A$6:$D$26,{2,3,4},0),IFERROR(VLOOKUP(CZC119,[1]MQ!$A$6:$D$26,{2,3,4},0),IFERROR(VLOOKUP(CZC119,[1]BA!$A$6:$H$184,{2,5,8},0),{"No encontrado","X","X"}))))</f>
        <v>VARILLA CORRUGADA</v>
      </c>
      <c r="CZE119" s="12" t="str">
        <v>Kg</v>
      </c>
      <c r="CZF119" s="4">
        <v>18</v>
      </c>
      <c r="CZG119" s="1">
        <f t="shared" ref="CZG119" si="6480">4*0.556*1.05</f>
        <v>2.34</v>
      </c>
      <c r="CZH119" s="4">
        <f t="shared" si="678"/>
        <v>42.12</v>
      </c>
      <c r="CZK119" s="1" t="s">
        <v>538</v>
      </c>
      <c r="CZL119" s="4" t="str" cm="1">
        <f t="array" ref="CZL119:CZN119">IFERROR(VLOOKUP(CZK119,[1]MA!$A$6:$D$32,{2,3,4},0),IFERROR(VLOOKUP(CZK119,[1]MO!$A$6:$D$26,{2,3,4},0),IFERROR(VLOOKUP(CZK119,[1]MQ!$A$6:$D$26,{2,3,4},0),IFERROR(VLOOKUP(CZK119,[1]BA!$A$6:$H$184,{2,5,8},0),{"No encontrado","X","X"}))))</f>
        <v>VARILLA CORRUGADA</v>
      </c>
      <c r="CZM119" s="12" t="str">
        <v>Kg</v>
      </c>
      <c r="CZN119" s="4">
        <v>18</v>
      </c>
      <c r="CZO119" s="1">
        <f t="shared" ref="CZO119" si="6481">4*0.556*1.05</f>
        <v>2.34</v>
      </c>
      <c r="CZP119" s="4">
        <f t="shared" si="680"/>
        <v>42.12</v>
      </c>
      <c r="CZS119" s="1" t="s">
        <v>538</v>
      </c>
      <c r="CZT119" s="4" t="str" cm="1">
        <f t="array" ref="CZT119:CZV119">IFERROR(VLOOKUP(CZS119,[1]MA!$A$6:$D$32,{2,3,4},0),IFERROR(VLOOKUP(CZS119,[1]MO!$A$6:$D$26,{2,3,4},0),IFERROR(VLOOKUP(CZS119,[1]MQ!$A$6:$D$26,{2,3,4},0),IFERROR(VLOOKUP(CZS119,[1]BA!$A$6:$H$184,{2,5,8},0),{"No encontrado","X","X"}))))</f>
        <v>VARILLA CORRUGADA</v>
      </c>
      <c r="CZU119" s="12" t="str">
        <v>Kg</v>
      </c>
      <c r="CZV119" s="4">
        <v>18</v>
      </c>
      <c r="CZW119" s="1">
        <f t="shared" ref="CZW119" si="6482">4*0.556*1.05</f>
        <v>2.34</v>
      </c>
      <c r="CZX119" s="4">
        <f t="shared" si="682"/>
        <v>42.12</v>
      </c>
      <c r="DAA119" s="1" t="s">
        <v>538</v>
      </c>
      <c r="DAB119" s="4" t="str" cm="1">
        <f t="array" ref="DAB119:DAD119">IFERROR(VLOOKUP(DAA119,[1]MA!$A$6:$D$32,{2,3,4},0),IFERROR(VLOOKUP(DAA119,[1]MO!$A$6:$D$26,{2,3,4},0),IFERROR(VLOOKUP(DAA119,[1]MQ!$A$6:$D$26,{2,3,4},0),IFERROR(VLOOKUP(DAA119,[1]BA!$A$6:$H$184,{2,5,8},0),{"No encontrado","X","X"}))))</f>
        <v>VARILLA CORRUGADA</v>
      </c>
      <c r="DAC119" s="12" t="str">
        <v>Kg</v>
      </c>
      <c r="DAD119" s="4">
        <v>18</v>
      </c>
      <c r="DAE119" s="1">
        <f t="shared" ref="DAE119" si="6483">4*0.556*1.05</f>
        <v>2.34</v>
      </c>
      <c r="DAF119" s="4">
        <f t="shared" si="684"/>
        <v>42.12</v>
      </c>
      <c r="DAI119" s="1" t="s">
        <v>538</v>
      </c>
      <c r="DAJ119" s="4" t="str" cm="1">
        <f t="array" ref="DAJ119:DAL119">IFERROR(VLOOKUP(DAI119,[1]MA!$A$6:$D$32,{2,3,4},0),IFERROR(VLOOKUP(DAI119,[1]MO!$A$6:$D$26,{2,3,4},0),IFERROR(VLOOKUP(DAI119,[1]MQ!$A$6:$D$26,{2,3,4},0),IFERROR(VLOOKUP(DAI119,[1]BA!$A$6:$H$184,{2,5,8},0),{"No encontrado","X","X"}))))</f>
        <v>VARILLA CORRUGADA</v>
      </c>
      <c r="DAK119" s="12" t="str">
        <v>Kg</v>
      </c>
      <c r="DAL119" s="4">
        <v>18</v>
      </c>
      <c r="DAM119" s="1">
        <f t="shared" ref="DAM119" si="6484">4*0.556*1.05</f>
        <v>2.34</v>
      </c>
      <c r="DAN119" s="4">
        <f t="shared" si="686"/>
        <v>42.12</v>
      </c>
      <c r="DAQ119" s="1" t="s">
        <v>538</v>
      </c>
      <c r="DAR119" s="4" t="str" cm="1">
        <f t="array" ref="DAR119:DAT119">IFERROR(VLOOKUP(DAQ119,[1]MA!$A$6:$D$32,{2,3,4},0),IFERROR(VLOOKUP(DAQ119,[1]MO!$A$6:$D$26,{2,3,4},0),IFERROR(VLOOKUP(DAQ119,[1]MQ!$A$6:$D$26,{2,3,4},0),IFERROR(VLOOKUP(DAQ119,[1]BA!$A$6:$H$184,{2,5,8},0),{"No encontrado","X","X"}))))</f>
        <v>VARILLA CORRUGADA</v>
      </c>
      <c r="DAS119" s="12" t="str">
        <v>Kg</v>
      </c>
      <c r="DAT119" s="4">
        <v>18</v>
      </c>
      <c r="DAU119" s="1">
        <f t="shared" ref="DAU119" si="6485">4*0.556*1.05</f>
        <v>2.34</v>
      </c>
      <c r="DAV119" s="4">
        <f t="shared" si="688"/>
        <v>42.12</v>
      </c>
      <c r="DAY119" s="1" t="s">
        <v>538</v>
      </c>
      <c r="DAZ119" s="4" t="str" cm="1">
        <f t="array" ref="DAZ119:DBB119">IFERROR(VLOOKUP(DAY119,[1]MA!$A$6:$D$32,{2,3,4},0),IFERROR(VLOOKUP(DAY119,[1]MO!$A$6:$D$26,{2,3,4},0),IFERROR(VLOOKUP(DAY119,[1]MQ!$A$6:$D$26,{2,3,4},0),IFERROR(VLOOKUP(DAY119,[1]BA!$A$6:$H$184,{2,5,8},0),{"No encontrado","X","X"}))))</f>
        <v>VARILLA CORRUGADA</v>
      </c>
      <c r="DBA119" s="12" t="str">
        <v>Kg</v>
      </c>
      <c r="DBB119" s="4">
        <v>18</v>
      </c>
      <c r="DBC119" s="1">
        <f t="shared" ref="DBC119" si="6486">4*0.556*1.05</f>
        <v>2.34</v>
      </c>
      <c r="DBD119" s="4">
        <f t="shared" si="690"/>
        <v>42.12</v>
      </c>
      <c r="DBG119" s="1" t="s">
        <v>538</v>
      </c>
      <c r="DBH119" s="4" t="str" cm="1">
        <f t="array" ref="DBH119:DBJ119">IFERROR(VLOOKUP(DBG119,[1]MA!$A$6:$D$32,{2,3,4},0),IFERROR(VLOOKUP(DBG119,[1]MO!$A$6:$D$26,{2,3,4},0),IFERROR(VLOOKUP(DBG119,[1]MQ!$A$6:$D$26,{2,3,4},0),IFERROR(VLOOKUP(DBG119,[1]BA!$A$6:$H$184,{2,5,8},0),{"No encontrado","X","X"}))))</f>
        <v>VARILLA CORRUGADA</v>
      </c>
      <c r="DBI119" s="12" t="str">
        <v>Kg</v>
      </c>
      <c r="DBJ119" s="4">
        <v>18</v>
      </c>
      <c r="DBK119" s="1">
        <f t="shared" ref="DBK119" si="6487">4*0.556*1.05</f>
        <v>2.34</v>
      </c>
      <c r="DBL119" s="4">
        <f t="shared" si="692"/>
        <v>42.12</v>
      </c>
      <c r="DBO119" s="1" t="s">
        <v>538</v>
      </c>
      <c r="DBP119" s="4" t="str" cm="1">
        <f t="array" ref="DBP119:DBR119">IFERROR(VLOOKUP(DBO119,[1]MA!$A$6:$D$32,{2,3,4},0),IFERROR(VLOOKUP(DBO119,[1]MO!$A$6:$D$26,{2,3,4},0),IFERROR(VLOOKUP(DBO119,[1]MQ!$A$6:$D$26,{2,3,4},0),IFERROR(VLOOKUP(DBO119,[1]BA!$A$6:$H$184,{2,5,8},0),{"No encontrado","X","X"}))))</f>
        <v>VARILLA CORRUGADA</v>
      </c>
      <c r="DBQ119" s="12" t="str">
        <v>Kg</v>
      </c>
      <c r="DBR119" s="4">
        <v>18</v>
      </c>
      <c r="DBS119" s="1">
        <f t="shared" ref="DBS119" si="6488">4*0.556*1.05</f>
        <v>2.34</v>
      </c>
      <c r="DBT119" s="4">
        <f t="shared" si="694"/>
        <v>42.12</v>
      </c>
      <c r="DBW119" s="1" t="s">
        <v>538</v>
      </c>
      <c r="DBX119" s="4" t="str" cm="1">
        <f t="array" ref="DBX119:DBZ119">IFERROR(VLOOKUP(DBW119,[1]MA!$A$6:$D$32,{2,3,4},0),IFERROR(VLOOKUP(DBW119,[1]MO!$A$6:$D$26,{2,3,4},0),IFERROR(VLOOKUP(DBW119,[1]MQ!$A$6:$D$26,{2,3,4},0),IFERROR(VLOOKUP(DBW119,[1]BA!$A$6:$H$184,{2,5,8},0),{"No encontrado","X","X"}))))</f>
        <v>VARILLA CORRUGADA</v>
      </c>
      <c r="DBY119" s="12" t="str">
        <v>Kg</v>
      </c>
      <c r="DBZ119" s="4">
        <v>18</v>
      </c>
      <c r="DCA119" s="1">
        <f t="shared" ref="DCA119" si="6489">4*0.556*1.05</f>
        <v>2.34</v>
      </c>
      <c r="DCB119" s="4">
        <f t="shared" si="696"/>
        <v>42.12</v>
      </c>
      <c r="DCE119" s="1" t="s">
        <v>538</v>
      </c>
      <c r="DCF119" s="4" t="str" cm="1">
        <f t="array" ref="DCF119:DCH119">IFERROR(VLOOKUP(DCE119,[1]MA!$A$6:$D$32,{2,3,4},0),IFERROR(VLOOKUP(DCE119,[1]MO!$A$6:$D$26,{2,3,4},0),IFERROR(VLOOKUP(DCE119,[1]MQ!$A$6:$D$26,{2,3,4},0),IFERROR(VLOOKUP(DCE119,[1]BA!$A$6:$H$184,{2,5,8},0),{"No encontrado","X","X"}))))</f>
        <v>VARILLA CORRUGADA</v>
      </c>
      <c r="DCG119" s="12" t="str">
        <v>Kg</v>
      </c>
      <c r="DCH119" s="4">
        <v>18</v>
      </c>
      <c r="DCI119" s="1">
        <f t="shared" ref="DCI119" si="6490">4*0.556*1.05</f>
        <v>2.34</v>
      </c>
      <c r="DCJ119" s="4">
        <f t="shared" si="698"/>
        <v>42.12</v>
      </c>
      <c r="DCM119" s="1" t="s">
        <v>538</v>
      </c>
      <c r="DCN119" s="4" t="str" cm="1">
        <f t="array" ref="DCN119:DCP119">IFERROR(VLOOKUP(DCM119,[1]MA!$A$6:$D$32,{2,3,4},0),IFERROR(VLOOKUP(DCM119,[1]MO!$A$6:$D$26,{2,3,4},0),IFERROR(VLOOKUP(DCM119,[1]MQ!$A$6:$D$26,{2,3,4},0),IFERROR(VLOOKUP(DCM119,[1]BA!$A$6:$H$184,{2,5,8},0),{"No encontrado","X","X"}))))</f>
        <v>VARILLA CORRUGADA</v>
      </c>
      <c r="DCO119" s="12" t="str">
        <v>Kg</v>
      </c>
      <c r="DCP119" s="4">
        <v>18</v>
      </c>
      <c r="DCQ119" s="1">
        <f t="shared" ref="DCQ119" si="6491">4*0.556*1.05</f>
        <v>2.34</v>
      </c>
      <c r="DCR119" s="4">
        <f t="shared" si="700"/>
        <v>42.12</v>
      </c>
      <c r="DCU119" s="1" t="s">
        <v>538</v>
      </c>
      <c r="DCV119" s="4" t="str" cm="1">
        <f t="array" ref="DCV119:DCX119">IFERROR(VLOOKUP(DCU119,[1]MA!$A$6:$D$32,{2,3,4},0),IFERROR(VLOOKUP(DCU119,[1]MO!$A$6:$D$26,{2,3,4},0),IFERROR(VLOOKUP(DCU119,[1]MQ!$A$6:$D$26,{2,3,4},0),IFERROR(VLOOKUP(DCU119,[1]BA!$A$6:$H$184,{2,5,8},0),{"No encontrado","X","X"}))))</f>
        <v>VARILLA CORRUGADA</v>
      </c>
      <c r="DCW119" s="12" t="str">
        <v>Kg</v>
      </c>
      <c r="DCX119" s="4">
        <v>18</v>
      </c>
      <c r="DCY119" s="1">
        <f t="shared" ref="DCY119" si="6492">4*0.556*1.05</f>
        <v>2.34</v>
      </c>
      <c r="DCZ119" s="4">
        <f t="shared" si="702"/>
        <v>42.12</v>
      </c>
      <c r="DDC119" s="1" t="s">
        <v>538</v>
      </c>
      <c r="DDD119" s="4" t="str" cm="1">
        <f t="array" ref="DDD119:DDF119">IFERROR(VLOOKUP(DDC119,[1]MA!$A$6:$D$32,{2,3,4},0),IFERROR(VLOOKUP(DDC119,[1]MO!$A$6:$D$26,{2,3,4},0),IFERROR(VLOOKUP(DDC119,[1]MQ!$A$6:$D$26,{2,3,4},0),IFERROR(VLOOKUP(DDC119,[1]BA!$A$6:$H$184,{2,5,8},0),{"No encontrado","X","X"}))))</f>
        <v>VARILLA CORRUGADA</v>
      </c>
      <c r="DDE119" s="12" t="str">
        <v>Kg</v>
      </c>
      <c r="DDF119" s="4">
        <v>18</v>
      </c>
      <c r="DDG119" s="1">
        <f t="shared" ref="DDG119" si="6493">4*0.556*1.05</f>
        <v>2.34</v>
      </c>
      <c r="DDH119" s="4">
        <f t="shared" si="704"/>
        <v>42.12</v>
      </c>
      <c r="DDK119" s="1" t="s">
        <v>538</v>
      </c>
      <c r="DDL119" s="4" t="str" cm="1">
        <f t="array" ref="DDL119:DDN119">IFERROR(VLOOKUP(DDK119,[1]MA!$A$6:$D$32,{2,3,4},0),IFERROR(VLOOKUP(DDK119,[1]MO!$A$6:$D$26,{2,3,4},0),IFERROR(VLOOKUP(DDK119,[1]MQ!$A$6:$D$26,{2,3,4},0),IFERROR(VLOOKUP(DDK119,[1]BA!$A$6:$H$184,{2,5,8},0),{"No encontrado","X","X"}))))</f>
        <v>VARILLA CORRUGADA</v>
      </c>
      <c r="DDM119" s="12" t="str">
        <v>Kg</v>
      </c>
      <c r="DDN119" s="4">
        <v>18</v>
      </c>
      <c r="DDO119" s="1">
        <f t="shared" ref="DDO119" si="6494">4*0.556*1.05</f>
        <v>2.34</v>
      </c>
      <c r="DDP119" s="4">
        <f t="shared" si="706"/>
        <v>42.12</v>
      </c>
      <c r="DDS119" s="1" t="s">
        <v>538</v>
      </c>
      <c r="DDT119" s="4" t="str" cm="1">
        <f t="array" ref="DDT119:DDV119">IFERROR(VLOOKUP(DDS119,[1]MA!$A$6:$D$32,{2,3,4},0),IFERROR(VLOOKUP(DDS119,[1]MO!$A$6:$D$26,{2,3,4},0),IFERROR(VLOOKUP(DDS119,[1]MQ!$A$6:$D$26,{2,3,4},0),IFERROR(VLOOKUP(DDS119,[1]BA!$A$6:$H$184,{2,5,8},0),{"No encontrado","X","X"}))))</f>
        <v>VARILLA CORRUGADA</v>
      </c>
      <c r="DDU119" s="12" t="str">
        <v>Kg</v>
      </c>
      <c r="DDV119" s="4">
        <v>18</v>
      </c>
      <c r="DDW119" s="1">
        <f t="shared" ref="DDW119" si="6495">4*0.556*1.05</f>
        <v>2.34</v>
      </c>
      <c r="DDX119" s="4">
        <f t="shared" si="708"/>
        <v>42.12</v>
      </c>
      <c r="DEA119" s="1" t="s">
        <v>538</v>
      </c>
      <c r="DEB119" s="4" t="str" cm="1">
        <f t="array" ref="DEB119:DED119">IFERROR(VLOOKUP(DEA119,[1]MA!$A$6:$D$32,{2,3,4},0),IFERROR(VLOOKUP(DEA119,[1]MO!$A$6:$D$26,{2,3,4},0),IFERROR(VLOOKUP(DEA119,[1]MQ!$A$6:$D$26,{2,3,4},0),IFERROR(VLOOKUP(DEA119,[1]BA!$A$6:$H$184,{2,5,8},0),{"No encontrado","X","X"}))))</f>
        <v>VARILLA CORRUGADA</v>
      </c>
      <c r="DEC119" s="12" t="str">
        <v>Kg</v>
      </c>
      <c r="DED119" s="4">
        <v>18</v>
      </c>
      <c r="DEE119" s="1">
        <f t="shared" ref="DEE119" si="6496">4*0.556*1.05</f>
        <v>2.34</v>
      </c>
      <c r="DEF119" s="4">
        <f t="shared" si="710"/>
        <v>42.12</v>
      </c>
      <c r="DEI119" s="1" t="s">
        <v>538</v>
      </c>
      <c r="DEJ119" s="4" t="str" cm="1">
        <f t="array" ref="DEJ119:DEL119">IFERROR(VLOOKUP(DEI119,[1]MA!$A$6:$D$32,{2,3,4},0),IFERROR(VLOOKUP(DEI119,[1]MO!$A$6:$D$26,{2,3,4},0),IFERROR(VLOOKUP(DEI119,[1]MQ!$A$6:$D$26,{2,3,4},0),IFERROR(VLOOKUP(DEI119,[1]BA!$A$6:$H$184,{2,5,8},0),{"No encontrado","X","X"}))))</f>
        <v>VARILLA CORRUGADA</v>
      </c>
      <c r="DEK119" s="12" t="str">
        <v>Kg</v>
      </c>
      <c r="DEL119" s="4">
        <v>18</v>
      </c>
      <c r="DEM119" s="1">
        <f t="shared" ref="DEM119" si="6497">4*0.556*1.05</f>
        <v>2.34</v>
      </c>
      <c r="DEN119" s="4">
        <f t="shared" si="712"/>
        <v>42.12</v>
      </c>
      <c r="DEQ119" s="1" t="s">
        <v>538</v>
      </c>
      <c r="DER119" s="4" t="str" cm="1">
        <f t="array" ref="DER119:DET119">IFERROR(VLOOKUP(DEQ119,[1]MA!$A$6:$D$32,{2,3,4},0),IFERROR(VLOOKUP(DEQ119,[1]MO!$A$6:$D$26,{2,3,4},0),IFERROR(VLOOKUP(DEQ119,[1]MQ!$A$6:$D$26,{2,3,4},0),IFERROR(VLOOKUP(DEQ119,[1]BA!$A$6:$H$184,{2,5,8},0),{"No encontrado","X","X"}))))</f>
        <v>VARILLA CORRUGADA</v>
      </c>
      <c r="DES119" s="12" t="str">
        <v>Kg</v>
      </c>
      <c r="DET119" s="4">
        <v>18</v>
      </c>
      <c r="DEU119" s="1">
        <f t="shared" ref="DEU119" si="6498">4*0.556*1.05</f>
        <v>2.34</v>
      </c>
      <c r="DEV119" s="4">
        <f t="shared" si="714"/>
        <v>42.12</v>
      </c>
      <c r="DEY119" s="1" t="s">
        <v>538</v>
      </c>
      <c r="DEZ119" s="4" t="str" cm="1">
        <f t="array" ref="DEZ119:DFB119">IFERROR(VLOOKUP(DEY119,[1]MA!$A$6:$D$32,{2,3,4},0),IFERROR(VLOOKUP(DEY119,[1]MO!$A$6:$D$26,{2,3,4},0),IFERROR(VLOOKUP(DEY119,[1]MQ!$A$6:$D$26,{2,3,4},0),IFERROR(VLOOKUP(DEY119,[1]BA!$A$6:$H$184,{2,5,8},0),{"No encontrado","X","X"}))))</f>
        <v>VARILLA CORRUGADA</v>
      </c>
      <c r="DFA119" s="12" t="str">
        <v>Kg</v>
      </c>
      <c r="DFB119" s="4">
        <v>18</v>
      </c>
      <c r="DFC119" s="1">
        <f t="shared" ref="DFC119" si="6499">4*0.556*1.05</f>
        <v>2.34</v>
      </c>
      <c r="DFD119" s="4">
        <f t="shared" si="716"/>
        <v>42.12</v>
      </c>
      <c r="DFG119" s="1" t="s">
        <v>538</v>
      </c>
      <c r="DFH119" s="4" t="str" cm="1">
        <f t="array" ref="DFH119:DFJ119">IFERROR(VLOOKUP(DFG119,[1]MA!$A$6:$D$32,{2,3,4},0),IFERROR(VLOOKUP(DFG119,[1]MO!$A$6:$D$26,{2,3,4},0),IFERROR(VLOOKUP(DFG119,[1]MQ!$A$6:$D$26,{2,3,4},0),IFERROR(VLOOKUP(DFG119,[1]BA!$A$6:$H$184,{2,5,8},0),{"No encontrado","X","X"}))))</f>
        <v>VARILLA CORRUGADA</v>
      </c>
      <c r="DFI119" s="12" t="str">
        <v>Kg</v>
      </c>
      <c r="DFJ119" s="4">
        <v>18</v>
      </c>
      <c r="DFK119" s="1">
        <f t="shared" ref="DFK119" si="6500">4*0.556*1.05</f>
        <v>2.34</v>
      </c>
      <c r="DFL119" s="4">
        <f t="shared" si="718"/>
        <v>42.12</v>
      </c>
      <c r="DFO119" s="1" t="s">
        <v>538</v>
      </c>
      <c r="DFP119" s="4" t="str" cm="1">
        <f t="array" ref="DFP119:DFR119">IFERROR(VLOOKUP(DFO119,[1]MA!$A$6:$D$32,{2,3,4},0),IFERROR(VLOOKUP(DFO119,[1]MO!$A$6:$D$26,{2,3,4},0),IFERROR(VLOOKUP(DFO119,[1]MQ!$A$6:$D$26,{2,3,4},0),IFERROR(VLOOKUP(DFO119,[1]BA!$A$6:$H$184,{2,5,8},0),{"No encontrado","X","X"}))))</f>
        <v>VARILLA CORRUGADA</v>
      </c>
      <c r="DFQ119" s="12" t="str">
        <v>Kg</v>
      </c>
      <c r="DFR119" s="4">
        <v>18</v>
      </c>
      <c r="DFS119" s="1">
        <f t="shared" ref="DFS119" si="6501">4*0.556*1.05</f>
        <v>2.34</v>
      </c>
      <c r="DFT119" s="4">
        <f t="shared" si="720"/>
        <v>42.12</v>
      </c>
      <c r="DFW119" s="1" t="s">
        <v>538</v>
      </c>
      <c r="DFX119" s="4" t="str" cm="1">
        <f t="array" ref="DFX119:DFZ119">IFERROR(VLOOKUP(DFW119,[1]MA!$A$6:$D$32,{2,3,4},0),IFERROR(VLOOKUP(DFW119,[1]MO!$A$6:$D$26,{2,3,4},0),IFERROR(VLOOKUP(DFW119,[1]MQ!$A$6:$D$26,{2,3,4},0),IFERROR(VLOOKUP(DFW119,[1]BA!$A$6:$H$184,{2,5,8},0),{"No encontrado","X","X"}))))</f>
        <v>VARILLA CORRUGADA</v>
      </c>
      <c r="DFY119" s="12" t="str">
        <v>Kg</v>
      </c>
      <c r="DFZ119" s="4">
        <v>18</v>
      </c>
      <c r="DGA119" s="1">
        <f t="shared" ref="DGA119" si="6502">4*0.556*1.05</f>
        <v>2.34</v>
      </c>
      <c r="DGB119" s="4">
        <f t="shared" si="722"/>
        <v>42.12</v>
      </c>
      <c r="DGE119" s="1" t="s">
        <v>538</v>
      </c>
      <c r="DGF119" s="4" t="str" cm="1">
        <f t="array" ref="DGF119:DGH119">IFERROR(VLOOKUP(DGE119,[1]MA!$A$6:$D$32,{2,3,4},0),IFERROR(VLOOKUP(DGE119,[1]MO!$A$6:$D$26,{2,3,4},0),IFERROR(VLOOKUP(DGE119,[1]MQ!$A$6:$D$26,{2,3,4},0),IFERROR(VLOOKUP(DGE119,[1]BA!$A$6:$H$184,{2,5,8},0),{"No encontrado","X","X"}))))</f>
        <v>VARILLA CORRUGADA</v>
      </c>
      <c r="DGG119" s="12" t="str">
        <v>Kg</v>
      </c>
      <c r="DGH119" s="4">
        <v>18</v>
      </c>
      <c r="DGI119" s="1">
        <f t="shared" ref="DGI119" si="6503">4*0.556*1.05</f>
        <v>2.34</v>
      </c>
      <c r="DGJ119" s="4">
        <f t="shared" si="724"/>
        <v>42.12</v>
      </c>
      <c r="DGM119" s="1" t="s">
        <v>538</v>
      </c>
      <c r="DGN119" s="4" t="str" cm="1">
        <f t="array" ref="DGN119:DGP119">IFERROR(VLOOKUP(DGM119,[1]MA!$A$6:$D$32,{2,3,4},0),IFERROR(VLOOKUP(DGM119,[1]MO!$A$6:$D$26,{2,3,4},0),IFERROR(VLOOKUP(DGM119,[1]MQ!$A$6:$D$26,{2,3,4},0),IFERROR(VLOOKUP(DGM119,[1]BA!$A$6:$H$184,{2,5,8},0),{"No encontrado","X","X"}))))</f>
        <v>VARILLA CORRUGADA</v>
      </c>
      <c r="DGO119" s="12" t="str">
        <v>Kg</v>
      </c>
      <c r="DGP119" s="4">
        <v>18</v>
      </c>
      <c r="DGQ119" s="1">
        <f t="shared" ref="DGQ119" si="6504">4*0.556*1.05</f>
        <v>2.34</v>
      </c>
      <c r="DGR119" s="4">
        <f t="shared" si="726"/>
        <v>42.12</v>
      </c>
      <c r="DGU119" s="1" t="s">
        <v>538</v>
      </c>
      <c r="DGV119" s="4" t="str" cm="1">
        <f t="array" ref="DGV119:DGX119">IFERROR(VLOOKUP(DGU119,[1]MA!$A$6:$D$32,{2,3,4},0),IFERROR(VLOOKUP(DGU119,[1]MO!$A$6:$D$26,{2,3,4},0),IFERROR(VLOOKUP(DGU119,[1]MQ!$A$6:$D$26,{2,3,4},0),IFERROR(VLOOKUP(DGU119,[1]BA!$A$6:$H$184,{2,5,8},0),{"No encontrado","X","X"}))))</f>
        <v>VARILLA CORRUGADA</v>
      </c>
      <c r="DGW119" s="12" t="str">
        <v>Kg</v>
      </c>
      <c r="DGX119" s="4">
        <v>18</v>
      </c>
      <c r="DGY119" s="1">
        <f t="shared" ref="DGY119" si="6505">4*0.556*1.05</f>
        <v>2.34</v>
      </c>
      <c r="DGZ119" s="4">
        <f t="shared" si="728"/>
        <v>42.12</v>
      </c>
      <c r="DHC119" s="1" t="s">
        <v>538</v>
      </c>
      <c r="DHD119" s="4" t="str" cm="1">
        <f t="array" ref="DHD119:DHF119">IFERROR(VLOOKUP(DHC119,[1]MA!$A$6:$D$32,{2,3,4},0),IFERROR(VLOOKUP(DHC119,[1]MO!$A$6:$D$26,{2,3,4},0),IFERROR(VLOOKUP(DHC119,[1]MQ!$A$6:$D$26,{2,3,4},0),IFERROR(VLOOKUP(DHC119,[1]BA!$A$6:$H$184,{2,5,8},0),{"No encontrado","X","X"}))))</f>
        <v>VARILLA CORRUGADA</v>
      </c>
      <c r="DHE119" s="12" t="str">
        <v>Kg</v>
      </c>
      <c r="DHF119" s="4">
        <v>18</v>
      </c>
      <c r="DHG119" s="1">
        <f t="shared" ref="DHG119" si="6506">4*0.556*1.05</f>
        <v>2.34</v>
      </c>
      <c r="DHH119" s="4">
        <f t="shared" si="730"/>
        <v>42.12</v>
      </c>
      <c r="DHK119" s="1" t="s">
        <v>538</v>
      </c>
      <c r="DHL119" s="4" t="str" cm="1">
        <f t="array" ref="DHL119:DHN119">IFERROR(VLOOKUP(DHK119,[1]MA!$A$6:$D$32,{2,3,4},0),IFERROR(VLOOKUP(DHK119,[1]MO!$A$6:$D$26,{2,3,4},0),IFERROR(VLOOKUP(DHK119,[1]MQ!$A$6:$D$26,{2,3,4},0),IFERROR(VLOOKUP(DHK119,[1]BA!$A$6:$H$184,{2,5,8},0),{"No encontrado","X","X"}))))</f>
        <v>VARILLA CORRUGADA</v>
      </c>
      <c r="DHM119" s="12" t="str">
        <v>Kg</v>
      </c>
      <c r="DHN119" s="4">
        <v>18</v>
      </c>
      <c r="DHO119" s="1">
        <f t="shared" ref="DHO119" si="6507">4*0.556*1.05</f>
        <v>2.34</v>
      </c>
      <c r="DHP119" s="4">
        <f t="shared" si="732"/>
        <v>42.12</v>
      </c>
      <c r="DHS119" s="1" t="s">
        <v>538</v>
      </c>
      <c r="DHT119" s="4" t="str" cm="1">
        <f t="array" ref="DHT119:DHV119">IFERROR(VLOOKUP(DHS119,[1]MA!$A$6:$D$32,{2,3,4},0),IFERROR(VLOOKUP(DHS119,[1]MO!$A$6:$D$26,{2,3,4},0),IFERROR(VLOOKUP(DHS119,[1]MQ!$A$6:$D$26,{2,3,4},0),IFERROR(VLOOKUP(DHS119,[1]BA!$A$6:$H$184,{2,5,8},0),{"No encontrado","X","X"}))))</f>
        <v>VARILLA CORRUGADA</v>
      </c>
      <c r="DHU119" s="12" t="str">
        <v>Kg</v>
      </c>
      <c r="DHV119" s="4">
        <v>18</v>
      </c>
      <c r="DHW119" s="1">
        <f t="shared" ref="DHW119" si="6508">4*0.556*1.05</f>
        <v>2.34</v>
      </c>
      <c r="DHX119" s="4">
        <f t="shared" si="734"/>
        <v>42.12</v>
      </c>
      <c r="DIA119" s="1" t="s">
        <v>538</v>
      </c>
      <c r="DIB119" s="4" t="str" cm="1">
        <f t="array" ref="DIB119:DID119">IFERROR(VLOOKUP(DIA119,[1]MA!$A$6:$D$32,{2,3,4},0),IFERROR(VLOOKUP(DIA119,[1]MO!$A$6:$D$26,{2,3,4},0),IFERROR(VLOOKUP(DIA119,[1]MQ!$A$6:$D$26,{2,3,4},0),IFERROR(VLOOKUP(DIA119,[1]BA!$A$6:$H$184,{2,5,8},0),{"No encontrado","X","X"}))))</f>
        <v>VARILLA CORRUGADA</v>
      </c>
      <c r="DIC119" s="12" t="str">
        <v>Kg</v>
      </c>
      <c r="DID119" s="4">
        <v>18</v>
      </c>
      <c r="DIE119" s="1">
        <f t="shared" ref="DIE119" si="6509">4*0.556*1.05</f>
        <v>2.34</v>
      </c>
      <c r="DIF119" s="4">
        <f t="shared" si="736"/>
        <v>42.12</v>
      </c>
      <c r="DII119" s="1" t="s">
        <v>538</v>
      </c>
      <c r="DIJ119" s="4" t="str" cm="1">
        <f t="array" ref="DIJ119:DIL119">IFERROR(VLOOKUP(DII119,[1]MA!$A$6:$D$32,{2,3,4},0),IFERROR(VLOOKUP(DII119,[1]MO!$A$6:$D$26,{2,3,4},0),IFERROR(VLOOKUP(DII119,[1]MQ!$A$6:$D$26,{2,3,4},0),IFERROR(VLOOKUP(DII119,[1]BA!$A$6:$H$184,{2,5,8},0),{"No encontrado","X","X"}))))</f>
        <v>VARILLA CORRUGADA</v>
      </c>
      <c r="DIK119" s="12" t="str">
        <v>Kg</v>
      </c>
      <c r="DIL119" s="4">
        <v>18</v>
      </c>
      <c r="DIM119" s="1">
        <f t="shared" ref="DIM119" si="6510">4*0.556*1.05</f>
        <v>2.34</v>
      </c>
      <c r="DIN119" s="4">
        <f t="shared" si="738"/>
        <v>42.12</v>
      </c>
      <c r="DIQ119" s="1" t="s">
        <v>538</v>
      </c>
      <c r="DIR119" s="4" t="str" cm="1">
        <f t="array" ref="DIR119:DIT119">IFERROR(VLOOKUP(DIQ119,[1]MA!$A$6:$D$32,{2,3,4},0),IFERROR(VLOOKUP(DIQ119,[1]MO!$A$6:$D$26,{2,3,4},0),IFERROR(VLOOKUP(DIQ119,[1]MQ!$A$6:$D$26,{2,3,4},0),IFERROR(VLOOKUP(DIQ119,[1]BA!$A$6:$H$184,{2,5,8},0),{"No encontrado","X","X"}))))</f>
        <v>VARILLA CORRUGADA</v>
      </c>
      <c r="DIS119" s="12" t="str">
        <v>Kg</v>
      </c>
      <c r="DIT119" s="4">
        <v>18</v>
      </c>
      <c r="DIU119" s="1">
        <f t="shared" ref="DIU119" si="6511">4*0.556*1.05</f>
        <v>2.34</v>
      </c>
      <c r="DIV119" s="4">
        <f t="shared" si="740"/>
        <v>42.12</v>
      </c>
      <c r="DIY119" s="1" t="s">
        <v>538</v>
      </c>
      <c r="DIZ119" s="4" t="str" cm="1">
        <f t="array" ref="DIZ119:DJB119">IFERROR(VLOOKUP(DIY119,[1]MA!$A$6:$D$32,{2,3,4},0),IFERROR(VLOOKUP(DIY119,[1]MO!$A$6:$D$26,{2,3,4},0),IFERROR(VLOOKUP(DIY119,[1]MQ!$A$6:$D$26,{2,3,4},0),IFERROR(VLOOKUP(DIY119,[1]BA!$A$6:$H$184,{2,5,8},0),{"No encontrado","X","X"}))))</f>
        <v>VARILLA CORRUGADA</v>
      </c>
      <c r="DJA119" s="12" t="str">
        <v>Kg</v>
      </c>
      <c r="DJB119" s="4">
        <v>18</v>
      </c>
      <c r="DJC119" s="1">
        <f t="shared" ref="DJC119" si="6512">4*0.556*1.05</f>
        <v>2.34</v>
      </c>
      <c r="DJD119" s="4">
        <f t="shared" si="742"/>
        <v>42.12</v>
      </c>
      <c r="DJG119" s="1" t="s">
        <v>538</v>
      </c>
      <c r="DJH119" s="4" t="str" cm="1">
        <f t="array" ref="DJH119:DJJ119">IFERROR(VLOOKUP(DJG119,[1]MA!$A$6:$D$32,{2,3,4},0),IFERROR(VLOOKUP(DJG119,[1]MO!$A$6:$D$26,{2,3,4},0),IFERROR(VLOOKUP(DJG119,[1]MQ!$A$6:$D$26,{2,3,4},0),IFERROR(VLOOKUP(DJG119,[1]BA!$A$6:$H$184,{2,5,8},0),{"No encontrado","X","X"}))))</f>
        <v>VARILLA CORRUGADA</v>
      </c>
      <c r="DJI119" s="12" t="str">
        <v>Kg</v>
      </c>
      <c r="DJJ119" s="4">
        <v>18</v>
      </c>
      <c r="DJK119" s="1">
        <f t="shared" ref="DJK119" si="6513">4*0.556*1.05</f>
        <v>2.34</v>
      </c>
      <c r="DJL119" s="4">
        <f t="shared" si="744"/>
        <v>42.12</v>
      </c>
      <c r="DJO119" s="1" t="s">
        <v>538</v>
      </c>
      <c r="DJP119" s="4" t="str" cm="1">
        <f t="array" ref="DJP119:DJR119">IFERROR(VLOOKUP(DJO119,[1]MA!$A$6:$D$32,{2,3,4},0),IFERROR(VLOOKUP(DJO119,[1]MO!$A$6:$D$26,{2,3,4},0),IFERROR(VLOOKUP(DJO119,[1]MQ!$A$6:$D$26,{2,3,4},0),IFERROR(VLOOKUP(DJO119,[1]BA!$A$6:$H$184,{2,5,8},0),{"No encontrado","X","X"}))))</f>
        <v>VARILLA CORRUGADA</v>
      </c>
      <c r="DJQ119" s="12" t="str">
        <v>Kg</v>
      </c>
      <c r="DJR119" s="4">
        <v>18</v>
      </c>
      <c r="DJS119" s="1">
        <f t="shared" ref="DJS119" si="6514">4*0.556*1.05</f>
        <v>2.34</v>
      </c>
      <c r="DJT119" s="4">
        <f t="shared" si="746"/>
        <v>42.12</v>
      </c>
      <c r="DJW119" s="1" t="s">
        <v>538</v>
      </c>
      <c r="DJX119" s="4" t="str" cm="1">
        <f t="array" ref="DJX119:DJZ119">IFERROR(VLOOKUP(DJW119,[1]MA!$A$6:$D$32,{2,3,4},0),IFERROR(VLOOKUP(DJW119,[1]MO!$A$6:$D$26,{2,3,4},0),IFERROR(VLOOKUP(DJW119,[1]MQ!$A$6:$D$26,{2,3,4},0),IFERROR(VLOOKUP(DJW119,[1]BA!$A$6:$H$184,{2,5,8},0),{"No encontrado","X","X"}))))</f>
        <v>VARILLA CORRUGADA</v>
      </c>
      <c r="DJY119" s="12" t="str">
        <v>Kg</v>
      </c>
      <c r="DJZ119" s="4">
        <v>18</v>
      </c>
      <c r="DKA119" s="1">
        <f t="shared" ref="DKA119" si="6515">4*0.556*1.05</f>
        <v>2.34</v>
      </c>
      <c r="DKB119" s="4">
        <f t="shared" si="748"/>
        <v>42.12</v>
      </c>
      <c r="DKE119" s="1" t="s">
        <v>538</v>
      </c>
      <c r="DKF119" s="4" t="str" cm="1">
        <f t="array" ref="DKF119:DKH119">IFERROR(VLOOKUP(DKE119,[1]MA!$A$6:$D$32,{2,3,4},0),IFERROR(VLOOKUP(DKE119,[1]MO!$A$6:$D$26,{2,3,4},0),IFERROR(VLOOKUP(DKE119,[1]MQ!$A$6:$D$26,{2,3,4},0),IFERROR(VLOOKUP(DKE119,[1]BA!$A$6:$H$184,{2,5,8},0),{"No encontrado","X","X"}))))</f>
        <v>VARILLA CORRUGADA</v>
      </c>
      <c r="DKG119" s="12" t="str">
        <v>Kg</v>
      </c>
      <c r="DKH119" s="4">
        <v>18</v>
      </c>
      <c r="DKI119" s="1">
        <f t="shared" ref="DKI119" si="6516">4*0.556*1.05</f>
        <v>2.34</v>
      </c>
      <c r="DKJ119" s="4">
        <f t="shared" si="750"/>
        <v>42.12</v>
      </c>
      <c r="DKM119" s="1" t="s">
        <v>538</v>
      </c>
      <c r="DKN119" s="4" t="str" cm="1">
        <f t="array" ref="DKN119:DKP119">IFERROR(VLOOKUP(DKM119,[1]MA!$A$6:$D$32,{2,3,4},0),IFERROR(VLOOKUP(DKM119,[1]MO!$A$6:$D$26,{2,3,4},0),IFERROR(VLOOKUP(DKM119,[1]MQ!$A$6:$D$26,{2,3,4},0),IFERROR(VLOOKUP(DKM119,[1]BA!$A$6:$H$184,{2,5,8},0),{"No encontrado","X","X"}))))</f>
        <v>VARILLA CORRUGADA</v>
      </c>
      <c r="DKO119" s="12" t="str">
        <v>Kg</v>
      </c>
      <c r="DKP119" s="4">
        <v>18</v>
      </c>
      <c r="DKQ119" s="1">
        <f t="shared" ref="DKQ119" si="6517">4*0.556*1.05</f>
        <v>2.34</v>
      </c>
      <c r="DKR119" s="4">
        <f t="shared" si="752"/>
        <v>42.12</v>
      </c>
      <c r="DKU119" s="1" t="s">
        <v>538</v>
      </c>
      <c r="DKV119" s="4" t="str" cm="1">
        <f t="array" ref="DKV119:DKX119">IFERROR(VLOOKUP(DKU119,[1]MA!$A$6:$D$32,{2,3,4},0),IFERROR(VLOOKUP(DKU119,[1]MO!$A$6:$D$26,{2,3,4},0),IFERROR(VLOOKUP(DKU119,[1]MQ!$A$6:$D$26,{2,3,4},0),IFERROR(VLOOKUP(DKU119,[1]BA!$A$6:$H$184,{2,5,8},0),{"No encontrado","X","X"}))))</f>
        <v>VARILLA CORRUGADA</v>
      </c>
      <c r="DKW119" s="12" t="str">
        <v>Kg</v>
      </c>
      <c r="DKX119" s="4">
        <v>18</v>
      </c>
      <c r="DKY119" s="1">
        <f t="shared" ref="DKY119" si="6518">4*0.556*1.05</f>
        <v>2.34</v>
      </c>
      <c r="DKZ119" s="4">
        <f t="shared" si="754"/>
        <v>42.12</v>
      </c>
      <c r="DLC119" s="1" t="s">
        <v>538</v>
      </c>
      <c r="DLD119" s="4" t="str" cm="1">
        <f t="array" ref="DLD119:DLF119">IFERROR(VLOOKUP(DLC119,[1]MA!$A$6:$D$32,{2,3,4},0),IFERROR(VLOOKUP(DLC119,[1]MO!$A$6:$D$26,{2,3,4},0),IFERROR(VLOOKUP(DLC119,[1]MQ!$A$6:$D$26,{2,3,4},0),IFERROR(VLOOKUP(DLC119,[1]BA!$A$6:$H$184,{2,5,8},0),{"No encontrado","X","X"}))))</f>
        <v>VARILLA CORRUGADA</v>
      </c>
      <c r="DLE119" s="12" t="str">
        <v>Kg</v>
      </c>
      <c r="DLF119" s="4">
        <v>18</v>
      </c>
      <c r="DLG119" s="1">
        <f t="shared" ref="DLG119" si="6519">4*0.556*1.05</f>
        <v>2.34</v>
      </c>
      <c r="DLH119" s="4">
        <f t="shared" si="756"/>
        <v>42.12</v>
      </c>
      <c r="DLK119" s="1" t="s">
        <v>538</v>
      </c>
      <c r="DLL119" s="4" t="str" cm="1">
        <f t="array" ref="DLL119:DLN119">IFERROR(VLOOKUP(DLK119,[1]MA!$A$6:$D$32,{2,3,4},0),IFERROR(VLOOKUP(DLK119,[1]MO!$A$6:$D$26,{2,3,4},0),IFERROR(VLOOKUP(DLK119,[1]MQ!$A$6:$D$26,{2,3,4},0),IFERROR(VLOOKUP(DLK119,[1]BA!$A$6:$H$184,{2,5,8},0),{"No encontrado","X","X"}))))</f>
        <v>VARILLA CORRUGADA</v>
      </c>
      <c r="DLM119" s="12" t="str">
        <v>Kg</v>
      </c>
      <c r="DLN119" s="4">
        <v>18</v>
      </c>
      <c r="DLO119" s="1">
        <f t="shared" ref="DLO119" si="6520">4*0.556*1.05</f>
        <v>2.34</v>
      </c>
      <c r="DLP119" s="4">
        <f t="shared" si="758"/>
        <v>42.12</v>
      </c>
      <c r="DLS119" s="1" t="s">
        <v>538</v>
      </c>
      <c r="DLT119" s="4" t="str" cm="1">
        <f t="array" ref="DLT119:DLV119">IFERROR(VLOOKUP(DLS119,[1]MA!$A$6:$D$32,{2,3,4},0),IFERROR(VLOOKUP(DLS119,[1]MO!$A$6:$D$26,{2,3,4},0),IFERROR(VLOOKUP(DLS119,[1]MQ!$A$6:$D$26,{2,3,4},0),IFERROR(VLOOKUP(DLS119,[1]BA!$A$6:$H$184,{2,5,8},0),{"No encontrado","X","X"}))))</f>
        <v>VARILLA CORRUGADA</v>
      </c>
      <c r="DLU119" s="12" t="str">
        <v>Kg</v>
      </c>
      <c r="DLV119" s="4">
        <v>18</v>
      </c>
      <c r="DLW119" s="1">
        <f t="shared" ref="DLW119" si="6521">4*0.556*1.05</f>
        <v>2.34</v>
      </c>
      <c r="DLX119" s="4">
        <f t="shared" si="760"/>
        <v>42.12</v>
      </c>
      <c r="DMA119" s="1" t="s">
        <v>538</v>
      </c>
      <c r="DMB119" s="4" t="str" cm="1">
        <f t="array" ref="DMB119:DMD119">IFERROR(VLOOKUP(DMA119,[1]MA!$A$6:$D$32,{2,3,4},0),IFERROR(VLOOKUP(DMA119,[1]MO!$A$6:$D$26,{2,3,4},0),IFERROR(VLOOKUP(DMA119,[1]MQ!$A$6:$D$26,{2,3,4},0),IFERROR(VLOOKUP(DMA119,[1]BA!$A$6:$H$184,{2,5,8},0),{"No encontrado","X","X"}))))</f>
        <v>VARILLA CORRUGADA</v>
      </c>
      <c r="DMC119" s="12" t="str">
        <v>Kg</v>
      </c>
      <c r="DMD119" s="4">
        <v>18</v>
      </c>
      <c r="DME119" s="1">
        <f t="shared" ref="DME119" si="6522">4*0.556*1.05</f>
        <v>2.34</v>
      </c>
      <c r="DMF119" s="4">
        <f t="shared" si="762"/>
        <v>42.12</v>
      </c>
      <c r="DMI119" s="1" t="s">
        <v>538</v>
      </c>
      <c r="DMJ119" s="4" t="str" cm="1">
        <f t="array" ref="DMJ119:DML119">IFERROR(VLOOKUP(DMI119,[1]MA!$A$6:$D$32,{2,3,4},0),IFERROR(VLOOKUP(DMI119,[1]MO!$A$6:$D$26,{2,3,4},0),IFERROR(VLOOKUP(DMI119,[1]MQ!$A$6:$D$26,{2,3,4},0),IFERROR(VLOOKUP(DMI119,[1]BA!$A$6:$H$184,{2,5,8},0),{"No encontrado","X","X"}))))</f>
        <v>VARILLA CORRUGADA</v>
      </c>
      <c r="DMK119" s="12" t="str">
        <v>Kg</v>
      </c>
      <c r="DML119" s="4">
        <v>18</v>
      </c>
      <c r="DMM119" s="1">
        <f t="shared" ref="DMM119" si="6523">4*0.556*1.05</f>
        <v>2.34</v>
      </c>
      <c r="DMN119" s="4">
        <f t="shared" si="764"/>
        <v>42.12</v>
      </c>
      <c r="DMQ119" s="1" t="s">
        <v>538</v>
      </c>
      <c r="DMR119" s="4" t="str" cm="1">
        <f t="array" ref="DMR119:DMT119">IFERROR(VLOOKUP(DMQ119,[1]MA!$A$6:$D$32,{2,3,4},0),IFERROR(VLOOKUP(DMQ119,[1]MO!$A$6:$D$26,{2,3,4},0),IFERROR(VLOOKUP(DMQ119,[1]MQ!$A$6:$D$26,{2,3,4},0),IFERROR(VLOOKUP(DMQ119,[1]BA!$A$6:$H$184,{2,5,8},0),{"No encontrado","X","X"}))))</f>
        <v>VARILLA CORRUGADA</v>
      </c>
      <c r="DMS119" s="12" t="str">
        <v>Kg</v>
      </c>
      <c r="DMT119" s="4">
        <v>18</v>
      </c>
      <c r="DMU119" s="1">
        <f t="shared" ref="DMU119" si="6524">4*0.556*1.05</f>
        <v>2.34</v>
      </c>
      <c r="DMV119" s="4">
        <f t="shared" si="766"/>
        <v>42.12</v>
      </c>
      <c r="DMY119" s="1" t="s">
        <v>538</v>
      </c>
      <c r="DMZ119" s="4" t="str" cm="1">
        <f t="array" ref="DMZ119:DNB119">IFERROR(VLOOKUP(DMY119,[1]MA!$A$6:$D$32,{2,3,4},0),IFERROR(VLOOKUP(DMY119,[1]MO!$A$6:$D$26,{2,3,4},0),IFERROR(VLOOKUP(DMY119,[1]MQ!$A$6:$D$26,{2,3,4},0),IFERROR(VLOOKUP(DMY119,[1]BA!$A$6:$H$184,{2,5,8},0),{"No encontrado","X","X"}))))</f>
        <v>VARILLA CORRUGADA</v>
      </c>
      <c r="DNA119" s="12" t="str">
        <v>Kg</v>
      </c>
      <c r="DNB119" s="4">
        <v>18</v>
      </c>
      <c r="DNC119" s="1">
        <f t="shared" ref="DNC119" si="6525">4*0.556*1.05</f>
        <v>2.34</v>
      </c>
      <c r="DND119" s="4">
        <f t="shared" si="768"/>
        <v>42.12</v>
      </c>
      <c r="DNG119" s="1" t="s">
        <v>538</v>
      </c>
      <c r="DNH119" s="4" t="str" cm="1">
        <f t="array" ref="DNH119:DNJ119">IFERROR(VLOOKUP(DNG119,[1]MA!$A$6:$D$32,{2,3,4},0),IFERROR(VLOOKUP(DNG119,[1]MO!$A$6:$D$26,{2,3,4},0),IFERROR(VLOOKUP(DNG119,[1]MQ!$A$6:$D$26,{2,3,4},0),IFERROR(VLOOKUP(DNG119,[1]BA!$A$6:$H$184,{2,5,8},0),{"No encontrado","X","X"}))))</f>
        <v>VARILLA CORRUGADA</v>
      </c>
      <c r="DNI119" s="12" t="str">
        <v>Kg</v>
      </c>
      <c r="DNJ119" s="4">
        <v>18</v>
      </c>
      <c r="DNK119" s="1">
        <f t="shared" ref="DNK119" si="6526">4*0.556*1.05</f>
        <v>2.34</v>
      </c>
      <c r="DNL119" s="4">
        <f t="shared" si="770"/>
        <v>42.12</v>
      </c>
      <c r="DNO119" s="1" t="s">
        <v>538</v>
      </c>
      <c r="DNP119" s="4" t="str" cm="1">
        <f t="array" ref="DNP119:DNR119">IFERROR(VLOOKUP(DNO119,[1]MA!$A$6:$D$32,{2,3,4},0),IFERROR(VLOOKUP(DNO119,[1]MO!$A$6:$D$26,{2,3,4},0),IFERROR(VLOOKUP(DNO119,[1]MQ!$A$6:$D$26,{2,3,4},0),IFERROR(VLOOKUP(DNO119,[1]BA!$A$6:$H$184,{2,5,8},0),{"No encontrado","X","X"}))))</f>
        <v>VARILLA CORRUGADA</v>
      </c>
      <c r="DNQ119" s="12" t="str">
        <v>Kg</v>
      </c>
      <c r="DNR119" s="4">
        <v>18</v>
      </c>
      <c r="DNS119" s="1">
        <f t="shared" ref="DNS119" si="6527">4*0.556*1.05</f>
        <v>2.34</v>
      </c>
      <c r="DNT119" s="4">
        <f t="shared" si="772"/>
        <v>42.12</v>
      </c>
      <c r="DNW119" s="1" t="s">
        <v>538</v>
      </c>
      <c r="DNX119" s="4" t="str" cm="1">
        <f t="array" ref="DNX119:DNZ119">IFERROR(VLOOKUP(DNW119,[1]MA!$A$6:$D$32,{2,3,4},0),IFERROR(VLOOKUP(DNW119,[1]MO!$A$6:$D$26,{2,3,4},0),IFERROR(VLOOKUP(DNW119,[1]MQ!$A$6:$D$26,{2,3,4},0),IFERROR(VLOOKUP(DNW119,[1]BA!$A$6:$H$184,{2,5,8},0),{"No encontrado","X","X"}))))</f>
        <v>VARILLA CORRUGADA</v>
      </c>
      <c r="DNY119" s="12" t="str">
        <v>Kg</v>
      </c>
      <c r="DNZ119" s="4">
        <v>18</v>
      </c>
      <c r="DOA119" s="1">
        <f t="shared" ref="DOA119" si="6528">4*0.556*1.05</f>
        <v>2.34</v>
      </c>
      <c r="DOB119" s="4">
        <f t="shared" si="774"/>
        <v>42.12</v>
      </c>
      <c r="DOE119" s="1" t="s">
        <v>538</v>
      </c>
      <c r="DOF119" s="4" t="str" cm="1">
        <f t="array" ref="DOF119:DOH119">IFERROR(VLOOKUP(DOE119,[1]MA!$A$6:$D$32,{2,3,4},0),IFERROR(VLOOKUP(DOE119,[1]MO!$A$6:$D$26,{2,3,4},0),IFERROR(VLOOKUP(DOE119,[1]MQ!$A$6:$D$26,{2,3,4},0),IFERROR(VLOOKUP(DOE119,[1]BA!$A$6:$H$184,{2,5,8},0),{"No encontrado","X","X"}))))</f>
        <v>VARILLA CORRUGADA</v>
      </c>
      <c r="DOG119" s="12" t="str">
        <v>Kg</v>
      </c>
      <c r="DOH119" s="4">
        <v>18</v>
      </c>
      <c r="DOI119" s="1">
        <f t="shared" ref="DOI119" si="6529">4*0.556*1.05</f>
        <v>2.34</v>
      </c>
      <c r="DOJ119" s="4">
        <f t="shared" si="776"/>
        <v>42.12</v>
      </c>
      <c r="DOM119" s="1" t="s">
        <v>538</v>
      </c>
      <c r="DON119" s="4" t="str" cm="1">
        <f t="array" ref="DON119:DOP119">IFERROR(VLOOKUP(DOM119,[1]MA!$A$6:$D$32,{2,3,4},0),IFERROR(VLOOKUP(DOM119,[1]MO!$A$6:$D$26,{2,3,4},0),IFERROR(VLOOKUP(DOM119,[1]MQ!$A$6:$D$26,{2,3,4},0),IFERROR(VLOOKUP(DOM119,[1]BA!$A$6:$H$184,{2,5,8},0),{"No encontrado","X","X"}))))</f>
        <v>VARILLA CORRUGADA</v>
      </c>
      <c r="DOO119" s="12" t="str">
        <v>Kg</v>
      </c>
      <c r="DOP119" s="4">
        <v>18</v>
      </c>
      <c r="DOQ119" s="1">
        <f t="shared" ref="DOQ119" si="6530">4*0.556*1.05</f>
        <v>2.34</v>
      </c>
      <c r="DOR119" s="4">
        <f t="shared" si="778"/>
        <v>42.12</v>
      </c>
      <c r="DOU119" s="1" t="s">
        <v>538</v>
      </c>
      <c r="DOV119" s="4" t="str" cm="1">
        <f t="array" ref="DOV119:DOX119">IFERROR(VLOOKUP(DOU119,[1]MA!$A$6:$D$32,{2,3,4},0),IFERROR(VLOOKUP(DOU119,[1]MO!$A$6:$D$26,{2,3,4},0),IFERROR(VLOOKUP(DOU119,[1]MQ!$A$6:$D$26,{2,3,4},0),IFERROR(VLOOKUP(DOU119,[1]BA!$A$6:$H$184,{2,5,8},0),{"No encontrado","X","X"}))))</f>
        <v>VARILLA CORRUGADA</v>
      </c>
      <c r="DOW119" s="12" t="str">
        <v>Kg</v>
      </c>
      <c r="DOX119" s="4">
        <v>18</v>
      </c>
      <c r="DOY119" s="1">
        <f t="shared" ref="DOY119" si="6531">4*0.556*1.05</f>
        <v>2.34</v>
      </c>
      <c r="DOZ119" s="4">
        <f t="shared" si="780"/>
        <v>42.12</v>
      </c>
      <c r="DPC119" s="1" t="s">
        <v>538</v>
      </c>
      <c r="DPD119" s="4" t="str" cm="1">
        <f t="array" ref="DPD119:DPF119">IFERROR(VLOOKUP(DPC119,[1]MA!$A$6:$D$32,{2,3,4},0),IFERROR(VLOOKUP(DPC119,[1]MO!$A$6:$D$26,{2,3,4},0),IFERROR(VLOOKUP(DPC119,[1]MQ!$A$6:$D$26,{2,3,4},0),IFERROR(VLOOKUP(DPC119,[1]BA!$A$6:$H$184,{2,5,8},0),{"No encontrado","X","X"}))))</f>
        <v>VARILLA CORRUGADA</v>
      </c>
      <c r="DPE119" s="12" t="str">
        <v>Kg</v>
      </c>
      <c r="DPF119" s="4">
        <v>18</v>
      </c>
      <c r="DPG119" s="1">
        <f t="shared" ref="DPG119" si="6532">4*0.556*1.05</f>
        <v>2.34</v>
      </c>
      <c r="DPH119" s="4">
        <f t="shared" si="782"/>
        <v>42.12</v>
      </c>
      <c r="DPK119" s="1" t="s">
        <v>538</v>
      </c>
      <c r="DPL119" s="4" t="str" cm="1">
        <f t="array" ref="DPL119:DPN119">IFERROR(VLOOKUP(DPK119,[1]MA!$A$6:$D$32,{2,3,4},0),IFERROR(VLOOKUP(DPK119,[1]MO!$A$6:$D$26,{2,3,4},0),IFERROR(VLOOKUP(DPK119,[1]MQ!$A$6:$D$26,{2,3,4},0),IFERROR(VLOOKUP(DPK119,[1]BA!$A$6:$H$184,{2,5,8},0),{"No encontrado","X","X"}))))</f>
        <v>VARILLA CORRUGADA</v>
      </c>
      <c r="DPM119" s="12" t="str">
        <v>Kg</v>
      </c>
      <c r="DPN119" s="4">
        <v>18</v>
      </c>
      <c r="DPO119" s="1">
        <f t="shared" ref="DPO119" si="6533">4*0.556*1.05</f>
        <v>2.34</v>
      </c>
      <c r="DPP119" s="4">
        <f t="shared" si="784"/>
        <v>42.12</v>
      </c>
      <c r="DPS119" s="1" t="s">
        <v>538</v>
      </c>
      <c r="DPT119" s="4" t="str" cm="1">
        <f t="array" ref="DPT119:DPV119">IFERROR(VLOOKUP(DPS119,[1]MA!$A$6:$D$32,{2,3,4},0),IFERROR(VLOOKUP(DPS119,[1]MO!$A$6:$D$26,{2,3,4},0),IFERROR(VLOOKUP(DPS119,[1]MQ!$A$6:$D$26,{2,3,4},0),IFERROR(VLOOKUP(DPS119,[1]BA!$A$6:$H$184,{2,5,8},0),{"No encontrado","X","X"}))))</f>
        <v>VARILLA CORRUGADA</v>
      </c>
      <c r="DPU119" s="12" t="str">
        <v>Kg</v>
      </c>
      <c r="DPV119" s="4">
        <v>18</v>
      </c>
      <c r="DPW119" s="1">
        <f t="shared" ref="DPW119" si="6534">4*0.556*1.05</f>
        <v>2.34</v>
      </c>
      <c r="DPX119" s="4">
        <f t="shared" si="786"/>
        <v>42.12</v>
      </c>
      <c r="DQA119" s="1" t="s">
        <v>538</v>
      </c>
      <c r="DQB119" s="4" t="str" cm="1">
        <f t="array" ref="DQB119:DQD119">IFERROR(VLOOKUP(DQA119,[1]MA!$A$6:$D$32,{2,3,4},0),IFERROR(VLOOKUP(DQA119,[1]MO!$A$6:$D$26,{2,3,4},0),IFERROR(VLOOKUP(DQA119,[1]MQ!$A$6:$D$26,{2,3,4},0),IFERROR(VLOOKUP(DQA119,[1]BA!$A$6:$H$184,{2,5,8},0),{"No encontrado","X","X"}))))</f>
        <v>VARILLA CORRUGADA</v>
      </c>
      <c r="DQC119" s="12" t="str">
        <v>Kg</v>
      </c>
      <c r="DQD119" s="4">
        <v>18</v>
      </c>
      <c r="DQE119" s="1">
        <f t="shared" ref="DQE119" si="6535">4*0.556*1.05</f>
        <v>2.34</v>
      </c>
      <c r="DQF119" s="4">
        <f t="shared" si="788"/>
        <v>42.12</v>
      </c>
      <c r="DQI119" s="1" t="s">
        <v>538</v>
      </c>
      <c r="DQJ119" s="4" t="str" cm="1">
        <f t="array" ref="DQJ119:DQL119">IFERROR(VLOOKUP(DQI119,[1]MA!$A$6:$D$32,{2,3,4},0),IFERROR(VLOOKUP(DQI119,[1]MO!$A$6:$D$26,{2,3,4},0),IFERROR(VLOOKUP(DQI119,[1]MQ!$A$6:$D$26,{2,3,4},0),IFERROR(VLOOKUP(DQI119,[1]BA!$A$6:$H$184,{2,5,8},0),{"No encontrado","X","X"}))))</f>
        <v>VARILLA CORRUGADA</v>
      </c>
      <c r="DQK119" s="12" t="str">
        <v>Kg</v>
      </c>
      <c r="DQL119" s="4">
        <v>18</v>
      </c>
      <c r="DQM119" s="1">
        <f t="shared" ref="DQM119" si="6536">4*0.556*1.05</f>
        <v>2.34</v>
      </c>
      <c r="DQN119" s="4">
        <f t="shared" si="790"/>
        <v>42.12</v>
      </c>
      <c r="DQQ119" s="1" t="s">
        <v>538</v>
      </c>
      <c r="DQR119" s="4" t="str" cm="1">
        <f t="array" ref="DQR119:DQT119">IFERROR(VLOOKUP(DQQ119,[1]MA!$A$6:$D$32,{2,3,4},0),IFERROR(VLOOKUP(DQQ119,[1]MO!$A$6:$D$26,{2,3,4},0),IFERROR(VLOOKUP(DQQ119,[1]MQ!$A$6:$D$26,{2,3,4},0),IFERROR(VLOOKUP(DQQ119,[1]BA!$A$6:$H$184,{2,5,8},0),{"No encontrado","X","X"}))))</f>
        <v>VARILLA CORRUGADA</v>
      </c>
      <c r="DQS119" s="12" t="str">
        <v>Kg</v>
      </c>
      <c r="DQT119" s="4">
        <v>18</v>
      </c>
      <c r="DQU119" s="1">
        <f t="shared" ref="DQU119" si="6537">4*0.556*1.05</f>
        <v>2.34</v>
      </c>
      <c r="DQV119" s="4">
        <f t="shared" si="792"/>
        <v>42.12</v>
      </c>
      <c r="DQY119" s="1" t="s">
        <v>538</v>
      </c>
      <c r="DQZ119" s="4" t="str" cm="1">
        <f t="array" ref="DQZ119:DRB119">IFERROR(VLOOKUP(DQY119,[1]MA!$A$6:$D$32,{2,3,4},0),IFERROR(VLOOKUP(DQY119,[1]MO!$A$6:$D$26,{2,3,4},0),IFERROR(VLOOKUP(DQY119,[1]MQ!$A$6:$D$26,{2,3,4},0),IFERROR(VLOOKUP(DQY119,[1]BA!$A$6:$H$184,{2,5,8},0),{"No encontrado","X","X"}))))</f>
        <v>VARILLA CORRUGADA</v>
      </c>
      <c r="DRA119" s="12" t="str">
        <v>Kg</v>
      </c>
      <c r="DRB119" s="4">
        <v>18</v>
      </c>
      <c r="DRC119" s="1">
        <f t="shared" ref="DRC119" si="6538">4*0.556*1.05</f>
        <v>2.34</v>
      </c>
      <c r="DRD119" s="4">
        <f t="shared" si="794"/>
        <v>42.12</v>
      </c>
      <c r="DRG119" s="1" t="s">
        <v>538</v>
      </c>
      <c r="DRH119" s="4" t="str" cm="1">
        <f t="array" ref="DRH119:DRJ119">IFERROR(VLOOKUP(DRG119,[1]MA!$A$6:$D$32,{2,3,4},0),IFERROR(VLOOKUP(DRG119,[1]MO!$A$6:$D$26,{2,3,4},0),IFERROR(VLOOKUP(DRG119,[1]MQ!$A$6:$D$26,{2,3,4},0),IFERROR(VLOOKUP(DRG119,[1]BA!$A$6:$H$184,{2,5,8},0),{"No encontrado","X","X"}))))</f>
        <v>VARILLA CORRUGADA</v>
      </c>
      <c r="DRI119" s="12" t="str">
        <v>Kg</v>
      </c>
      <c r="DRJ119" s="4">
        <v>18</v>
      </c>
      <c r="DRK119" s="1">
        <f t="shared" ref="DRK119" si="6539">4*0.556*1.05</f>
        <v>2.34</v>
      </c>
      <c r="DRL119" s="4">
        <f t="shared" si="796"/>
        <v>42.12</v>
      </c>
      <c r="DRO119" s="1" t="s">
        <v>538</v>
      </c>
      <c r="DRP119" s="4" t="str" cm="1">
        <f t="array" ref="DRP119:DRR119">IFERROR(VLOOKUP(DRO119,[1]MA!$A$6:$D$32,{2,3,4},0),IFERROR(VLOOKUP(DRO119,[1]MO!$A$6:$D$26,{2,3,4},0),IFERROR(VLOOKUP(DRO119,[1]MQ!$A$6:$D$26,{2,3,4},0),IFERROR(VLOOKUP(DRO119,[1]BA!$A$6:$H$184,{2,5,8},0),{"No encontrado","X","X"}))))</f>
        <v>VARILLA CORRUGADA</v>
      </c>
      <c r="DRQ119" s="12" t="str">
        <v>Kg</v>
      </c>
      <c r="DRR119" s="4">
        <v>18</v>
      </c>
      <c r="DRS119" s="1">
        <f t="shared" ref="DRS119" si="6540">4*0.556*1.05</f>
        <v>2.34</v>
      </c>
      <c r="DRT119" s="4">
        <f t="shared" si="798"/>
        <v>42.12</v>
      </c>
      <c r="DRW119" s="1" t="s">
        <v>538</v>
      </c>
      <c r="DRX119" s="4" t="str" cm="1">
        <f t="array" ref="DRX119:DRZ119">IFERROR(VLOOKUP(DRW119,[1]MA!$A$6:$D$32,{2,3,4},0),IFERROR(VLOOKUP(DRW119,[1]MO!$A$6:$D$26,{2,3,4},0),IFERROR(VLOOKUP(DRW119,[1]MQ!$A$6:$D$26,{2,3,4},0),IFERROR(VLOOKUP(DRW119,[1]BA!$A$6:$H$184,{2,5,8},0),{"No encontrado","X","X"}))))</f>
        <v>VARILLA CORRUGADA</v>
      </c>
      <c r="DRY119" s="12" t="str">
        <v>Kg</v>
      </c>
      <c r="DRZ119" s="4">
        <v>18</v>
      </c>
      <c r="DSA119" s="1">
        <f t="shared" ref="DSA119" si="6541">4*0.556*1.05</f>
        <v>2.34</v>
      </c>
      <c r="DSB119" s="4">
        <f t="shared" si="800"/>
        <v>42.12</v>
      </c>
      <c r="DSE119" s="1" t="s">
        <v>538</v>
      </c>
      <c r="DSF119" s="4" t="str" cm="1">
        <f t="array" ref="DSF119:DSH119">IFERROR(VLOOKUP(DSE119,[1]MA!$A$6:$D$32,{2,3,4},0),IFERROR(VLOOKUP(DSE119,[1]MO!$A$6:$D$26,{2,3,4},0),IFERROR(VLOOKUP(DSE119,[1]MQ!$A$6:$D$26,{2,3,4},0),IFERROR(VLOOKUP(DSE119,[1]BA!$A$6:$H$184,{2,5,8},0),{"No encontrado","X","X"}))))</f>
        <v>VARILLA CORRUGADA</v>
      </c>
      <c r="DSG119" s="12" t="str">
        <v>Kg</v>
      </c>
      <c r="DSH119" s="4">
        <v>18</v>
      </c>
      <c r="DSI119" s="1">
        <f t="shared" ref="DSI119" si="6542">4*0.556*1.05</f>
        <v>2.34</v>
      </c>
      <c r="DSJ119" s="4">
        <f t="shared" si="802"/>
        <v>42.12</v>
      </c>
      <c r="DSM119" s="1" t="s">
        <v>538</v>
      </c>
      <c r="DSN119" s="4" t="str" cm="1">
        <f t="array" ref="DSN119:DSP119">IFERROR(VLOOKUP(DSM119,[1]MA!$A$6:$D$32,{2,3,4},0),IFERROR(VLOOKUP(DSM119,[1]MO!$A$6:$D$26,{2,3,4},0),IFERROR(VLOOKUP(DSM119,[1]MQ!$A$6:$D$26,{2,3,4},0),IFERROR(VLOOKUP(DSM119,[1]BA!$A$6:$H$184,{2,5,8},0),{"No encontrado","X","X"}))))</f>
        <v>VARILLA CORRUGADA</v>
      </c>
      <c r="DSO119" s="12" t="str">
        <v>Kg</v>
      </c>
      <c r="DSP119" s="4">
        <v>18</v>
      </c>
      <c r="DSQ119" s="1">
        <f t="shared" ref="DSQ119" si="6543">4*0.556*1.05</f>
        <v>2.34</v>
      </c>
      <c r="DSR119" s="4">
        <f t="shared" si="804"/>
        <v>42.12</v>
      </c>
      <c r="DSU119" s="1" t="s">
        <v>538</v>
      </c>
      <c r="DSV119" s="4" t="str" cm="1">
        <f t="array" ref="DSV119:DSX119">IFERROR(VLOOKUP(DSU119,[1]MA!$A$6:$D$32,{2,3,4},0),IFERROR(VLOOKUP(DSU119,[1]MO!$A$6:$D$26,{2,3,4},0),IFERROR(VLOOKUP(DSU119,[1]MQ!$A$6:$D$26,{2,3,4},0),IFERROR(VLOOKUP(DSU119,[1]BA!$A$6:$H$184,{2,5,8},0),{"No encontrado","X","X"}))))</f>
        <v>VARILLA CORRUGADA</v>
      </c>
      <c r="DSW119" s="12" t="str">
        <v>Kg</v>
      </c>
      <c r="DSX119" s="4">
        <v>18</v>
      </c>
      <c r="DSY119" s="1">
        <f t="shared" ref="DSY119" si="6544">4*0.556*1.05</f>
        <v>2.34</v>
      </c>
      <c r="DSZ119" s="4">
        <f t="shared" si="806"/>
        <v>42.12</v>
      </c>
      <c r="DTC119" s="1" t="s">
        <v>538</v>
      </c>
      <c r="DTD119" s="4" t="str" cm="1">
        <f t="array" ref="DTD119:DTF119">IFERROR(VLOOKUP(DTC119,[1]MA!$A$6:$D$32,{2,3,4},0),IFERROR(VLOOKUP(DTC119,[1]MO!$A$6:$D$26,{2,3,4},0),IFERROR(VLOOKUP(DTC119,[1]MQ!$A$6:$D$26,{2,3,4},0),IFERROR(VLOOKUP(DTC119,[1]BA!$A$6:$H$184,{2,5,8},0),{"No encontrado","X","X"}))))</f>
        <v>VARILLA CORRUGADA</v>
      </c>
      <c r="DTE119" s="12" t="str">
        <v>Kg</v>
      </c>
      <c r="DTF119" s="4">
        <v>18</v>
      </c>
      <c r="DTG119" s="1">
        <f t="shared" ref="DTG119" si="6545">4*0.556*1.05</f>
        <v>2.34</v>
      </c>
      <c r="DTH119" s="4">
        <f t="shared" si="808"/>
        <v>42.12</v>
      </c>
      <c r="DTK119" s="1" t="s">
        <v>538</v>
      </c>
      <c r="DTL119" s="4" t="str" cm="1">
        <f t="array" ref="DTL119:DTN119">IFERROR(VLOOKUP(DTK119,[1]MA!$A$6:$D$32,{2,3,4},0),IFERROR(VLOOKUP(DTK119,[1]MO!$A$6:$D$26,{2,3,4},0),IFERROR(VLOOKUP(DTK119,[1]MQ!$A$6:$D$26,{2,3,4},0),IFERROR(VLOOKUP(DTK119,[1]BA!$A$6:$H$184,{2,5,8},0),{"No encontrado","X","X"}))))</f>
        <v>VARILLA CORRUGADA</v>
      </c>
      <c r="DTM119" s="12" t="str">
        <v>Kg</v>
      </c>
      <c r="DTN119" s="4">
        <v>18</v>
      </c>
      <c r="DTO119" s="1">
        <f t="shared" ref="DTO119" si="6546">4*0.556*1.05</f>
        <v>2.34</v>
      </c>
      <c r="DTP119" s="4">
        <f t="shared" si="810"/>
        <v>42.12</v>
      </c>
      <c r="DTS119" s="1" t="s">
        <v>538</v>
      </c>
      <c r="DTT119" s="4" t="str" cm="1">
        <f t="array" ref="DTT119:DTV119">IFERROR(VLOOKUP(DTS119,[1]MA!$A$6:$D$32,{2,3,4},0),IFERROR(VLOOKUP(DTS119,[1]MO!$A$6:$D$26,{2,3,4},0),IFERROR(VLOOKUP(DTS119,[1]MQ!$A$6:$D$26,{2,3,4},0),IFERROR(VLOOKUP(DTS119,[1]BA!$A$6:$H$184,{2,5,8},0),{"No encontrado","X","X"}))))</f>
        <v>VARILLA CORRUGADA</v>
      </c>
      <c r="DTU119" s="12" t="str">
        <v>Kg</v>
      </c>
      <c r="DTV119" s="4">
        <v>18</v>
      </c>
      <c r="DTW119" s="1">
        <f t="shared" ref="DTW119" si="6547">4*0.556*1.05</f>
        <v>2.34</v>
      </c>
      <c r="DTX119" s="4">
        <f t="shared" si="812"/>
        <v>42.12</v>
      </c>
      <c r="DUA119" s="1" t="s">
        <v>538</v>
      </c>
      <c r="DUB119" s="4" t="str" cm="1">
        <f t="array" ref="DUB119:DUD119">IFERROR(VLOOKUP(DUA119,[1]MA!$A$6:$D$32,{2,3,4},0),IFERROR(VLOOKUP(DUA119,[1]MO!$A$6:$D$26,{2,3,4},0),IFERROR(VLOOKUP(DUA119,[1]MQ!$A$6:$D$26,{2,3,4},0),IFERROR(VLOOKUP(DUA119,[1]BA!$A$6:$H$184,{2,5,8},0),{"No encontrado","X","X"}))))</f>
        <v>VARILLA CORRUGADA</v>
      </c>
      <c r="DUC119" s="12" t="str">
        <v>Kg</v>
      </c>
      <c r="DUD119" s="4">
        <v>18</v>
      </c>
      <c r="DUE119" s="1">
        <f t="shared" ref="DUE119" si="6548">4*0.556*1.05</f>
        <v>2.34</v>
      </c>
      <c r="DUF119" s="4">
        <f t="shared" si="814"/>
        <v>42.12</v>
      </c>
      <c r="DUI119" s="1" t="s">
        <v>538</v>
      </c>
      <c r="DUJ119" s="4" t="str" cm="1">
        <f t="array" ref="DUJ119:DUL119">IFERROR(VLOOKUP(DUI119,[1]MA!$A$6:$D$32,{2,3,4},0),IFERROR(VLOOKUP(DUI119,[1]MO!$A$6:$D$26,{2,3,4},0),IFERROR(VLOOKUP(DUI119,[1]MQ!$A$6:$D$26,{2,3,4},0),IFERROR(VLOOKUP(DUI119,[1]BA!$A$6:$H$184,{2,5,8},0),{"No encontrado","X","X"}))))</f>
        <v>VARILLA CORRUGADA</v>
      </c>
      <c r="DUK119" s="12" t="str">
        <v>Kg</v>
      </c>
      <c r="DUL119" s="4">
        <v>18</v>
      </c>
      <c r="DUM119" s="1">
        <f t="shared" ref="DUM119" si="6549">4*0.556*1.05</f>
        <v>2.34</v>
      </c>
      <c r="DUN119" s="4">
        <f t="shared" si="816"/>
        <v>42.12</v>
      </c>
      <c r="DUQ119" s="1" t="s">
        <v>538</v>
      </c>
      <c r="DUR119" s="4" t="str" cm="1">
        <f t="array" ref="DUR119:DUT119">IFERROR(VLOOKUP(DUQ119,[1]MA!$A$6:$D$32,{2,3,4},0),IFERROR(VLOOKUP(DUQ119,[1]MO!$A$6:$D$26,{2,3,4},0),IFERROR(VLOOKUP(DUQ119,[1]MQ!$A$6:$D$26,{2,3,4},0),IFERROR(VLOOKUP(DUQ119,[1]BA!$A$6:$H$184,{2,5,8},0),{"No encontrado","X","X"}))))</f>
        <v>VARILLA CORRUGADA</v>
      </c>
      <c r="DUS119" s="12" t="str">
        <v>Kg</v>
      </c>
      <c r="DUT119" s="4">
        <v>18</v>
      </c>
      <c r="DUU119" s="1">
        <f t="shared" ref="DUU119" si="6550">4*0.556*1.05</f>
        <v>2.34</v>
      </c>
      <c r="DUV119" s="4">
        <f t="shared" si="818"/>
        <v>42.12</v>
      </c>
      <c r="DUY119" s="1" t="s">
        <v>538</v>
      </c>
      <c r="DUZ119" s="4" t="str" cm="1">
        <f t="array" ref="DUZ119:DVB119">IFERROR(VLOOKUP(DUY119,[1]MA!$A$6:$D$32,{2,3,4},0),IFERROR(VLOOKUP(DUY119,[1]MO!$A$6:$D$26,{2,3,4},0),IFERROR(VLOOKUP(DUY119,[1]MQ!$A$6:$D$26,{2,3,4},0),IFERROR(VLOOKUP(DUY119,[1]BA!$A$6:$H$184,{2,5,8},0),{"No encontrado","X","X"}))))</f>
        <v>VARILLA CORRUGADA</v>
      </c>
      <c r="DVA119" s="12" t="str">
        <v>Kg</v>
      </c>
      <c r="DVB119" s="4">
        <v>18</v>
      </c>
      <c r="DVC119" s="1">
        <f t="shared" ref="DVC119" si="6551">4*0.556*1.05</f>
        <v>2.34</v>
      </c>
      <c r="DVD119" s="4">
        <f t="shared" si="820"/>
        <v>42.12</v>
      </c>
      <c r="DVG119" s="1" t="s">
        <v>538</v>
      </c>
      <c r="DVH119" s="4" t="str" cm="1">
        <f t="array" ref="DVH119:DVJ119">IFERROR(VLOOKUP(DVG119,[1]MA!$A$6:$D$32,{2,3,4},0),IFERROR(VLOOKUP(DVG119,[1]MO!$A$6:$D$26,{2,3,4},0),IFERROR(VLOOKUP(DVG119,[1]MQ!$A$6:$D$26,{2,3,4},0),IFERROR(VLOOKUP(DVG119,[1]BA!$A$6:$H$184,{2,5,8},0),{"No encontrado","X","X"}))))</f>
        <v>VARILLA CORRUGADA</v>
      </c>
      <c r="DVI119" s="12" t="str">
        <v>Kg</v>
      </c>
      <c r="DVJ119" s="4">
        <v>18</v>
      </c>
      <c r="DVK119" s="1">
        <f t="shared" ref="DVK119" si="6552">4*0.556*1.05</f>
        <v>2.34</v>
      </c>
      <c r="DVL119" s="4">
        <f t="shared" si="822"/>
        <v>42.12</v>
      </c>
      <c r="DVO119" s="1" t="s">
        <v>538</v>
      </c>
      <c r="DVP119" s="4" t="str" cm="1">
        <f t="array" ref="DVP119:DVR119">IFERROR(VLOOKUP(DVO119,[1]MA!$A$6:$D$32,{2,3,4},0),IFERROR(VLOOKUP(DVO119,[1]MO!$A$6:$D$26,{2,3,4},0),IFERROR(VLOOKUP(DVO119,[1]MQ!$A$6:$D$26,{2,3,4},0),IFERROR(VLOOKUP(DVO119,[1]BA!$A$6:$H$184,{2,5,8},0),{"No encontrado","X","X"}))))</f>
        <v>VARILLA CORRUGADA</v>
      </c>
      <c r="DVQ119" s="12" t="str">
        <v>Kg</v>
      </c>
      <c r="DVR119" s="4">
        <v>18</v>
      </c>
      <c r="DVS119" s="1">
        <f t="shared" ref="DVS119" si="6553">4*0.556*1.05</f>
        <v>2.34</v>
      </c>
      <c r="DVT119" s="4">
        <f t="shared" si="824"/>
        <v>42.12</v>
      </c>
      <c r="DVW119" s="1" t="s">
        <v>538</v>
      </c>
      <c r="DVX119" s="4" t="str" cm="1">
        <f t="array" ref="DVX119:DVZ119">IFERROR(VLOOKUP(DVW119,[1]MA!$A$6:$D$32,{2,3,4},0),IFERROR(VLOOKUP(DVW119,[1]MO!$A$6:$D$26,{2,3,4},0),IFERROR(VLOOKUP(DVW119,[1]MQ!$A$6:$D$26,{2,3,4},0),IFERROR(VLOOKUP(DVW119,[1]BA!$A$6:$H$184,{2,5,8},0),{"No encontrado","X","X"}))))</f>
        <v>VARILLA CORRUGADA</v>
      </c>
      <c r="DVY119" s="12" t="str">
        <v>Kg</v>
      </c>
      <c r="DVZ119" s="4">
        <v>18</v>
      </c>
      <c r="DWA119" s="1">
        <f t="shared" ref="DWA119" si="6554">4*0.556*1.05</f>
        <v>2.34</v>
      </c>
      <c r="DWB119" s="4">
        <f t="shared" si="826"/>
        <v>42.12</v>
      </c>
      <c r="DWE119" s="1" t="s">
        <v>538</v>
      </c>
      <c r="DWF119" s="4" t="str" cm="1">
        <f t="array" ref="DWF119:DWH119">IFERROR(VLOOKUP(DWE119,[1]MA!$A$6:$D$32,{2,3,4},0),IFERROR(VLOOKUP(DWE119,[1]MO!$A$6:$D$26,{2,3,4},0),IFERROR(VLOOKUP(DWE119,[1]MQ!$A$6:$D$26,{2,3,4},0),IFERROR(VLOOKUP(DWE119,[1]BA!$A$6:$H$184,{2,5,8},0),{"No encontrado","X","X"}))))</f>
        <v>VARILLA CORRUGADA</v>
      </c>
      <c r="DWG119" s="12" t="str">
        <v>Kg</v>
      </c>
      <c r="DWH119" s="4">
        <v>18</v>
      </c>
      <c r="DWI119" s="1">
        <f t="shared" ref="DWI119" si="6555">4*0.556*1.05</f>
        <v>2.34</v>
      </c>
      <c r="DWJ119" s="4">
        <f t="shared" si="828"/>
        <v>42.12</v>
      </c>
      <c r="DWM119" s="1" t="s">
        <v>538</v>
      </c>
      <c r="DWN119" s="4" t="str" cm="1">
        <f t="array" ref="DWN119:DWP119">IFERROR(VLOOKUP(DWM119,[1]MA!$A$6:$D$32,{2,3,4},0),IFERROR(VLOOKUP(DWM119,[1]MO!$A$6:$D$26,{2,3,4},0),IFERROR(VLOOKUP(DWM119,[1]MQ!$A$6:$D$26,{2,3,4},0),IFERROR(VLOOKUP(DWM119,[1]BA!$A$6:$H$184,{2,5,8},0),{"No encontrado","X","X"}))))</f>
        <v>VARILLA CORRUGADA</v>
      </c>
      <c r="DWO119" s="12" t="str">
        <v>Kg</v>
      </c>
      <c r="DWP119" s="4">
        <v>18</v>
      </c>
      <c r="DWQ119" s="1">
        <f t="shared" ref="DWQ119" si="6556">4*0.556*1.05</f>
        <v>2.34</v>
      </c>
      <c r="DWR119" s="4">
        <f t="shared" si="830"/>
        <v>42.12</v>
      </c>
      <c r="DWU119" s="1" t="s">
        <v>538</v>
      </c>
      <c r="DWV119" s="4" t="str" cm="1">
        <f t="array" ref="DWV119:DWX119">IFERROR(VLOOKUP(DWU119,[1]MA!$A$6:$D$32,{2,3,4},0),IFERROR(VLOOKUP(DWU119,[1]MO!$A$6:$D$26,{2,3,4},0),IFERROR(VLOOKUP(DWU119,[1]MQ!$A$6:$D$26,{2,3,4},0),IFERROR(VLOOKUP(DWU119,[1]BA!$A$6:$H$184,{2,5,8},0),{"No encontrado","X","X"}))))</f>
        <v>VARILLA CORRUGADA</v>
      </c>
      <c r="DWW119" s="12" t="str">
        <v>Kg</v>
      </c>
      <c r="DWX119" s="4">
        <v>18</v>
      </c>
      <c r="DWY119" s="1">
        <f t="shared" ref="DWY119" si="6557">4*0.556*1.05</f>
        <v>2.34</v>
      </c>
      <c r="DWZ119" s="4">
        <f t="shared" si="832"/>
        <v>42.12</v>
      </c>
      <c r="DXC119" s="1" t="s">
        <v>538</v>
      </c>
      <c r="DXD119" s="4" t="str" cm="1">
        <f t="array" ref="DXD119:DXF119">IFERROR(VLOOKUP(DXC119,[1]MA!$A$6:$D$32,{2,3,4},0),IFERROR(VLOOKUP(DXC119,[1]MO!$A$6:$D$26,{2,3,4},0),IFERROR(VLOOKUP(DXC119,[1]MQ!$A$6:$D$26,{2,3,4},0),IFERROR(VLOOKUP(DXC119,[1]BA!$A$6:$H$184,{2,5,8},0),{"No encontrado","X","X"}))))</f>
        <v>VARILLA CORRUGADA</v>
      </c>
      <c r="DXE119" s="12" t="str">
        <v>Kg</v>
      </c>
      <c r="DXF119" s="4">
        <v>18</v>
      </c>
      <c r="DXG119" s="1">
        <f t="shared" ref="DXG119" si="6558">4*0.556*1.05</f>
        <v>2.34</v>
      </c>
      <c r="DXH119" s="4">
        <f t="shared" si="834"/>
        <v>42.12</v>
      </c>
      <c r="DXK119" s="1" t="s">
        <v>538</v>
      </c>
      <c r="DXL119" s="4" t="str" cm="1">
        <f t="array" ref="DXL119:DXN119">IFERROR(VLOOKUP(DXK119,[1]MA!$A$6:$D$32,{2,3,4},0),IFERROR(VLOOKUP(DXK119,[1]MO!$A$6:$D$26,{2,3,4},0),IFERROR(VLOOKUP(DXK119,[1]MQ!$A$6:$D$26,{2,3,4},0),IFERROR(VLOOKUP(DXK119,[1]BA!$A$6:$H$184,{2,5,8},0),{"No encontrado","X","X"}))))</f>
        <v>VARILLA CORRUGADA</v>
      </c>
      <c r="DXM119" s="12" t="str">
        <v>Kg</v>
      </c>
      <c r="DXN119" s="4">
        <v>18</v>
      </c>
      <c r="DXO119" s="1">
        <f t="shared" ref="DXO119" si="6559">4*0.556*1.05</f>
        <v>2.34</v>
      </c>
      <c r="DXP119" s="4">
        <f t="shared" si="836"/>
        <v>42.12</v>
      </c>
      <c r="DXS119" s="1" t="s">
        <v>538</v>
      </c>
      <c r="DXT119" s="4" t="str" cm="1">
        <f t="array" ref="DXT119:DXV119">IFERROR(VLOOKUP(DXS119,[1]MA!$A$6:$D$32,{2,3,4},0),IFERROR(VLOOKUP(DXS119,[1]MO!$A$6:$D$26,{2,3,4},0),IFERROR(VLOOKUP(DXS119,[1]MQ!$A$6:$D$26,{2,3,4},0),IFERROR(VLOOKUP(DXS119,[1]BA!$A$6:$H$184,{2,5,8},0),{"No encontrado","X","X"}))))</f>
        <v>VARILLA CORRUGADA</v>
      </c>
      <c r="DXU119" s="12" t="str">
        <v>Kg</v>
      </c>
      <c r="DXV119" s="4">
        <v>18</v>
      </c>
      <c r="DXW119" s="1">
        <f t="shared" ref="DXW119" si="6560">4*0.556*1.05</f>
        <v>2.34</v>
      </c>
      <c r="DXX119" s="4">
        <f t="shared" si="838"/>
        <v>42.12</v>
      </c>
      <c r="DYA119" s="1" t="s">
        <v>538</v>
      </c>
      <c r="DYB119" s="4" t="str" cm="1">
        <f t="array" ref="DYB119:DYD119">IFERROR(VLOOKUP(DYA119,[1]MA!$A$6:$D$32,{2,3,4},0),IFERROR(VLOOKUP(DYA119,[1]MO!$A$6:$D$26,{2,3,4},0),IFERROR(VLOOKUP(DYA119,[1]MQ!$A$6:$D$26,{2,3,4},0),IFERROR(VLOOKUP(DYA119,[1]BA!$A$6:$H$184,{2,5,8},0),{"No encontrado","X","X"}))))</f>
        <v>VARILLA CORRUGADA</v>
      </c>
      <c r="DYC119" s="12" t="str">
        <v>Kg</v>
      </c>
      <c r="DYD119" s="4">
        <v>18</v>
      </c>
      <c r="DYE119" s="1">
        <f t="shared" ref="DYE119" si="6561">4*0.556*1.05</f>
        <v>2.34</v>
      </c>
      <c r="DYF119" s="4">
        <f t="shared" si="840"/>
        <v>42.12</v>
      </c>
      <c r="DYI119" s="1" t="s">
        <v>538</v>
      </c>
      <c r="DYJ119" s="4" t="str" cm="1">
        <f t="array" ref="DYJ119:DYL119">IFERROR(VLOOKUP(DYI119,[1]MA!$A$6:$D$32,{2,3,4},0),IFERROR(VLOOKUP(DYI119,[1]MO!$A$6:$D$26,{2,3,4},0),IFERROR(VLOOKUP(DYI119,[1]MQ!$A$6:$D$26,{2,3,4},0),IFERROR(VLOOKUP(DYI119,[1]BA!$A$6:$H$184,{2,5,8},0),{"No encontrado","X","X"}))))</f>
        <v>VARILLA CORRUGADA</v>
      </c>
      <c r="DYK119" s="12" t="str">
        <v>Kg</v>
      </c>
      <c r="DYL119" s="4">
        <v>18</v>
      </c>
      <c r="DYM119" s="1">
        <f t="shared" ref="DYM119" si="6562">4*0.556*1.05</f>
        <v>2.34</v>
      </c>
      <c r="DYN119" s="4">
        <f t="shared" si="842"/>
        <v>42.12</v>
      </c>
      <c r="DYQ119" s="1" t="s">
        <v>538</v>
      </c>
      <c r="DYR119" s="4" t="str" cm="1">
        <f t="array" ref="DYR119:DYT119">IFERROR(VLOOKUP(DYQ119,[1]MA!$A$6:$D$32,{2,3,4},0),IFERROR(VLOOKUP(DYQ119,[1]MO!$A$6:$D$26,{2,3,4},0),IFERROR(VLOOKUP(DYQ119,[1]MQ!$A$6:$D$26,{2,3,4},0),IFERROR(VLOOKUP(DYQ119,[1]BA!$A$6:$H$184,{2,5,8},0),{"No encontrado","X","X"}))))</f>
        <v>VARILLA CORRUGADA</v>
      </c>
      <c r="DYS119" s="12" t="str">
        <v>Kg</v>
      </c>
      <c r="DYT119" s="4">
        <v>18</v>
      </c>
      <c r="DYU119" s="1">
        <f t="shared" ref="DYU119" si="6563">4*0.556*1.05</f>
        <v>2.34</v>
      </c>
      <c r="DYV119" s="4">
        <f t="shared" si="844"/>
        <v>42.12</v>
      </c>
      <c r="DYY119" s="1" t="s">
        <v>538</v>
      </c>
      <c r="DYZ119" s="4" t="str" cm="1">
        <f t="array" ref="DYZ119:DZB119">IFERROR(VLOOKUP(DYY119,[1]MA!$A$6:$D$32,{2,3,4},0),IFERROR(VLOOKUP(DYY119,[1]MO!$A$6:$D$26,{2,3,4},0),IFERROR(VLOOKUP(DYY119,[1]MQ!$A$6:$D$26,{2,3,4},0),IFERROR(VLOOKUP(DYY119,[1]BA!$A$6:$H$184,{2,5,8},0),{"No encontrado","X","X"}))))</f>
        <v>VARILLA CORRUGADA</v>
      </c>
      <c r="DZA119" s="12" t="str">
        <v>Kg</v>
      </c>
      <c r="DZB119" s="4">
        <v>18</v>
      </c>
      <c r="DZC119" s="1">
        <f t="shared" ref="DZC119" si="6564">4*0.556*1.05</f>
        <v>2.34</v>
      </c>
      <c r="DZD119" s="4">
        <f t="shared" si="846"/>
        <v>42.12</v>
      </c>
      <c r="DZG119" s="1" t="s">
        <v>538</v>
      </c>
      <c r="DZH119" s="4" t="str" cm="1">
        <f t="array" ref="DZH119:DZJ119">IFERROR(VLOOKUP(DZG119,[1]MA!$A$6:$D$32,{2,3,4},0),IFERROR(VLOOKUP(DZG119,[1]MO!$A$6:$D$26,{2,3,4},0),IFERROR(VLOOKUP(DZG119,[1]MQ!$A$6:$D$26,{2,3,4},0),IFERROR(VLOOKUP(DZG119,[1]BA!$A$6:$H$184,{2,5,8},0),{"No encontrado","X","X"}))))</f>
        <v>VARILLA CORRUGADA</v>
      </c>
      <c r="DZI119" s="12" t="str">
        <v>Kg</v>
      </c>
      <c r="DZJ119" s="4">
        <v>18</v>
      </c>
      <c r="DZK119" s="1">
        <f t="shared" ref="DZK119" si="6565">4*0.556*1.05</f>
        <v>2.34</v>
      </c>
      <c r="DZL119" s="4">
        <f t="shared" si="848"/>
        <v>42.12</v>
      </c>
      <c r="DZO119" s="1" t="s">
        <v>538</v>
      </c>
      <c r="DZP119" s="4" t="str" cm="1">
        <f t="array" ref="DZP119:DZR119">IFERROR(VLOOKUP(DZO119,[1]MA!$A$6:$D$32,{2,3,4},0),IFERROR(VLOOKUP(DZO119,[1]MO!$A$6:$D$26,{2,3,4},0),IFERROR(VLOOKUP(DZO119,[1]MQ!$A$6:$D$26,{2,3,4},0),IFERROR(VLOOKUP(DZO119,[1]BA!$A$6:$H$184,{2,5,8},0),{"No encontrado","X","X"}))))</f>
        <v>VARILLA CORRUGADA</v>
      </c>
      <c r="DZQ119" s="12" t="str">
        <v>Kg</v>
      </c>
      <c r="DZR119" s="4">
        <v>18</v>
      </c>
      <c r="DZS119" s="1">
        <f t="shared" ref="DZS119" si="6566">4*0.556*1.05</f>
        <v>2.34</v>
      </c>
      <c r="DZT119" s="4">
        <f t="shared" si="850"/>
        <v>42.12</v>
      </c>
      <c r="DZW119" s="1" t="s">
        <v>538</v>
      </c>
      <c r="DZX119" s="4" t="str" cm="1">
        <f t="array" ref="DZX119:DZZ119">IFERROR(VLOOKUP(DZW119,[1]MA!$A$6:$D$32,{2,3,4},0),IFERROR(VLOOKUP(DZW119,[1]MO!$A$6:$D$26,{2,3,4},0),IFERROR(VLOOKUP(DZW119,[1]MQ!$A$6:$D$26,{2,3,4},0),IFERROR(VLOOKUP(DZW119,[1]BA!$A$6:$H$184,{2,5,8},0),{"No encontrado","X","X"}))))</f>
        <v>VARILLA CORRUGADA</v>
      </c>
      <c r="DZY119" s="12" t="str">
        <v>Kg</v>
      </c>
      <c r="DZZ119" s="4">
        <v>18</v>
      </c>
      <c r="EAA119" s="1">
        <f t="shared" ref="EAA119" si="6567">4*0.556*1.05</f>
        <v>2.34</v>
      </c>
      <c r="EAB119" s="4">
        <f t="shared" si="852"/>
        <v>42.12</v>
      </c>
      <c r="EAE119" s="1" t="s">
        <v>538</v>
      </c>
      <c r="EAF119" s="4" t="str" cm="1">
        <f t="array" ref="EAF119:EAH119">IFERROR(VLOOKUP(EAE119,[1]MA!$A$6:$D$32,{2,3,4},0),IFERROR(VLOOKUP(EAE119,[1]MO!$A$6:$D$26,{2,3,4},0),IFERROR(VLOOKUP(EAE119,[1]MQ!$A$6:$D$26,{2,3,4},0),IFERROR(VLOOKUP(EAE119,[1]BA!$A$6:$H$184,{2,5,8},0),{"No encontrado","X","X"}))))</f>
        <v>VARILLA CORRUGADA</v>
      </c>
      <c r="EAG119" s="12" t="str">
        <v>Kg</v>
      </c>
      <c r="EAH119" s="4">
        <v>18</v>
      </c>
      <c r="EAI119" s="1">
        <f t="shared" ref="EAI119" si="6568">4*0.556*1.05</f>
        <v>2.34</v>
      </c>
      <c r="EAJ119" s="4">
        <f t="shared" si="854"/>
        <v>42.12</v>
      </c>
      <c r="EAM119" s="1" t="s">
        <v>538</v>
      </c>
      <c r="EAN119" s="4" t="str" cm="1">
        <f t="array" ref="EAN119:EAP119">IFERROR(VLOOKUP(EAM119,[1]MA!$A$6:$D$32,{2,3,4},0),IFERROR(VLOOKUP(EAM119,[1]MO!$A$6:$D$26,{2,3,4},0),IFERROR(VLOOKUP(EAM119,[1]MQ!$A$6:$D$26,{2,3,4},0),IFERROR(VLOOKUP(EAM119,[1]BA!$A$6:$H$184,{2,5,8},0),{"No encontrado","X","X"}))))</f>
        <v>VARILLA CORRUGADA</v>
      </c>
      <c r="EAO119" s="12" t="str">
        <v>Kg</v>
      </c>
      <c r="EAP119" s="4">
        <v>18</v>
      </c>
      <c r="EAQ119" s="1">
        <f t="shared" ref="EAQ119" si="6569">4*0.556*1.05</f>
        <v>2.34</v>
      </c>
      <c r="EAR119" s="4">
        <f t="shared" si="856"/>
        <v>42.12</v>
      </c>
      <c r="EAU119" s="1" t="s">
        <v>538</v>
      </c>
      <c r="EAV119" s="4" t="str" cm="1">
        <f t="array" ref="EAV119:EAX119">IFERROR(VLOOKUP(EAU119,[1]MA!$A$6:$D$32,{2,3,4},0),IFERROR(VLOOKUP(EAU119,[1]MO!$A$6:$D$26,{2,3,4},0),IFERROR(VLOOKUP(EAU119,[1]MQ!$A$6:$D$26,{2,3,4},0),IFERROR(VLOOKUP(EAU119,[1]BA!$A$6:$H$184,{2,5,8},0),{"No encontrado","X","X"}))))</f>
        <v>VARILLA CORRUGADA</v>
      </c>
      <c r="EAW119" s="12" t="str">
        <v>Kg</v>
      </c>
      <c r="EAX119" s="4">
        <v>18</v>
      </c>
      <c r="EAY119" s="1">
        <f t="shared" ref="EAY119" si="6570">4*0.556*1.05</f>
        <v>2.34</v>
      </c>
      <c r="EAZ119" s="4">
        <f t="shared" si="858"/>
        <v>42.12</v>
      </c>
      <c r="EBC119" s="1" t="s">
        <v>538</v>
      </c>
      <c r="EBD119" s="4" t="str" cm="1">
        <f t="array" ref="EBD119:EBF119">IFERROR(VLOOKUP(EBC119,[1]MA!$A$6:$D$32,{2,3,4},0),IFERROR(VLOOKUP(EBC119,[1]MO!$A$6:$D$26,{2,3,4},0),IFERROR(VLOOKUP(EBC119,[1]MQ!$A$6:$D$26,{2,3,4},0),IFERROR(VLOOKUP(EBC119,[1]BA!$A$6:$H$184,{2,5,8},0),{"No encontrado","X","X"}))))</f>
        <v>VARILLA CORRUGADA</v>
      </c>
      <c r="EBE119" s="12" t="str">
        <v>Kg</v>
      </c>
      <c r="EBF119" s="4">
        <v>18</v>
      </c>
      <c r="EBG119" s="1">
        <f t="shared" ref="EBG119" si="6571">4*0.556*1.05</f>
        <v>2.34</v>
      </c>
      <c r="EBH119" s="4">
        <f t="shared" si="860"/>
        <v>42.12</v>
      </c>
      <c r="EBK119" s="1" t="s">
        <v>538</v>
      </c>
      <c r="EBL119" s="4" t="str" cm="1">
        <f t="array" ref="EBL119:EBN119">IFERROR(VLOOKUP(EBK119,[1]MA!$A$6:$D$32,{2,3,4},0),IFERROR(VLOOKUP(EBK119,[1]MO!$A$6:$D$26,{2,3,4},0),IFERROR(VLOOKUP(EBK119,[1]MQ!$A$6:$D$26,{2,3,4},0),IFERROR(VLOOKUP(EBK119,[1]BA!$A$6:$H$184,{2,5,8},0),{"No encontrado","X","X"}))))</f>
        <v>VARILLA CORRUGADA</v>
      </c>
      <c r="EBM119" s="12" t="str">
        <v>Kg</v>
      </c>
      <c r="EBN119" s="4">
        <v>18</v>
      </c>
      <c r="EBO119" s="1">
        <f t="shared" ref="EBO119" si="6572">4*0.556*1.05</f>
        <v>2.34</v>
      </c>
      <c r="EBP119" s="4">
        <f t="shared" si="862"/>
        <v>42.12</v>
      </c>
      <c r="EBS119" s="1" t="s">
        <v>538</v>
      </c>
      <c r="EBT119" s="4" t="str" cm="1">
        <f t="array" ref="EBT119:EBV119">IFERROR(VLOOKUP(EBS119,[1]MA!$A$6:$D$32,{2,3,4},0),IFERROR(VLOOKUP(EBS119,[1]MO!$A$6:$D$26,{2,3,4},0),IFERROR(VLOOKUP(EBS119,[1]MQ!$A$6:$D$26,{2,3,4},0),IFERROR(VLOOKUP(EBS119,[1]BA!$A$6:$H$184,{2,5,8},0),{"No encontrado","X","X"}))))</f>
        <v>VARILLA CORRUGADA</v>
      </c>
      <c r="EBU119" s="12" t="str">
        <v>Kg</v>
      </c>
      <c r="EBV119" s="4">
        <v>18</v>
      </c>
      <c r="EBW119" s="1">
        <f t="shared" ref="EBW119" si="6573">4*0.556*1.05</f>
        <v>2.34</v>
      </c>
      <c r="EBX119" s="4">
        <f t="shared" si="864"/>
        <v>42.12</v>
      </c>
      <c r="ECA119" s="1" t="s">
        <v>538</v>
      </c>
      <c r="ECB119" s="4" t="str" cm="1">
        <f t="array" ref="ECB119:ECD119">IFERROR(VLOOKUP(ECA119,[1]MA!$A$6:$D$32,{2,3,4},0),IFERROR(VLOOKUP(ECA119,[1]MO!$A$6:$D$26,{2,3,4},0),IFERROR(VLOOKUP(ECA119,[1]MQ!$A$6:$D$26,{2,3,4},0),IFERROR(VLOOKUP(ECA119,[1]BA!$A$6:$H$184,{2,5,8},0),{"No encontrado","X","X"}))))</f>
        <v>VARILLA CORRUGADA</v>
      </c>
      <c r="ECC119" s="12" t="str">
        <v>Kg</v>
      </c>
      <c r="ECD119" s="4">
        <v>18</v>
      </c>
      <c r="ECE119" s="1">
        <f t="shared" ref="ECE119" si="6574">4*0.556*1.05</f>
        <v>2.34</v>
      </c>
      <c r="ECF119" s="4">
        <f t="shared" si="866"/>
        <v>42.12</v>
      </c>
      <c r="ECI119" s="1" t="s">
        <v>538</v>
      </c>
      <c r="ECJ119" s="4" t="str" cm="1">
        <f t="array" ref="ECJ119:ECL119">IFERROR(VLOOKUP(ECI119,[1]MA!$A$6:$D$32,{2,3,4},0),IFERROR(VLOOKUP(ECI119,[1]MO!$A$6:$D$26,{2,3,4},0),IFERROR(VLOOKUP(ECI119,[1]MQ!$A$6:$D$26,{2,3,4},0),IFERROR(VLOOKUP(ECI119,[1]BA!$A$6:$H$184,{2,5,8},0),{"No encontrado","X","X"}))))</f>
        <v>VARILLA CORRUGADA</v>
      </c>
      <c r="ECK119" s="12" t="str">
        <v>Kg</v>
      </c>
      <c r="ECL119" s="4">
        <v>18</v>
      </c>
      <c r="ECM119" s="1">
        <f t="shared" ref="ECM119" si="6575">4*0.556*1.05</f>
        <v>2.34</v>
      </c>
      <c r="ECN119" s="4">
        <f t="shared" si="868"/>
        <v>42.12</v>
      </c>
      <c r="ECQ119" s="1" t="s">
        <v>538</v>
      </c>
      <c r="ECR119" s="4" t="str" cm="1">
        <f t="array" ref="ECR119:ECT119">IFERROR(VLOOKUP(ECQ119,[1]MA!$A$6:$D$32,{2,3,4},0),IFERROR(VLOOKUP(ECQ119,[1]MO!$A$6:$D$26,{2,3,4},0),IFERROR(VLOOKUP(ECQ119,[1]MQ!$A$6:$D$26,{2,3,4},0),IFERROR(VLOOKUP(ECQ119,[1]BA!$A$6:$H$184,{2,5,8},0),{"No encontrado","X","X"}))))</f>
        <v>VARILLA CORRUGADA</v>
      </c>
      <c r="ECS119" s="12" t="str">
        <v>Kg</v>
      </c>
      <c r="ECT119" s="4">
        <v>18</v>
      </c>
      <c r="ECU119" s="1">
        <f t="shared" ref="ECU119" si="6576">4*0.556*1.05</f>
        <v>2.34</v>
      </c>
      <c r="ECV119" s="4">
        <f t="shared" si="870"/>
        <v>42.12</v>
      </c>
      <c r="ECY119" s="1" t="s">
        <v>538</v>
      </c>
      <c r="ECZ119" s="4" t="str" cm="1">
        <f t="array" ref="ECZ119:EDB119">IFERROR(VLOOKUP(ECY119,[1]MA!$A$6:$D$32,{2,3,4},0),IFERROR(VLOOKUP(ECY119,[1]MO!$A$6:$D$26,{2,3,4},0),IFERROR(VLOOKUP(ECY119,[1]MQ!$A$6:$D$26,{2,3,4},0),IFERROR(VLOOKUP(ECY119,[1]BA!$A$6:$H$184,{2,5,8},0),{"No encontrado","X","X"}))))</f>
        <v>VARILLA CORRUGADA</v>
      </c>
      <c r="EDA119" s="12" t="str">
        <v>Kg</v>
      </c>
      <c r="EDB119" s="4">
        <v>18</v>
      </c>
      <c r="EDC119" s="1">
        <f t="shared" ref="EDC119" si="6577">4*0.556*1.05</f>
        <v>2.34</v>
      </c>
      <c r="EDD119" s="4">
        <f t="shared" si="872"/>
        <v>42.12</v>
      </c>
      <c r="EDG119" s="1" t="s">
        <v>538</v>
      </c>
      <c r="EDH119" s="4" t="str" cm="1">
        <f t="array" ref="EDH119:EDJ119">IFERROR(VLOOKUP(EDG119,[1]MA!$A$6:$D$32,{2,3,4},0),IFERROR(VLOOKUP(EDG119,[1]MO!$A$6:$D$26,{2,3,4},0),IFERROR(VLOOKUP(EDG119,[1]MQ!$A$6:$D$26,{2,3,4},0),IFERROR(VLOOKUP(EDG119,[1]BA!$A$6:$H$184,{2,5,8},0),{"No encontrado","X","X"}))))</f>
        <v>VARILLA CORRUGADA</v>
      </c>
      <c r="EDI119" s="12" t="str">
        <v>Kg</v>
      </c>
      <c r="EDJ119" s="4">
        <v>18</v>
      </c>
      <c r="EDK119" s="1">
        <f t="shared" ref="EDK119" si="6578">4*0.556*1.05</f>
        <v>2.34</v>
      </c>
      <c r="EDL119" s="4">
        <f t="shared" si="874"/>
        <v>42.12</v>
      </c>
      <c r="EDO119" s="1" t="s">
        <v>538</v>
      </c>
      <c r="EDP119" s="4" t="str" cm="1">
        <f t="array" ref="EDP119:EDR119">IFERROR(VLOOKUP(EDO119,[1]MA!$A$6:$D$32,{2,3,4},0),IFERROR(VLOOKUP(EDO119,[1]MO!$A$6:$D$26,{2,3,4},0),IFERROR(VLOOKUP(EDO119,[1]MQ!$A$6:$D$26,{2,3,4},0),IFERROR(VLOOKUP(EDO119,[1]BA!$A$6:$H$184,{2,5,8},0),{"No encontrado","X","X"}))))</f>
        <v>VARILLA CORRUGADA</v>
      </c>
      <c r="EDQ119" s="12" t="str">
        <v>Kg</v>
      </c>
      <c r="EDR119" s="4">
        <v>18</v>
      </c>
      <c r="EDS119" s="1">
        <f t="shared" ref="EDS119" si="6579">4*0.556*1.05</f>
        <v>2.34</v>
      </c>
      <c r="EDT119" s="4">
        <f t="shared" si="876"/>
        <v>42.12</v>
      </c>
      <c r="EDW119" s="1" t="s">
        <v>538</v>
      </c>
      <c r="EDX119" s="4" t="str" cm="1">
        <f t="array" ref="EDX119:EDZ119">IFERROR(VLOOKUP(EDW119,[1]MA!$A$6:$D$32,{2,3,4},0),IFERROR(VLOOKUP(EDW119,[1]MO!$A$6:$D$26,{2,3,4},0),IFERROR(VLOOKUP(EDW119,[1]MQ!$A$6:$D$26,{2,3,4},0),IFERROR(VLOOKUP(EDW119,[1]BA!$A$6:$H$184,{2,5,8},0),{"No encontrado","X","X"}))))</f>
        <v>VARILLA CORRUGADA</v>
      </c>
      <c r="EDY119" s="12" t="str">
        <v>Kg</v>
      </c>
      <c r="EDZ119" s="4">
        <v>18</v>
      </c>
      <c r="EEA119" s="1">
        <f t="shared" ref="EEA119" si="6580">4*0.556*1.05</f>
        <v>2.34</v>
      </c>
      <c r="EEB119" s="4">
        <f t="shared" si="878"/>
        <v>42.12</v>
      </c>
      <c r="EEE119" s="1" t="s">
        <v>538</v>
      </c>
      <c r="EEF119" s="4" t="str" cm="1">
        <f t="array" ref="EEF119:EEH119">IFERROR(VLOOKUP(EEE119,[1]MA!$A$6:$D$32,{2,3,4},0),IFERROR(VLOOKUP(EEE119,[1]MO!$A$6:$D$26,{2,3,4},0),IFERROR(VLOOKUP(EEE119,[1]MQ!$A$6:$D$26,{2,3,4},0),IFERROR(VLOOKUP(EEE119,[1]BA!$A$6:$H$184,{2,5,8},0),{"No encontrado","X","X"}))))</f>
        <v>VARILLA CORRUGADA</v>
      </c>
      <c r="EEG119" s="12" t="str">
        <v>Kg</v>
      </c>
      <c r="EEH119" s="4">
        <v>18</v>
      </c>
      <c r="EEI119" s="1">
        <f t="shared" ref="EEI119" si="6581">4*0.556*1.05</f>
        <v>2.34</v>
      </c>
      <c r="EEJ119" s="4">
        <f t="shared" si="880"/>
        <v>42.12</v>
      </c>
      <c r="EEM119" s="1" t="s">
        <v>538</v>
      </c>
      <c r="EEN119" s="4" t="str" cm="1">
        <f t="array" ref="EEN119:EEP119">IFERROR(VLOOKUP(EEM119,[1]MA!$A$6:$D$32,{2,3,4},0),IFERROR(VLOOKUP(EEM119,[1]MO!$A$6:$D$26,{2,3,4},0),IFERROR(VLOOKUP(EEM119,[1]MQ!$A$6:$D$26,{2,3,4},0),IFERROR(VLOOKUP(EEM119,[1]BA!$A$6:$H$184,{2,5,8},0),{"No encontrado","X","X"}))))</f>
        <v>VARILLA CORRUGADA</v>
      </c>
      <c r="EEO119" s="12" t="str">
        <v>Kg</v>
      </c>
      <c r="EEP119" s="4">
        <v>18</v>
      </c>
      <c r="EEQ119" s="1">
        <f t="shared" ref="EEQ119" si="6582">4*0.556*1.05</f>
        <v>2.34</v>
      </c>
      <c r="EER119" s="4">
        <f t="shared" si="882"/>
        <v>42.12</v>
      </c>
      <c r="EEU119" s="1" t="s">
        <v>538</v>
      </c>
      <c r="EEV119" s="4" t="str" cm="1">
        <f t="array" ref="EEV119:EEX119">IFERROR(VLOOKUP(EEU119,[1]MA!$A$6:$D$32,{2,3,4},0),IFERROR(VLOOKUP(EEU119,[1]MO!$A$6:$D$26,{2,3,4},0),IFERROR(VLOOKUP(EEU119,[1]MQ!$A$6:$D$26,{2,3,4},0),IFERROR(VLOOKUP(EEU119,[1]BA!$A$6:$H$184,{2,5,8},0),{"No encontrado","X","X"}))))</f>
        <v>VARILLA CORRUGADA</v>
      </c>
      <c r="EEW119" s="12" t="str">
        <v>Kg</v>
      </c>
      <c r="EEX119" s="4">
        <v>18</v>
      </c>
      <c r="EEY119" s="1">
        <f t="shared" ref="EEY119" si="6583">4*0.556*1.05</f>
        <v>2.34</v>
      </c>
      <c r="EEZ119" s="4">
        <f t="shared" si="884"/>
        <v>42.12</v>
      </c>
      <c r="EFC119" s="1" t="s">
        <v>538</v>
      </c>
      <c r="EFD119" s="4" t="str" cm="1">
        <f t="array" ref="EFD119:EFF119">IFERROR(VLOOKUP(EFC119,[1]MA!$A$6:$D$32,{2,3,4},0),IFERROR(VLOOKUP(EFC119,[1]MO!$A$6:$D$26,{2,3,4},0),IFERROR(VLOOKUP(EFC119,[1]MQ!$A$6:$D$26,{2,3,4},0),IFERROR(VLOOKUP(EFC119,[1]BA!$A$6:$H$184,{2,5,8},0),{"No encontrado","X","X"}))))</f>
        <v>VARILLA CORRUGADA</v>
      </c>
      <c r="EFE119" s="12" t="str">
        <v>Kg</v>
      </c>
      <c r="EFF119" s="4">
        <v>18</v>
      </c>
      <c r="EFG119" s="1">
        <f t="shared" ref="EFG119" si="6584">4*0.556*1.05</f>
        <v>2.34</v>
      </c>
      <c r="EFH119" s="4">
        <f t="shared" si="886"/>
        <v>42.12</v>
      </c>
      <c r="EFK119" s="1" t="s">
        <v>538</v>
      </c>
      <c r="EFL119" s="4" t="str" cm="1">
        <f t="array" ref="EFL119:EFN119">IFERROR(VLOOKUP(EFK119,[1]MA!$A$6:$D$32,{2,3,4},0),IFERROR(VLOOKUP(EFK119,[1]MO!$A$6:$D$26,{2,3,4},0),IFERROR(VLOOKUP(EFK119,[1]MQ!$A$6:$D$26,{2,3,4},0),IFERROR(VLOOKUP(EFK119,[1]BA!$A$6:$H$184,{2,5,8},0),{"No encontrado","X","X"}))))</f>
        <v>VARILLA CORRUGADA</v>
      </c>
      <c r="EFM119" s="12" t="str">
        <v>Kg</v>
      </c>
      <c r="EFN119" s="4">
        <v>18</v>
      </c>
      <c r="EFO119" s="1">
        <f t="shared" ref="EFO119" si="6585">4*0.556*1.05</f>
        <v>2.34</v>
      </c>
      <c r="EFP119" s="4">
        <f t="shared" si="888"/>
        <v>42.12</v>
      </c>
      <c r="EFS119" s="1" t="s">
        <v>538</v>
      </c>
      <c r="EFT119" s="4" t="str" cm="1">
        <f t="array" ref="EFT119:EFV119">IFERROR(VLOOKUP(EFS119,[1]MA!$A$6:$D$32,{2,3,4},0),IFERROR(VLOOKUP(EFS119,[1]MO!$A$6:$D$26,{2,3,4},0),IFERROR(VLOOKUP(EFS119,[1]MQ!$A$6:$D$26,{2,3,4},0),IFERROR(VLOOKUP(EFS119,[1]BA!$A$6:$H$184,{2,5,8},0),{"No encontrado","X","X"}))))</f>
        <v>VARILLA CORRUGADA</v>
      </c>
      <c r="EFU119" s="12" t="str">
        <v>Kg</v>
      </c>
      <c r="EFV119" s="4">
        <v>18</v>
      </c>
      <c r="EFW119" s="1">
        <f t="shared" ref="EFW119" si="6586">4*0.556*1.05</f>
        <v>2.34</v>
      </c>
      <c r="EFX119" s="4">
        <f t="shared" si="890"/>
        <v>42.12</v>
      </c>
      <c r="EGA119" s="1" t="s">
        <v>538</v>
      </c>
      <c r="EGB119" s="4" t="str" cm="1">
        <f t="array" ref="EGB119:EGD119">IFERROR(VLOOKUP(EGA119,[1]MA!$A$6:$D$32,{2,3,4},0),IFERROR(VLOOKUP(EGA119,[1]MO!$A$6:$D$26,{2,3,4},0),IFERROR(VLOOKUP(EGA119,[1]MQ!$A$6:$D$26,{2,3,4},0),IFERROR(VLOOKUP(EGA119,[1]BA!$A$6:$H$184,{2,5,8},0),{"No encontrado","X","X"}))))</f>
        <v>VARILLA CORRUGADA</v>
      </c>
      <c r="EGC119" s="12" t="str">
        <v>Kg</v>
      </c>
      <c r="EGD119" s="4">
        <v>18</v>
      </c>
      <c r="EGE119" s="1">
        <f t="shared" ref="EGE119" si="6587">4*0.556*1.05</f>
        <v>2.34</v>
      </c>
      <c r="EGF119" s="4">
        <f t="shared" si="892"/>
        <v>42.12</v>
      </c>
      <c r="EGI119" s="1" t="s">
        <v>538</v>
      </c>
      <c r="EGJ119" s="4" t="str" cm="1">
        <f t="array" ref="EGJ119:EGL119">IFERROR(VLOOKUP(EGI119,[1]MA!$A$6:$D$32,{2,3,4},0),IFERROR(VLOOKUP(EGI119,[1]MO!$A$6:$D$26,{2,3,4},0),IFERROR(VLOOKUP(EGI119,[1]MQ!$A$6:$D$26,{2,3,4},0),IFERROR(VLOOKUP(EGI119,[1]BA!$A$6:$H$184,{2,5,8},0),{"No encontrado","X","X"}))))</f>
        <v>VARILLA CORRUGADA</v>
      </c>
      <c r="EGK119" s="12" t="str">
        <v>Kg</v>
      </c>
      <c r="EGL119" s="4">
        <v>18</v>
      </c>
      <c r="EGM119" s="1">
        <f t="shared" ref="EGM119" si="6588">4*0.556*1.05</f>
        <v>2.34</v>
      </c>
      <c r="EGN119" s="4">
        <f t="shared" si="894"/>
        <v>42.12</v>
      </c>
      <c r="EGQ119" s="1" t="s">
        <v>538</v>
      </c>
      <c r="EGR119" s="4" t="str" cm="1">
        <f t="array" ref="EGR119:EGT119">IFERROR(VLOOKUP(EGQ119,[1]MA!$A$6:$D$32,{2,3,4},0),IFERROR(VLOOKUP(EGQ119,[1]MO!$A$6:$D$26,{2,3,4},0),IFERROR(VLOOKUP(EGQ119,[1]MQ!$A$6:$D$26,{2,3,4},0),IFERROR(VLOOKUP(EGQ119,[1]BA!$A$6:$H$184,{2,5,8},0),{"No encontrado","X","X"}))))</f>
        <v>VARILLA CORRUGADA</v>
      </c>
      <c r="EGS119" s="12" t="str">
        <v>Kg</v>
      </c>
      <c r="EGT119" s="4">
        <v>18</v>
      </c>
      <c r="EGU119" s="1">
        <f t="shared" ref="EGU119" si="6589">4*0.556*1.05</f>
        <v>2.34</v>
      </c>
      <c r="EGV119" s="4">
        <f t="shared" si="896"/>
        <v>42.12</v>
      </c>
      <c r="EGY119" s="1" t="s">
        <v>538</v>
      </c>
      <c r="EGZ119" s="4" t="str" cm="1">
        <f t="array" ref="EGZ119:EHB119">IFERROR(VLOOKUP(EGY119,[1]MA!$A$6:$D$32,{2,3,4},0),IFERROR(VLOOKUP(EGY119,[1]MO!$A$6:$D$26,{2,3,4},0),IFERROR(VLOOKUP(EGY119,[1]MQ!$A$6:$D$26,{2,3,4},0),IFERROR(VLOOKUP(EGY119,[1]BA!$A$6:$H$184,{2,5,8},0),{"No encontrado","X","X"}))))</f>
        <v>VARILLA CORRUGADA</v>
      </c>
      <c r="EHA119" s="12" t="str">
        <v>Kg</v>
      </c>
      <c r="EHB119" s="4">
        <v>18</v>
      </c>
      <c r="EHC119" s="1">
        <f t="shared" ref="EHC119" si="6590">4*0.556*1.05</f>
        <v>2.34</v>
      </c>
      <c r="EHD119" s="4">
        <f t="shared" si="898"/>
        <v>42.12</v>
      </c>
      <c r="EHG119" s="1" t="s">
        <v>538</v>
      </c>
      <c r="EHH119" s="4" t="str" cm="1">
        <f t="array" ref="EHH119:EHJ119">IFERROR(VLOOKUP(EHG119,[1]MA!$A$6:$D$32,{2,3,4},0),IFERROR(VLOOKUP(EHG119,[1]MO!$A$6:$D$26,{2,3,4},0),IFERROR(VLOOKUP(EHG119,[1]MQ!$A$6:$D$26,{2,3,4},0),IFERROR(VLOOKUP(EHG119,[1]BA!$A$6:$H$184,{2,5,8},0),{"No encontrado","X","X"}))))</f>
        <v>VARILLA CORRUGADA</v>
      </c>
      <c r="EHI119" s="12" t="str">
        <v>Kg</v>
      </c>
      <c r="EHJ119" s="4">
        <v>18</v>
      </c>
      <c r="EHK119" s="1">
        <f t="shared" ref="EHK119" si="6591">4*0.556*1.05</f>
        <v>2.34</v>
      </c>
      <c r="EHL119" s="4">
        <f t="shared" si="900"/>
        <v>42.12</v>
      </c>
      <c r="EHO119" s="1" t="s">
        <v>538</v>
      </c>
      <c r="EHP119" s="4" t="str" cm="1">
        <f t="array" ref="EHP119:EHR119">IFERROR(VLOOKUP(EHO119,[1]MA!$A$6:$D$32,{2,3,4},0),IFERROR(VLOOKUP(EHO119,[1]MO!$A$6:$D$26,{2,3,4},0),IFERROR(VLOOKUP(EHO119,[1]MQ!$A$6:$D$26,{2,3,4},0),IFERROR(VLOOKUP(EHO119,[1]BA!$A$6:$H$184,{2,5,8},0),{"No encontrado","X","X"}))))</f>
        <v>VARILLA CORRUGADA</v>
      </c>
      <c r="EHQ119" s="12" t="str">
        <v>Kg</v>
      </c>
      <c r="EHR119" s="4">
        <v>18</v>
      </c>
      <c r="EHS119" s="1">
        <f t="shared" ref="EHS119" si="6592">4*0.556*1.05</f>
        <v>2.34</v>
      </c>
      <c r="EHT119" s="4">
        <f t="shared" si="902"/>
        <v>42.12</v>
      </c>
      <c r="EHW119" s="1" t="s">
        <v>538</v>
      </c>
      <c r="EHX119" s="4" t="str" cm="1">
        <f t="array" ref="EHX119:EHZ119">IFERROR(VLOOKUP(EHW119,[1]MA!$A$6:$D$32,{2,3,4},0),IFERROR(VLOOKUP(EHW119,[1]MO!$A$6:$D$26,{2,3,4},0),IFERROR(VLOOKUP(EHW119,[1]MQ!$A$6:$D$26,{2,3,4},0),IFERROR(VLOOKUP(EHW119,[1]BA!$A$6:$H$184,{2,5,8},0),{"No encontrado","X","X"}))))</f>
        <v>VARILLA CORRUGADA</v>
      </c>
      <c r="EHY119" s="12" t="str">
        <v>Kg</v>
      </c>
      <c r="EHZ119" s="4">
        <v>18</v>
      </c>
      <c r="EIA119" s="1">
        <f t="shared" ref="EIA119" si="6593">4*0.556*1.05</f>
        <v>2.34</v>
      </c>
      <c r="EIB119" s="4">
        <f t="shared" si="904"/>
        <v>42.12</v>
      </c>
      <c r="EIE119" s="1" t="s">
        <v>538</v>
      </c>
      <c r="EIF119" s="4" t="str" cm="1">
        <f t="array" ref="EIF119:EIH119">IFERROR(VLOOKUP(EIE119,[1]MA!$A$6:$D$32,{2,3,4},0),IFERROR(VLOOKUP(EIE119,[1]MO!$A$6:$D$26,{2,3,4},0),IFERROR(VLOOKUP(EIE119,[1]MQ!$A$6:$D$26,{2,3,4},0),IFERROR(VLOOKUP(EIE119,[1]BA!$A$6:$H$184,{2,5,8},0),{"No encontrado","X","X"}))))</f>
        <v>VARILLA CORRUGADA</v>
      </c>
      <c r="EIG119" s="12" t="str">
        <v>Kg</v>
      </c>
      <c r="EIH119" s="4">
        <v>18</v>
      </c>
      <c r="EII119" s="1">
        <f t="shared" ref="EII119" si="6594">4*0.556*1.05</f>
        <v>2.34</v>
      </c>
      <c r="EIJ119" s="4">
        <f t="shared" si="906"/>
        <v>42.12</v>
      </c>
      <c r="EIM119" s="1" t="s">
        <v>538</v>
      </c>
      <c r="EIN119" s="4" t="str" cm="1">
        <f t="array" ref="EIN119:EIP119">IFERROR(VLOOKUP(EIM119,[1]MA!$A$6:$D$32,{2,3,4},0),IFERROR(VLOOKUP(EIM119,[1]MO!$A$6:$D$26,{2,3,4},0),IFERROR(VLOOKUP(EIM119,[1]MQ!$A$6:$D$26,{2,3,4},0),IFERROR(VLOOKUP(EIM119,[1]BA!$A$6:$H$184,{2,5,8},0),{"No encontrado","X","X"}))))</f>
        <v>VARILLA CORRUGADA</v>
      </c>
      <c r="EIO119" s="12" t="str">
        <v>Kg</v>
      </c>
      <c r="EIP119" s="4">
        <v>18</v>
      </c>
      <c r="EIQ119" s="1">
        <f t="shared" ref="EIQ119" si="6595">4*0.556*1.05</f>
        <v>2.34</v>
      </c>
      <c r="EIR119" s="4">
        <f t="shared" si="908"/>
        <v>42.12</v>
      </c>
      <c r="EIU119" s="1" t="s">
        <v>538</v>
      </c>
      <c r="EIV119" s="4" t="str" cm="1">
        <f t="array" ref="EIV119:EIX119">IFERROR(VLOOKUP(EIU119,[1]MA!$A$6:$D$32,{2,3,4},0),IFERROR(VLOOKUP(EIU119,[1]MO!$A$6:$D$26,{2,3,4},0),IFERROR(VLOOKUP(EIU119,[1]MQ!$A$6:$D$26,{2,3,4},0),IFERROR(VLOOKUP(EIU119,[1]BA!$A$6:$H$184,{2,5,8},0),{"No encontrado","X","X"}))))</f>
        <v>VARILLA CORRUGADA</v>
      </c>
      <c r="EIW119" s="12" t="str">
        <v>Kg</v>
      </c>
      <c r="EIX119" s="4">
        <v>18</v>
      </c>
      <c r="EIY119" s="1">
        <f t="shared" ref="EIY119" si="6596">4*0.556*1.05</f>
        <v>2.34</v>
      </c>
      <c r="EIZ119" s="4">
        <f t="shared" si="910"/>
        <v>42.12</v>
      </c>
      <c r="EJC119" s="1" t="s">
        <v>538</v>
      </c>
      <c r="EJD119" s="4" t="str" cm="1">
        <f t="array" ref="EJD119:EJF119">IFERROR(VLOOKUP(EJC119,[1]MA!$A$6:$D$32,{2,3,4},0),IFERROR(VLOOKUP(EJC119,[1]MO!$A$6:$D$26,{2,3,4},0),IFERROR(VLOOKUP(EJC119,[1]MQ!$A$6:$D$26,{2,3,4},0),IFERROR(VLOOKUP(EJC119,[1]BA!$A$6:$H$184,{2,5,8},0),{"No encontrado","X","X"}))))</f>
        <v>VARILLA CORRUGADA</v>
      </c>
      <c r="EJE119" s="12" t="str">
        <v>Kg</v>
      </c>
      <c r="EJF119" s="4">
        <v>18</v>
      </c>
      <c r="EJG119" s="1">
        <f t="shared" ref="EJG119" si="6597">4*0.556*1.05</f>
        <v>2.34</v>
      </c>
      <c r="EJH119" s="4">
        <f t="shared" si="912"/>
        <v>42.12</v>
      </c>
      <c r="EJK119" s="1" t="s">
        <v>538</v>
      </c>
      <c r="EJL119" s="4" t="str" cm="1">
        <f t="array" ref="EJL119:EJN119">IFERROR(VLOOKUP(EJK119,[1]MA!$A$6:$D$32,{2,3,4},0),IFERROR(VLOOKUP(EJK119,[1]MO!$A$6:$D$26,{2,3,4},0),IFERROR(VLOOKUP(EJK119,[1]MQ!$A$6:$D$26,{2,3,4},0),IFERROR(VLOOKUP(EJK119,[1]BA!$A$6:$H$184,{2,5,8},0),{"No encontrado","X","X"}))))</f>
        <v>VARILLA CORRUGADA</v>
      </c>
      <c r="EJM119" s="12" t="str">
        <v>Kg</v>
      </c>
      <c r="EJN119" s="4">
        <v>18</v>
      </c>
      <c r="EJO119" s="1">
        <f t="shared" ref="EJO119" si="6598">4*0.556*1.05</f>
        <v>2.34</v>
      </c>
      <c r="EJP119" s="4">
        <f t="shared" si="914"/>
        <v>42.12</v>
      </c>
      <c r="EJS119" s="1" t="s">
        <v>538</v>
      </c>
      <c r="EJT119" s="4" t="str" cm="1">
        <f t="array" ref="EJT119:EJV119">IFERROR(VLOOKUP(EJS119,[1]MA!$A$6:$D$32,{2,3,4},0),IFERROR(VLOOKUP(EJS119,[1]MO!$A$6:$D$26,{2,3,4},0),IFERROR(VLOOKUP(EJS119,[1]MQ!$A$6:$D$26,{2,3,4},0),IFERROR(VLOOKUP(EJS119,[1]BA!$A$6:$H$184,{2,5,8},0),{"No encontrado","X","X"}))))</f>
        <v>VARILLA CORRUGADA</v>
      </c>
      <c r="EJU119" s="12" t="str">
        <v>Kg</v>
      </c>
      <c r="EJV119" s="4">
        <v>18</v>
      </c>
      <c r="EJW119" s="1">
        <f t="shared" ref="EJW119" si="6599">4*0.556*1.05</f>
        <v>2.34</v>
      </c>
      <c r="EJX119" s="4">
        <f t="shared" si="916"/>
        <v>42.12</v>
      </c>
      <c r="EKA119" s="1" t="s">
        <v>538</v>
      </c>
      <c r="EKB119" s="4" t="str" cm="1">
        <f t="array" ref="EKB119:EKD119">IFERROR(VLOOKUP(EKA119,[1]MA!$A$6:$D$32,{2,3,4},0),IFERROR(VLOOKUP(EKA119,[1]MO!$A$6:$D$26,{2,3,4},0),IFERROR(VLOOKUP(EKA119,[1]MQ!$A$6:$D$26,{2,3,4},0),IFERROR(VLOOKUP(EKA119,[1]BA!$A$6:$H$184,{2,5,8},0),{"No encontrado","X","X"}))))</f>
        <v>VARILLA CORRUGADA</v>
      </c>
      <c r="EKC119" s="12" t="str">
        <v>Kg</v>
      </c>
      <c r="EKD119" s="4">
        <v>18</v>
      </c>
      <c r="EKE119" s="1">
        <f t="shared" ref="EKE119" si="6600">4*0.556*1.05</f>
        <v>2.34</v>
      </c>
      <c r="EKF119" s="4">
        <f t="shared" si="918"/>
        <v>42.12</v>
      </c>
      <c r="EKI119" s="1" t="s">
        <v>538</v>
      </c>
      <c r="EKJ119" s="4" t="str" cm="1">
        <f t="array" ref="EKJ119:EKL119">IFERROR(VLOOKUP(EKI119,[1]MA!$A$6:$D$32,{2,3,4},0),IFERROR(VLOOKUP(EKI119,[1]MO!$A$6:$D$26,{2,3,4},0),IFERROR(VLOOKUP(EKI119,[1]MQ!$A$6:$D$26,{2,3,4},0),IFERROR(VLOOKUP(EKI119,[1]BA!$A$6:$H$184,{2,5,8},0),{"No encontrado","X","X"}))))</f>
        <v>VARILLA CORRUGADA</v>
      </c>
      <c r="EKK119" s="12" t="str">
        <v>Kg</v>
      </c>
      <c r="EKL119" s="4">
        <v>18</v>
      </c>
      <c r="EKM119" s="1">
        <f t="shared" ref="EKM119" si="6601">4*0.556*1.05</f>
        <v>2.34</v>
      </c>
      <c r="EKN119" s="4">
        <f t="shared" si="920"/>
        <v>42.12</v>
      </c>
      <c r="EKQ119" s="1" t="s">
        <v>538</v>
      </c>
      <c r="EKR119" s="4" t="str" cm="1">
        <f t="array" ref="EKR119:EKT119">IFERROR(VLOOKUP(EKQ119,[1]MA!$A$6:$D$32,{2,3,4},0),IFERROR(VLOOKUP(EKQ119,[1]MO!$A$6:$D$26,{2,3,4},0),IFERROR(VLOOKUP(EKQ119,[1]MQ!$A$6:$D$26,{2,3,4},0),IFERROR(VLOOKUP(EKQ119,[1]BA!$A$6:$H$184,{2,5,8},0),{"No encontrado","X","X"}))))</f>
        <v>VARILLA CORRUGADA</v>
      </c>
      <c r="EKS119" s="12" t="str">
        <v>Kg</v>
      </c>
      <c r="EKT119" s="4">
        <v>18</v>
      </c>
      <c r="EKU119" s="1">
        <f t="shared" ref="EKU119" si="6602">4*0.556*1.05</f>
        <v>2.34</v>
      </c>
      <c r="EKV119" s="4">
        <f t="shared" si="922"/>
        <v>42.12</v>
      </c>
      <c r="EKY119" s="1" t="s">
        <v>538</v>
      </c>
      <c r="EKZ119" s="4" t="str" cm="1">
        <f t="array" ref="EKZ119:ELB119">IFERROR(VLOOKUP(EKY119,[1]MA!$A$6:$D$32,{2,3,4},0),IFERROR(VLOOKUP(EKY119,[1]MO!$A$6:$D$26,{2,3,4},0),IFERROR(VLOOKUP(EKY119,[1]MQ!$A$6:$D$26,{2,3,4},0),IFERROR(VLOOKUP(EKY119,[1]BA!$A$6:$H$184,{2,5,8},0),{"No encontrado","X","X"}))))</f>
        <v>VARILLA CORRUGADA</v>
      </c>
      <c r="ELA119" s="12" t="str">
        <v>Kg</v>
      </c>
      <c r="ELB119" s="4">
        <v>18</v>
      </c>
      <c r="ELC119" s="1">
        <f t="shared" ref="ELC119" si="6603">4*0.556*1.05</f>
        <v>2.34</v>
      </c>
      <c r="ELD119" s="4">
        <f t="shared" si="924"/>
        <v>42.12</v>
      </c>
      <c r="ELG119" s="1" t="s">
        <v>538</v>
      </c>
      <c r="ELH119" s="4" t="str" cm="1">
        <f t="array" ref="ELH119:ELJ119">IFERROR(VLOOKUP(ELG119,[1]MA!$A$6:$D$32,{2,3,4},0),IFERROR(VLOOKUP(ELG119,[1]MO!$A$6:$D$26,{2,3,4},0),IFERROR(VLOOKUP(ELG119,[1]MQ!$A$6:$D$26,{2,3,4},0),IFERROR(VLOOKUP(ELG119,[1]BA!$A$6:$H$184,{2,5,8},0),{"No encontrado","X","X"}))))</f>
        <v>VARILLA CORRUGADA</v>
      </c>
      <c r="ELI119" s="12" t="str">
        <v>Kg</v>
      </c>
      <c r="ELJ119" s="4">
        <v>18</v>
      </c>
      <c r="ELK119" s="1">
        <f t="shared" ref="ELK119" si="6604">4*0.556*1.05</f>
        <v>2.34</v>
      </c>
      <c r="ELL119" s="4">
        <f t="shared" si="926"/>
        <v>42.12</v>
      </c>
      <c r="ELO119" s="1" t="s">
        <v>538</v>
      </c>
      <c r="ELP119" s="4" t="str" cm="1">
        <f t="array" ref="ELP119:ELR119">IFERROR(VLOOKUP(ELO119,[1]MA!$A$6:$D$32,{2,3,4},0),IFERROR(VLOOKUP(ELO119,[1]MO!$A$6:$D$26,{2,3,4},0),IFERROR(VLOOKUP(ELO119,[1]MQ!$A$6:$D$26,{2,3,4},0),IFERROR(VLOOKUP(ELO119,[1]BA!$A$6:$H$184,{2,5,8},0),{"No encontrado","X","X"}))))</f>
        <v>VARILLA CORRUGADA</v>
      </c>
      <c r="ELQ119" s="12" t="str">
        <v>Kg</v>
      </c>
      <c r="ELR119" s="4">
        <v>18</v>
      </c>
      <c r="ELS119" s="1">
        <f t="shared" ref="ELS119" si="6605">4*0.556*1.05</f>
        <v>2.34</v>
      </c>
      <c r="ELT119" s="4">
        <f t="shared" si="928"/>
        <v>42.12</v>
      </c>
      <c r="ELW119" s="1" t="s">
        <v>538</v>
      </c>
      <c r="ELX119" s="4" t="str" cm="1">
        <f t="array" ref="ELX119:ELZ119">IFERROR(VLOOKUP(ELW119,[1]MA!$A$6:$D$32,{2,3,4},0),IFERROR(VLOOKUP(ELW119,[1]MO!$A$6:$D$26,{2,3,4},0),IFERROR(VLOOKUP(ELW119,[1]MQ!$A$6:$D$26,{2,3,4},0),IFERROR(VLOOKUP(ELW119,[1]BA!$A$6:$H$184,{2,5,8},0),{"No encontrado","X","X"}))))</f>
        <v>VARILLA CORRUGADA</v>
      </c>
      <c r="ELY119" s="12" t="str">
        <v>Kg</v>
      </c>
      <c r="ELZ119" s="4">
        <v>18</v>
      </c>
      <c r="EMA119" s="1">
        <f t="shared" ref="EMA119" si="6606">4*0.556*1.05</f>
        <v>2.34</v>
      </c>
      <c r="EMB119" s="4">
        <f t="shared" si="930"/>
        <v>42.12</v>
      </c>
      <c r="EME119" s="1" t="s">
        <v>538</v>
      </c>
      <c r="EMF119" s="4" t="str" cm="1">
        <f t="array" ref="EMF119:EMH119">IFERROR(VLOOKUP(EME119,[1]MA!$A$6:$D$32,{2,3,4},0),IFERROR(VLOOKUP(EME119,[1]MO!$A$6:$D$26,{2,3,4},0),IFERROR(VLOOKUP(EME119,[1]MQ!$A$6:$D$26,{2,3,4},0),IFERROR(VLOOKUP(EME119,[1]BA!$A$6:$H$184,{2,5,8},0),{"No encontrado","X","X"}))))</f>
        <v>VARILLA CORRUGADA</v>
      </c>
      <c r="EMG119" s="12" t="str">
        <v>Kg</v>
      </c>
      <c r="EMH119" s="4">
        <v>18</v>
      </c>
      <c r="EMI119" s="1">
        <f t="shared" ref="EMI119" si="6607">4*0.556*1.05</f>
        <v>2.34</v>
      </c>
      <c r="EMJ119" s="4">
        <f t="shared" si="932"/>
        <v>42.12</v>
      </c>
      <c r="EMM119" s="1" t="s">
        <v>538</v>
      </c>
      <c r="EMN119" s="4" t="str" cm="1">
        <f t="array" ref="EMN119:EMP119">IFERROR(VLOOKUP(EMM119,[1]MA!$A$6:$D$32,{2,3,4},0),IFERROR(VLOOKUP(EMM119,[1]MO!$A$6:$D$26,{2,3,4},0),IFERROR(VLOOKUP(EMM119,[1]MQ!$A$6:$D$26,{2,3,4},0),IFERROR(VLOOKUP(EMM119,[1]BA!$A$6:$H$184,{2,5,8},0),{"No encontrado","X","X"}))))</f>
        <v>VARILLA CORRUGADA</v>
      </c>
      <c r="EMO119" s="12" t="str">
        <v>Kg</v>
      </c>
      <c r="EMP119" s="4">
        <v>18</v>
      </c>
      <c r="EMQ119" s="1">
        <f t="shared" ref="EMQ119" si="6608">4*0.556*1.05</f>
        <v>2.34</v>
      </c>
      <c r="EMR119" s="4">
        <f t="shared" si="934"/>
        <v>42.12</v>
      </c>
      <c r="EMU119" s="1" t="s">
        <v>538</v>
      </c>
      <c r="EMV119" s="4" t="str" cm="1">
        <f t="array" ref="EMV119:EMX119">IFERROR(VLOOKUP(EMU119,[1]MA!$A$6:$D$32,{2,3,4},0),IFERROR(VLOOKUP(EMU119,[1]MO!$A$6:$D$26,{2,3,4},0),IFERROR(VLOOKUP(EMU119,[1]MQ!$A$6:$D$26,{2,3,4},0),IFERROR(VLOOKUP(EMU119,[1]BA!$A$6:$H$184,{2,5,8},0),{"No encontrado","X","X"}))))</f>
        <v>VARILLA CORRUGADA</v>
      </c>
      <c r="EMW119" s="12" t="str">
        <v>Kg</v>
      </c>
      <c r="EMX119" s="4">
        <v>18</v>
      </c>
      <c r="EMY119" s="1">
        <f t="shared" ref="EMY119" si="6609">4*0.556*1.05</f>
        <v>2.34</v>
      </c>
      <c r="EMZ119" s="4">
        <f t="shared" si="936"/>
        <v>42.12</v>
      </c>
      <c r="ENC119" s="1" t="s">
        <v>538</v>
      </c>
      <c r="END119" s="4" t="str" cm="1">
        <f t="array" ref="END119:ENF119">IFERROR(VLOOKUP(ENC119,[1]MA!$A$6:$D$32,{2,3,4},0),IFERROR(VLOOKUP(ENC119,[1]MO!$A$6:$D$26,{2,3,4},0),IFERROR(VLOOKUP(ENC119,[1]MQ!$A$6:$D$26,{2,3,4},0),IFERROR(VLOOKUP(ENC119,[1]BA!$A$6:$H$184,{2,5,8},0),{"No encontrado","X","X"}))))</f>
        <v>VARILLA CORRUGADA</v>
      </c>
      <c r="ENE119" s="12" t="str">
        <v>Kg</v>
      </c>
      <c r="ENF119" s="4">
        <v>18</v>
      </c>
      <c r="ENG119" s="1">
        <f t="shared" ref="ENG119" si="6610">4*0.556*1.05</f>
        <v>2.34</v>
      </c>
      <c r="ENH119" s="4">
        <f t="shared" si="938"/>
        <v>42.12</v>
      </c>
      <c r="ENK119" s="1" t="s">
        <v>538</v>
      </c>
      <c r="ENL119" s="4" t="str" cm="1">
        <f t="array" ref="ENL119:ENN119">IFERROR(VLOOKUP(ENK119,[1]MA!$A$6:$D$32,{2,3,4},0),IFERROR(VLOOKUP(ENK119,[1]MO!$A$6:$D$26,{2,3,4},0),IFERROR(VLOOKUP(ENK119,[1]MQ!$A$6:$D$26,{2,3,4},0),IFERROR(VLOOKUP(ENK119,[1]BA!$A$6:$H$184,{2,5,8},0),{"No encontrado","X","X"}))))</f>
        <v>VARILLA CORRUGADA</v>
      </c>
      <c r="ENM119" s="12" t="str">
        <v>Kg</v>
      </c>
      <c r="ENN119" s="4">
        <v>18</v>
      </c>
      <c r="ENO119" s="1">
        <f t="shared" ref="ENO119" si="6611">4*0.556*1.05</f>
        <v>2.34</v>
      </c>
      <c r="ENP119" s="4">
        <f t="shared" si="940"/>
        <v>42.12</v>
      </c>
      <c r="ENS119" s="1" t="s">
        <v>538</v>
      </c>
      <c r="ENT119" s="4" t="str" cm="1">
        <f t="array" ref="ENT119:ENV119">IFERROR(VLOOKUP(ENS119,[1]MA!$A$6:$D$32,{2,3,4},0),IFERROR(VLOOKUP(ENS119,[1]MO!$A$6:$D$26,{2,3,4},0),IFERROR(VLOOKUP(ENS119,[1]MQ!$A$6:$D$26,{2,3,4},0),IFERROR(VLOOKUP(ENS119,[1]BA!$A$6:$H$184,{2,5,8},0),{"No encontrado","X","X"}))))</f>
        <v>VARILLA CORRUGADA</v>
      </c>
      <c r="ENU119" s="12" t="str">
        <v>Kg</v>
      </c>
      <c r="ENV119" s="4">
        <v>18</v>
      </c>
      <c r="ENW119" s="1">
        <f t="shared" ref="ENW119" si="6612">4*0.556*1.05</f>
        <v>2.34</v>
      </c>
      <c r="ENX119" s="4">
        <f t="shared" si="942"/>
        <v>42.12</v>
      </c>
      <c r="EOA119" s="1" t="s">
        <v>538</v>
      </c>
      <c r="EOB119" s="4" t="str" cm="1">
        <f t="array" ref="EOB119:EOD119">IFERROR(VLOOKUP(EOA119,[1]MA!$A$6:$D$32,{2,3,4},0),IFERROR(VLOOKUP(EOA119,[1]MO!$A$6:$D$26,{2,3,4},0),IFERROR(VLOOKUP(EOA119,[1]MQ!$A$6:$D$26,{2,3,4},0),IFERROR(VLOOKUP(EOA119,[1]BA!$A$6:$H$184,{2,5,8},0),{"No encontrado","X","X"}))))</f>
        <v>VARILLA CORRUGADA</v>
      </c>
      <c r="EOC119" s="12" t="str">
        <v>Kg</v>
      </c>
      <c r="EOD119" s="4">
        <v>18</v>
      </c>
      <c r="EOE119" s="1">
        <f t="shared" ref="EOE119" si="6613">4*0.556*1.05</f>
        <v>2.34</v>
      </c>
      <c r="EOF119" s="4">
        <f t="shared" si="944"/>
        <v>42.12</v>
      </c>
      <c r="EOI119" s="1" t="s">
        <v>538</v>
      </c>
      <c r="EOJ119" s="4" t="str" cm="1">
        <f t="array" ref="EOJ119:EOL119">IFERROR(VLOOKUP(EOI119,[1]MA!$A$6:$D$32,{2,3,4},0),IFERROR(VLOOKUP(EOI119,[1]MO!$A$6:$D$26,{2,3,4},0),IFERROR(VLOOKUP(EOI119,[1]MQ!$A$6:$D$26,{2,3,4},0),IFERROR(VLOOKUP(EOI119,[1]BA!$A$6:$H$184,{2,5,8},0),{"No encontrado","X","X"}))))</f>
        <v>VARILLA CORRUGADA</v>
      </c>
      <c r="EOK119" s="12" t="str">
        <v>Kg</v>
      </c>
      <c r="EOL119" s="4">
        <v>18</v>
      </c>
      <c r="EOM119" s="1">
        <f t="shared" ref="EOM119" si="6614">4*0.556*1.05</f>
        <v>2.34</v>
      </c>
      <c r="EON119" s="4">
        <f t="shared" si="946"/>
        <v>42.12</v>
      </c>
      <c r="EOQ119" s="1" t="s">
        <v>538</v>
      </c>
      <c r="EOR119" s="4" t="str" cm="1">
        <f t="array" ref="EOR119:EOT119">IFERROR(VLOOKUP(EOQ119,[1]MA!$A$6:$D$32,{2,3,4},0),IFERROR(VLOOKUP(EOQ119,[1]MO!$A$6:$D$26,{2,3,4},0),IFERROR(VLOOKUP(EOQ119,[1]MQ!$A$6:$D$26,{2,3,4},0),IFERROR(VLOOKUP(EOQ119,[1]BA!$A$6:$H$184,{2,5,8},0),{"No encontrado","X","X"}))))</f>
        <v>VARILLA CORRUGADA</v>
      </c>
      <c r="EOS119" s="12" t="str">
        <v>Kg</v>
      </c>
      <c r="EOT119" s="4">
        <v>18</v>
      </c>
      <c r="EOU119" s="1">
        <f t="shared" ref="EOU119" si="6615">4*0.556*1.05</f>
        <v>2.34</v>
      </c>
      <c r="EOV119" s="4">
        <f t="shared" si="948"/>
        <v>42.12</v>
      </c>
      <c r="EOY119" s="1" t="s">
        <v>538</v>
      </c>
      <c r="EOZ119" s="4" t="str" cm="1">
        <f t="array" ref="EOZ119:EPB119">IFERROR(VLOOKUP(EOY119,[1]MA!$A$6:$D$32,{2,3,4},0),IFERROR(VLOOKUP(EOY119,[1]MO!$A$6:$D$26,{2,3,4},0),IFERROR(VLOOKUP(EOY119,[1]MQ!$A$6:$D$26,{2,3,4},0),IFERROR(VLOOKUP(EOY119,[1]BA!$A$6:$H$184,{2,5,8},0),{"No encontrado","X","X"}))))</f>
        <v>VARILLA CORRUGADA</v>
      </c>
      <c r="EPA119" s="12" t="str">
        <v>Kg</v>
      </c>
      <c r="EPB119" s="4">
        <v>18</v>
      </c>
      <c r="EPC119" s="1">
        <f t="shared" ref="EPC119" si="6616">4*0.556*1.05</f>
        <v>2.34</v>
      </c>
      <c r="EPD119" s="4">
        <f t="shared" si="950"/>
        <v>42.12</v>
      </c>
      <c r="EPG119" s="1" t="s">
        <v>538</v>
      </c>
      <c r="EPH119" s="4" t="str" cm="1">
        <f t="array" ref="EPH119:EPJ119">IFERROR(VLOOKUP(EPG119,[1]MA!$A$6:$D$32,{2,3,4},0),IFERROR(VLOOKUP(EPG119,[1]MO!$A$6:$D$26,{2,3,4},0),IFERROR(VLOOKUP(EPG119,[1]MQ!$A$6:$D$26,{2,3,4},0),IFERROR(VLOOKUP(EPG119,[1]BA!$A$6:$H$184,{2,5,8},0),{"No encontrado","X","X"}))))</f>
        <v>VARILLA CORRUGADA</v>
      </c>
      <c r="EPI119" s="12" t="str">
        <v>Kg</v>
      </c>
      <c r="EPJ119" s="4">
        <v>18</v>
      </c>
      <c r="EPK119" s="1">
        <f t="shared" ref="EPK119" si="6617">4*0.556*1.05</f>
        <v>2.34</v>
      </c>
      <c r="EPL119" s="4">
        <f t="shared" si="952"/>
        <v>42.12</v>
      </c>
      <c r="EPO119" s="1" t="s">
        <v>538</v>
      </c>
      <c r="EPP119" s="4" t="str" cm="1">
        <f t="array" ref="EPP119:EPR119">IFERROR(VLOOKUP(EPO119,[1]MA!$A$6:$D$32,{2,3,4},0),IFERROR(VLOOKUP(EPO119,[1]MO!$A$6:$D$26,{2,3,4},0),IFERROR(VLOOKUP(EPO119,[1]MQ!$A$6:$D$26,{2,3,4},0),IFERROR(VLOOKUP(EPO119,[1]BA!$A$6:$H$184,{2,5,8},0),{"No encontrado","X","X"}))))</f>
        <v>VARILLA CORRUGADA</v>
      </c>
      <c r="EPQ119" s="12" t="str">
        <v>Kg</v>
      </c>
      <c r="EPR119" s="4">
        <v>18</v>
      </c>
      <c r="EPS119" s="1">
        <f t="shared" ref="EPS119" si="6618">4*0.556*1.05</f>
        <v>2.34</v>
      </c>
      <c r="EPT119" s="4">
        <f t="shared" si="954"/>
        <v>42.12</v>
      </c>
      <c r="EPW119" s="1" t="s">
        <v>538</v>
      </c>
      <c r="EPX119" s="4" t="str" cm="1">
        <f t="array" ref="EPX119:EPZ119">IFERROR(VLOOKUP(EPW119,[1]MA!$A$6:$D$32,{2,3,4},0),IFERROR(VLOOKUP(EPW119,[1]MO!$A$6:$D$26,{2,3,4},0),IFERROR(VLOOKUP(EPW119,[1]MQ!$A$6:$D$26,{2,3,4},0),IFERROR(VLOOKUP(EPW119,[1]BA!$A$6:$H$184,{2,5,8},0),{"No encontrado","X","X"}))))</f>
        <v>VARILLA CORRUGADA</v>
      </c>
      <c r="EPY119" s="12" t="str">
        <v>Kg</v>
      </c>
      <c r="EPZ119" s="4">
        <v>18</v>
      </c>
      <c r="EQA119" s="1">
        <f t="shared" ref="EQA119" si="6619">4*0.556*1.05</f>
        <v>2.34</v>
      </c>
      <c r="EQB119" s="4">
        <f t="shared" si="956"/>
        <v>42.12</v>
      </c>
      <c r="EQE119" s="1" t="s">
        <v>538</v>
      </c>
      <c r="EQF119" s="4" t="str" cm="1">
        <f t="array" ref="EQF119:EQH119">IFERROR(VLOOKUP(EQE119,[1]MA!$A$6:$D$32,{2,3,4},0),IFERROR(VLOOKUP(EQE119,[1]MO!$A$6:$D$26,{2,3,4},0),IFERROR(VLOOKUP(EQE119,[1]MQ!$A$6:$D$26,{2,3,4},0),IFERROR(VLOOKUP(EQE119,[1]BA!$A$6:$H$184,{2,5,8},0),{"No encontrado","X","X"}))))</f>
        <v>VARILLA CORRUGADA</v>
      </c>
      <c r="EQG119" s="12" t="str">
        <v>Kg</v>
      </c>
      <c r="EQH119" s="4">
        <v>18</v>
      </c>
      <c r="EQI119" s="1">
        <f t="shared" ref="EQI119" si="6620">4*0.556*1.05</f>
        <v>2.34</v>
      </c>
      <c r="EQJ119" s="4">
        <f t="shared" si="958"/>
        <v>42.12</v>
      </c>
      <c r="EQM119" s="1" t="s">
        <v>538</v>
      </c>
      <c r="EQN119" s="4" t="str" cm="1">
        <f t="array" ref="EQN119:EQP119">IFERROR(VLOOKUP(EQM119,[1]MA!$A$6:$D$32,{2,3,4},0),IFERROR(VLOOKUP(EQM119,[1]MO!$A$6:$D$26,{2,3,4},0),IFERROR(VLOOKUP(EQM119,[1]MQ!$A$6:$D$26,{2,3,4},0),IFERROR(VLOOKUP(EQM119,[1]BA!$A$6:$H$184,{2,5,8},0),{"No encontrado","X","X"}))))</f>
        <v>VARILLA CORRUGADA</v>
      </c>
      <c r="EQO119" s="12" t="str">
        <v>Kg</v>
      </c>
      <c r="EQP119" s="4">
        <v>18</v>
      </c>
      <c r="EQQ119" s="1">
        <f t="shared" ref="EQQ119" si="6621">4*0.556*1.05</f>
        <v>2.34</v>
      </c>
      <c r="EQR119" s="4">
        <f t="shared" si="960"/>
        <v>42.12</v>
      </c>
      <c r="EQU119" s="1" t="s">
        <v>538</v>
      </c>
      <c r="EQV119" s="4" t="str" cm="1">
        <f t="array" ref="EQV119:EQX119">IFERROR(VLOOKUP(EQU119,[1]MA!$A$6:$D$32,{2,3,4},0),IFERROR(VLOOKUP(EQU119,[1]MO!$A$6:$D$26,{2,3,4},0),IFERROR(VLOOKUP(EQU119,[1]MQ!$A$6:$D$26,{2,3,4},0),IFERROR(VLOOKUP(EQU119,[1]BA!$A$6:$H$184,{2,5,8},0),{"No encontrado","X","X"}))))</f>
        <v>VARILLA CORRUGADA</v>
      </c>
      <c r="EQW119" s="12" t="str">
        <v>Kg</v>
      </c>
      <c r="EQX119" s="4">
        <v>18</v>
      </c>
      <c r="EQY119" s="1">
        <f t="shared" ref="EQY119" si="6622">4*0.556*1.05</f>
        <v>2.34</v>
      </c>
      <c r="EQZ119" s="4">
        <f t="shared" si="962"/>
        <v>42.12</v>
      </c>
      <c r="ERC119" s="1" t="s">
        <v>538</v>
      </c>
      <c r="ERD119" s="4" t="str" cm="1">
        <f t="array" ref="ERD119:ERF119">IFERROR(VLOOKUP(ERC119,[1]MA!$A$6:$D$32,{2,3,4},0),IFERROR(VLOOKUP(ERC119,[1]MO!$A$6:$D$26,{2,3,4},0),IFERROR(VLOOKUP(ERC119,[1]MQ!$A$6:$D$26,{2,3,4},0),IFERROR(VLOOKUP(ERC119,[1]BA!$A$6:$H$184,{2,5,8},0),{"No encontrado","X","X"}))))</f>
        <v>VARILLA CORRUGADA</v>
      </c>
      <c r="ERE119" s="12" t="str">
        <v>Kg</v>
      </c>
      <c r="ERF119" s="4">
        <v>18</v>
      </c>
      <c r="ERG119" s="1">
        <f t="shared" ref="ERG119" si="6623">4*0.556*1.05</f>
        <v>2.34</v>
      </c>
      <c r="ERH119" s="4">
        <f t="shared" si="964"/>
        <v>42.12</v>
      </c>
      <c r="ERK119" s="1" t="s">
        <v>538</v>
      </c>
      <c r="ERL119" s="4" t="str" cm="1">
        <f t="array" ref="ERL119:ERN119">IFERROR(VLOOKUP(ERK119,[1]MA!$A$6:$D$32,{2,3,4},0),IFERROR(VLOOKUP(ERK119,[1]MO!$A$6:$D$26,{2,3,4},0),IFERROR(VLOOKUP(ERK119,[1]MQ!$A$6:$D$26,{2,3,4},0),IFERROR(VLOOKUP(ERK119,[1]BA!$A$6:$H$184,{2,5,8},0),{"No encontrado","X","X"}))))</f>
        <v>VARILLA CORRUGADA</v>
      </c>
      <c r="ERM119" s="12" t="str">
        <v>Kg</v>
      </c>
      <c r="ERN119" s="4">
        <v>18</v>
      </c>
      <c r="ERO119" s="1">
        <f t="shared" ref="ERO119" si="6624">4*0.556*1.05</f>
        <v>2.34</v>
      </c>
      <c r="ERP119" s="4">
        <f t="shared" si="966"/>
        <v>42.12</v>
      </c>
      <c r="ERS119" s="1" t="s">
        <v>538</v>
      </c>
      <c r="ERT119" s="4" t="str" cm="1">
        <f t="array" ref="ERT119:ERV119">IFERROR(VLOOKUP(ERS119,[1]MA!$A$6:$D$32,{2,3,4},0),IFERROR(VLOOKUP(ERS119,[1]MO!$A$6:$D$26,{2,3,4},0),IFERROR(VLOOKUP(ERS119,[1]MQ!$A$6:$D$26,{2,3,4},0),IFERROR(VLOOKUP(ERS119,[1]BA!$A$6:$H$184,{2,5,8},0),{"No encontrado","X","X"}))))</f>
        <v>VARILLA CORRUGADA</v>
      </c>
      <c r="ERU119" s="12" t="str">
        <v>Kg</v>
      </c>
      <c r="ERV119" s="4">
        <v>18</v>
      </c>
      <c r="ERW119" s="1">
        <f t="shared" ref="ERW119" si="6625">4*0.556*1.05</f>
        <v>2.34</v>
      </c>
      <c r="ERX119" s="4">
        <f t="shared" si="968"/>
        <v>42.12</v>
      </c>
      <c r="ESA119" s="1" t="s">
        <v>538</v>
      </c>
      <c r="ESB119" s="4" t="str" cm="1">
        <f t="array" ref="ESB119:ESD119">IFERROR(VLOOKUP(ESA119,[1]MA!$A$6:$D$32,{2,3,4},0),IFERROR(VLOOKUP(ESA119,[1]MO!$A$6:$D$26,{2,3,4},0),IFERROR(VLOOKUP(ESA119,[1]MQ!$A$6:$D$26,{2,3,4},0),IFERROR(VLOOKUP(ESA119,[1]BA!$A$6:$H$184,{2,5,8},0),{"No encontrado","X","X"}))))</f>
        <v>VARILLA CORRUGADA</v>
      </c>
      <c r="ESC119" s="12" t="str">
        <v>Kg</v>
      </c>
      <c r="ESD119" s="4">
        <v>18</v>
      </c>
      <c r="ESE119" s="1">
        <f t="shared" ref="ESE119" si="6626">4*0.556*1.05</f>
        <v>2.34</v>
      </c>
      <c r="ESF119" s="4">
        <f t="shared" si="970"/>
        <v>42.12</v>
      </c>
      <c r="ESI119" s="1" t="s">
        <v>538</v>
      </c>
      <c r="ESJ119" s="4" t="str" cm="1">
        <f t="array" ref="ESJ119:ESL119">IFERROR(VLOOKUP(ESI119,[1]MA!$A$6:$D$32,{2,3,4},0),IFERROR(VLOOKUP(ESI119,[1]MO!$A$6:$D$26,{2,3,4},0),IFERROR(VLOOKUP(ESI119,[1]MQ!$A$6:$D$26,{2,3,4},0),IFERROR(VLOOKUP(ESI119,[1]BA!$A$6:$H$184,{2,5,8},0),{"No encontrado","X","X"}))))</f>
        <v>VARILLA CORRUGADA</v>
      </c>
      <c r="ESK119" s="12" t="str">
        <v>Kg</v>
      </c>
      <c r="ESL119" s="4">
        <v>18</v>
      </c>
      <c r="ESM119" s="1">
        <f t="shared" ref="ESM119" si="6627">4*0.556*1.05</f>
        <v>2.34</v>
      </c>
      <c r="ESN119" s="4">
        <f t="shared" si="972"/>
        <v>42.12</v>
      </c>
      <c r="ESQ119" s="1" t="s">
        <v>538</v>
      </c>
      <c r="ESR119" s="4" t="str" cm="1">
        <f t="array" ref="ESR119:EST119">IFERROR(VLOOKUP(ESQ119,[1]MA!$A$6:$D$32,{2,3,4},0),IFERROR(VLOOKUP(ESQ119,[1]MO!$A$6:$D$26,{2,3,4},0),IFERROR(VLOOKUP(ESQ119,[1]MQ!$A$6:$D$26,{2,3,4},0),IFERROR(VLOOKUP(ESQ119,[1]BA!$A$6:$H$184,{2,5,8},0),{"No encontrado","X","X"}))))</f>
        <v>VARILLA CORRUGADA</v>
      </c>
      <c r="ESS119" s="12" t="str">
        <v>Kg</v>
      </c>
      <c r="EST119" s="4">
        <v>18</v>
      </c>
      <c r="ESU119" s="1">
        <f t="shared" ref="ESU119" si="6628">4*0.556*1.05</f>
        <v>2.34</v>
      </c>
      <c r="ESV119" s="4">
        <f t="shared" si="974"/>
        <v>42.12</v>
      </c>
      <c r="ESY119" s="1" t="s">
        <v>538</v>
      </c>
      <c r="ESZ119" s="4" t="str" cm="1">
        <f t="array" ref="ESZ119:ETB119">IFERROR(VLOOKUP(ESY119,[1]MA!$A$6:$D$32,{2,3,4},0),IFERROR(VLOOKUP(ESY119,[1]MO!$A$6:$D$26,{2,3,4},0),IFERROR(VLOOKUP(ESY119,[1]MQ!$A$6:$D$26,{2,3,4},0),IFERROR(VLOOKUP(ESY119,[1]BA!$A$6:$H$184,{2,5,8},0),{"No encontrado","X","X"}))))</f>
        <v>VARILLA CORRUGADA</v>
      </c>
      <c r="ETA119" s="12" t="str">
        <v>Kg</v>
      </c>
      <c r="ETB119" s="4">
        <v>18</v>
      </c>
      <c r="ETC119" s="1">
        <f t="shared" ref="ETC119" si="6629">4*0.556*1.05</f>
        <v>2.34</v>
      </c>
      <c r="ETD119" s="4">
        <f t="shared" si="976"/>
        <v>42.12</v>
      </c>
      <c r="ETG119" s="1" t="s">
        <v>538</v>
      </c>
      <c r="ETH119" s="4" t="str" cm="1">
        <f t="array" ref="ETH119:ETJ119">IFERROR(VLOOKUP(ETG119,[1]MA!$A$6:$D$32,{2,3,4},0),IFERROR(VLOOKUP(ETG119,[1]MO!$A$6:$D$26,{2,3,4},0),IFERROR(VLOOKUP(ETG119,[1]MQ!$A$6:$D$26,{2,3,4},0),IFERROR(VLOOKUP(ETG119,[1]BA!$A$6:$H$184,{2,5,8},0),{"No encontrado","X","X"}))))</f>
        <v>VARILLA CORRUGADA</v>
      </c>
      <c r="ETI119" s="12" t="str">
        <v>Kg</v>
      </c>
      <c r="ETJ119" s="4">
        <v>18</v>
      </c>
      <c r="ETK119" s="1">
        <f t="shared" ref="ETK119" si="6630">4*0.556*1.05</f>
        <v>2.34</v>
      </c>
      <c r="ETL119" s="4">
        <f t="shared" si="978"/>
        <v>42.12</v>
      </c>
      <c r="ETO119" s="1" t="s">
        <v>538</v>
      </c>
      <c r="ETP119" s="4" t="str" cm="1">
        <f t="array" ref="ETP119:ETR119">IFERROR(VLOOKUP(ETO119,[1]MA!$A$6:$D$32,{2,3,4},0),IFERROR(VLOOKUP(ETO119,[1]MO!$A$6:$D$26,{2,3,4},0),IFERROR(VLOOKUP(ETO119,[1]MQ!$A$6:$D$26,{2,3,4},0),IFERROR(VLOOKUP(ETO119,[1]BA!$A$6:$H$184,{2,5,8},0),{"No encontrado","X","X"}))))</f>
        <v>VARILLA CORRUGADA</v>
      </c>
      <c r="ETQ119" s="12" t="str">
        <v>Kg</v>
      </c>
      <c r="ETR119" s="4">
        <v>18</v>
      </c>
      <c r="ETS119" s="1">
        <f t="shared" ref="ETS119" si="6631">4*0.556*1.05</f>
        <v>2.34</v>
      </c>
      <c r="ETT119" s="4">
        <f t="shared" si="980"/>
        <v>42.12</v>
      </c>
      <c r="ETW119" s="1" t="s">
        <v>538</v>
      </c>
      <c r="ETX119" s="4" t="str" cm="1">
        <f t="array" ref="ETX119:ETZ119">IFERROR(VLOOKUP(ETW119,[1]MA!$A$6:$D$32,{2,3,4},0),IFERROR(VLOOKUP(ETW119,[1]MO!$A$6:$D$26,{2,3,4},0),IFERROR(VLOOKUP(ETW119,[1]MQ!$A$6:$D$26,{2,3,4},0),IFERROR(VLOOKUP(ETW119,[1]BA!$A$6:$H$184,{2,5,8},0),{"No encontrado","X","X"}))))</f>
        <v>VARILLA CORRUGADA</v>
      </c>
      <c r="ETY119" s="12" t="str">
        <v>Kg</v>
      </c>
      <c r="ETZ119" s="4">
        <v>18</v>
      </c>
      <c r="EUA119" s="1">
        <f t="shared" ref="EUA119" si="6632">4*0.556*1.05</f>
        <v>2.34</v>
      </c>
      <c r="EUB119" s="4">
        <f t="shared" si="982"/>
        <v>42.12</v>
      </c>
      <c r="EUE119" s="1" t="s">
        <v>538</v>
      </c>
      <c r="EUF119" s="4" t="str" cm="1">
        <f t="array" ref="EUF119:EUH119">IFERROR(VLOOKUP(EUE119,[1]MA!$A$6:$D$32,{2,3,4},0),IFERROR(VLOOKUP(EUE119,[1]MO!$A$6:$D$26,{2,3,4},0),IFERROR(VLOOKUP(EUE119,[1]MQ!$A$6:$D$26,{2,3,4},0),IFERROR(VLOOKUP(EUE119,[1]BA!$A$6:$H$184,{2,5,8},0),{"No encontrado","X","X"}))))</f>
        <v>VARILLA CORRUGADA</v>
      </c>
      <c r="EUG119" s="12" t="str">
        <v>Kg</v>
      </c>
      <c r="EUH119" s="4">
        <v>18</v>
      </c>
      <c r="EUI119" s="1">
        <f t="shared" ref="EUI119" si="6633">4*0.556*1.05</f>
        <v>2.34</v>
      </c>
      <c r="EUJ119" s="4">
        <f t="shared" si="984"/>
        <v>42.12</v>
      </c>
      <c r="EUM119" s="1" t="s">
        <v>538</v>
      </c>
      <c r="EUN119" s="4" t="str" cm="1">
        <f t="array" ref="EUN119:EUP119">IFERROR(VLOOKUP(EUM119,[1]MA!$A$6:$D$32,{2,3,4},0),IFERROR(VLOOKUP(EUM119,[1]MO!$A$6:$D$26,{2,3,4},0),IFERROR(VLOOKUP(EUM119,[1]MQ!$A$6:$D$26,{2,3,4},0),IFERROR(VLOOKUP(EUM119,[1]BA!$A$6:$H$184,{2,5,8},0),{"No encontrado","X","X"}))))</f>
        <v>VARILLA CORRUGADA</v>
      </c>
      <c r="EUO119" s="12" t="str">
        <v>Kg</v>
      </c>
      <c r="EUP119" s="4">
        <v>18</v>
      </c>
      <c r="EUQ119" s="1">
        <f t="shared" ref="EUQ119" si="6634">4*0.556*1.05</f>
        <v>2.34</v>
      </c>
      <c r="EUR119" s="4">
        <f t="shared" si="986"/>
        <v>42.12</v>
      </c>
      <c r="EUU119" s="1" t="s">
        <v>538</v>
      </c>
      <c r="EUV119" s="4" t="str" cm="1">
        <f t="array" ref="EUV119:EUX119">IFERROR(VLOOKUP(EUU119,[1]MA!$A$6:$D$32,{2,3,4},0),IFERROR(VLOOKUP(EUU119,[1]MO!$A$6:$D$26,{2,3,4},0),IFERROR(VLOOKUP(EUU119,[1]MQ!$A$6:$D$26,{2,3,4},0),IFERROR(VLOOKUP(EUU119,[1]BA!$A$6:$H$184,{2,5,8},0),{"No encontrado","X","X"}))))</f>
        <v>VARILLA CORRUGADA</v>
      </c>
      <c r="EUW119" s="12" t="str">
        <v>Kg</v>
      </c>
      <c r="EUX119" s="4">
        <v>18</v>
      </c>
      <c r="EUY119" s="1">
        <f t="shared" ref="EUY119" si="6635">4*0.556*1.05</f>
        <v>2.34</v>
      </c>
      <c r="EUZ119" s="4">
        <f t="shared" si="988"/>
        <v>42.12</v>
      </c>
      <c r="EVC119" s="1" t="s">
        <v>538</v>
      </c>
      <c r="EVD119" s="4" t="str" cm="1">
        <f t="array" ref="EVD119:EVF119">IFERROR(VLOOKUP(EVC119,[1]MA!$A$6:$D$32,{2,3,4},0),IFERROR(VLOOKUP(EVC119,[1]MO!$A$6:$D$26,{2,3,4},0),IFERROR(VLOOKUP(EVC119,[1]MQ!$A$6:$D$26,{2,3,4},0),IFERROR(VLOOKUP(EVC119,[1]BA!$A$6:$H$184,{2,5,8},0),{"No encontrado","X","X"}))))</f>
        <v>VARILLA CORRUGADA</v>
      </c>
      <c r="EVE119" s="12" t="str">
        <v>Kg</v>
      </c>
      <c r="EVF119" s="4">
        <v>18</v>
      </c>
      <c r="EVG119" s="1">
        <f t="shared" ref="EVG119" si="6636">4*0.556*1.05</f>
        <v>2.34</v>
      </c>
      <c r="EVH119" s="4">
        <f t="shared" si="990"/>
        <v>42.12</v>
      </c>
      <c r="EVK119" s="1" t="s">
        <v>538</v>
      </c>
      <c r="EVL119" s="4" t="str" cm="1">
        <f t="array" ref="EVL119:EVN119">IFERROR(VLOOKUP(EVK119,[1]MA!$A$6:$D$32,{2,3,4},0),IFERROR(VLOOKUP(EVK119,[1]MO!$A$6:$D$26,{2,3,4},0),IFERROR(VLOOKUP(EVK119,[1]MQ!$A$6:$D$26,{2,3,4},0),IFERROR(VLOOKUP(EVK119,[1]BA!$A$6:$H$184,{2,5,8},0),{"No encontrado","X","X"}))))</f>
        <v>VARILLA CORRUGADA</v>
      </c>
      <c r="EVM119" s="12" t="str">
        <v>Kg</v>
      </c>
      <c r="EVN119" s="4">
        <v>18</v>
      </c>
      <c r="EVO119" s="1">
        <f t="shared" ref="EVO119" si="6637">4*0.556*1.05</f>
        <v>2.34</v>
      </c>
      <c r="EVP119" s="4">
        <f t="shared" si="992"/>
        <v>42.12</v>
      </c>
      <c r="EVS119" s="1" t="s">
        <v>538</v>
      </c>
      <c r="EVT119" s="4" t="str" cm="1">
        <f t="array" ref="EVT119:EVV119">IFERROR(VLOOKUP(EVS119,[1]MA!$A$6:$D$32,{2,3,4},0),IFERROR(VLOOKUP(EVS119,[1]MO!$A$6:$D$26,{2,3,4},0),IFERROR(VLOOKUP(EVS119,[1]MQ!$A$6:$D$26,{2,3,4},0),IFERROR(VLOOKUP(EVS119,[1]BA!$A$6:$H$184,{2,5,8},0),{"No encontrado","X","X"}))))</f>
        <v>VARILLA CORRUGADA</v>
      </c>
      <c r="EVU119" s="12" t="str">
        <v>Kg</v>
      </c>
      <c r="EVV119" s="4">
        <v>18</v>
      </c>
      <c r="EVW119" s="1">
        <f t="shared" ref="EVW119" si="6638">4*0.556*1.05</f>
        <v>2.34</v>
      </c>
      <c r="EVX119" s="4">
        <f t="shared" si="994"/>
        <v>42.12</v>
      </c>
      <c r="EWA119" s="1" t="s">
        <v>538</v>
      </c>
      <c r="EWB119" s="4" t="str" cm="1">
        <f t="array" ref="EWB119:EWD119">IFERROR(VLOOKUP(EWA119,[1]MA!$A$6:$D$32,{2,3,4},0),IFERROR(VLOOKUP(EWA119,[1]MO!$A$6:$D$26,{2,3,4},0),IFERROR(VLOOKUP(EWA119,[1]MQ!$A$6:$D$26,{2,3,4},0),IFERROR(VLOOKUP(EWA119,[1]BA!$A$6:$H$184,{2,5,8},0),{"No encontrado","X","X"}))))</f>
        <v>VARILLA CORRUGADA</v>
      </c>
      <c r="EWC119" s="12" t="str">
        <v>Kg</v>
      </c>
      <c r="EWD119" s="4">
        <v>18</v>
      </c>
      <c r="EWE119" s="1">
        <f t="shared" ref="EWE119" si="6639">4*0.556*1.05</f>
        <v>2.34</v>
      </c>
      <c r="EWF119" s="4">
        <f t="shared" si="996"/>
        <v>42.12</v>
      </c>
      <c r="EWI119" s="1" t="s">
        <v>538</v>
      </c>
      <c r="EWJ119" s="4" t="str" cm="1">
        <f t="array" ref="EWJ119:EWL119">IFERROR(VLOOKUP(EWI119,[1]MA!$A$6:$D$32,{2,3,4},0),IFERROR(VLOOKUP(EWI119,[1]MO!$A$6:$D$26,{2,3,4},0),IFERROR(VLOOKUP(EWI119,[1]MQ!$A$6:$D$26,{2,3,4},0),IFERROR(VLOOKUP(EWI119,[1]BA!$A$6:$H$184,{2,5,8},0),{"No encontrado","X","X"}))))</f>
        <v>VARILLA CORRUGADA</v>
      </c>
      <c r="EWK119" s="12" t="str">
        <v>Kg</v>
      </c>
      <c r="EWL119" s="4">
        <v>18</v>
      </c>
      <c r="EWM119" s="1">
        <f t="shared" ref="EWM119" si="6640">4*0.556*1.05</f>
        <v>2.34</v>
      </c>
      <c r="EWN119" s="4">
        <f t="shared" si="998"/>
        <v>42.12</v>
      </c>
      <c r="EWQ119" s="1" t="s">
        <v>538</v>
      </c>
      <c r="EWR119" s="4" t="str" cm="1">
        <f t="array" ref="EWR119:EWT119">IFERROR(VLOOKUP(EWQ119,[1]MA!$A$6:$D$32,{2,3,4},0),IFERROR(VLOOKUP(EWQ119,[1]MO!$A$6:$D$26,{2,3,4},0),IFERROR(VLOOKUP(EWQ119,[1]MQ!$A$6:$D$26,{2,3,4},0),IFERROR(VLOOKUP(EWQ119,[1]BA!$A$6:$H$184,{2,5,8},0),{"No encontrado","X","X"}))))</f>
        <v>VARILLA CORRUGADA</v>
      </c>
      <c r="EWS119" s="12" t="str">
        <v>Kg</v>
      </c>
      <c r="EWT119" s="4">
        <v>18</v>
      </c>
      <c r="EWU119" s="1">
        <f t="shared" ref="EWU119" si="6641">4*0.556*1.05</f>
        <v>2.34</v>
      </c>
      <c r="EWV119" s="4">
        <f t="shared" si="1000"/>
        <v>42.12</v>
      </c>
      <c r="EWY119" s="1" t="s">
        <v>538</v>
      </c>
      <c r="EWZ119" s="4" t="str" cm="1">
        <f t="array" ref="EWZ119:EXB119">IFERROR(VLOOKUP(EWY119,[1]MA!$A$6:$D$32,{2,3,4},0),IFERROR(VLOOKUP(EWY119,[1]MO!$A$6:$D$26,{2,3,4},0),IFERROR(VLOOKUP(EWY119,[1]MQ!$A$6:$D$26,{2,3,4},0),IFERROR(VLOOKUP(EWY119,[1]BA!$A$6:$H$184,{2,5,8},0),{"No encontrado","X","X"}))))</f>
        <v>VARILLA CORRUGADA</v>
      </c>
      <c r="EXA119" s="12" t="str">
        <v>Kg</v>
      </c>
      <c r="EXB119" s="4">
        <v>18</v>
      </c>
      <c r="EXC119" s="1">
        <f t="shared" ref="EXC119" si="6642">4*0.556*1.05</f>
        <v>2.34</v>
      </c>
      <c r="EXD119" s="4">
        <f t="shared" si="1002"/>
        <v>42.12</v>
      </c>
      <c r="EXG119" s="1" t="s">
        <v>538</v>
      </c>
      <c r="EXH119" s="4" t="str" cm="1">
        <f t="array" ref="EXH119:EXJ119">IFERROR(VLOOKUP(EXG119,[1]MA!$A$6:$D$32,{2,3,4},0),IFERROR(VLOOKUP(EXG119,[1]MO!$A$6:$D$26,{2,3,4},0),IFERROR(VLOOKUP(EXG119,[1]MQ!$A$6:$D$26,{2,3,4},0),IFERROR(VLOOKUP(EXG119,[1]BA!$A$6:$H$184,{2,5,8},0),{"No encontrado","X","X"}))))</f>
        <v>VARILLA CORRUGADA</v>
      </c>
      <c r="EXI119" s="12" t="str">
        <v>Kg</v>
      </c>
      <c r="EXJ119" s="4">
        <v>18</v>
      </c>
      <c r="EXK119" s="1">
        <f t="shared" ref="EXK119" si="6643">4*0.556*1.05</f>
        <v>2.34</v>
      </c>
      <c r="EXL119" s="4">
        <f t="shared" si="1004"/>
        <v>42.12</v>
      </c>
      <c r="EXO119" s="1" t="s">
        <v>538</v>
      </c>
      <c r="EXP119" s="4" t="str" cm="1">
        <f t="array" ref="EXP119:EXR119">IFERROR(VLOOKUP(EXO119,[1]MA!$A$6:$D$32,{2,3,4},0),IFERROR(VLOOKUP(EXO119,[1]MO!$A$6:$D$26,{2,3,4},0),IFERROR(VLOOKUP(EXO119,[1]MQ!$A$6:$D$26,{2,3,4},0),IFERROR(VLOOKUP(EXO119,[1]BA!$A$6:$H$184,{2,5,8},0),{"No encontrado","X","X"}))))</f>
        <v>VARILLA CORRUGADA</v>
      </c>
      <c r="EXQ119" s="12" t="str">
        <v>Kg</v>
      </c>
      <c r="EXR119" s="4">
        <v>18</v>
      </c>
      <c r="EXS119" s="1">
        <f t="shared" ref="EXS119" si="6644">4*0.556*1.05</f>
        <v>2.34</v>
      </c>
      <c r="EXT119" s="4">
        <f t="shared" si="1006"/>
        <v>42.12</v>
      </c>
      <c r="EXW119" s="1" t="s">
        <v>538</v>
      </c>
      <c r="EXX119" s="4" t="str" cm="1">
        <f t="array" ref="EXX119:EXZ119">IFERROR(VLOOKUP(EXW119,[1]MA!$A$6:$D$32,{2,3,4},0),IFERROR(VLOOKUP(EXW119,[1]MO!$A$6:$D$26,{2,3,4},0),IFERROR(VLOOKUP(EXW119,[1]MQ!$A$6:$D$26,{2,3,4},0),IFERROR(VLOOKUP(EXW119,[1]BA!$A$6:$H$184,{2,5,8},0),{"No encontrado","X","X"}))))</f>
        <v>VARILLA CORRUGADA</v>
      </c>
      <c r="EXY119" s="12" t="str">
        <v>Kg</v>
      </c>
      <c r="EXZ119" s="4">
        <v>18</v>
      </c>
      <c r="EYA119" s="1">
        <f t="shared" ref="EYA119" si="6645">4*0.556*1.05</f>
        <v>2.34</v>
      </c>
      <c r="EYB119" s="4">
        <f t="shared" si="1008"/>
        <v>42.12</v>
      </c>
      <c r="EYE119" s="1" t="s">
        <v>538</v>
      </c>
      <c r="EYF119" s="4" t="str" cm="1">
        <f t="array" ref="EYF119:EYH119">IFERROR(VLOOKUP(EYE119,[1]MA!$A$6:$D$32,{2,3,4},0),IFERROR(VLOOKUP(EYE119,[1]MO!$A$6:$D$26,{2,3,4},0),IFERROR(VLOOKUP(EYE119,[1]MQ!$A$6:$D$26,{2,3,4},0),IFERROR(VLOOKUP(EYE119,[1]BA!$A$6:$H$184,{2,5,8},0),{"No encontrado","X","X"}))))</f>
        <v>VARILLA CORRUGADA</v>
      </c>
      <c r="EYG119" s="12" t="str">
        <v>Kg</v>
      </c>
      <c r="EYH119" s="4">
        <v>18</v>
      </c>
      <c r="EYI119" s="1">
        <f t="shared" ref="EYI119" si="6646">4*0.556*1.05</f>
        <v>2.34</v>
      </c>
      <c r="EYJ119" s="4">
        <f t="shared" si="1010"/>
        <v>42.12</v>
      </c>
      <c r="EYM119" s="1" t="s">
        <v>538</v>
      </c>
      <c r="EYN119" s="4" t="str" cm="1">
        <f t="array" ref="EYN119:EYP119">IFERROR(VLOOKUP(EYM119,[1]MA!$A$6:$D$32,{2,3,4},0),IFERROR(VLOOKUP(EYM119,[1]MO!$A$6:$D$26,{2,3,4},0),IFERROR(VLOOKUP(EYM119,[1]MQ!$A$6:$D$26,{2,3,4},0),IFERROR(VLOOKUP(EYM119,[1]BA!$A$6:$H$184,{2,5,8},0),{"No encontrado","X","X"}))))</f>
        <v>VARILLA CORRUGADA</v>
      </c>
      <c r="EYO119" s="12" t="str">
        <v>Kg</v>
      </c>
      <c r="EYP119" s="4">
        <v>18</v>
      </c>
      <c r="EYQ119" s="1">
        <f t="shared" ref="EYQ119" si="6647">4*0.556*1.05</f>
        <v>2.34</v>
      </c>
      <c r="EYR119" s="4">
        <f t="shared" si="1012"/>
        <v>42.12</v>
      </c>
      <c r="EYU119" s="1" t="s">
        <v>538</v>
      </c>
      <c r="EYV119" s="4" t="str" cm="1">
        <f t="array" ref="EYV119:EYX119">IFERROR(VLOOKUP(EYU119,[1]MA!$A$6:$D$32,{2,3,4},0),IFERROR(VLOOKUP(EYU119,[1]MO!$A$6:$D$26,{2,3,4},0),IFERROR(VLOOKUP(EYU119,[1]MQ!$A$6:$D$26,{2,3,4},0),IFERROR(VLOOKUP(EYU119,[1]BA!$A$6:$H$184,{2,5,8},0),{"No encontrado","X","X"}))))</f>
        <v>VARILLA CORRUGADA</v>
      </c>
      <c r="EYW119" s="12" t="str">
        <v>Kg</v>
      </c>
      <c r="EYX119" s="4">
        <v>18</v>
      </c>
      <c r="EYY119" s="1">
        <f t="shared" ref="EYY119" si="6648">4*0.556*1.05</f>
        <v>2.34</v>
      </c>
      <c r="EYZ119" s="4">
        <f t="shared" si="1014"/>
        <v>42.12</v>
      </c>
      <c r="EZC119" s="1" t="s">
        <v>538</v>
      </c>
      <c r="EZD119" s="4" t="str" cm="1">
        <f t="array" ref="EZD119:EZF119">IFERROR(VLOOKUP(EZC119,[1]MA!$A$6:$D$32,{2,3,4},0),IFERROR(VLOOKUP(EZC119,[1]MO!$A$6:$D$26,{2,3,4},0),IFERROR(VLOOKUP(EZC119,[1]MQ!$A$6:$D$26,{2,3,4},0),IFERROR(VLOOKUP(EZC119,[1]BA!$A$6:$H$184,{2,5,8},0),{"No encontrado","X","X"}))))</f>
        <v>VARILLA CORRUGADA</v>
      </c>
      <c r="EZE119" s="12" t="str">
        <v>Kg</v>
      </c>
      <c r="EZF119" s="4">
        <v>18</v>
      </c>
      <c r="EZG119" s="1">
        <f t="shared" ref="EZG119" si="6649">4*0.556*1.05</f>
        <v>2.34</v>
      </c>
      <c r="EZH119" s="4">
        <f t="shared" si="1016"/>
        <v>42.12</v>
      </c>
      <c r="EZK119" s="1" t="s">
        <v>538</v>
      </c>
      <c r="EZL119" s="4" t="str" cm="1">
        <f t="array" ref="EZL119:EZN119">IFERROR(VLOOKUP(EZK119,[1]MA!$A$6:$D$32,{2,3,4},0),IFERROR(VLOOKUP(EZK119,[1]MO!$A$6:$D$26,{2,3,4},0),IFERROR(VLOOKUP(EZK119,[1]MQ!$A$6:$D$26,{2,3,4},0),IFERROR(VLOOKUP(EZK119,[1]BA!$A$6:$H$184,{2,5,8},0),{"No encontrado","X","X"}))))</f>
        <v>VARILLA CORRUGADA</v>
      </c>
      <c r="EZM119" s="12" t="str">
        <v>Kg</v>
      </c>
      <c r="EZN119" s="4">
        <v>18</v>
      </c>
      <c r="EZO119" s="1">
        <f t="shared" ref="EZO119" si="6650">4*0.556*1.05</f>
        <v>2.34</v>
      </c>
      <c r="EZP119" s="4">
        <f t="shared" si="1018"/>
        <v>42.12</v>
      </c>
      <c r="EZS119" s="1" t="s">
        <v>538</v>
      </c>
      <c r="EZT119" s="4" t="str" cm="1">
        <f t="array" ref="EZT119:EZV119">IFERROR(VLOOKUP(EZS119,[1]MA!$A$6:$D$32,{2,3,4},0),IFERROR(VLOOKUP(EZS119,[1]MO!$A$6:$D$26,{2,3,4},0),IFERROR(VLOOKUP(EZS119,[1]MQ!$A$6:$D$26,{2,3,4},0),IFERROR(VLOOKUP(EZS119,[1]BA!$A$6:$H$184,{2,5,8},0),{"No encontrado","X","X"}))))</f>
        <v>VARILLA CORRUGADA</v>
      </c>
      <c r="EZU119" s="12" t="str">
        <v>Kg</v>
      </c>
      <c r="EZV119" s="4">
        <v>18</v>
      </c>
      <c r="EZW119" s="1">
        <f t="shared" ref="EZW119" si="6651">4*0.556*1.05</f>
        <v>2.34</v>
      </c>
      <c r="EZX119" s="4">
        <f t="shared" si="1020"/>
        <v>42.12</v>
      </c>
      <c r="FAA119" s="1" t="s">
        <v>538</v>
      </c>
      <c r="FAB119" s="4" t="str" cm="1">
        <f t="array" ref="FAB119:FAD119">IFERROR(VLOOKUP(FAA119,[1]MA!$A$6:$D$32,{2,3,4},0),IFERROR(VLOOKUP(FAA119,[1]MO!$A$6:$D$26,{2,3,4},0),IFERROR(VLOOKUP(FAA119,[1]MQ!$A$6:$D$26,{2,3,4},0),IFERROR(VLOOKUP(FAA119,[1]BA!$A$6:$H$184,{2,5,8},0),{"No encontrado","X","X"}))))</f>
        <v>VARILLA CORRUGADA</v>
      </c>
      <c r="FAC119" s="12" t="str">
        <v>Kg</v>
      </c>
      <c r="FAD119" s="4">
        <v>18</v>
      </c>
      <c r="FAE119" s="1">
        <f t="shared" ref="FAE119" si="6652">4*0.556*1.05</f>
        <v>2.34</v>
      </c>
      <c r="FAF119" s="4">
        <f t="shared" si="1022"/>
        <v>42.12</v>
      </c>
      <c r="FAI119" s="1" t="s">
        <v>538</v>
      </c>
      <c r="FAJ119" s="4" t="str" cm="1">
        <f t="array" ref="FAJ119:FAL119">IFERROR(VLOOKUP(FAI119,[1]MA!$A$6:$D$32,{2,3,4},0),IFERROR(VLOOKUP(FAI119,[1]MO!$A$6:$D$26,{2,3,4},0),IFERROR(VLOOKUP(FAI119,[1]MQ!$A$6:$D$26,{2,3,4},0),IFERROR(VLOOKUP(FAI119,[1]BA!$A$6:$H$184,{2,5,8},0),{"No encontrado","X","X"}))))</f>
        <v>VARILLA CORRUGADA</v>
      </c>
      <c r="FAK119" s="12" t="str">
        <v>Kg</v>
      </c>
      <c r="FAL119" s="4">
        <v>18</v>
      </c>
      <c r="FAM119" s="1">
        <f t="shared" ref="FAM119" si="6653">4*0.556*1.05</f>
        <v>2.34</v>
      </c>
      <c r="FAN119" s="4">
        <f t="shared" si="1024"/>
        <v>42.12</v>
      </c>
      <c r="FAQ119" s="1" t="s">
        <v>538</v>
      </c>
      <c r="FAR119" s="4" t="str" cm="1">
        <f t="array" ref="FAR119:FAT119">IFERROR(VLOOKUP(FAQ119,[1]MA!$A$6:$D$32,{2,3,4},0),IFERROR(VLOOKUP(FAQ119,[1]MO!$A$6:$D$26,{2,3,4},0),IFERROR(VLOOKUP(FAQ119,[1]MQ!$A$6:$D$26,{2,3,4},0),IFERROR(VLOOKUP(FAQ119,[1]BA!$A$6:$H$184,{2,5,8},0),{"No encontrado","X","X"}))))</f>
        <v>VARILLA CORRUGADA</v>
      </c>
      <c r="FAS119" s="12" t="str">
        <v>Kg</v>
      </c>
      <c r="FAT119" s="4">
        <v>18</v>
      </c>
      <c r="FAU119" s="1">
        <f t="shared" ref="FAU119" si="6654">4*0.556*1.05</f>
        <v>2.34</v>
      </c>
      <c r="FAV119" s="4">
        <f t="shared" si="1026"/>
        <v>42.12</v>
      </c>
      <c r="FAY119" s="1" t="s">
        <v>538</v>
      </c>
      <c r="FAZ119" s="4" t="str" cm="1">
        <f t="array" ref="FAZ119:FBB119">IFERROR(VLOOKUP(FAY119,[1]MA!$A$6:$D$32,{2,3,4},0),IFERROR(VLOOKUP(FAY119,[1]MO!$A$6:$D$26,{2,3,4},0),IFERROR(VLOOKUP(FAY119,[1]MQ!$A$6:$D$26,{2,3,4},0),IFERROR(VLOOKUP(FAY119,[1]BA!$A$6:$H$184,{2,5,8},0),{"No encontrado","X","X"}))))</f>
        <v>VARILLA CORRUGADA</v>
      </c>
      <c r="FBA119" s="12" t="str">
        <v>Kg</v>
      </c>
      <c r="FBB119" s="4">
        <v>18</v>
      </c>
      <c r="FBC119" s="1">
        <f t="shared" ref="FBC119" si="6655">4*0.556*1.05</f>
        <v>2.34</v>
      </c>
      <c r="FBD119" s="4">
        <f t="shared" si="1028"/>
        <v>42.12</v>
      </c>
      <c r="FBG119" s="1" t="s">
        <v>538</v>
      </c>
      <c r="FBH119" s="4" t="str" cm="1">
        <f t="array" ref="FBH119:FBJ119">IFERROR(VLOOKUP(FBG119,[1]MA!$A$6:$D$32,{2,3,4},0),IFERROR(VLOOKUP(FBG119,[1]MO!$A$6:$D$26,{2,3,4},0),IFERROR(VLOOKUP(FBG119,[1]MQ!$A$6:$D$26,{2,3,4},0),IFERROR(VLOOKUP(FBG119,[1]BA!$A$6:$H$184,{2,5,8},0),{"No encontrado","X","X"}))))</f>
        <v>VARILLA CORRUGADA</v>
      </c>
      <c r="FBI119" s="12" t="str">
        <v>Kg</v>
      </c>
      <c r="FBJ119" s="4">
        <v>18</v>
      </c>
      <c r="FBK119" s="1">
        <f t="shared" ref="FBK119" si="6656">4*0.556*1.05</f>
        <v>2.34</v>
      </c>
      <c r="FBL119" s="4">
        <f t="shared" si="1030"/>
        <v>42.12</v>
      </c>
      <c r="FBO119" s="1" t="s">
        <v>538</v>
      </c>
      <c r="FBP119" s="4" t="str" cm="1">
        <f t="array" ref="FBP119:FBR119">IFERROR(VLOOKUP(FBO119,[1]MA!$A$6:$D$32,{2,3,4},0),IFERROR(VLOOKUP(FBO119,[1]MO!$A$6:$D$26,{2,3,4},0),IFERROR(VLOOKUP(FBO119,[1]MQ!$A$6:$D$26,{2,3,4},0),IFERROR(VLOOKUP(FBO119,[1]BA!$A$6:$H$184,{2,5,8},0),{"No encontrado","X","X"}))))</f>
        <v>VARILLA CORRUGADA</v>
      </c>
      <c r="FBQ119" s="12" t="str">
        <v>Kg</v>
      </c>
      <c r="FBR119" s="4">
        <v>18</v>
      </c>
      <c r="FBS119" s="1">
        <f t="shared" ref="FBS119" si="6657">4*0.556*1.05</f>
        <v>2.34</v>
      </c>
      <c r="FBT119" s="4">
        <f t="shared" si="1032"/>
        <v>42.12</v>
      </c>
      <c r="FBW119" s="1" t="s">
        <v>538</v>
      </c>
      <c r="FBX119" s="4" t="str" cm="1">
        <f t="array" ref="FBX119:FBZ119">IFERROR(VLOOKUP(FBW119,[1]MA!$A$6:$D$32,{2,3,4},0),IFERROR(VLOOKUP(FBW119,[1]MO!$A$6:$D$26,{2,3,4},0),IFERROR(VLOOKUP(FBW119,[1]MQ!$A$6:$D$26,{2,3,4},0),IFERROR(VLOOKUP(FBW119,[1]BA!$A$6:$H$184,{2,5,8},0),{"No encontrado","X","X"}))))</f>
        <v>VARILLA CORRUGADA</v>
      </c>
      <c r="FBY119" s="12" t="str">
        <v>Kg</v>
      </c>
      <c r="FBZ119" s="4">
        <v>18</v>
      </c>
      <c r="FCA119" s="1">
        <f t="shared" ref="FCA119" si="6658">4*0.556*1.05</f>
        <v>2.34</v>
      </c>
      <c r="FCB119" s="4">
        <f t="shared" si="1034"/>
        <v>42.12</v>
      </c>
      <c r="FCE119" s="1" t="s">
        <v>538</v>
      </c>
      <c r="FCF119" s="4" t="str" cm="1">
        <f t="array" ref="FCF119:FCH119">IFERROR(VLOOKUP(FCE119,[1]MA!$A$6:$D$32,{2,3,4},0),IFERROR(VLOOKUP(FCE119,[1]MO!$A$6:$D$26,{2,3,4},0),IFERROR(VLOOKUP(FCE119,[1]MQ!$A$6:$D$26,{2,3,4},0),IFERROR(VLOOKUP(FCE119,[1]BA!$A$6:$H$184,{2,5,8},0),{"No encontrado","X","X"}))))</f>
        <v>VARILLA CORRUGADA</v>
      </c>
      <c r="FCG119" s="12" t="str">
        <v>Kg</v>
      </c>
      <c r="FCH119" s="4">
        <v>18</v>
      </c>
      <c r="FCI119" s="1">
        <f t="shared" ref="FCI119" si="6659">4*0.556*1.05</f>
        <v>2.34</v>
      </c>
      <c r="FCJ119" s="4">
        <f t="shared" si="1036"/>
        <v>42.12</v>
      </c>
      <c r="FCM119" s="1" t="s">
        <v>538</v>
      </c>
      <c r="FCN119" s="4" t="str" cm="1">
        <f t="array" ref="FCN119:FCP119">IFERROR(VLOOKUP(FCM119,[1]MA!$A$6:$D$32,{2,3,4},0),IFERROR(VLOOKUP(FCM119,[1]MO!$A$6:$D$26,{2,3,4},0),IFERROR(VLOOKUP(FCM119,[1]MQ!$A$6:$D$26,{2,3,4},0),IFERROR(VLOOKUP(FCM119,[1]BA!$A$6:$H$184,{2,5,8},0),{"No encontrado","X","X"}))))</f>
        <v>VARILLA CORRUGADA</v>
      </c>
      <c r="FCO119" s="12" t="str">
        <v>Kg</v>
      </c>
      <c r="FCP119" s="4">
        <v>18</v>
      </c>
      <c r="FCQ119" s="1">
        <f t="shared" ref="FCQ119" si="6660">4*0.556*1.05</f>
        <v>2.34</v>
      </c>
      <c r="FCR119" s="4">
        <f t="shared" si="1038"/>
        <v>42.12</v>
      </c>
      <c r="FCU119" s="1" t="s">
        <v>538</v>
      </c>
      <c r="FCV119" s="4" t="str" cm="1">
        <f t="array" ref="FCV119:FCX119">IFERROR(VLOOKUP(FCU119,[1]MA!$A$6:$D$32,{2,3,4},0),IFERROR(VLOOKUP(FCU119,[1]MO!$A$6:$D$26,{2,3,4},0),IFERROR(VLOOKUP(FCU119,[1]MQ!$A$6:$D$26,{2,3,4},0),IFERROR(VLOOKUP(FCU119,[1]BA!$A$6:$H$184,{2,5,8},0),{"No encontrado","X","X"}))))</f>
        <v>VARILLA CORRUGADA</v>
      </c>
      <c r="FCW119" s="12" t="str">
        <v>Kg</v>
      </c>
      <c r="FCX119" s="4">
        <v>18</v>
      </c>
      <c r="FCY119" s="1">
        <f t="shared" ref="FCY119" si="6661">4*0.556*1.05</f>
        <v>2.34</v>
      </c>
      <c r="FCZ119" s="4">
        <f t="shared" si="1040"/>
        <v>42.12</v>
      </c>
      <c r="FDC119" s="1" t="s">
        <v>538</v>
      </c>
      <c r="FDD119" s="4" t="str" cm="1">
        <f t="array" ref="FDD119:FDF119">IFERROR(VLOOKUP(FDC119,[1]MA!$A$6:$D$32,{2,3,4},0),IFERROR(VLOOKUP(FDC119,[1]MO!$A$6:$D$26,{2,3,4},0),IFERROR(VLOOKUP(FDC119,[1]MQ!$A$6:$D$26,{2,3,4},0),IFERROR(VLOOKUP(FDC119,[1]BA!$A$6:$H$184,{2,5,8},0),{"No encontrado","X","X"}))))</f>
        <v>VARILLA CORRUGADA</v>
      </c>
      <c r="FDE119" s="12" t="str">
        <v>Kg</v>
      </c>
      <c r="FDF119" s="4">
        <v>18</v>
      </c>
      <c r="FDG119" s="1">
        <f t="shared" ref="FDG119" si="6662">4*0.556*1.05</f>
        <v>2.34</v>
      </c>
      <c r="FDH119" s="4">
        <f t="shared" si="1042"/>
        <v>42.12</v>
      </c>
      <c r="FDK119" s="1" t="s">
        <v>538</v>
      </c>
      <c r="FDL119" s="4" t="str" cm="1">
        <f t="array" ref="FDL119:FDN119">IFERROR(VLOOKUP(FDK119,[1]MA!$A$6:$D$32,{2,3,4},0),IFERROR(VLOOKUP(FDK119,[1]MO!$A$6:$D$26,{2,3,4},0),IFERROR(VLOOKUP(FDK119,[1]MQ!$A$6:$D$26,{2,3,4},0),IFERROR(VLOOKUP(FDK119,[1]BA!$A$6:$H$184,{2,5,8},0),{"No encontrado","X","X"}))))</f>
        <v>VARILLA CORRUGADA</v>
      </c>
      <c r="FDM119" s="12" t="str">
        <v>Kg</v>
      </c>
      <c r="FDN119" s="4">
        <v>18</v>
      </c>
      <c r="FDO119" s="1">
        <f t="shared" ref="FDO119" si="6663">4*0.556*1.05</f>
        <v>2.34</v>
      </c>
      <c r="FDP119" s="4">
        <f t="shared" si="1044"/>
        <v>42.12</v>
      </c>
      <c r="FDS119" s="1" t="s">
        <v>538</v>
      </c>
      <c r="FDT119" s="4" t="str" cm="1">
        <f t="array" ref="FDT119:FDV119">IFERROR(VLOOKUP(FDS119,[1]MA!$A$6:$D$32,{2,3,4},0),IFERROR(VLOOKUP(FDS119,[1]MO!$A$6:$D$26,{2,3,4},0),IFERROR(VLOOKUP(FDS119,[1]MQ!$A$6:$D$26,{2,3,4},0),IFERROR(VLOOKUP(FDS119,[1]BA!$A$6:$H$184,{2,5,8},0),{"No encontrado","X","X"}))))</f>
        <v>VARILLA CORRUGADA</v>
      </c>
      <c r="FDU119" s="12" t="str">
        <v>Kg</v>
      </c>
      <c r="FDV119" s="4">
        <v>18</v>
      </c>
      <c r="FDW119" s="1">
        <f t="shared" ref="FDW119" si="6664">4*0.556*1.05</f>
        <v>2.34</v>
      </c>
      <c r="FDX119" s="4">
        <f t="shared" si="1046"/>
        <v>42.12</v>
      </c>
      <c r="FEA119" s="1" t="s">
        <v>538</v>
      </c>
      <c r="FEB119" s="4" t="str" cm="1">
        <f t="array" ref="FEB119:FED119">IFERROR(VLOOKUP(FEA119,[1]MA!$A$6:$D$32,{2,3,4},0),IFERROR(VLOOKUP(FEA119,[1]MO!$A$6:$D$26,{2,3,4},0),IFERROR(VLOOKUP(FEA119,[1]MQ!$A$6:$D$26,{2,3,4},0),IFERROR(VLOOKUP(FEA119,[1]BA!$A$6:$H$184,{2,5,8},0),{"No encontrado","X","X"}))))</f>
        <v>VARILLA CORRUGADA</v>
      </c>
      <c r="FEC119" s="12" t="str">
        <v>Kg</v>
      </c>
      <c r="FED119" s="4">
        <v>18</v>
      </c>
      <c r="FEE119" s="1">
        <f t="shared" ref="FEE119" si="6665">4*0.556*1.05</f>
        <v>2.34</v>
      </c>
      <c r="FEF119" s="4">
        <f t="shared" si="1048"/>
        <v>42.12</v>
      </c>
      <c r="FEI119" s="1" t="s">
        <v>538</v>
      </c>
      <c r="FEJ119" s="4" t="str" cm="1">
        <f t="array" ref="FEJ119:FEL119">IFERROR(VLOOKUP(FEI119,[1]MA!$A$6:$D$32,{2,3,4},0),IFERROR(VLOOKUP(FEI119,[1]MO!$A$6:$D$26,{2,3,4},0),IFERROR(VLOOKUP(FEI119,[1]MQ!$A$6:$D$26,{2,3,4},0),IFERROR(VLOOKUP(FEI119,[1]BA!$A$6:$H$184,{2,5,8},0),{"No encontrado","X","X"}))))</f>
        <v>VARILLA CORRUGADA</v>
      </c>
      <c r="FEK119" s="12" t="str">
        <v>Kg</v>
      </c>
      <c r="FEL119" s="4">
        <v>18</v>
      </c>
      <c r="FEM119" s="1">
        <f t="shared" ref="FEM119" si="6666">4*0.556*1.05</f>
        <v>2.34</v>
      </c>
      <c r="FEN119" s="4">
        <f t="shared" si="1050"/>
        <v>42.12</v>
      </c>
      <c r="FEQ119" s="1" t="s">
        <v>538</v>
      </c>
      <c r="FER119" s="4" t="str" cm="1">
        <f t="array" ref="FER119:FET119">IFERROR(VLOOKUP(FEQ119,[1]MA!$A$6:$D$32,{2,3,4},0),IFERROR(VLOOKUP(FEQ119,[1]MO!$A$6:$D$26,{2,3,4},0),IFERROR(VLOOKUP(FEQ119,[1]MQ!$A$6:$D$26,{2,3,4},0),IFERROR(VLOOKUP(FEQ119,[1]BA!$A$6:$H$184,{2,5,8},0),{"No encontrado","X","X"}))))</f>
        <v>VARILLA CORRUGADA</v>
      </c>
      <c r="FES119" s="12" t="str">
        <v>Kg</v>
      </c>
      <c r="FET119" s="4">
        <v>18</v>
      </c>
      <c r="FEU119" s="1">
        <f t="shared" ref="FEU119" si="6667">4*0.556*1.05</f>
        <v>2.34</v>
      </c>
      <c r="FEV119" s="4">
        <f t="shared" si="1052"/>
        <v>42.12</v>
      </c>
      <c r="FEY119" s="1" t="s">
        <v>538</v>
      </c>
      <c r="FEZ119" s="4" t="str" cm="1">
        <f t="array" ref="FEZ119:FFB119">IFERROR(VLOOKUP(FEY119,[1]MA!$A$6:$D$32,{2,3,4},0),IFERROR(VLOOKUP(FEY119,[1]MO!$A$6:$D$26,{2,3,4},0),IFERROR(VLOOKUP(FEY119,[1]MQ!$A$6:$D$26,{2,3,4},0),IFERROR(VLOOKUP(FEY119,[1]BA!$A$6:$H$184,{2,5,8},0),{"No encontrado","X","X"}))))</f>
        <v>VARILLA CORRUGADA</v>
      </c>
      <c r="FFA119" s="12" t="str">
        <v>Kg</v>
      </c>
      <c r="FFB119" s="4">
        <v>18</v>
      </c>
      <c r="FFC119" s="1">
        <f t="shared" ref="FFC119" si="6668">4*0.556*1.05</f>
        <v>2.34</v>
      </c>
      <c r="FFD119" s="4">
        <f t="shared" si="1054"/>
        <v>42.12</v>
      </c>
      <c r="FFG119" s="1" t="s">
        <v>538</v>
      </c>
      <c r="FFH119" s="4" t="str" cm="1">
        <f t="array" ref="FFH119:FFJ119">IFERROR(VLOOKUP(FFG119,[1]MA!$A$6:$D$32,{2,3,4},0),IFERROR(VLOOKUP(FFG119,[1]MO!$A$6:$D$26,{2,3,4},0),IFERROR(VLOOKUP(FFG119,[1]MQ!$A$6:$D$26,{2,3,4},0),IFERROR(VLOOKUP(FFG119,[1]BA!$A$6:$H$184,{2,5,8},0),{"No encontrado","X","X"}))))</f>
        <v>VARILLA CORRUGADA</v>
      </c>
      <c r="FFI119" s="12" t="str">
        <v>Kg</v>
      </c>
      <c r="FFJ119" s="4">
        <v>18</v>
      </c>
      <c r="FFK119" s="1">
        <f t="shared" ref="FFK119" si="6669">4*0.556*1.05</f>
        <v>2.34</v>
      </c>
      <c r="FFL119" s="4">
        <f t="shared" si="1056"/>
        <v>42.12</v>
      </c>
      <c r="FFO119" s="1" t="s">
        <v>538</v>
      </c>
      <c r="FFP119" s="4" t="str" cm="1">
        <f t="array" ref="FFP119:FFR119">IFERROR(VLOOKUP(FFO119,[1]MA!$A$6:$D$32,{2,3,4},0),IFERROR(VLOOKUP(FFO119,[1]MO!$A$6:$D$26,{2,3,4},0),IFERROR(VLOOKUP(FFO119,[1]MQ!$A$6:$D$26,{2,3,4},0),IFERROR(VLOOKUP(FFO119,[1]BA!$A$6:$H$184,{2,5,8},0),{"No encontrado","X","X"}))))</f>
        <v>VARILLA CORRUGADA</v>
      </c>
      <c r="FFQ119" s="12" t="str">
        <v>Kg</v>
      </c>
      <c r="FFR119" s="4">
        <v>18</v>
      </c>
      <c r="FFS119" s="1">
        <f t="shared" ref="FFS119" si="6670">4*0.556*1.05</f>
        <v>2.34</v>
      </c>
      <c r="FFT119" s="4">
        <f t="shared" si="1058"/>
        <v>42.12</v>
      </c>
      <c r="FFW119" s="1" t="s">
        <v>538</v>
      </c>
      <c r="FFX119" s="4" t="str" cm="1">
        <f t="array" ref="FFX119:FFZ119">IFERROR(VLOOKUP(FFW119,[1]MA!$A$6:$D$32,{2,3,4},0),IFERROR(VLOOKUP(FFW119,[1]MO!$A$6:$D$26,{2,3,4},0),IFERROR(VLOOKUP(FFW119,[1]MQ!$A$6:$D$26,{2,3,4},0),IFERROR(VLOOKUP(FFW119,[1]BA!$A$6:$H$184,{2,5,8},0),{"No encontrado","X","X"}))))</f>
        <v>VARILLA CORRUGADA</v>
      </c>
      <c r="FFY119" s="12" t="str">
        <v>Kg</v>
      </c>
      <c r="FFZ119" s="4">
        <v>18</v>
      </c>
      <c r="FGA119" s="1">
        <f t="shared" ref="FGA119" si="6671">4*0.556*1.05</f>
        <v>2.34</v>
      </c>
      <c r="FGB119" s="4">
        <f t="shared" si="1060"/>
        <v>42.12</v>
      </c>
      <c r="FGE119" s="1" t="s">
        <v>538</v>
      </c>
      <c r="FGF119" s="4" t="str" cm="1">
        <f t="array" ref="FGF119:FGH119">IFERROR(VLOOKUP(FGE119,[1]MA!$A$6:$D$32,{2,3,4},0),IFERROR(VLOOKUP(FGE119,[1]MO!$A$6:$D$26,{2,3,4},0),IFERROR(VLOOKUP(FGE119,[1]MQ!$A$6:$D$26,{2,3,4},0),IFERROR(VLOOKUP(FGE119,[1]BA!$A$6:$H$184,{2,5,8},0),{"No encontrado","X","X"}))))</f>
        <v>VARILLA CORRUGADA</v>
      </c>
      <c r="FGG119" s="12" t="str">
        <v>Kg</v>
      </c>
      <c r="FGH119" s="4">
        <v>18</v>
      </c>
      <c r="FGI119" s="1">
        <f t="shared" ref="FGI119" si="6672">4*0.556*1.05</f>
        <v>2.34</v>
      </c>
      <c r="FGJ119" s="4">
        <f t="shared" si="1062"/>
        <v>42.12</v>
      </c>
      <c r="FGM119" s="1" t="s">
        <v>538</v>
      </c>
      <c r="FGN119" s="4" t="str" cm="1">
        <f t="array" ref="FGN119:FGP119">IFERROR(VLOOKUP(FGM119,[1]MA!$A$6:$D$32,{2,3,4},0),IFERROR(VLOOKUP(FGM119,[1]MO!$A$6:$D$26,{2,3,4},0),IFERROR(VLOOKUP(FGM119,[1]MQ!$A$6:$D$26,{2,3,4},0),IFERROR(VLOOKUP(FGM119,[1]BA!$A$6:$H$184,{2,5,8},0),{"No encontrado","X","X"}))))</f>
        <v>VARILLA CORRUGADA</v>
      </c>
      <c r="FGO119" s="12" t="str">
        <v>Kg</v>
      </c>
      <c r="FGP119" s="4">
        <v>18</v>
      </c>
      <c r="FGQ119" s="1">
        <f t="shared" ref="FGQ119" si="6673">4*0.556*1.05</f>
        <v>2.34</v>
      </c>
      <c r="FGR119" s="4">
        <f t="shared" si="1064"/>
        <v>42.12</v>
      </c>
      <c r="FGU119" s="1" t="s">
        <v>538</v>
      </c>
      <c r="FGV119" s="4" t="str" cm="1">
        <f t="array" ref="FGV119:FGX119">IFERROR(VLOOKUP(FGU119,[1]MA!$A$6:$D$32,{2,3,4},0),IFERROR(VLOOKUP(FGU119,[1]MO!$A$6:$D$26,{2,3,4},0),IFERROR(VLOOKUP(FGU119,[1]MQ!$A$6:$D$26,{2,3,4},0),IFERROR(VLOOKUP(FGU119,[1]BA!$A$6:$H$184,{2,5,8},0),{"No encontrado","X","X"}))))</f>
        <v>VARILLA CORRUGADA</v>
      </c>
      <c r="FGW119" s="12" t="str">
        <v>Kg</v>
      </c>
      <c r="FGX119" s="4">
        <v>18</v>
      </c>
      <c r="FGY119" s="1">
        <f t="shared" ref="FGY119" si="6674">4*0.556*1.05</f>
        <v>2.34</v>
      </c>
      <c r="FGZ119" s="4">
        <f t="shared" si="1066"/>
        <v>42.12</v>
      </c>
      <c r="FHC119" s="1" t="s">
        <v>538</v>
      </c>
      <c r="FHD119" s="4" t="str" cm="1">
        <f t="array" ref="FHD119:FHF119">IFERROR(VLOOKUP(FHC119,[1]MA!$A$6:$D$32,{2,3,4},0),IFERROR(VLOOKUP(FHC119,[1]MO!$A$6:$D$26,{2,3,4},0),IFERROR(VLOOKUP(FHC119,[1]MQ!$A$6:$D$26,{2,3,4},0),IFERROR(VLOOKUP(FHC119,[1]BA!$A$6:$H$184,{2,5,8},0),{"No encontrado","X","X"}))))</f>
        <v>VARILLA CORRUGADA</v>
      </c>
      <c r="FHE119" s="12" t="str">
        <v>Kg</v>
      </c>
      <c r="FHF119" s="4">
        <v>18</v>
      </c>
      <c r="FHG119" s="1">
        <f t="shared" ref="FHG119" si="6675">4*0.556*1.05</f>
        <v>2.34</v>
      </c>
      <c r="FHH119" s="4">
        <f t="shared" si="1068"/>
        <v>42.12</v>
      </c>
      <c r="FHK119" s="1" t="s">
        <v>538</v>
      </c>
      <c r="FHL119" s="4" t="str" cm="1">
        <f t="array" ref="FHL119:FHN119">IFERROR(VLOOKUP(FHK119,[1]MA!$A$6:$D$32,{2,3,4},0),IFERROR(VLOOKUP(FHK119,[1]MO!$A$6:$D$26,{2,3,4},0),IFERROR(VLOOKUP(FHK119,[1]MQ!$A$6:$D$26,{2,3,4},0),IFERROR(VLOOKUP(FHK119,[1]BA!$A$6:$H$184,{2,5,8},0),{"No encontrado","X","X"}))))</f>
        <v>VARILLA CORRUGADA</v>
      </c>
      <c r="FHM119" s="12" t="str">
        <v>Kg</v>
      </c>
      <c r="FHN119" s="4">
        <v>18</v>
      </c>
      <c r="FHO119" s="1">
        <f t="shared" ref="FHO119" si="6676">4*0.556*1.05</f>
        <v>2.34</v>
      </c>
      <c r="FHP119" s="4">
        <f t="shared" si="1070"/>
        <v>42.12</v>
      </c>
      <c r="FHS119" s="1" t="s">
        <v>538</v>
      </c>
      <c r="FHT119" s="4" t="str" cm="1">
        <f t="array" ref="FHT119:FHV119">IFERROR(VLOOKUP(FHS119,[1]MA!$A$6:$D$32,{2,3,4},0),IFERROR(VLOOKUP(FHS119,[1]MO!$A$6:$D$26,{2,3,4},0),IFERROR(VLOOKUP(FHS119,[1]MQ!$A$6:$D$26,{2,3,4},0),IFERROR(VLOOKUP(FHS119,[1]BA!$A$6:$H$184,{2,5,8},0),{"No encontrado","X","X"}))))</f>
        <v>VARILLA CORRUGADA</v>
      </c>
      <c r="FHU119" s="12" t="str">
        <v>Kg</v>
      </c>
      <c r="FHV119" s="4">
        <v>18</v>
      </c>
      <c r="FHW119" s="1">
        <f t="shared" ref="FHW119" si="6677">4*0.556*1.05</f>
        <v>2.34</v>
      </c>
      <c r="FHX119" s="4">
        <f t="shared" si="1072"/>
        <v>42.12</v>
      </c>
      <c r="FIA119" s="1" t="s">
        <v>538</v>
      </c>
      <c r="FIB119" s="4" t="str" cm="1">
        <f t="array" ref="FIB119:FID119">IFERROR(VLOOKUP(FIA119,[1]MA!$A$6:$D$32,{2,3,4},0),IFERROR(VLOOKUP(FIA119,[1]MO!$A$6:$D$26,{2,3,4},0),IFERROR(VLOOKUP(FIA119,[1]MQ!$A$6:$D$26,{2,3,4},0),IFERROR(VLOOKUP(FIA119,[1]BA!$A$6:$H$184,{2,5,8},0),{"No encontrado","X","X"}))))</f>
        <v>VARILLA CORRUGADA</v>
      </c>
      <c r="FIC119" s="12" t="str">
        <v>Kg</v>
      </c>
      <c r="FID119" s="4">
        <v>18</v>
      </c>
      <c r="FIE119" s="1">
        <f t="shared" ref="FIE119" si="6678">4*0.556*1.05</f>
        <v>2.34</v>
      </c>
      <c r="FIF119" s="4">
        <f t="shared" si="1074"/>
        <v>42.12</v>
      </c>
      <c r="FII119" s="1" t="s">
        <v>538</v>
      </c>
      <c r="FIJ119" s="4" t="str" cm="1">
        <f t="array" ref="FIJ119:FIL119">IFERROR(VLOOKUP(FII119,[1]MA!$A$6:$D$32,{2,3,4},0),IFERROR(VLOOKUP(FII119,[1]MO!$A$6:$D$26,{2,3,4},0),IFERROR(VLOOKUP(FII119,[1]MQ!$A$6:$D$26,{2,3,4},0),IFERROR(VLOOKUP(FII119,[1]BA!$A$6:$H$184,{2,5,8},0),{"No encontrado","X","X"}))))</f>
        <v>VARILLA CORRUGADA</v>
      </c>
      <c r="FIK119" s="12" t="str">
        <v>Kg</v>
      </c>
      <c r="FIL119" s="4">
        <v>18</v>
      </c>
      <c r="FIM119" s="1">
        <f t="shared" ref="FIM119" si="6679">4*0.556*1.05</f>
        <v>2.34</v>
      </c>
      <c r="FIN119" s="4">
        <f t="shared" si="1076"/>
        <v>42.12</v>
      </c>
      <c r="FIQ119" s="1" t="s">
        <v>538</v>
      </c>
      <c r="FIR119" s="4" t="str" cm="1">
        <f t="array" ref="FIR119:FIT119">IFERROR(VLOOKUP(FIQ119,[1]MA!$A$6:$D$32,{2,3,4},0),IFERROR(VLOOKUP(FIQ119,[1]MO!$A$6:$D$26,{2,3,4},0),IFERROR(VLOOKUP(FIQ119,[1]MQ!$A$6:$D$26,{2,3,4},0),IFERROR(VLOOKUP(FIQ119,[1]BA!$A$6:$H$184,{2,5,8},0),{"No encontrado","X","X"}))))</f>
        <v>VARILLA CORRUGADA</v>
      </c>
      <c r="FIS119" s="12" t="str">
        <v>Kg</v>
      </c>
      <c r="FIT119" s="4">
        <v>18</v>
      </c>
      <c r="FIU119" s="1">
        <f t="shared" ref="FIU119" si="6680">4*0.556*1.05</f>
        <v>2.34</v>
      </c>
      <c r="FIV119" s="4">
        <f t="shared" si="1078"/>
        <v>42.12</v>
      </c>
      <c r="FIY119" s="1" t="s">
        <v>538</v>
      </c>
      <c r="FIZ119" s="4" t="str" cm="1">
        <f t="array" ref="FIZ119:FJB119">IFERROR(VLOOKUP(FIY119,[1]MA!$A$6:$D$32,{2,3,4},0),IFERROR(VLOOKUP(FIY119,[1]MO!$A$6:$D$26,{2,3,4},0),IFERROR(VLOOKUP(FIY119,[1]MQ!$A$6:$D$26,{2,3,4},0),IFERROR(VLOOKUP(FIY119,[1]BA!$A$6:$H$184,{2,5,8},0),{"No encontrado","X","X"}))))</f>
        <v>VARILLA CORRUGADA</v>
      </c>
      <c r="FJA119" s="12" t="str">
        <v>Kg</v>
      </c>
      <c r="FJB119" s="4">
        <v>18</v>
      </c>
      <c r="FJC119" s="1">
        <f t="shared" ref="FJC119" si="6681">4*0.556*1.05</f>
        <v>2.34</v>
      </c>
      <c r="FJD119" s="4">
        <f t="shared" si="1080"/>
        <v>42.12</v>
      </c>
      <c r="FJG119" s="1" t="s">
        <v>538</v>
      </c>
      <c r="FJH119" s="4" t="str" cm="1">
        <f t="array" ref="FJH119:FJJ119">IFERROR(VLOOKUP(FJG119,[1]MA!$A$6:$D$32,{2,3,4},0),IFERROR(VLOOKUP(FJG119,[1]MO!$A$6:$D$26,{2,3,4},0),IFERROR(VLOOKUP(FJG119,[1]MQ!$A$6:$D$26,{2,3,4},0),IFERROR(VLOOKUP(FJG119,[1]BA!$A$6:$H$184,{2,5,8},0),{"No encontrado","X","X"}))))</f>
        <v>VARILLA CORRUGADA</v>
      </c>
      <c r="FJI119" s="12" t="str">
        <v>Kg</v>
      </c>
      <c r="FJJ119" s="4">
        <v>18</v>
      </c>
      <c r="FJK119" s="1">
        <f t="shared" ref="FJK119" si="6682">4*0.556*1.05</f>
        <v>2.34</v>
      </c>
      <c r="FJL119" s="4">
        <f t="shared" si="1082"/>
        <v>42.12</v>
      </c>
      <c r="FJO119" s="1" t="s">
        <v>538</v>
      </c>
      <c r="FJP119" s="4" t="str" cm="1">
        <f t="array" ref="FJP119:FJR119">IFERROR(VLOOKUP(FJO119,[1]MA!$A$6:$D$32,{2,3,4},0),IFERROR(VLOOKUP(FJO119,[1]MO!$A$6:$D$26,{2,3,4},0),IFERROR(VLOOKUP(FJO119,[1]MQ!$A$6:$D$26,{2,3,4},0),IFERROR(VLOOKUP(FJO119,[1]BA!$A$6:$H$184,{2,5,8},0),{"No encontrado","X","X"}))))</f>
        <v>VARILLA CORRUGADA</v>
      </c>
      <c r="FJQ119" s="12" t="str">
        <v>Kg</v>
      </c>
      <c r="FJR119" s="4">
        <v>18</v>
      </c>
      <c r="FJS119" s="1">
        <f t="shared" ref="FJS119" si="6683">4*0.556*1.05</f>
        <v>2.34</v>
      </c>
      <c r="FJT119" s="4">
        <f t="shared" si="1084"/>
        <v>42.12</v>
      </c>
      <c r="FJW119" s="1" t="s">
        <v>538</v>
      </c>
      <c r="FJX119" s="4" t="str" cm="1">
        <f t="array" ref="FJX119:FJZ119">IFERROR(VLOOKUP(FJW119,[1]MA!$A$6:$D$32,{2,3,4},0),IFERROR(VLOOKUP(FJW119,[1]MO!$A$6:$D$26,{2,3,4},0),IFERROR(VLOOKUP(FJW119,[1]MQ!$A$6:$D$26,{2,3,4},0),IFERROR(VLOOKUP(FJW119,[1]BA!$A$6:$H$184,{2,5,8},0),{"No encontrado","X","X"}))))</f>
        <v>VARILLA CORRUGADA</v>
      </c>
      <c r="FJY119" s="12" t="str">
        <v>Kg</v>
      </c>
      <c r="FJZ119" s="4">
        <v>18</v>
      </c>
      <c r="FKA119" s="1">
        <f t="shared" ref="FKA119" si="6684">4*0.556*1.05</f>
        <v>2.34</v>
      </c>
      <c r="FKB119" s="4">
        <f t="shared" si="1086"/>
        <v>42.12</v>
      </c>
      <c r="FKE119" s="1" t="s">
        <v>538</v>
      </c>
      <c r="FKF119" s="4" t="str" cm="1">
        <f t="array" ref="FKF119:FKH119">IFERROR(VLOOKUP(FKE119,[1]MA!$A$6:$D$32,{2,3,4},0),IFERROR(VLOOKUP(FKE119,[1]MO!$A$6:$D$26,{2,3,4},0),IFERROR(VLOOKUP(FKE119,[1]MQ!$A$6:$D$26,{2,3,4},0),IFERROR(VLOOKUP(FKE119,[1]BA!$A$6:$H$184,{2,5,8},0),{"No encontrado","X","X"}))))</f>
        <v>VARILLA CORRUGADA</v>
      </c>
      <c r="FKG119" s="12" t="str">
        <v>Kg</v>
      </c>
      <c r="FKH119" s="4">
        <v>18</v>
      </c>
      <c r="FKI119" s="1">
        <f t="shared" ref="FKI119" si="6685">4*0.556*1.05</f>
        <v>2.34</v>
      </c>
      <c r="FKJ119" s="4">
        <f t="shared" si="1088"/>
        <v>42.12</v>
      </c>
      <c r="FKM119" s="1" t="s">
        <v>538</v>
      </c>
      <c r="FKN119" s="4" t="str" cm="1">
        <f t="array" ref="FKN119:FKP119">IFERROR(VLOOKUP(FKM119,[1]MA!$A$6:$D$32,{2,3,4},0),IFERROR(VLOOKUP(FKM119,[1]MO!$A$6:$D$26,{2,3,4},0),IFERROR(VLOOKUP(FKM119,[1]MQ!$A$6:$D$26,{2,3,4},0),IFERROR(VLOOKUP(FKM119,[1]BA!$A$6:$H$184,{2,5,8},0),{"No encontrado","X","X"}))))</f>
        <v>VARILLA CORRUGADA</v>
      </c>
      <c r="FKO119" s="12" t="str">
        <v>Kg</v>
      </c>
      <c r="FKP119" s="4">
        <v>18</v>
      </c>
      <c r="FKQ119" s="1">
        <f t="shared" ref="FKQ119" si="6686">4*0.556*1.05</f>
        <v>2.34</v>
      </c>
      <c r="FKR119" s="4">
        <f t="shared" si="1090"/>
        <v>42.12</v>
      </c>
      <c r="FKU119" s="1" t="s">
        <v>538</v>
      </c>
      <c r="FKV119" s="4" t="str" cm="1">
        <f t="array" ref="FKV119:FKX119">IFERROR(VLOOKUP(FKU119,[1]MA!$A$6:$D$32,{2,3,4},0),IFERROR(VLOOKUP(FKU119,[1]MO!$A$6:$D$26,{2,3,4},0),IFERROR(VLOOKUP(FKU119,[1]MQ!$A$6:$D$26,{2,3,4},0),IFERROR(VLOOKUP(FKU119,[1]BA!$A$6:$H$184,{2,5,8},0),{"No encontrado","X","X"}))))</f>
        <v>VARILLA CORRUGADA</v>
      </c>
      <c r="FKW119" s="12" t="str">
        <v>Kg</v>
      </c>
      <c r="FKX119" s="4">
        <v>18</v>
      </c>
      <c r="FKY119" s="1">
        <f t="shared" ref="FKY119" si="6687">4*0.556*1.05</f>
        <v>2.34</v>
      </c>
      <c r="FKZ119" s="4">
        <f t="shared" si="1092"/>
        <v>42.12</v>
      </c>
      <c r="FLC119" s="1" t="s">
        <v>538</v>
      </c>
      <c r="FLD119" s="4" t="str" cm="1">
        <f t="array" ref="FLD119:FLF119">IFERROR(VLOOKUP(FLC119,[1]MA!$A$6:$D$32,{2,3,4},0),IFERROR(VLOOKUP(FLC119,[1]MO!$A$6:$D$26,{2,3,4},0),IFERROR(VLOOKUP(FLC119,[1]MQ!$A$6:$D$26,{2,3,4},0),IFERROR(VLOOKUP(FLC119,[1]BA!$A$6:$H$184,{2,5,8},0),{"No encontrado","X","X"}))))</f>
        <v>VARILLA CORRUGADA</v>
      </c>
      <c r="FLE119" s="12" t="str">
        <v>Kg</v>
      </c>
      <c r="FLF119" s="4">
        <v>18</v>
      </c>
      <c r="FLG119" s="1">
        <f t="shared" ref="FLG119" si="6688">4*0.556*1.05</f>
        <v>2.34</v>
      </c>
      <c r="FLH119" s="4">
        <f t="shared" si="1094"/>
        <v>42.12</v>
      </c>
      <c r="FLK119" s="1" t="s">
        <v>538</v>
      </c>
      <c r="FLL119" s="4" t="str" cm="1">
        <f t="array" ref="FLL119:FLN119">IFERROR(VLOOKUP(FLK119,[1]MA!$A$6:$D$32,{2,3,4},0),IFERROR(VLOOKUP(FLK119,[1]MO!$A$6:$D$26,{2,3,4},0),IFERROR(VLOOKUP(FLK119,[1]MQ!$A$6:$D$26,{2,3,4},0),IFERROR(VLOOKUP(FLK119,[1]BA!$A$6:$H$184,{2,5,8},0),{"No encontrado","X","X"}))))</f>
        <v>VARILLA CORRUGADA</v>
      </c>
      <c r="FLM119" s="12" t="str">
        <v>Kg</v>
      </c>
      <c r="FLN119" s="4">
        <v>18</v>
      </c>
      <c r="FLO119" s="1">
        <f t="shared" ref="FLO119" si="6689">4*0.556*1.05</f>
        <v>2.34</v>
      </c>
      <c r="FLP119" s="4">
        <f t="shared" si="1096"/>
        <v>42.12</v>
      </c>
      <c r="FLS119" s="1" t="s">
        <v>538</v>
      </c>
      <c r="FLT119" s="4" t="str" cm="1">
        <f t="array" ref="FLT119:FLV119">IFERROR(VLOOKUP(FLS119,[1]MA!$A$6:$D$32,{2,3,4},0),IFERROR(VLOOKUP(FLS119,[1]MO!$A$6:$D$26,{2,3,4},0),IFERROR(VLOOKUP(FLS119,[1]MQ!$A$6:$D$26,{2,3,4},0),IFERROR(VLOOKUP(FLS119,[1]BA!$A$6:$H$184,{2,5,8},0),{"No encontrado","X","X"}))))</f>
        <v>VARILLA CORRUGADA</v>
      </c>
      <c r="FLU119" s="12" t="str">
        <v>Kg</v>
      </c>
      <c r="FLV119" s="4">
        <v>18</v>
      </c>
      <c r="FLW119" s="1">
        <f t="shared" ref="FLW119" si="6690">4*0.556*1.05</f>
        <v>2.34</v>
      </c>
      <c r="FLX119" s="4">
        <f t="shared" si="1098"/>
        <v>42.12</v>
      </c>
      <c r="FMA119" s="1" t="s">
        <v>538</v>
      </c>
      <c r="FMB119" s="4" t="str" cm="1">
        <f t="array" ref="FMB119:FMD119">IFERROR(VLOOKUP(FMA119,[1]MA!$A$6:$D$32,{2,3,4},0),IFERROR(VLOOKUP(FMA119,[1]MO!$A$6:$D$26,{2,3,4},0),IFERROR(VLOOKUP(FMA119,[1]MQ!$A$6:$D$26,{2,3,4},0),IFERROR(VLOOKUP(FMA119,[1]BA!$A$6:$H$184,{2,5,8},0),{"No encontrado","X","X"}))))</f>
        <v>VARILLA CORRUGADA</v>
      </c>
      <c r="FMC119" s="12" t="str">
        <v>Kg</v>
      </c>
      <c r="FMD119" s="4">
        <v>18</v>
      </c>
      <c r="FME119" s="1">
        <f t="shared" ref="FME119" si="6691">4*0.556*1.05</f>
        <v>2.34</v>
      </c>
      <c r="FMF119" s="4">
        <f t="shared" si="1100"/>
        <v>42.12</v>
      </c>
      <c r="FMI119" s="1" t="s">
        <v>538</v>
      </c>
      <c r="FMJ119" s="4" t="str" cm="1">
        <f t="array" ref="FMJ119:FML119">IFERROR(VLOOKUP(FMI119,[1]MA!$A$6:$D$32,{2,3,4},0),IFERROR(VLOOKUP(FMI119,[1]MO!$A$6:$D$26,{2,3,4},0),IFERROR(VLOOKUP(FMI119,[1]MQ!$A$6:$D$26,{2,3,4},0),IFERROR(VLOOKUP(FMI119,[1]BA!$A$6:$H$184,{2,5,8},0),{"No encontrado","X","X"}))))</f>
        <v>VARILLA CORRUGADA</v>
      </c>
      <c r="FMK119" s="12" t="str">
        <v>Kg</v>
      </c>
      <c r="FML119" s="4">
        <v>18</v>
      </c>
      <c r="FMM119" s="1">
        <f t="shared" ref="FMM119" si="6692">4*0.556*1.05</f>
        <v>2.34</v>
      </c>
      <c r="FMN119" s="4">
        <f t="shared" si="1102"/>
        <v>42.12</v>
      </c>
      <c r="FMQ119" s="1" t="s">
        <v>538</v>
      </c>
      <c r="FMR119" s="4" t="str" cm="1">
        <f t="array" ref="FMR119:FMT119">IFERROR(VLOOKUP(FMQ119,[1]MA!$A$6:$D$32,{2,3,4},0),IFERROR(VLOOKUP(FMQ119,[1]MO!$A$6:$D$26,{2,3,4},0),IFERROR(VLOOKUP(FMQ119,[1]MQ!$A$6:$D$26,{2,3,4},0),IFERROR(VLOOKUP(FMQ119,[1]BA!$A$6:$H$184,{2,5,8},0),{"No encontrado","X","X"}))))</f>
        <v>VARILLA CORRUGADA</v>
      </c>
      <c r="FMS119" s="12" t="str">
        <v>Kg</v>
      </c>
      <c r="FMT119" s="4">
        <v>18</v>
      </c>
      <c r="FMU119" s="1">
        <f t="shared" ref="FMU119" si="6693">4*0.556*1.05</f>
        <v>2.34</v>
      </c>
      <c r="FMV119" s="4">
        <f t="shared" si="1104"/>
        <v>42.12</v>
      </c>
      <c r="FMY119" s="1" t="s">
        <v>538</v>
      </c>
      <c r="FMZ119" s="4" t="str" cm="1">
        <f t="array" ref="FMZ119:FNB119">IFERROR(VLOOKUP(FMY119,[1]MA!$A$6:$D$32,{2,3,4},0),IFERROR(VLOOKUP(FMY119,[1]MO!$A$6:$D$26,{2,3,4},0),IFERROR(VLOOKUP(FMY119,[1]MQ!$A$6:$D$26,{2,3,4},0),IFERROR(VLOOKUP(FMY119,[1]BA!$A$6:$H$184,{2,5,8},0),{"No encontrado","X","X"}))))</f>
        <v>VARILLA CORRUGADA</v>
      </c>
      <c r="FNA119" s="12" t="str">
        <v>Kg</v>
      </c>
      <c r="FNB119" s="4">
        <v>18</v>
      </c>
      <c r="FNC119" s="1">
        <f t="shared" ref="FNC119" si="6694">4*0.556*1.05</f>
        <v>2.34</v>
      </c>
      <c r="FND119" s="4">
        <f t="shared" si="1106"/>
        <v>42.12</v>
      </c>
      <c r="FNG119" s="1" t="s">
        <v>538</v>
      </c>
      <c r="FNH119" s="4" t="str" cm="1">
        <f t="array" ref="FNH119:FNJ119">IFERROR(VLOOKUP(FNG119,[1]MA!$A$6:$D$32,{2,3,4},0),IFERROR(VLOOKUP(FNG119,[1]MO!$A$6:$D$26,{2,3,4},0),IFERROR(VLOOKUP(FNG119,[1]MQ!$A$6:$D$26,{2,3,4},0),IFERROR(VLOOKUP(FNG119,[1]BA!$A$6:$H$184,{2,5,8},0),{"No encontrado","X","X"}))))</f>
        <v>VARILLA CORRUGADA</v>
      </c>
      <c r="FNI119" s="12" t="str">
        <v>Kg</v>
      </c>
      <c r="FNJ119" s="4">
        <v>18</v>
      </c>
      <c r="FNK119" s="1">
        <f t="shared" ref="FNK119" si="6695">4*0.556*1.05</f>
        <v>2.34</v>
      </c>
      <c r="FNL119" s="4">
        <f t="shared" si="1108"/>
        <v>42.12</v>
      </c>
      <c r="FNO119" s="1" t="s">
        <v>538</v>
      </c>
      <c r="FNP119" s="4" t="str" cm="1">
        <f t="array" ref="FNP119:FNR119">IFERROR(VLOOKUP(FNO119,[1]MA!$A$6:$D$32,{2,3,4},0),IFERROR(VLOOKUP(FNO119,[1]MO!$A$6:$D$26,{2,3,4},0),IFERROR(VLOOKUP(FNO119,[1]MQ!$A$6:$D$26,{2,3,4},0),IFERROR(VLOOKUP(FNO119,[1]BA!$A$6:$H$184,{2,5,8},0),{"No encontrado","X","X"}))))</f>
        <v>VARILLA CORRUGADA</v>
      </c>
      <c r="FNQ119" s="12" t="str">
        <v>Kg</v>
      </c>
      <c r="FNR119" s="4">
        <v>18</v>
      </c>
      <c r="FNS119" s="1">
        <f t="shared" ref="FNS119" si="6696">4*0.556*1.05</f>
        <v>2.34</v>
      </c>
      <c r="FNT119" s="4">
        <f t="shared" si="1110"/>
        <v>42.12</v>
      </c>
      <c r="FNW119" s="1" t="s">
        <v>538</v>
      </c>
      <c r="FNX119" s="4" t="str" cm="1">
        <f t="array" ref="FNX119:FNZ119">IFERROR(VLOOKUP(FNW119,[1]MA!$A$6:$D$32,{2,3,4},0),IFERROR(VLOOKUP(FNW119,[1]MO!$A$6:$D$26,{2,3,4},0),IFERROR(VLOOKUP(FNW119,[1]MQ!$A$6:$D$26,{2,3,4},0),IFERROR(VLOOKUP(FNW119,[1]BA!$A$6:$H$184,{2,5,8},0),{"No encontrado","X","X"}))))</f>
        <v>VARILLA CORRUGADA</v>
      </c>
      <c r="FNY119" s="12" t="str">
        <v>Kg</v>
      </c>
      <c r="FNZ119" s="4">
        <v>18</v>
      </c>
      <c r="FOA119" s="1">
        <f t="shared" ref="FOA119" si="6697">4*0.556*1.05</f>
        <v>2.34</v>
      </c>
      <c r="FOB119" s="4">
        <f t="shared" si="1112"/>
        <v>42.12</v>
      </c>
      <c r="FOE119" s="1" t="s">
        <v>538</v>
      </c>
      <c r="FOF119" s="4" t="str" cm="1">
        <f t="array" ref="FOF119:FOH119">IFERROR(VLOOKUP(FOE119,[1]MA!$A$6:$D$32,{2,3,4},0),IFERROR(VLOOKUP(FOE119,[1]MO!$A$6:$D$26,{2,3,4},0),IFERROR(VLOOKUP(FOE119,[1]MQ!$A$6:$D$26,{2,3,4},0),IFERROR(VLOOKUP(FOE119,[1]BA!$A$6:$H$184,{2,5,8},0),{"No encontrado","X","X"}))))</f>
        <v>VARILLA CORRUGADA</v>
      </c>
      <c r="FOG119" s="12" t="str">
        <v>Kg</v>
      </c>
      <c r="FOH119" s="4">
        <v>18</v>
      </c>
      <c r="FOI119" s="1">
        <f t="shared" ref="FOI119" si="6698">4*0.556*1.05</f>
        <v>2.34</v>
      </c>
      <c r="FOJ119" s="4">
        <f t="shared" si="1114"/>
        <v>42.12</v>
      </c>
      <c r="FOM119" s="1" t="s">
        <v>538</v>
      </c>
      <c r="FON119" s="4" t="str" cm="1">
        <f t="array" ref="FON119:FOP119">IFERROR(VLOOKUP(FOM119,[1]MA!$A$6:$D$32,{2,3,4},0),IFERROR(VLOOKUP(FOM119,[1]MO!$A$6:$D$26,{2,3,4},0),IFERROR(VLOOKUP(FOM119,[1]MQ!$A$6:$D$26,{2,3,4},0),IFERROR(VLOOKUP(FOM119,[1]BA!$A$6:$H$184,{2,5,8},0),{"No encontrado","X","X"}))))</f>
        <v>VARILLA CORRUGADA</v>
      </c>
      <c r="FOO119" s="12" t="str">
        <v>Kg</v>
      </c>
      <c r="FOP119" s="4">
        <v>18</v>
      </c>
      <c r="FOQ119" s="1">
        <f t="shared" ref="FOQ119" si="6699">4*0.556*1.05</f>
        <v>2.34</v>
      </c>
      <c r="FOR119" s="4">
        <f t="shared" si="1116"/>
        <v>42.12</v>
      </c>
      <c r="FOU119" s="1" t="s">
        <v>538</v>
      </c>
      <c r="FOV119" s="4" t="str" cm="1">
        <f t="array" ref="FOV119:FOX119">IFERROR(VLOOKUP(FOU119,[1]MA!$A$6:$D$32,{2,3,4},0),IFERROR(VLOOKUP(FOU119,[1]MO!$A$6:$D$26,{2,3,4},0),IFERROR(VLOOKUP(FOU119,[1]MQ!$A$6:$D$26,{2,3,4},0),IFERROR(VLOOKUP(FOU119,[1]BA!$A$6:$H$184,{2,5,8},0),{"No encontrado","X","X"}))))</f>
        <v>VARILLA CORRUGADA</v>
      </c>
      <c r="FOW119" s="12" t="str">
        <v>Kg</v>
      </c>
      <c r="FOX119" s="4">
        <v>18</v>
      </c>
      <c r="FOY119" s="1">
        <f t="shared" ref="FOY119" si="6700">4*0.556*1.05</f>
        <v>2.34</v>
      </c>
      <c r="FOZ119" s="4">
        <f t="shared" si="1118"/>
        <v>42.12</v>
      </c>
      <c r="FPC119" s="1" t="s">
        <v>538</v>
      </c>
      <c r="FPD119" s="4" t="str" cm="1">
        <f t="array" ref="FPD119:FPF119">IFERROR(VLOOKUP(FPC119,[1]MA!$A$6:$D$32,{2,3,4},0),IFERROR(VLOOKUP(FPC119,[1]MO!$A$6:$D$26,{2,3,4},0),IFERROR(VLOOKUP(FPC119,[1]MQ!$A$6:$D$26,{2,3,4},0),IFERROR(VLOOKUP(FPC119,[1]BA!$A$6:$H$184,{2,5,8},0),{"No encontrado","X","X"}))))</f>
        <v>VARILLA CORRUGADA</v>
      </c>
      <c r="FPE119" s="12" t="str">
        <v>Kg</v>
      </c>
      <c r="FPF119" s="4">
        <v>18</v>
      </c>
      <c r="FPG119" s="1">
        <f t="shared" ref="FPG119" si="6701">4*0.556*1.05</f>
        <v>2.34</v>
      </c>
      <c r="FPH119" s="4">
        <f t="shared" si="1120"/>
        <v>42.12</v>
      </c>
      <c r="FPK119" s="1" t="s">
        <v>538</v>
      </c>
      <c r="FPL119" s="4" t="str" cm="1">
        <f t="array" ref="FPL119:FPN119">IFERROR(VLOOKUP(FPK119,[1]MA!$A$6:$D$32,{2,3,4},0),IFERROR(VLOOKUP(FPK119,[1]MO!$A$6:$D$26,{2,3,4},0),IFERROR(VLOOKUP(FPK119,[1]MQ!$A$6:$D$26,{2,3,4},0),IFERROR(VLOOKUP(FPK119,[1]BA!$A$6:$H$184,{2,5,8},0),{"No encontrado","X","X"}))))</f>
        <v>VARILLA CORRUGADA</v>
      </c>
      <c r="FPM119" s="12" t="str">
        <v>Kg</v>
      </c>
      <c r="FPN119" s="4">
        <v>18</v>
      </c>
      <c r="FPO119" s="1">
        <f t="shared" ref="FPO119" si="6702">4*0.556*1.05</f>
        <v>2.34</v>
      </c>
      <c r="FPP119" s="4">
        <f t="shared" si="1122"/>
        <v>42.12</v>
      </c>
      <c r="FPS119" s="1" t="s">
        <v>538</v>
      </c>
      <c r="FPT119" s="4" t="str" cm="1">
        <f t="array" ref="FPT119:FPV119">IFERROR(VLOOKUP(FPS119,[1]MA!$A$6:$D$32,{2,3,4},0),IFERROR(VLOOKUP(FPS119,[1]MO!$A$6:$D$26,{2,3,4},0),IFERROR(VLOOKUP(FPS119,[1]MQ!$A$6:$D$26,{2,3,4},0),IFERROR(VLOOKUP(FPS119,[1]BA!$A$6:$H$184,{2,5,8},0),{"No encontrado","X","X"}))))</f>
        <v>VARILLA CORRUGADA</v>
      </c>
      <c r="FPU119" s="12" t="str">
        <v>Kg</v>
      </c>
      <c r="FPV119" s="4">
        <v>18</v>
      </c>
      <c r="FPW119" s="1">
        <f t="shared" ref="FPW119" si="6703">4*0.556*1.05</f>
        <v>2.34</v>
      </c>
      <c r="FPX119" s="4">
        <f t="shared" si="1124"/>
        <v>42.12</v>
      </c>
      <c r="FQA119" s="1" t="s">
        <v>538</v>
      </c>
      <c r="FQB119" s="4" t="str" cm="1">
        <f t="array" ref="FQB119:FQD119">IFERROR(VLOOKUP(FQA119,[1]MA!$A$6:$D$32,{2,3,4},0),IFERROR(VLOOKUP(FQA119,[1]MO!$A$6:$D$26,{2,3,4},0),IFERROR(VLOOKUP(FQA119,[1]MQ!$A$6:$D$26,{2,3,4},0),IFERROR(VLOOKUP(FQA119,[1]BA!$A$6:$H$184,{2,5,8},0),{"No encontrado","X","X"}))))</f>
        <v>VARILLA CORRUGADA</v>
      </c>
      <c r="FQC119" s="12" t="str">
        <v>Kg</v>
      </c>
      <c r="FQD119" s="4">
        <v>18</v>
      </c>
      <c r="FQE119" s="1">
        <f t="shared" ref="FQE119" si="6704">4*0.556*1.05</f>
        <v>2.34</v>
      </c>
      <c r="FQF119" s="4">
        <f t="shared" si="1126"/>
        <v>42.12</v>
      </c>
      <c r="FQI119" s="1" t="s">
        <v>538</v>
      </c>
      <c r="FQJ119" s="4" t="str" cm="1">
        <f t="array" ref="FQJ119:FQL119">IFERROR(VLOOKUP(FQI119,[1]MA!$A$6:$D$32,{2,3,4},0),IFERROR(VLOOKUP(FQI119,[1]MO!$A$6:$D$26,{2,3,4},0),IFERROR(VLOOKUP(FQI119,[1]MQ!$A$6:$D$26,{2,3,4},0),IFERROR(VLOOKUP(FQI119,[1]BA!$A$6:$H$184,{2,5,8},0),{"No encontrado","X","X"}))))</f>
        <v>VARILLA CORRUGADA</v>
      </c>
      <c r="FQK119" s="12" t="str">
        <v>Kg</v>
      </c>
      <c r="FQL119" s="4">
        <v>18</v>
      </c>
      <c r="FQM119" s="1">
        <f t="shared" ref="FQM119" si="6705">4*0.556*1.05</f>
        <v>2.34</v>
      </c>
      <c r="FQN119" s="4">
        <f t="shared" si="1128"/>
        <v>42.12</v>
      </c>
      <c r="FQQ119" s="1" t="s">
        <v>538</v>
      </c>
      <c r="FQR119" s="4" t="str" cm="1">
        <f t="array" ref="FQR119:FQT119">IFERROR(VLOOKUP(FQQ119,[1]MA!$A$6:$D$32,{2,3,4},0),IFERROR(VLOOKUP(FQQ119,[1]MO!$A$6:$D$26,{2,3,4},0),IFERROR(VLOOKUP(FQQ119,[1]MQ!$A$6:$D$26,{2,3,4},0),IFERROR(VLOOKUP(FQQ119,[1]BA!$A$6:$H$184,{2,5,8},0),{"No encontrado","X","X"}))))</f>
        <v>VARILLA CORRUGADA</v>
      </c>
      <c r="FQS119" s="12" t="str">
        <v>Kg</v>
      </c>
      <c r="FQT119" s="4">
        <v>18</v>
      </c>
      <c r="FQU119" s="1">
        <f t="shared" ref="FQU119" si="6706">4*0.556*1.05</f>
        <v>2.34</v>
      </c>
      <c r="FQV119" s="4">
        <f t="shared" si="1130"/>
        <v>42.12</v>
      </c>
      <c r="FQY119" s="1" t="s">
        <v>538</v>
      </c>
      <c r="FQZ119" s="4" t="str" cm="1">
        <f t="array" ref="FQZ119:FRB119">IFERROR(VLOOKUP(FQY119,[1]MA!$A$6:$D$32,{2,3,4},0),IFERROR(VLOOKUP(FQY119,[1]MO!$A$6:$D$26,{2,3,4},0),IFERROR(VLOOKUP(FQY119,[1]MQ!$A$6:$D$26,{2,3,4},0),IFERROR(VLOOKUP(FQY119,[1]BA!$A$6:$H$184,{2,5,8},0),{"No encontrado","X","X"}))))</f>
        <v>VARILLA CORRUGADA</v>
      </c>
      <c r="FRA119" s="12" t="str">
        <v>Kg</v>
      </c>
      <c r="FRB119" s="4">
        <v>18</v>
      </c>
      <c r="FRC119" s="1">
        <f t="shared" ref="FRC119" si="6707">4*0.556*1.05</f>
        <v>2.34</v>
      </c>
      <c r="FRD119" s="4">
        <f t="shared" si="1132"/>
        <v>42.12</v>
      </c>
      <c r="FRG119" s="1" t="s">
        <v>538</v>
      </c>
      <c r="FRH119" s="4" t="str" cm="1">
        <f t="array" ref="FRH119:FRJ119">IFERROR(VLOOKUP(FRG119,[1]MA!$A$6:$D$32,{2,3,4},0),IFERROR(VLOOKUP(FRG119,[1]MO!$A$6:$D$26,{2,3,4},0),IFERROR(VLOOKUP(FRG119,[1]MQ!$A$6:$D$26,{2,3,4},0),IFERROR(VLOOKUP(FRG119,[1]BA!$A$6:$H$184,{2,5,8},0),{"No encontrado","X","X"}))))</f>
        <v>VARILLA CORRUGADA</v>
      </c>
      <c r="FRI119" s="12" t="str">
        <v>Kg</v>
      </c>
      <c r="FRJ119" s="4">
        <v>18</v>
      </c>
      <c r="FRK119" s="1">
        <f t="shared" ref="FRK119" si="6708">4*0.556*1.05</f>
        <v>2.34</v>
      </c>
      <c r="FRL119" s="4">
        <f t="shared" si="1134"/>
        <v>42.12</v>
      </c>
      <c r="FRO119" s="1" t="s">
        <v>538</v>
      </c>
      <c r="FRP119" s="4" t="str" cm="1">
        <f t="array" ref="FRP119:FRR119">IFERROR(VLOOKUP(FRO119,[1]MA!$A$6:$D$32,{2,3,4},0),IFERROR(VLOOKUP(FRO119,[1]MO!$A$6:$D$26,{2,3,4},0),IFERROR(VLOOKUP(FRO119,[1]MQ!$A$6:$D$26,{2,3,4},0),IFERROR(VLOOKUP(FRO119,[1]BA!$A$6:$H$184,{2,5,8},0),{"No encontrado","X","X"}))))</f>
        <v>VARILLA CORRUGADA</v>
      </c>
      <c r="FRQ119" s="12" t="str">
        <v>Kg</v>
      </c>
      <c r="FRR119" s="4">
        <v>18</v>
      </c>
      <c r="FRS119" s="1">
        <f t="shared" ref="FRS119" si="6709">4*0.556*1.05</f>
        <v>2.34</v>
      </c>
      <c r="FRT119" s="4">
        <f t="shared" si="1136"/>
        <v>42.12</v>
      </c>
      <c r="FRW119" s="1" t="s">
        <v>538</v>
      </c>
      <c r="FRX119" s="4" t="str" cm="1">
        <f t="array" ref="FRX119:FRZ119">IFERROR(VLOOKUP(FRW119,[1]MA!$A$6:$D$32,{2,3,4},0),IFERROR(VLOOKUP(FRW119,[1]MO!$A$6:$D$26,{2,3,4},0),IFERROR(VLOOKUP(FRW119,[1]MQ!$A$6:$D$26,{2,3,4},0),IFERROR(VLOOKUP(FRW119,[1]BA!$A$6:$H$184,{2,5,8},0),{"No encontrado","X","X"}))))</f>
        <v>VARILLA CORRUGADA</v>
      </c>
      <c r="FRY119" s="12" t="str">
        <v>Kg</v>
      </c>
      <c r="FRZ119" s="4">
        <v>18</v>
      </c>
      <c r="FSA119" s="1">
        <f t="shared" ref="FSA119" si="6710">4*0.556*1.05</f>
        <v>2.34</v>
      </c>
      <c r="FSB119" s="4">
        <f t="shared" si="1138"/>
        <v>42.12</v>
      </c>
      <c r="FSE119" s="1" t="s">
        <v>538</v>
      </c>
      <c r="FSF119" s="4" t="str" cm="1">
        <f t="array" ref="FSF119:FSH119">IFERROR(VLOOKUP(FSE119,[1]MA!$A$6:$D$32,{2,3,4},0),IFERROR(VLOOKUP(FSE119,[1]MO!$A$6:$D$26,{2,3,4},0),IFERROR(VLOOKUP(FSE119,[1]MQ!$A$6:$D$26,{2,3,4},0),IFERROR(VLOOKUP(FSE119,[1]BA!$A$6:$H$184,{2,5,8},0),{"No encontrado","X","X"}))))</f>
        <v>VARILLA CORRUGADA</v>
      </c>
      <c r="FSG119" s="12" t="str">
        <v>Kg</v>
      </c>
      <c r="FSH119" s="4">
        <v>18</v>
      </c>
      <c r="FSI119" s="1">
        <f t="shared" ref="FSI119" si="6711">4*0.556*1.05</f>
        <v>2.34</v>
      </c>
      <c r="FSJ119" s="4">
        <f t="shared" si="1140"/>
        <v>42.12</v>
      </c>
      <c r="FSM119" s="1" t="s">
        <v>538</v>
      </c>
      <c r="FSN119" s="4" t="str" cm="1">
        <f t="array" ref="FSN119:FSP119">IFERROR(VLOOKUP(FSM119,[1]MA!$A$6:$D$32,{2,3,4},0),IFERROR(VLOOKUP(FSM119,[1]MO!$A$6:$D$26,{2,3,4},0),IFERROR(VLOOKUP(FSM119,[1]MQ!$A$6:$D$26,{2,3,4},0),IFERROR(VLOOKUP(FSM119,[1]BA!$A$6:$H$184,{2,5,8},0),{"No encontrado","X","X"}))))</f>
        <v>VARILLA CORRUGADA</v>
      </c>
      <c r="FSO119" s="12" t="str">
        <v>Kg</v>
      </c>
      <c r="FSP119" s="4">
        <v>18</v>
      </c>
      <c r="FSQ119" s="1">
        <f t="shared" ref="FSQ119" si="6712">4*0.556*1.05</f>
        <v>2.34</v>
      </c>
      <c r="FSR119" s="4">
        <f t="shared" si="1142"/>
        <v>42.12</v>
      </c>
      <c r="FSU119" s="1" t="s">
        <v>538</v>
      </c>
      <c r="FSV119" s="4" t="str" cm="1">
        <f t="array" ref="FSV119:FSX119">IFERROR(VLOOKUP(FSU119,[1]MA!$A$6:$D$32,{2,3,4},0),IFERROR(VLOOKUP(FSU119,[1]MO!$A$6:$D$26,{2,3,4},0),IFERROR(VLOOKUP(FSU119,[1]MQ!$A$6:$D$26,{2,3,4},0),IFERROR(VLOOKUP(FSU119,[1]BA!$A$6:$H$184,{2,5,8},0),{"No encontrado","X","X"}))))</f>
        <v>VARILLA CORRUGADA</v>
      </c>
      <c r="FSW119" s="12" t="str">
        <v>Kg</v>
      </c>
      <c r="FSX119" s="4">
        <v>18</v>
      </c>
      <c r="FSY119" s="1">
        <f t="shared" ref="FSY119" si="6713">4*0.556*1.05</f>
        <v>2.34</v>
      </c>
      <c r="FSZ119" s="4">
        <f t="shared" si="1144"/>
        <v>42.12</v>
      </c>
      <c r="FTC119" s="1" t="s">
        <v>538</v>
      </c>
      <c r="FTD119" s="4" t="str" cm="1">
        <f t="array" ref="FTD119:FTF119">IFERROR(VLOOKUP(FTC119,[1]MA!$A$6:$D$32,{2,3,4},0),IFERROR(VLOOKUP(FTC119,[1]MO!$A$6:$D$26,{2,3,4},0),IFERROR(VLOOKUP(FTC119,[1]MQ!$A$6:$D$26,{2,3,4},0),IFERROR(VLOOKUP(FTC119,[1]BA!$A$6:$H$184,{2,5,8},0),{"No encontrado","X","X"}))))</f>
        <v>VARILLA CORRUGADA</v>
      </c>
      <c r="FTE119" s="12" t="str">
        <v>Kg</v>
      </c>
      <c r="FTF119" s="4">
        <v>18</v>
      </c>
      <c r="FTG119" s="1">
        <f t="shared" ref="FTG119" si="6714">4*0.556*1.05</f>
        <v>2.34</v>
      </c>
      <c r="FTH119" s="4">
        <f t="shared" si="1146"/>
        <v>42.12</v>
      </c>
      <c r="FTK119" s="1" t="s">
        <v>538</v>
      </c>
      <c r="FTL119" s="4" t="str" cm="1">
        <f t="array" ref="FTL119:FTN119">IFERROR(VLOOKUP(FTK119,[1]MA!$A$6:$D$32,{2,3,4},0),IFERROR(VLOOKUP(FTK119,[1]MO!$A$6:$D$26,{2,3,4},0),IFERROR(VLOOKUP(FTK119,[1]MQ!$A$6:$D$26,{2,3,4},0),IFERROR(VLOOKUP(FTK119,[1]BA!$A$6:$H$184,{2,5,8},0),{"No encontrado","X","X"}))))</f>
        <v>VARILLA CORRUGADA</v>
      </c>
      <c r="FTM119" s="12" t="str">
        <v>Kg</v>
      </c>
      <c r="FTN119" s="4">
        <v>18</v>
      </c>
      <c r="FTO119" s="1">
        <f t="shared" ref="FTO119" si="6715">4*0.556*1.05</f>
        <v>2.34</v>
      </c>
      <c r="FTP119" s="4">
        <f t="shared" si="1148"/>
        <v>42.12</v>
      </c>
      <c r="FTS119" s="1" t="s">
        <v>538</v>
      </c>
      <c r="FTT119" s="4" t="str" cm="1">
        <f t="array" ref="FTT119:FTV119">IFERROR(VLOOKUP(FTS119,[1]MA!$A$6:$D$32,{2,3,4},0),IFERROR(VLOOKUP(FTS119,[1]MO!$A$6:$D$26,{2,3,4},0),IFERROR(VLOOKUP(FTS119,[1]MQ!$A$6:$D$26,{2,3,4},0),IFERROR(VLOOKUP(FTS119,[1]BA!$A$6:$H$184,{2,5,8},0),{"No encontrado","X","X"}))))</f>
        <v>VARILLA CORRUGADA</v>
      </c>
      <c r="FTU119" s="12" t="str">
        <v>Kg</v>
      </c>
      <c r="FTV119" s="4">
        <v>18</v>
      </c>
      <c r="FTW119" s="1">
        <f t="shared" ref="FTW119" si="6716">4*0.556*1.05</f>
        <v>2.34</v>
      </c>
      <c r="FTX119" s="4">
        <f t="shared" si="1150"/>
        <v>42.12</v>
      </c>
      <c r="FUA119" s="1" t="s">
        <v>538</v>
      </c>
      <c r="FUB119" s="4" t="str" cm="1">
        <f t="array" ref="FUB119:FUD119">IFERROR(VLOOKUP(FUA119,[1]MA!$A$6:$D$32,{2,3,4},0),IFERROR(VLOOKUP(FUA119,[1]MO!$A$6:$D$26,{2,3,4},0),IFERROR(VLOOKUP(FUA119,[1]MQ!$A$6:$D$26,{2,3,4},0),IFERROR(VLOOKUP(FUA119,[1]BA!$A$6:$H$184,{2,5,8},0),{"No encontrado","X","X"}))))</f>
        <v>VARILLA CORRUGADA</v>
      </c>
      <c r="FUC119" s="12" t="str">
        <v>Kg</v>
      </c>
      <c r="FUD119" s="4">
        <v>18</v>
      </c>
      <c r="FUE119" s="1">
        <f t="shared" ref="FUE119" si="6717">4*0.556*1.05</f>
        <v>2.34</v>
      </c>
      <c r="FUF119" s="4">
        <f t="shared" si="1152"/>
        <v>42.12</v>
      </c>
      <c r="FUI119" s="1" t="s">
        <v>538</v>
      </c>
      <c r="FUJ119" s="4" t="str" cm="1">
        <f t="array" ref="FUJ119:FUL119">IFERROR(VLOOKUP(FUI119,[1]MA!$A$6:$D$32,{2,3,4},0),IFERROR(VLOOKUP(FUI119,[1]MO!$A$6:$D$26,{2,3,4},0),IFERROR(VLOOKUP(FUI119,[1]MQ!$A$6:$D$26,{2,3,4},0),IFERROR(VLOOKUP(FUI119,[1]BA!$A$6:$H$184,{2,5,8},0),{"No encontrado","X","X"}))))</f>
        <v>VARILLA CORRUGADA</v>
      </c>
      <c r="FUK119" s="12" t="str">
        <v>Kg</v>
      </c>
      <c r="FUL119" s="4">
        <v>18</v>
      </c>
      <c r="FUM119" s="1">
        <f t="shared" ref="FUM119" si="6718">4*0.556*1.05</f>
        <v>2.34</v>
      </c>
      <c r="FUN119" s="4">
        <f t="shared" si="1154"/>
        <v>42.12</v>
      </c>
      <c r="FUQ119" s="1" t="s">
        <v>538</v>
      </c>
      <c r="FUR119" s="4" t="str" cm="1">
        <f t="array" ref="FUR119:FUT119">IFERROR(VLOOKUP(FUQ119,[1]MA!$A$6:$D$32,{2,3,4},0),IFERROR(VLOOKUP(FUQ119,[1]MO!$A$6:$D$26,{2,3,4},0),IFERROR(VLOOKUP(FUQ119,[1]MQ!$A$6:$D$26,{2,3,4},0),IFERROR(VLOOKUP(FUQ119,[1]BA!$A$6:$H$184,{2,5,8},0),{"No encontrado","X","X"}))))</f>
        <v>VARILLA CORRUGADA</v>
      </c>
      <c r="FUS119" s="12" t="str">
        <v>Kg</v>
      </c>
      <c r="FUT119" s="4">
        <v>18</v>
      </c>
      <c r="FUU119" s="1">
        <f t="shared" ref="FUU119" si="6719">4*0.556*1.05</f>
        <v>2.34</v>
      </c>
      <c r="FUV119" s="4">
        <f t="shared" si="1156"/>
        <v>42.12</v>
      </c>
      <c r="FUY119" s="1" t="s">
        <v>538</v>
      </c>
      <c r="FUZ119" s="4" t="str" cm="1">
        <f t="array" ref="FUZ119:FVB119">IFERROR(VLOOKUP(FUY119,[1]MA!$A$6:$D$32,{2,3,4},0),IFERROR(VLOOKUP(FUY119,[1]MO!$A$6:$D$26,{2,3,4},0),IFERROR(VLOOKUP(FUY119,[1]MQ!$A$6:$D$26,{2,3,4},0),IFERROR(VLOOKUP(FUY119,[1]BA!$A$6:$H$184,{2,5,8},0),{"No encontrado","X","X"}))))</f>
        <v>VARILLA CORRUGADA</v>
      </c>
      <c r="FVA119" s="12" t="str">
        <v>Kg</v>
      </c>
      <c r="FVB119" s="4">
        <v>18</v>
      </c>
      <c r="FVC119" s="1">
        <f t="shared" ref="FVC119" si="6720">4*0.556*1.05</f>
        <v>2.34</v>
      </c>
      <c r="FVD119" s="4">
        <f t="shared" si="1158"/>
        <v>42.12</v>
      </c>
      <c r="FVG119" s="1" t="s">
        <v>538</v>
      </c>
      <c r="FVH119" s="4" t="str" cm="1">
        <f t="array" ref="FVH119:FVJ119">IFERROR(VLOOKUP(FVG119,[1]MA!$A$6:$D$32,{2,3,4},0),IFERROR(VLOOKUP(FVG119,[1]MO!$A$6:$D$26,{2,3,4},0),IFERROR(VLOOKUP(FVG119,[1]MQ!$A$6:$D$26,{2,3,4},0),IFERROR(VLOOKUP(FVG119,[1]BA!$A$6:$H$184,{2,5,8},0),{"No encontrado","X","X"}))))</f>
        <v>VARILLA CORRUGADA</v>
      </c>
      <c r="FVI119" s="12" t="str">
        <v>Kg</v>
      </c>
      <c r="FVJ119" s="4">
        <v>18</v>
      </c>
      <c r="FVK119" s="1">
        <f t="shared" ref="FVK119" si="6721">4*0.556*1.05</f>
        <v>2.34</v>
      </c>
      <c r="FVL119" s="4">
        <f t="shared" si="1160"/>
        <v>42.12</v>
      </c>
      <c r="FVO119" s="1" t="s">
        <v>538</v>
      </c>
      <c r="FVP119" s="4" t="str" cm="1">
        <f t="array" ref="FVP119:FVR119">IFERROR(VLOOKUP(FVO119,[1]MA!$A$6:$D$32,{2,3,4},0),IFERROR(VLOOKUP(FVO119,[1]MO!$A$6:$D$26,{2,3,4},0),IFERROR(VLOOKUP(FVO119,[1]MQ!$A$6:$D$26,{2,3,4},0),IFERROR(VLOOKUP(FVO119,[1]BA!$A$6:$H$184,{2,5,8},0),{"No encontrado","X","X"}))))</f>
        <v>VARILLA CORRUGADA</v>
      </c>
      <c r="FVQ119" s="12" t="str">
        <v>Kg</v>
      </c>
      <c r="FVR119" s="4">
        <v>18</v>
      </c>
      <c r="FVS119" s="1">
        <f t="shared" ref="FVS119" si="6722">4*0.556*1.05</f>
        <v>2.34</v>
      </c>
      <c r="FVT119" s="4">
        <f t="shared" si="1162"/>
        <v>42.12</v>
      </c>
      <c r="FVW119" s="1" t="s">
        <v>538</v>
      </c>
      <c r="FVX119" s="4" t="str" cm="1">
        <f t="array" ref="FVX119:FVZ119">IFERROR(VLOOKUP(FVW119,[1]MA!$A$6:$D$32,{2,3,4},0),IFERROR(VLOOKUP(FVW119,[1]MO!$A$6:$D$26,{2,3,4},0),IFERROR(VLOOKUP(FVW119,[1]MQ!$A$6:$D$26,{2,3,4},0),IFERROR(VLOOKUP(FVW119,[1]BA!$A$6:$H$184,{2,5,8},0),{"No encontrado","X","X"}))))</f>
        <v>VARILLA CORRUGADA</v>
      </c>
      <c r="FVY119" s="12" t="str">
        <v>Kg</v>
      </c>
      <c r="FVZ119" s="4">
        <v>18</v>
      </c>
      <c r="FWA119" s="1">
        <f t="shared" ref="FWA119" si="6723">4*0.556*1.05</f>
        <v>2.34</v>
      </c>
      <c r="FWB119" s="4">
        <f t="shared" si="1164"/>
        <v>42.12</v>
      </c>
      <c r="FWE119" s="1" t="s">
        <v>538</v>
      </c>
      <c r="FWF119" s="4" t="str" cm="1">
        <f t="array" ref="FWF119:FWH119">IFERROR(VLOOKUP(FWE119,[1]MA!$A$6:$D$32,{2,3,4},0),IFERROR(VLOOKUP(FWE119,[1]MO!$A$6:$D$26,{2,3,4},0),IFERROR(VLOOKUP(FWE119,[1]MQ!$A$6:$D$26,{2,3,4},0),IFERROR(VLOOKUP(FWE119,[1]BA!$A$6:$H$184,{2,5,8},0),{"No encontrado","X","X"}))))</f>
        <v>VARILLA CORRUGADA</v>
      </c>
      <c r="FWG119" s="12" t="str">
        <v>Kg</v>
      </c>
      <c r="FWH119" s="4">
        <v>18</v>
      </c>
      <c r="FWI119" s="1">
        <f t="shared" ref="FWI119" si="6724">4*0.556*1.05</f>
        <v>2.34</v>
      </c>
      <c r="FWJ119" s="4">
        <f t="shared" si="1166"/>
        <v>42.12</v>
      </c>
      <c r="FWM119" s="1" t="s">
        <v>538</v>
      </c>
      <c r="FWN119" s="4" t="str" cm="1">
        <f t="array" ref="FWN119:FWP119">IFERROR(VLOOKUP(FWM119,[1]MA!$A$6:$D$32,{2,3,4},0),IFERROR(VLOOKUP(FWM119,[1]MO!$A$6:$D$26,{2,3,4},0),IFERROR(VLOOKUP(FWM119,[1]MQ!$A$6:$D$26,{2,3,4},0),IFERROR(VLOOKUP(FWM119,[1]BA!$A$6:$H$184,{2,5,8},0),{"No encontrado","X","X"}))))</f>
        <v>VARILLA CORRUGADA</v>
      </c>
      <c r="FWO119" s="12" t="str">
        <v>Kg</v>
      </c>
      <c r="FWP119" s="4">
        <v>18</v>
      </c>
      <c r="FWQ119" s="1">
        <f t="shared" ref="FWQ119" si="6725">4*0.556*1.05</f>
        <v>2.34</v>
      </c>
      <c r="FWR119" s="4">
        <f t="shared" si="1168"/>
        <v>42.12</v>
      </c>
      <c r="FWU119" s="1" t="s">
        <v>538</v>
      </c>
      <c r="FWV119" s="4" t="str" cm="1">
        <f t="array" ref="FWV119:FWX119">IFERROR(VLOOKUP(FWU119,[1]MA!$A$6:$D$32,{2,3,4},0),IFERROR(VLOOKUP(FWU119,[1]MO!$A$6:$D$26,{2,3,4},0),IFERROR(VLOOKUP(FWU119,[1]MQ!$A$6:$D$26,{2,3,4},0),IFERROR(VLOOKUP(FWU119,[1]BA!$A$6:$H$184,{2,5,8},0),{"No encontrado","X","X"}))))</f>
        <v>VARILLA CORRUGADA</v>
      </c>
      <c r="FWW119" s="12" t="str">
        <v>Kg</v>
      </c>
      <c r="FWX119" s="4">
        <v>18</v>
      </c>
      <c r="FWY119" s="1">
        <f t="shared" ref="FWY119" si="6726">4*0.556*1.05</f>
        <v>2.34</v>
      </c>
      <c r="FWZ119" s="4">
        <f t="shared" si="1170"/>
        <v>42.12</v>
      </c>
      <c r="FXC119" s="1" t="s">
        <v>538</v>
      </c>
      <c r="FXD119" s="4" t="str" cm="1">
        <f t="array" ref="FXD119:FXF119">IFERROR(VLOOKUP(FXC119,[1]MA!$A$6:$D$32,{2,3,4},0),IFERROR(VLOOKUP(FXC119,[1]MO!$A$6:$D$26,{2,3,4},0),IFERROR(VLOOKUP(FXC119,[1]MQ!$A$6:$D$26,{2,3,4},0),IFERROR(VLOOKUP(FXC119,[1]BA!$A$6:$H$184,{2,5,8},0),{"No encontrado","X","X"}))))</f>
        <v>VARILLA CORRUGADA</v>
      </c>
      <c r="FXE119" s="12" t="str">
        <v>Kg</v>
      </c>
      <c r="FXF119" s="4">
        <v>18</v>
      </c>
      <c r="FXG119" s="1">
        <f t="shared" ref="FXG119" si="6727">4*0.556*1.05</f>
        <v>2.34</v>
      </c>
      <c r="FXH119" s="4">
        <f t="shared" si="1172"/>
        <v>42.12</v>
      </c>
      <c r="FXK119" s="1" t="s">
        <v>538</v>
      </c>
      <c r="FXL119" s="4" t="str" cm="1">
        <f t="array" ref="FXL119:FXN119">IFERROR(VLOOKUP(FXK119,[1]MA!$A$6:$D$32,{2,3,4},0),IFERROR(VLOOKUP(FXK119,[1]MO!$A$6:$D$26,{2,3,4},0),IFERROR(VLOOKUP(FXK119,[1]MQ!$A$6:$D$26,{2,3,4},0),IFERROR(VLOOKUP(FXK119,[1]BA!$A$6:$H$184,{2,5,8},0),{"No encontrado","X","X"}))))</f>
        <v>VARILLA CORRUGADA</v>
      </c>
      <c r="FXM119" s="12" t="str">
        <v>Kg</v>
      </c>
      <c r="FXN119" s="4">
        <v>18</v>
      </c>
      <c r="FXO119" s="1">
        <f t="shared" ref="FXO119" si="6728">4*0.556*1.05</f>
        <v>2.34</v>
      </c>
      <c r="FXP119" s="4">
        <f t="shared" si="1174"/>
        <v>42.12</v>
      </c>
      <c r="FXS119" s="1" t="s">
        <v>538</v>
      </c>
      <c r="FXT119" s="4" t="str" cm="1">
        <f t="array" ref="FXT119:FXV119">IFERROR(VLOOKUP(FXS119,[1]MA!$A$6:$D$32,{2,3,4},0),IFERROR(VLOOKUP(FXS119,[1]MO!$A$6:$D$26,{2,3,4},0),IFERROR(VLOOKUP(FXS119,[1]MQ!$A$6:$D$26,{2,3,4},0),IFERROR(VLOOKUP(FXS119,[1]BA!$A$6:$H$184,{2,5,8},0),{"No encontrado","X","X"}))))</f>
        <v>VARILLA CORRUGADA</v>
      </c>
      <c r="FXU119" s="12" t="str">
        <v>Kg</v>
      </c>
      <c r="FXV119" s="4">
        <v>18</v>
      </c>
      <c r="FXW119" s="1">
        <f t="shared" ref="FXW119" si="6729">4*0.556*1.05</f>
        <v>2.34</v>
      </c>
      <c r="FXX119" s="4">
        <f t="shared" si="1176"/>
        <v>42.12</v>
      </c>
      <c r="FYA119" s="1" t="s">
        <v>538</v>
      </c>
      <c r="FYB119" s="4" t="str" cm="1">
        <f t="array" ref="FYB119:FYD119">IFERROR(VLOOKUP(FYA119,[1]MA!$A$6:$D$32,{2,3,4},0),IFERROR(VLOOKUP(FYA119,[1]MO!$A$6:$D$26,{2,3,4},0),IFERROR(VLOOKUP(FYA119,[1]MQ!$A$6:$D$26,{2,3,4},0),IFERROR(VLOOKUP(FYA119,[1]BA!$A$6:$H$184,{2,5,8},0),{"No encontrado","X","X"}))))</f>
        <v>VARILLA CORRUGADA</v>
      </c>
      <c r="FYC119" s="12" t="str">
        <v>Kg</v>
      </c>
      <c r="FYD119" s="4">
        <v>18</v>
      </c>
      <c r="FYE119" s="1">
        <f t="shared" ref="FYE119" si="6730">4*0.556*1.05</f>
        <v>2.34</v>
      </c>
      <c r="FYF119" s="4">
        <f t="shared" si="1178"/>
        <v>42.12</v>
      </c>
      <c r="FYI119" s="1" t="s">
        <v>538</v>
      </c>
      <c r="FYJ119" s="4" t="str" cm="1">
        <f t="array" ref="FYJ119:FYL119">IFERROR(VLOOKUP(FYI119,[1]MA!$A$6:$D$32,{2,3,4},0),IFERROR(VLOOKUP(FYI119,[1]MO!$A$6:$D$26,{2,3,4},0),IFERROR(VLOOKUP(FYI119,[1]MQ!$A$6:$D$26,{2,3,4},0),IFERROR(VLOOKUP(FYI119,[1]BA!$A$6:$H$184,{2,5,8},0),{"No encontrado","X","X"}))))</f>
        <v>VARILLA CORRUGADA</v>
      </c>
      <c r="FYK119" s="12" t="str">
        <v>Kg</v>
      </c>
      <c r="FYL119" s="4">
        <v>18</v>
      </c>
      <c r="FYM119" s="1">
        <f t="shared" ref="FYM119" si="6731">4*0.556*1.05</f>
        <v>2.34</v>
      </c>
      <c r="FYN119" s="4">
        <f t="shared" si="1180"/>
        <v>42.12</v>
      </c>
      <c r="FYQ119" s="1" t="s">
        <v>538</v>
      </c>
      <c r="FYR119" s="4" t="str" cm="1">
        <f t="array" ref="FYR119:FYT119">IFERROR(VLOOKUP(FYQ119,[1]MA!$A$6:$D$32,{2,3,4},0),IFERROR(VLOOKUP(FYQ119,[1]MO!$A$6:$D$26,{2,3,4},0),IFERROR(VLOOKUP(FYQ119,[1]MQ!$A$6:$D$26,{2,3,4},0),IFERROR(VLOOKUP(FYQ119,[1]BA!$A$6:$H$184,{2,5,8},0),{"No encontrado","X","X"}))))</f>
        <v>VARILLA CORRUGADA</v>
      </c>
      <c r="FYS119" s="12" t="str">
        <v>Kg</v>
      </c>
      <c r="FYT119" s="4">
        <v>18</v>
      </c>
      <c r="FYU119" s="1">
        <f t="shared" ref="FYU119" si="6732">4*0.556*1.05</f>
        <v>2.34</v>
      </c>
      <c r="FYV119" s="4">
        <f t="shared" si="1182"/>
        <v>42.12</v>
      </c>
      <c r="FYY119" s="1" t="s">
        <v>538</v>
      </c>
      <c r="FYZ119" s="4" t="str" cm="1">
        <f t="array" ref="FYZ119:FZB119">IFERROR(VLOOKUP(FYY119,[1]MA!$A$6:$D$32,{2,3,4},0),IFERROR(VLOOKUP(FYY119,[1]MO!$A$6:$D$26,{2,3,4},0),IFERROR(VLOOKUP(FYY119,[1]MQ!$A$6:$D$26,{2,3,4},0),IFERROR(VLOOKUP(FYY119,[1]BA!$A$6:$H$184,{2,5,8},0),{"No encontrado","X","X"}))))</f>
        <v>VARILLA CORRUGADA</v>
      </c>
      <c r="FZA119" s="12" t="str">
        <v>Kg</v>
      </c>
      <c r="FZB119" s="4">
        <v>18</v>
      </c>
      <c r="FZC119" s="1">
        <f t="shared" ref="FZC119" si="6733">4*0.556*1.05</f>
        <v>2.34</v>
      </c>
      <c r="FZD119" s="4">
        <f t="shared" si="1184"/>
        <v>42.12</v>
      </c>
      <c r="FZG119" s="1" t="s">
        <v>538</v>
      </c>
      <c r="FZH119" s="4" t="str" cm="1">
        <f t="array" ref="FZH119:FZJ119">IFERROR(VLOOKUP(FZG119,[1]MA!$A$6:$D$32,{2,3,4},0),IFERROR(VLOOKUP(FZG119,[1]MO!$A$6:$D$26,{2,3,4},0),IFERROR(VLOOKUP(FZG119,[1]MQ!$A$6:$D$26,{2,3,4},0),IFERROR(VLOOKUP(FZG119,[1]BA!$A$6:$H$184,{2,5,8},0),{"No encontrado","X","X"}))))</f>
        <v>VARILLA CORRUGADA</v>
      </c>
      <c r="FZI119" s="12" t="str">
        <v>Kg</v>
      </c>
      <c r="FZJ119" s="4">
        <v>18</v>
      </c>
      <c r="FZK119" s="1">
        <f t="shared" ref="FZK119" si="6734">4*0.556*1.05</f>
        <v>2.34</v>
      </c>
      <c r="FZL119" s="4">
        <f t="shared" si="1186"/>
        <v>42.12</v>
      </c>
      <c r="FZO119" s="1" t="s">
        <v>538</v>
      </c>
      <c r="FZP119" s="4" t="str" cm="1">
        <f t="array" ref="FZP119:FZR119">IFERROR(VLOOKUP(FZO119,[1]MA!$A$6:$D$32,{2,3,4},0),IFERROR(VLOOKUP(FZO119,[1]MO!$A$6:$D$26,{2,3,4},0),IFERROR(VLOOKUP(FZO119,[1]MQ!$A$6:$D$26,{2,3,4},0),IFERROR(VLOOKUP(FZO119,[1]BA!$A$6:$H$184,{2,5,8},0),{"No encontrado","X","X"}))))</f>
        <v>VARILLA CORRUGADA</v>
      </c>
      <c r="FZQ119" s="12" t="str">
        <v>Kg</v>
      </c>
      <c r="FZR119" s="4">
        <v>18</v>
      </c>
      <c r="FZS119" s="1">
        <f t="shared" ref="FZS119" si="6735">4*0.556*1.05</f>
        <v>2.34</v>
      </c>
      <c r="FZT119" s="4">
        <f t="shared" si="1188"/>
        <v>42.12</v>
      </c>
      <c r="FZW119" s="1" t="s">
        <v>538</v>
      </c>
      <c r="FZX119" s="4" t="str" cm="1">
        <f t="array" ref="FZX119:FZZ119">IFERROR(VLOOKUP(FZW119,[1]MA!$A$6:$D$32,{2,3,4},0),IFERROR(VLOOKUP(FZW119,[1]MO!$A$6:$D$26,{2,3,4},0),IFERROR(VLOOKUP(FZW119,[1]MQ!$A$6:$D$26,{2,3,4},0),IFERROR(VLOOKUP(FZW119,[1]BA!$A$6:$H$184,{2,5,8},0),{"No encontrado","X","X"}))))</f>
        <v>VARILLA CORRUGADA</v>
      </c>
      <c r="FZY119" s="12" t="str">
        <v>Kg</v>
      </c>
      <c r="FZZ119" s="4">
        <v>18</v>
      </c>
      <c r="GAA119" s="1">
        <f t="shared" ref="GAA119" si="6736">4*0.556*1.05</f>
        <v>2.34</v>
      </c>
      <c r="GAB119" s="4">
        <f t="shared" si="1190"/>
        <v>42.12</v>
      </c>
      <c r="GAE119" s="1" t="s">
        <v>538</v>
      </c>
      <c r="GAF119" s="4" t="str" cm="1">
        <f t="array" ref="GAF119:GAH119">IFERROR(VLOOKUP(GAE119,[1]MA!$A$6:$D$32,{2,3,4},0),IFERROR(VLOOKUP(GAE119,[1]MO!$A$6:$D$26,{2,3,4},0),IFERROR(VLOOKUP(GAE119,[1]MQ!$A$6:$D$26,{2,3,4},0),IFERROR(VLOOKUP(GAE119,[1]BA!$A$6:$H$184,{2,5,8},0),{"No encontrado","X","X"}))))</f>
        <v>VARILLA CORRUGADA</v>
      </c>
      <c r="GAG119" s="12" t="str">
        <v>Kg</v>
      </c>
      <c r="GAH119" s="4">
        <v>18</v>
      </c>
      <c r="GAI119" s="1">
        <f t="shared" ref="GAI119" si="6737">4*0.556*1.05</f>
        <v>2.34</v>
      </c>
      <c r="GAJ119" s="4">
        <f t="shared" si="1192"/>
        <v>42.12</v>
      </c>
      <c r="GAM119" s="1" t="s">
        <v>538</v>
      </c>
      <c r="GAN119" s="4" t="str" cm="1">
        <f t="array" ref="GAN119:GAP119">IFERROR(VLOOKUP(GAM119,[1]MA!$A$6:$D$32,{2,3,4},0),IFERROR(VLOOKUP(GAM119,[1]MO!$A$6:$D$26,{2,3,4},0),IFERROR(VLOOKUP(GAM119,[1]MQ!$A$6:$D$26,{2,3,4},0),IFERROR(VLOOKUP(GAM119,[1]BA!$A$6:$H$184,{2,5,8},0),{"No encontrado","X","X"}))))</f>
        <v>VARILLA CORRUGADA</v>
      </c>
      <c r="GAO119" s="12" t="str">
        <v>Kg</v>
      </c>
      <c r="GAP119" s="4">
        <v>18</v>
      </c>
      <c r="GAQ119" s="1">
        <f t="shared" ref="GAQ119" si="6738">4*0.556*1.05</f>
        <v>2.34</v>
      </c>
      <c r="GAR119" s="4">
        <f t="shared" si="1194"/>
        <v>42.12</v>
      </c>
      <c r="GAU119" s="1" t="s">
        <v>538</v>
      </c>
      <c r="GAV119" s="4" t="str" cm="1">
        <f t="array" ref="GAV119:GAX119">IFERROR(VLOOKUP(GAU119,[1]MA!$A$6:$D$32,{2,3,4},0),IFERROR(VLOOKUP(GAU119,[1]MO!$A$6:$D$26,{2,3,4},0),IFERROR(VLOOKUP(GAU119,[1]MQ!$A$6:$D$26,{2,3,4},0),IFERROR(VLOOKUP(GAU119,[1]BA!$A$6:$H$184,{2,5,8},0),{"No encontrado","X","X"}))))</f>
        <v>VARILLA CORRUGADA</v>
      </c>
      <c r="GAW119" s="12" t="str">
        <v>Kg</v>
      </c>
      <c r="GAX119" s="4">
        <v>18</v>
      </c>
      <c r="GAY119" s="1">
        <f t="shared" ref="GAY119" si="6739">4*0.556*1.05</f>
        <v>2.34</v>
      </c>
      <c r="GAZ119" s="4">
        <f t="shared" si="1196"/>
        <v>42.12</v>
      </c>
      <c r="GBC119" s="1" t="s">
        <v>538</v>
      </c>
      <c r="GBD119" s="4" t="str" cm="1">
        <f t="array" ref="GBD119:GBF119">IFERROR(VLOOKUP(GBC119,[1]MA!$A$6:$D$32,{2,3,4},0),IFERROR(VLOOKUP(GBC119,[1]MO!$A$6:$D$26,{2,3,4},0),IFERROR(VLOOKUP(GBC119,[1]MQ!$A$6:$D$26,{2,3,4},0),IFERROR(VLOOKUP(GBC119,[1]BA!$A$6:$H$184,{2,5,8},0),{"No encontrado","X","X"}))))</f>
        <v>VARILLA CORRUGADA</v>
      </c>
      <c r="GBE119" s="12" t="str">
        <v>Kg</v>
      </c>
      <c r="GBF119" s="4">
        <v>18</v>
      </c>
      <c r="GBG119" s="1">
        <f t="shared" ref="GBG119" si="6740">4*0.556*1.05</f>
        <v>2.34</v>
      </c>
      <c r="GBH119" s="4">
        <f t="shared" si="1198"/>
        <v>42.12</v>
      </c>
      <c r="GBK119" s="1" t="s">
        <v>538</v>
      </c>
      <c r="GBL119" s="4" t="str" cm="1">
        <f t="array" ref="GBL119:GBN119">IFERROR(VLOOKUP(GBK119,[1]MA!$A$6:$D$32,{2,3,4},0),IFERROR(VLOOKUP(GBK119,[1]MO!$A$6:$D$26,{2,3,4},0),IFERROR(VLOOKUP(GBK119,[1]MQ!$A$6:$D$26,{2,3,4},0),IFERROR(VLOOKUP(GBK119,[1]BA!$A$6:$H$184,{2,5,8},0),{"No encontrado","X","X"}))))</f>
        <v>VARILLA CORRUGADA</v>
      </c>
      <c r="GBM119" s="12" t="str">
        <v>Kg</v>
      </c>
      <c r="GBN119" s="4">
        <v>18</v>
      </c>
      <c r="GBO119" s="1">
        <f t="shared" ref="GBO119" si="6741">4*0.556*1.05</f>
        <v>2.34</v>
      </c>
      <c r="GBP119" s="4">
        <f t="shared" si="1200"/>
        <v>42.12</v>
      </c>
      <c r="GBS119" s="1" t="s">
        <v>538</v>
      </c>
      <c r="GBT119" s="4" t="str" cm="1">
        <f t="array" ref="GBT119:GBV119">IFERROR(VLOOKUP(GBS119,[1]MA!$A$6:$D$32,{2,3,4},0),IFERROR(VLOOKUP(GBS119,[1]MO!$A$6:$D$26,{2,3,4},0),IFERROR(VLOOKUP(GBS119,[1]MQ!$A$6:$D$26,{2,3,4},0),IFERROR(VLOOKUP(GBS119,[1]BA!$A$6:$H$184,{2,5,8},0),{"No encontrado","X","X"}))))</f>
        <v>VARILLA CORRUGADA</v>
      </c>
      <c r="GBU119" s="12" t="str">
        <v>Kg</v>
      </c>
      <c r="GBV119" s="4">
        <v>18</v>
      </c>
      <c r="GBW119" s="1">
        <f t="shared" ref="GBW119" si="6742">4*0.556*1.05</f>
        <v>2.34</v>
      </c>
      <c r="GBX119" s="4">
        <f t="shared" si="1202"/>
        <v>42.12</v>
      </c>
      <c r="GCA119" s="1" t="s">
        <v>538</v>
      </c>
      <c r="GCB119" s="4" t="str" cm="1">
        <f t="array" ref="GCB119:GCD119">IFERROR(VLOOKUP(GCA119,[1]MA!$A$6:$D$32,{2,3,4},0),IFERROR(VLOOKUP(GCA119,[1]MO!$A$6:$D$26,{2,3,4},0),IFERROR(VLOOKUP(GCA119,[1]MQ!$A$6:$D$26,{2,3,4},0),IFERROR(VLOOKUP(GCA119,[1]BA!$A$6:$H$184,{2,5,8},0),{"No encontrado","X","X"}))))</f>
        <v>VARILLA CORRUGADA</v>
      </c>
      <c r="GCC119" s="12" t="str">
        <v>Kg</v>
      </c>
      <c r="GCD119" s="4">
        <v>18</v>
      </c>
      <c r="GCE119" s="1">
        <f t="shared" ref="GCE119" si="6743">4*0.556*1.05</f>
        <v>2.34</v>
      </c>
      <c r="GCF119" s="4">
        <f t="shared" si="1204"/>
        <v>42.12</v>
      </c>
      <c r="GCI119" s="1" t="s">
        <v>538</v>
      </c>
      <c r="GCJ119" s="4" t="str" cm="1">
        <f t="array" ref="GCJ119:GCL119">IFERROR(VLOOKUP(GCI119,[1]MA!$A$6:$D$32,{2,3,4},0),IFERROR(VLOOKUP(GCI119,[1]MO!$A$6:$D$26,{2,3,4},0),IFERROR(VLOOKUP(GCI119,[1]MQ!$A$6:$D$26,{2,3,4},0),IFERROR(VLOOKUP(GCI119,[1]BA!$A$6:$H$184,{2,5,8},0),{"No encontrado","X","X"}))))</f>
        <v>VARILLA CORRUGADA</v>
      </c>
      <c r="GCK119" s="12" t="str">
        <v>Kg</v>
      </c>
      <c r="GCL119" s="4">
        <v>18</v>
      </c>
      <c r="GCM119" s="1">
        <f t="shared" ref="GCM119" si="6744">4*0.556*1.05</f>
        <v>2.34</v>
      </c>
      <c r="GCN119" s="4">
        <f t="shared" si="1206"/>
        <v>42.12</v>
      </c>
      <c r="GCQ119" s="1" t="s">
        <v>538</v>
      </c>
      <c r="GCR119" s="4" t="str" cm="1">
        <f t="array" ref="GCR119:GCT119">IFERROR(VLOOKUP(GCQ119,[1]MA!$A$6:$D$32,{2,3,4},0),IFERROR(VLOOKUP(GCQ119,[1]MO!$A$6:$D$26,{2,3,4},0),IFERROR(VLOOKUP(GCQ119,[1]MQ!$A$6:$D$26,{2,3,4},0),IFERROR(VLOOKUP(GCQ119,[1]BA!$A$6:$H$184,{2,5,8},0),{"No encontrado","X","X"}))))</f>
        <v>VARILLA CORRUGADA</v>
      </c>
      <c r="GCS119" s="12" t="str">
        <v>Kg</v>
      </c>
      <c r="GCT119" s="4">
        <v>18</v>
      </c>
      <c r="GCU119" s="1">
        <f t="shared" ref="GCU119" si="6745">4*0.556*1.05</f>
        <v>2.34</v>
      </c>
      <c r="GCV119" s="4">
        <f t="shared" si="1208"/>
        <v>42.12</v>
      </c>
      <c r="GCY119" s="1" t="s">
        <v>538</v>
      </c>
      <c r="GCZ119" s="4" t="str" cm="1">
        <f t="array" ref="GCZ119:GDB119">IFERROR(VLOOKUP(GCY119,[1]MA!$A$6:$D$32,{2,3,4},0),IFERROR(VLOOKUP(GCY119,[1]MO!$A$6:$D$26,{2,3,4},0),IFERROR(VLOOKUP(GCY119,[1]MQ!$A$6:$D$26,{2,3,4},0),IFERROR(VLOOKUP(GCY119,[1]BA!$A$6:$H$184,{2,5,8},0),{"No encontrado","X","X"}))))</f>
        <v>VARILLA CORRUGADA</v>
      </c>
      <c r="GDA119" s="12" t="str">
        <v>Kg</v>
      </c>
      <c r="GDB119" s="4">
        <v>18</v>
      </c>
      <c r="GDC119" s="1">
        <f t="shared" ref="GDC119" si="6746">4*0.556*1.05</f>
        <v>2.34</v>
      </c>
      <c r="GDD119" s="4">
        <f t="shared" si="1210"/>
        <v>42.12</v>
      </c>
      <c r="GDG119" s="1" t="s">
        <v>538</v>
      </c>
      <c r="GDH119" s="4" t="str" cm="1">
        <f t="array" ref="GDH119:GDJ119">IFERROR(VLOOKUP(GDG119,[1]MA!$A$6:$D$32,{2,3,4},0),IFERROR(VLOOKUP(GDG119,[1]MO!$A$6:$D$26,{2,3,4},0),IFERROR(VLOOKUP(GDG119,[1]MQ!$A$6:$D$26,{2,3,4},0),IFERROR(VLOOKUP(GDG119,[1]BA!$A$6:$H$184,{2,5,8},0),{"No encontrado","X","X"}))))</f>
        <v>VARILLA CORRUGADA</v>
      </c>
      <c r="GDI119" s="12" t="str">
        <v>Kg</v>
      </c>
      <c r="GDJ119" s="4">
        <v>18</v>
      </c>
      <c r="GDK119" s="1">
        <f t="shared" ref="GDK119" si="6747">4*0.556*1.05</f>
        <v>2.34</v>
      </c>
      <c r="GDL119" s="4">
        <f t="shared" si="1212"/>
        <v>42.12</v>
      </c>
      <c r="GDO119" s="1" t="s">
        <v>538</v>
      </c>
      <c r="GDP119" s="4" t="str" cm="1">
        <f t="array" ref="GDP119:GDR119">IFERROR(VLOOKUP(GDO119,[1]MA!$A$6:$D$32,{2,3,4},0),IFERROR(VLOOKUP(GDO119,[1]MO!$A$6:$D$26,{2,3,4},0),IFERROR(VLOOKUP(GDO119,[1]MQ!$A$6:$D$26,{2,3,4},0),IFERROR(VLOOKUP(GDO119,[1]BA!$A$6:$H$184,{2,5,8},0),{"No encontrado","X","X"}))))</f>
        <v>VARILLA CORRUGADA</v>
      </c>
      <c r="GDQ119" s="12" t="str">
        <v>Kg</v>
      </c>
      <c r="GDR119" s="4">
        <v>18</v>
      </c>
      <c r="GDS119" s="1">
        <f t="shared" ref="GDS119" si="6748">4*0.556*1.05</f>
        <v>2.34</v>
      </c>
      <c r="GDT119" s="4">
        <f t="shared" si="1214"/>
        <v>42.12</v>
      </c>
      <c r="GDW119" s="1" t="s">
        <v>538</v>
      </c>
      <c r="GDX119" s="4" t="str" cm="1">
        <f t="array" ref="GDX119:GDZ119">IFERROR(VLOOKUP(GDW119,[1]MA!$A$6:$D$32,{2,3,4},0),IFERROR(VLOOKUP(GDW119,[1]MO!$A$6:$D$26,{2,3,4},0),IFERROR(VLOOKUP(GDW119,[1]MQ!$A$6:$D$26,{2,3,4},0),IFERROR(VLOOKUP(GDW119,[1]BA!$A$6:$H$184,{2,5,8},0),{"No encontrado","X","X"}))))</f>
        <v>VARILLA CORRUGADA</v>
      </c>
      <c r="GDY119" s="12" t="str">
        <v>Kg</v>
      </c>
      <c r="GDZ119" s="4">
        <v>18</v>
      </c>
      <c r="GEA119" s="1">
        <f t="shared" ref="GEA119" si="6749">4*0.556*1.05</f>
        <v>2.34</v>
      </c>
      <c r="GEB119" s="4">
        <f t="shared" si="1216"/>
        <v>42.12</v>
      </c>
      <c r="GEE119" s="1" t="s">
        <v>538</v>
      </c>
      <c r="GEF119" s="4" t="str" cm="1">
        <f t="array" ref="GEF119:GEH119">IFERROR(VLOOKUP(GEE119,[1]MA!$A$6:$D$32,{2,3,4},0),IFERROR(VLOOKUP(GEE119,[1]MO!$A$6:$D$26,{2,3,4},0),IFERROR(VLOOKUP(GEE119,[1]MQ!$A$6:$D$26,{2,3,4},0),IFERROR(VLOOKUP(GEE119,[1]BA!$A$6:$H$184,{2,5,8},0),{"No encontrado","X","X"}))))</f>
        <v>VARILLA CORRUGADA</v>
      </c>
      <c r="GEG119" s="12" t="str">
        <v>Kg</v>
      </c>
      <c r="GEH119" s="4">
        <v>18</v>
      </c>
      <c r="GEI119" s="1">
        <f t="shared" ref="GEI119" si="6750">4*0.556*1.05</f>
        <v>2.34</v>
      </c>
      <c r="GEJ119" s="4">
        <f t="shared" si="1218"/>
        <v>42.12</v>
      </c>
      <c r="GEM119" s="1" t="s">
        <v>538</v>
      </c>
      <c r="GEN119" s="4" t="str" cm="1">
        <f t="array" ref="GEN119:GEP119">IFERROR(VLOOKUP(GEM119,[1]MA!$A$6:$D$32,{2,3,4},0),IFERROR(VLOOKUP(GEM119,[1]MO!$A$6:$D$26,{2,3,4},0),IFERROR(VLOOKUP(GEM119,[1]MQ!$A$6:$D$26,{2,3,4},0),IFERROR(VLOOKUP(GEM119,[1]BA!$A$6:$H$184,{2,5,8},0),{"No encontrado","X","X"}))))</f>
        <v>VARILLA CORRUGADA</v>
      </c>
      <c r="GEO119" s="12" t="str">
        <v>Kg</v>
      </c>
      <c r="GEP119" s="4">
        <v>18</v>
      </c>
      <c r="GEQ119" s="1">
        <f t="shared" ref="GEQ119" si="6751">4*0.556*1.05</f>
        <v>2.34</v>
      </c>
      <c r="GER119" s="4">
        <f t="shared" si="1220"/>
        <v>42.12</v>
      </c>
      <c r="GEU119" s="1" t="s">
        <v>538</v>
      </c>
      <c r="GEV119" s="4" t="str" cm="1">
        <f t="array" ref="GEV119:GEX119">IFERROR(VLOOKUP(GEU119,[1]MA!$A$6:$D$32,{2,3,4},0),IFERROR(VLOOKUP(GEU119,[1]MO!$A$6:$D$26,{2,3,4},0),IFERROR(VLOOKUP(GEU119,[1]MQ!$A$6:$D$26,{2,3,4},0),IFERROR(VLOOKUP(GEU119,[1]BA!$A$6:$H$184,{2,5,8},0),{"No encontrado","X","X"}))))</f>
        <v>VARILLA CORRUGADA</v>
      </c>
      <c r="GEW119" s="12" t="str">
        <v>Kg</v>
      </c>
      <c r="GEX119" s="4">
        <v>18</v>
      </c>
      <c r="GEY119" s="1">
        <f t="shared" ref="GEY119" si="6752">4*0.556*1.05</f>
        <v>2.34</v>
      </c>
      <c r="GEZ119" s="4">
        <f t="shared" si="1222"/>
        <v>42.12</v>
      </c>
      <c r="GFC119" s="1" t="s">
        <v>538</v>
      </c>
      <c r="GFD119" s="4" t="str" cm="1">
        <f t="array" ref="GFD119:GFF119">IFERROR(VLOOKUP(GFC119,[1]MA!$A$6:$D$32,{2,3,4},0),IFERROR(VLOOKUP(GFC119,[1]MO!$A$6:$D$26,{2,3,4},0),IFERROR(VLOOKUP(GFC119,[1]MQ!$A$6:$D$26,{2,3,4},0),IFERROR(VLOOKUP(GFC119,[1]BA!$A$6:$H$184,{2,5,8},0),{"No encontrado","X","X"}))))</f>
        <v>VARILLA CORRUGADA</v>
      </c>
      <c r="GFE119" s="12" t="str">
        <v>Kg</v>
      </c>
      <c r="GFF119" s="4">
        <v>18</v>
      </c>
      <c r="GFG119" s="1">
        <f t="shared" ref="GFG119" si="6753">4*0.556*1.05</f>
        <v>2.34</v>
      </c>
      <c r="GFH119" s="4">
        <f t="shared" si="1224"/>
        <v>42.12</v>
      </c>
      <c r="GFK119" s="1" t="s">
        <v>538</v>
      </c>
      <c r="GFL119" s="4" t="str" cm="1">
        <f t="array" ref="GFL119:GFN119">IFERROR(VLOOKUP(GFK119,[1]MA!$A$6:$D$32,{2,3,4},0),IFERROR(VLOOKUP(GFK119,[1]MO!$A$6:$D$26,{2,3,4},0),IFERROR(VLOOKUP(GFK119,[1]MQ!$A$6:$D$26,{2,3,4},0),IFERROR(VLOOKUP(GFK119,[1]BA!$A$6:$H$184,{2,5,8},0),{"No encontrado","X","X"}))))</f>
        <v>VARILLA CORRUGADA</v>
      </c>
      <c r="GFM119" s="12" t="str">
        <v>Kg</v>
      </c>
      <c r="GFN119" s="4">
        <v>18</v>
      </c>
      <c r="GFO119" s="1">
        <f t="shared" ref="GFO119" si="6754">4*0.556*1.05</f>
        <v>2.34</v>
      </c>
      <c r="GFP119" s="4">
        <f t="shared" si="1226"/>
        <v>42.12</v>
      </c>
      <c r="GFS119" s="1" t="s">
        <v>538</v>
      </c>
      <c r="GFT119" s="4" t="str" cm="1">
        <f t="array" ref="GFT119:GFV119">IFERROR(VLOOKUP(GFS119,[1]MA!$A$6:$D$32,{2,3,4},0),IFERROR(VLOOKUP(GFS119,[1]MO!$A$6:$D$26,{2,3,4},0),IFERROR(VLOOKUP(GFS119,[1]MQ!$A$6:$D$26,{2,3,4},0),IFERROR(VLOOKUP(GFS119,[1]BA!$A$6:$H$184,{2,5,8},0),{"No encontrado","X","X"}))))</f>
        <v>VARILLA CORRUGADA</v>
      </c>
      <c r="GFU119" s="12" t="str">
        <v>Kg</v>
      </c>
      <c r="GFV119" s="4">
        <v>18</v>
      </c>
      <c r="GFW119" s="1">
        <f t="shared" ref="GFW119" si="6755">4*0.556*1.05</f>
        <v>2.34</v>
      </c>
      <c r="GFX119" s="4">
        <f t="shared" si="1228"/>
        <v>42.12</v>
      </c>
      <c r="GGA119" s="1" t="s">
        <v>538</v>
      </c>
      <c r="GGB119" s="4" t="str" cm="1">
        <f t="array" ref="GGB119:GGD119">IFERROR(VLOOKUP(GGA119,[1]MA!$A$6:$D$32,{2,3,4},0),IFERROR(VLOOKUP(GGA119,[1]MO!$A$6:$D$26,{2,3,4},0),IFERROR(VLOOKUP(GGA119,[1]MQ!$A$6:$D$26,{2,3,4},0),IFERROR(VLOOKUP(GGA119,[1]BA!$A$6:$H$184,{2,5,8},0),{"No encontrado","X","X"}))))</f>
        <v>VARILLA CORRUGADA</v>
      </c>
      <c r="GGC119" s="12" t="str">
        <v>Kg</v>
      </c>
      <c r="GGD119" s="4">
        <v>18</v>
      </c>
      <c r="GGE119" s="1">
        <f t="shared" ref="GGE119" si="6756">4*0.556*1.05</f>
        <v>2.34</v>
      </c>
      <c r="GGF119" s="4">
        <f t="shared" si="1230"/>
        <v>42.12</v>
      </c>
      <c r="GGI119" s="1" t="s">
        <v>538</v>
      </c>
      <c r="GGJ119" s="4" t="str" cm="1">
        <f t="array" ref="GGJ119:GGL119">IFERROR(VLOOKUP(GGI119,[1]MA!$A$6:$D$32,{2,3,4},0),IFERROR(VLOOKUP(GGI119,[1]MO!$A$6:$D$26,{2,3,4},0),IFERROR(VLOOKUP(GGI119,[1]MQ!$A$6:$D$26,{2,3,4},0),IFERROR(VLOOKUP(GGI119,[1]BA!$A$6:$H$184,{2,5,8},0),{"No encontrado","X","X"}))))</f>
        <v>VARILLA CORRUGADA</v>
      </c>
      <c r="GGK119" s="12" t="str">
        <v>Kg</v>
      </c>
      <c r="GGL119" s="4">
        <v>18</v>
      </c>
      <c r="GGM119" s="1">
        <f t="shared" ref="GGM119" si="6757">4*0.556*1.05</f>
        <v>2.34</v>
      </c>
      <c r="GGN119" s="4">
        <f t="shared" si="1232"/>
        <v>42.12</v>
      </c>
      <c r="GGQ119" s="1" t="s">
        <v>538</v>
      </c>
      <c r="GGR119" s="4" t="str" cm="1">
        <f t="array" ref="GGR119:GGT119">IFERROR(VLOOKUP(GGQ119,[1]MA!$A$6:$D$32,{2,3,4},0),IFERROR(VLOOKUP(GGQ119,[1]MO!$A$6:$D$26,{2,3,4},0),IFERROR(VLOOKUP(GGQ119,[1]MQ!$A$6:$D$26,{2,3,4},0),IFERROR(VLOOKUP(GGQ119,[1]BA!$A$6:$H$184,{2,5,8},0),{"No encontrado","X","X"}))))</f>
        <v>VARILLA CORRUGADA</v>
      </c>
      <c r="GGS119" s="12" t="str">
        <v>Kg</v>
      </c>
      <c r="GGT119" s="4">
        <v>18</v>
      </c>
      <c r="GGU119" s="1">
        <f t="shared" ref="GGU119" si="6758">4*0.556*1.05</f>
        <v>2.34</v>
      </c>
      <c r="GGV119" s="4">
        <f t="shared" si="1234"/>
        <v>42.12</v>
      </c>
      <c r="GGY119" s="1" t="s">
        <v>538</v>
      </c>
      <c r="GGZ119" s="4" t="str" cm="1">
        <f t="array" ref="GGZ119:GHB119">IFERROR(VLOOKUP(GGY119,[1]MA!$A$6:$D$32,{2,3,4},0),IFERROR(VLOOKUP(GGY119,[1]MO!$A$6:$D$26,{2,3,4},0),IFERROR(VLOOKUP(GGY119,[1]MQ!$A$6:$D$26,{2,3,4},0),IFERROR(VLOOKUP(GGY119,[1]BA!$A$6:$H$184,{2,5,8},0),{"No encontrado","X","X"}))))</f>
        <v>VARILLA CORRUGADA</v>
      </c>
      <c r="GHA119" s="12" t="str">
        <v>Kg</v>
      </c>
      <c r="GHB119" s="4">
        <v>18</v>
      </c>
      <c r="GHC119" s="1">
        <f t="shared" ref="GHC119" si="6759">4*0.556*1.05</f>
        <v>2.34</v>
      </c>
      <c r="GHD119" s="4">
        <f t="shared" si="1236"/>
        <v>42.12</v>
      </c>
      <c r="GHG119" s="1" t="s">
        <v>538</v>
      </c>
      <c r="GHH119" s="4" t="str" cm="1">
        <f t="array" ref="GHH119:GHJ119">IFERROR(VLOOKUP(GHG119,[1]MA!$A$6:$D$32,{2,3,4},0),IFERROR(VLOOKUP(GHG119,[1]MO!$A$6:$D$26,{2,3,4},0),IFERROR(VLOOKUP(GHG119,[1]MQ!$A$6:$D$26,{2,3,4},0),IFERROR(VLOOKUP(GHG119,[1]BA!$A$6:$H$184,{2,5,8},0),{"No encontrado","X","X"}))))</f>
        <v>VARILLA CORRUGADA</v>
      </c>
      <c r="GHI119" s="12" t="str">
        <v>Kg</v>
      </c>
      <c r="GHJ119" s="4">
        <v>18</v>
      </c>
      <c r="GHK119" s="1">
        <f t="shared" ref="GHK119" si="6760">4*0.556*1.05</f>
        <v>2.34</v>
      </c>
      <c r="GHL119" s="4">
        <f t="shared" si="1238"/>
        <v>42.12</v>
      </c>
      <c r="GHO119" s="1" t="s">
        <v>538</v>
      </c>
      <c r="GHP119" s="4" t="str" cm="1">
        <f t="array" ref="GHP119:GHR119">IFERROR(VLOOKUP(GHO119,[1]MA!$A$6:$D$32,{2,3,4},0),IFERROR(VLOOKUP(GHO119,[1]MO!$A$6:$D$26,{2,3,4},0),IFERROR(VLOOKUP(GHO119,[1]MQ!$A$6:$D$26,{2,3,4},0),IFERROR(VLOOKUP(GHO119,[1]BA!$A$6:$H$184,{2,5,8},0),{"No encontrado","X","X"}))))</f>
        <v>VARILLA CORRUGADA</v>
      </c>
      <c r="GHQ119" s="12" t="str">
        <v>Kg</v>
      </c>
      <c r="GHR119" s="4">
        <v>18</v>
      </c>
      <c r="GHS119" s="1">
        <f t="shared" ref="GHS119" si="6761">4*0.556*1.05</f>
        <v>2.34</v>
      </c>
      <c r="GHT119" s="4">
        <f t="shared" si="1240"/>
        <v>42.12</v>
      </c>
      <c r="GHW119" s="1" t="s">
        <v>538</v>
      </c>
      <c r="GHX119" s="4" t="str" cm="1">
        <f t="array" ref="GHX119:GHZ119">IFERROR(VLOOKUP(GHW119,[1]MA!$A$6:$D$32,{2,3,4},0),IFERROR(VLOOKUP(GHW119,[1]MO!$A$6:$D$26,{2,3,4},0),IFERROR(VLOOKUP(GHW119,[1]MQ!$A$6:$D$26,{2,3,4},0),IFERROR(VLOOKUP(GHW119,[1]BA!$A$6:$H$184,{2,5,8},0),{"No encontrado","X","X"}))))</f>
        <v>VARILLA CORRUGADA</v>
      </c>
      <c r="GHY119" s="12" t="str">
        <v>Kg</v>
      </c>
      <c r="GHZ119" s="4">
        <v>18</v>
      </c>
      <c r="GIA119" s="1">
        <f t="shared" ref="GIA119" si="6762">4*0.556*1.05</f>
        <v>2.34</v>
      </c>
      <c r="GIB119" s="4">
        <f t="shared" si="1242"/>
        <v>42.12</v>
      </c>
      <c r="GIE119" s="1" t="s">
        <v>538</v>
      </c>
      <c r="GIF119" s="4" t="str" cm="1">
        <f t="array" ref="GIF119:GIH119">IFERROR(VLOOKUP(GIE119,[1]MA!$A$6:$D$32,{2,3,4},0),IFERROR(VLOOKUP(GIE119,[1]MO!$A$6:$D$26,{2,3,4},0),IFERROR(VLOOKUP(GIE119,[1]MQ!$A$6:$D$26,{2,3,4},0),IFERROR(VLOOKUP(GIE119,[1]BA!$A$6:$H$184,{2,5,8},0),{"No encontrado","X","X"}))))</f>
        <v>VARILLA CORRUGADA</v>
      </c>
      <c r="GIG119" s="12" t="str">
        <v>Kg</v>
      </c>
      <c r="GIH119" s="4">
        <v>18</v>
      </c>
      <c r="GII119" s="1">
        <f t="shared" ref="GII119" si="6763">4*0.556*1.05</f>
        <v>2.34</v>
      </c>
      <c r="GIJ119" s="4">
        <f t="shared" si="1244"/>
        <v>42.12</v>
      </c>
      <c r="GIM119" s="1" t="s">
        <v>538</v>
      </c>
      <c r="GIN119" s="4" t="str" cm="1">
        <f t="array" ref="GIN119:GIP119">IFERROR(VLOOKUP(GIM119,[1]MA!$A$6:$D$32,{2,3,4},0),IFERROR(VLOOKUP(GIM119,[1]MO!$A$6:$D$26,{2,3,4},0),IFERROR(VLOOKUP(GIM119,[1]MQ!$A$6:$D$26,{2,3,4},0),IFERROR(VLOOKUP(GIM119,[1]BA!$A$6:$H$184,{2,5,8},0),{"No encontrado","X","X"}))))</f>
        <v>VARILLA CORRUGADA</v>
      </c>
      <c r="GIO119" s="12" t="str">
        <v>Kg</v>
      </c>
      <c r="GIP119" s="4">
        <v>18</v>
      </c>
      <c r="GIQ119" s="1">
        <f t="shared" ref="GIQ119" si="6764">4*0.556*1.05</f>
        <v>2.34</v>
      </c>
      <c r="GIR119" s="4">
        <f t="shared" si="1246"/>
        <v>42.12</v>
      </c>
      <c r="GIU119" s="1" t="s">
        <v>538</v>
      </c>
      <c r="GIV119" s="4" t="str" cm="1">
        <f t="array" ref="GIV119:GIX119">IFERROR(VLOOKUP(GIU119,[1]MA!$A$6:$D$32,{2,3,4},0),IFERROR(VLOOKUP(GIU119,[1]MO!$A$6:$D$26,{2,3,4},0),IFERROR(VLOOKUP(GIU119,[1]MQ!$A$6:$D$26,{2,3,4},0),IFERROR(VLOOKUP(GIU119,[1]BA!$A$6:$H$184,{2,5,8},0),{"No encontrado","X","X"}))))</f>
        <v>VARILLA CORRUGADA</v>
      </c>
      <c r="GIW119" s="12" t="str">
        <v>Kg</v>
      </c>
      <c r="GIX119" s="4">
        <v>18</v>
      </c>
      <c r="GIY119" s="1">
        <f t="shared" ref="GIY119" si="6765">4*0.556*1.05</f>
        <v>2.34</v>
      </c>
      <c r="GIZ119" s="4">
        <f t="shared" si="1248"/>
        <v>42.12</v>
      </c>
      <c r="GJC119" s="1" t="s">
        <v>538</v>
      </c>
      <c r="GJD119" s="4" t="str" cm="1">
        <f t="array" ref="GJD119:GJF119">IFERROR(VLOOKUP(GJC119,[1]MA!$A$6:$D$32,{2,3,4},0),IFERROR(VLOOKUP(GJC119,[1]MO!$A$6:$D$26,{2,3,4},0),IFERROR(VLOOKUP(GJC119,[1]MQ!$A$6:$D$26,{2,3,4},0),IFERROR(VLOOKUP(GJC119,[1]BA!$A$6:$H$184,{2,5,8},0),{"No encontrado","X","X"}))))</f>
        <v>VARILLA CORRUGADA</v>
      </c>
      <c r="GJE119" s="12" t="str">
        <v>Kg</v>
      </c>
      <c r="GJF119" s="4">
        <v>18</v>
      </c>
      <c r="GJG119" s="1">
        <f t="shared" ref="GJG119" si="6766">4*0.556*1.05</f>
        <v>2.34</v>
      </c>
      <c r="GJH119" s="4">
        <f t="shared" si="1250"/>
        <v>42.12</v>
      </c>
      <c r="GJK119" s="1" t="s">
        <v>538</v>
      </c>
      <c r="GJL119" s="4" t="str" cm="1">
        <f t="array" ref="GJL119:GJN119">IFERROR(VLOOKUP(GJK119,[1]MA!$A$6:$D$32,{2,3,4},0),IFERROR(VLOOKUP(GJK119,[1]MO!$A$6:$D$26,{2,3,4},0),IFERROR(VLOOKUP(GJK119,[1]MQ!$A$6:$D$26,{2,3,4},0),IFERROR(VLOOKUP(GJK119,[1]BA!$A$6:$H$184,{2,5,8},0),{"No encontrado","X","X"}))))</f>
        <v>VARILLA CORRUGADA</v>
      </c>
      <c r="GJM119" s="12" t="str">
        <v>Kg</v>
      </c>
      <c r="GJN119" s="4">
        <v>18</v>
      </c>
      <c r="GJO119" s="1">
        <f t="shared" ref="GJO119" si="6767">4*0.556*1.05</f>
        <v>2.34</v>
      </c>
      <c r="GJP119" s="4">
        <f t="shared" si="1252"/>
        <v>42.12</v>
      </c>
      <c r="GJS119" s="1" t="s">
        <v>538</v>
      </c>
      <c r="GJT119" s="4" t="str" cm="1">
        <f t="array" ref="GJT119:GJV119">IFERROR(VLOOKUP(GJS119,[1]MA!$A$6:$D$32,{2,3,4},0),IFERROR(VLOOKUP(GJS119,[1]MO!$A$6:$D$26,{2,3,4},0),IFERROR(VLOOKUP(GJS119,[1]MQ!$A$6:$D$26,{2,3,4},0),IFERROR(VLOOKUP(GJS119,[1]BA!$A$6:$H$184,{2,5,8},0),{"No encontrado","X","X"}))))</f>
        <v>VARILLA CORRUGADA</v>
      </c>
      <c r="GJU119" s="12" t="str">
        <v>Kg</v>
      </c>
      <c r="GJV119" s="4">
        <v>18</v>
      </c>
      <c r="GJW119" s="1">
        <f t="shared" ref="GJW119" si="6768">4*0.556*1.05</f>
        <v>2.34</v>
      </c>
      <c r="GJX119" s="4">
        <f t="shared" si="1254"/>
        <v>42.12</v>
      </c>
      <c r="GKA119" s="1" t="s">
        <v>538</v>
      </c>
      <c r="GKB119" s="4" t="str" cm="1">
        <f t="array" ref="GKB119:GKD119">IFERROR(VLOOKUP(GKA119,[1]MA!$A$6:$D$32,{2,3,4},0),IFERROR(VLOOKUP(GKA119,[1]MO!$A$6:$D$26,{2,3,4},0),IFERROR(VLOOKUP(GKA119,[1]MQ!$A$6:$D$26,{2,3,4},0),IFERROR(VLOOKUP(GKA119,[1]BA!$A$6:$H$184,{2,5,8},0),{"No encontrado","X","X"}))))</f>
        <v>VARILLA CORRUGADA</v>
      </c>
      <c r="GKC119" s="12" t="str">
        <v>Kg</v>
      </c>
      <c r="GKD119" s="4">
        <v>18</v>
      </c>
      <c r="GKE119" s="1">
        <f t="shared" ref="GKE119" si="6769">4*0.556*1.05</f>
        <v>2.34</v>
      </c>
      <c r="GKF119" s="4">
        <f t="shared" si="1256"/>
        <v>42.12</v>
      </c>
      <c r="GKI119" s="1" t="s">
        <v>538</v>
      </c>
      <c r="GKJ119" s="4" t="str" cm="1">
        <f t="array" ref="GKJ119:GKL119">IFERROR(VLOOKUP(GKI119,[1]MA!$A$6:$D$32,{2,3,4},0),IFERROR(VLOOKUP(GKI119,[1]MO!$A$6:$D$26,{2,3,4},0),IFERROR(VLOOKUP(GKI119,[1]MQ!$A$6:$D$26,{2,3,4},0),IFERROR(VLOOKUP(GKI119,[1]BA!$A$6:$H$184,{2,5,8},0),{"No encontrado","X","X"}))))</f>
        <v>VARILLA CORRUGADA</v>
      </c>
      <c r="GKK119" s="12" t="str">
        <v>Kg</v>
      </c>
      <c r="GKL119" s="4">
        <v>18</v>
      </c>
      <c r="GKM119" s="1">
        <f t="shared" ref="GKM119" si="6770">4*0.556*1.05</f>
        <v>2.34</v>
      </c>
      <c r="GKN119" s="4">
        <f t="shared" si="1258"/>
        <v>42.12</v>
      </c>
      <c r="GKQ119" s="1" t="s">
        <v>538</v>
      </c>
      <c r="GKR119" s="4" t="str" cm="1">
        <f t="array" ref="GKR119:GKT119">IFERROR(VLOOKUP(GKQ119,[1]MA!$A$6:$D$32,{2,3,4},0),IFERROR(VLOOKUP(GKQ119,[1]MO!$A$6:$D$26,{2,3,4},0),IFERROR(VLOOKUP(GKQ119,[1]MQ!$A$6:$D$26,{2,3,4},0),IFERROR(VLOOKUP(GKQ119,[1]BA!$A$6:$H$184,{2,5,8},0),{"No encontrado","X","X"}))))</f>
        <v>VARILLA CORRUGADA</v>
      </c>
      <c r="GKS119" s="12" t="str">
        <v>Kg</v>
      </c>
      <c r="GKT119" s="4">
        <v>18</v>
      </c>
      <c r="GKU119" s="1">
        <f t="shared" ref="GKU119" si="6771">4*0.556*1.05</f>
        <v>2.34</v>
      </c>
      <c r="GKV119" s="4">
        <f t="shared" si="1260"/>
        <v>42.12</v>
      </c>
      <c r="GKY119" s="1" t="s">
        <v>538</v>
      </c>
      <c r="GKZ119" s="4" t="str" cm="1">
        <f t="array" ref="GKZ119:GLB119">IFERROR(VLOOKUP(GKY119,[1]MA!$A$6:$D$32,{2,3,4},0),IFERROR(VLOOKUP(GKY119,[1]MO!$A$6:$D$26,{2,3,4},0),IFERROR(VLOOKUP(GKY119,[1]MQ!$A$6:$D$26,{2,3,4},0),IFERROR(VLOOKUP(GKY119,[1]BA!$A$6:$H$184,{2,5,8},0),{"No encontrado","X","X"}))))</f>
        <v>VARILLA CORRUGADA</v>
      </c>
      <c r="GLA119" s="12" t="str">
        <v>Kg</v>
      </c>
      <c r="GLB119" s="4">
        <v>18</v>
      </c>
      <c r="GLC119" s="1">
        <f t="shared" ref="GLC119" si="6772">4*0.556*1.05</f>
        <v>2.34</v>
      </c>
      <c r="GLD119" s="4">
        <f t="shared" si="1262"/>
        <v>42.12</v>
      </c>
      <c r="GLG119" s="1" t="s">
        <v>538</v>
      </c>
      <c r="GLH119" s="4" t="str" cm="1">
        <f t="array" ref="GLH119:GLJ119">IFERROR(VLOOKUP(GLG119,[1]MA!$A$6:$D$32,{2,3,4},0),IFERROR(VLOOKUP(GLG119,[1]MO!$A$6:$D$26,{2,3,4},0),IFERROR(VLOOKUP(GLG119,[1]MQ!$A$6:$D$26,{2,3,4},0),IFERROR(VLOOKUP(GLG119,[1]BA!$A$6:$H$184,{2,5,8},0),{"No encontrado","X","X"}))))</f>
        <v>VARILLA CORRUGADA</v>
      </c>
      <c r="GLI119" s="12" t="str">
        <v>Kg</v>
      </c>
      <c r="GLJ119" s="4">
        <v>18</v>
      </c>
      <c r="GLK119" s="1">
        <f t="shared" ref="GLK119" si="6773">4*0.556*1.05</f>
        <v>2.34</v>
      </c>
      <c r="GLL119" s="4">
        <f t="shared" si="1264"/>
        <v>42.12</v>
      </c>
      <c r="GLO119" s="1" t="s">
        <v>538</v>
      </c>
      <c r="GLP119" s="4" t="str" cm="1">
        <f t="array" ref="GLP119:GLR119">IFERROR(VLOOKUP(GLO119,[1]MA!$A$6:$D$32,{2,3,4},0),IFERROR(VLOOKUP(GLO119,[1]MO!$A$6:$D$26,{2,3,4},0),IFERROR(VLOOKUP(GLO119,[1]MQ!$A$6:$D$26,{2,3,4},0),IFERROR(VLOOKUP(GLO119,[1]BA!$A$6:$H$184,{2,5,8},0),{"No encontrado","X","X"}))))</f>
        <v>VARILLA CORRUGADA</v>
      </c>
      <c r="GLQ119" s="12" t="str">
        <v>Kg</v>
      </c>
      <c r="GLR119" s="4">
        <v>18</v>
      </c>
      <c r="GLS119" s="1">
        <f t="shared" ref="GLS119" si="6774">4*0.556*1.05</f>
        <v>2.34</v>
      </c>
      <c r="GLT119" s="4">
        <f t="shared" si="1266"/>
        <v>42.12</v>
      </c>
      <c r="GLW119" s="1" t="s">
        <v>538</v>
      </c>
      <c r="GLX119" s="4" t="str" cm="1">
        <f t="array" ref="GLX119:GLZ119">IFERROR(VLOOKUP(GLW119,[1]MA!$A$6:$D$32,{2,3,4},0),IFERROR(VLOOKUP(GLW119,[1]MO!$A$6:$D$26,{2,3,4},0),IFERROR(VLOOKUP(GLW119,[1]MQ!$A$6:$D$26,{2,3,4},0),IFERROR(VLOOKUP(GLW119,[1]BA!$A$6:$H$184,{2,5,8},0),{"No encontrado","X","X"}))))</f>
        <v>VARILLA CORRUGADA</v>
      </c>
      <c r="GLY119" s="12" t="str">
        <v>Kg</v>
      </c>
      <c r="GLZ119" s="4">
        <v>18</v>
      </c>
      <c r="GMA119" s="1">
        <f t="shared" ref="GMA119" si="6775">4*0.556*1.05</f>
        <v>2.34</v>
      </c>
      <c r="GMB119" s="4">
        <f t="shared" si="1268"/>
        <v>42.12</v>
      </c>
      <c r="GME119" s="1" t="s">
        <v>538</v>
      </c>
      <c r="GMF119" s="4" t="str" cm="1">
        <f t="array" ref="GMF119:GMH119">IFERROR(VLOOKUP(GME119,[1]MA!$A$6:$D$32,{2,3,4},0),IFERROR(VLOOKUP(GME119,[1]MO!$A$6:$D$26,{2,3,4},0),IFERROR(VLOOKUP(GME119,[1]MQ!$A$6:$D$26,{2,3,4},0),IFERROR(VLOOKUP(GME119,[1]BA!$A$6:$H$184,{2,5,8},0),{"No encontrado","X","X"}))))</f>
        <v>VARILLA CORRUGADA</v>
      </c>
      <c r="GMG119" s="12" t="str">
        <v>Kg</v>
      </c>
      <c r="GMH119" s="4">
        <v>18</v>
      </c>
      <c r="GMI119" s="1">
        <f t="shared" ref="GMI119" si="6776">4*0.556*1.05</f>
        <v>2.34</v>
      </c>
      <c r="GMJ119" s="4">
        <f t="shared" si="1270"/>
        <v>42.12</v>
      </c>
      <c r="GMM119" s="1" t="s">
        <v>538</v>
      </c>
      <c r="GMN119" s="4" t="str" cm="1">
        <f t="array" ref="GMN119:GMP119">IFERROR(VLOOKUP(GMM119,[1]MA!$A$6:$D$32,{2,3,4},0),IFERROR(VLOOKUP(GMM119,[1]MO!$A$6:$D$26,{2,3,4},0),IFERROR(VLOOKUP(GMM119,[1]MQ!$A$6:$D$26,{2,3,4},0),IFERROR(VLOOKUP(GMM119,[1]BA!$A$6:$H$184,{2,5,8},0),{"No encontrado","X","X"}))))</f>
        <v>VARILLA CORRUGADA</v>
      </c>
      <c r="GMO119" s="12" t="str">
        <v>Kg</v>
      </c>
      <c r="GMP119" s="4">
        <v>18</v>
      </c>
      <c r="GMQ119" s="1">
        <f t="shared" ref="GMQ119" si="6777">4*0.556*1.05</f>
        <v>2.34</v>
      </c>
      <c r="GMR119" s="4">
        <f t="shared" si="1272"/>
        <v>42.12</v>
      </c>
      <c r="GMU119" s="1" t="s">
        <v>538</v>
      </c>
      <c r="GMV119" s="4" t="str" cm="1">
        <f t="array" ref="GMV119:GMX119">IFERROR(VLOOKUP(GMU119,[1]MA!$A$6:$D$32,{2,3,4},0),IFERROR(VLOOKUP(GMU119,[1]MO!$A$6:$D$26,{2,3,4},0),IFERROR(VLOOKUP(GMU119,[1]MQ!$A$6:$D$26,{2,3,4},0),IFERROR(VLOOKUP(GMU119,[1]BA!$A$6:$H$184,{2,5,8},0),{"No encontrado","X","X"}))))</f>
        <v>VARILLA CORRUGADA</v>
      </c>
      <c r="GMW119" s="12" t="str">
        <v>Kg</v>
      </c>
      <c r="GMX119" s="4">
        <v>18</v>
      </c>
      <c r="GMY119" s="1">
        <f t="shared" ref="GMY119" si="6778">4*0.556*1.05</f>
        <v>2.34</v>
      </c>
      <c r="GMZ119" s="4">
        <f t="shared" si="1274"/>
        <v>42.12</v>
      </c>
      <c r="GNC119" s="1" t="s">
        <v>538</v>
      </c>
      <c r="GND119" s="4" t="str" cm="1">
        <f t="array" ref="GND119:GNF119">IFERROR(VLOOKUP(GNC119,[1]MA!$A$6:$D$32,{2,3,4},0),IFERROR(VLOOKUP(GNC119,[1]MO!$A$6:$D$26,{2,3,4},0),IFERROR(VLOOKUP(GNC119,[1]MQ!$A$6:$D$26,{2,3,4},0),IFERROR(VLOOKUP(GNC119,[1]BA!$A$6:$H$184,{2,5,8},0),{"No encontrado","X","X"}))))</f>
        <v>VARILLA CORRUGADA</v>
      </c>
      <c r="GNE119" s="12" t="str">
        <v>Kg</v>
      </c>
      <c r="GNF119" s="4">
        <v>18</v>
      </c>
      <c r="GNG119" s="1">
        <f t="shared" ref="GNG119" si="6779">4*0.556*1.05</f>
        <v>2.34</v>
      </c>
      <c r="GNH119" s="4">
        <f t="shared" si="1276"/>
        <v>42.12</v>
      </c>
      <c r="GNK119" s="1" t="s">
        <v>538</v>
      </c>
      <c r="GNL119" s="4" t="str" cm="1">
        <f t="array" ref="GNL119:GNN119">IFERROR(VLOOKUP(GNK119,[1]MA!$A$6:$D$32,{2,3,4},0),IFERROR(VLOOKUP(GNK119,[1]MO!$A$6:$D$26,{2,3,4},0),IFERROR(VLOOKUP(GNK119,[1]MQ!$A$6:$D$26,{2,3,4},0),IFERROR(VLOOKUP(GNK119,[1]BA!$A$6:$H$184,{2,5,8},0),{"No encontrado","X","X"}))))</f>
        <v>VARILLA CORRUGADA</v>
      </c>
      <c r="GNM119" s="12" t="str">
        <v>Kg</v>
      </c>
      <c r="GNN119" s="4">
        <v>18</v>
      </c>
      <c r="GNO119" s="1">
        <f t="shared" ref="GNO119" si="6780">4*0.556*1.05</f>
        <v>2.34</v>
      </c>
      <c r="GNP119" s="4">
        <f t="shared" si="1278"/>
        <v>42.12</v>
      </c>
      <c r="GNS119" s="1" t="s">
        <v>538</v>
      </c>
      <c r="GNT119" s="4" t="str" cm="1">
        <f t="array" ref="GNT119:GNV119">IFERROR(VLOOKUP(GNS119,[1]MA!$A$6:$D$32,{2,3,4},0),IFERROR(VLOOKUP(GNS119,[1]MO!$A$6:$D$26,{2,3,4},0),IFERROR(VLOOKUP(GNS119,[1]MQ!$A$6:$D$26,{2,3,4},0),IFERROR(VLOOKUP(GNS119,[1]BA!$A$6:$H$184,{2,5,8},0),{"No encontrado","X","X"}))))</f>
        <v>VARILLA CORRUGADA</v>
      </c>
      <c r="GNU119" s="12" t="str">
        <v>Kg</v>
      </c>
      <c r="GNV119" s="4">
        <v>18</v>
      </c>
      <c r="GNW119" s="1">
        <f t="shared" ref="GNW119" si="6781">4*0.556*1.05</f>
        <v>2.34</v>
      </c>
      <c r="GNX119" s="4">
        <f t="shared" si="1280"/>
        <v>42.12</v>
      </c>
      <c r="GOA119" s="1" t="s">
        <v>538</v>
      </c>
      <c r="GOB119" s="4" t="str" cm="1">
        <f t="array" ref="GOB119:GOD119">IFERROR(VLOOKUP(GOA119,[1]MA!$A$6:$D$32,{2,3,4},0),IFERROR(VLOOKUP(GOA119,[1]MO!$A$6:$D$26,{2,3,4},0),IFERROR(VLOOKUP(GOA119,[1]MQ!$A$6:$D$26,{2,3,4},0),IFERROR(VLOOKUP(GOA119,[1]BA!$A$6:$H$184,{2,5,8},0),{"No encontrado","X","X"}))))</f>
        <v>VARILLA CORRUGADA</v>
      </c>
      <c r="GOC119" s="12" t="str">
        <v>Kg</v>
      </c>
      <c r="GOD119" s="4">
        <v>18</v>
      </c>
      <c r="GOE119" s="1">
        <f t="shared" ref="GOE119" si="6782">4*0.556*1.05</f>
        <v>2.34</v>
      </c>
      <c r="GOF119" s="4">
        <f t="shared" si="1282"/>
        <v>42.12</v>
      </c>
      <c r="GOI119" s="1" t="s">
        <v>538</v>
      </c>
      <c r="GOJ119" s="4" t="str" cm="1">
        <f t="array" ref="GOJ119:GOL119">IFERROR(VLOOKUP(GOI119,[1]MA!$A$6:$D$32,{2,3,4},0),IFERROR(VLOOKUP(GOI119,[1]MO!$A$6:$D$26,{2,3,4},0),IFERROR(VLOOKUP(GOI119,[1]MQ!$A$6:$D$26,{2,3,4},0),IFERROR(VLOOKUP(GOI119,[1]BA!$A$6:$H$184,{2,5,8},0),{"No encontrado","X","X"}))))</f>
        <v>VARILLA CORRUGADA</v>
      </c>
      <c r="GOK119" s="12" t="str">
        <v>Kg</v>
      </c>
      <c r="GOL119" s="4">
        <v>18</v>
      </c>
      <c r="GOM119" s="1">
        <f t="shared" ref="GOM119" si="6783">4*0.556*1.05</f>
        <v>2.34</v>
      </c>
      <c r="GON119" s="4">
        <f t="shared" si="1284"/>
        <v>42.12</v>
      </c>
      <c r="GOQ119" s="1" t="s">
        <v>538</v>
      </c>
      <c r="GOR119" s="4" t="str" cm="1">
        <f t="array" ref="GOR119:GOT119">IFERROR(VLOOKUP(GOQ119,[1]MA!$A$6:$D$32,{2,3,4},0),IFERROR(VLOOKUP(GOQ119,[1]MO!$A$6:$D$26,{2,3,4},0),IFERROR(VLOOKUP(GOQ119,[1]MQ!$A$6:$D$26,{2,3,4},0),IFERROR(VLOOKUP(GOQ119,[1]BA!$A$6:$H$184,{2,5,8},0),{"No encontrado","X","X"}))))</f>
        <v>VARILLA CORRUGADA</v>
      </c>
      <c r="GOS119" s="12" t="str">
        <v>Kg</v>
      </c>
      <c r="GOT119" s="4">
        <v>18</v>
      </c>
      <c r="GOU119" s="1">
        <f t="shared" ref="GOU119" si="6784">4*0.556*1.05</f>
        <v>2.34</v>
      </c>
      <c r="GOV119" s="4">
        <f t="shared" si="1286"/>
        <v>42.12</v>
      </c>
      <c r="GOY119" s="1" t="s">
        <v>538</v>
      </c>
      <c r="GOZ119" s="4" t="str" cm="1">
        <f t="array" ref="GOZ119:GPB119">IFERROR(VLOOKUP(GOY119,[1]MA!$A$6:$D$32,{2,3,4},0),IFERROR(VLOOKUP(GOY119,[1]MO!$A$6:$D$26,{2,3,4},0),IFERROR(VLOOKUP(GOY119,[1]MQ!$A$6:$D$26,{2,3,4},0),IFERROR(VLOOKUP(GOY119,[1]BA!$A$6:$H$184,{2,5,8},0),{"No encontrado","X","X"}))))</f>
        <v>VARILLA CORRUGADA</v>
      </c>
      <c r="GPA119" s="12" t="str">
        <v>Kg</v>
      </c>
      <c r="GPB119" s="4">
        <v>18</v>
      </c>
      <c r="GPC119" s="1">
        <f t="shared" ref="GPC119" si="6785">4*0.556*1.05</f>
        <v>2.34</v>
      </c>
      <c r="GPD119" s="4">
        <f t="shared" si="1288"/>
        <v>42.12</v>
      </c>
      <c r="GPG119" s="1" t="s">
        <v>538</v>
      </c>
      <c r="GPH119" s="4" t="str" cm="1">
        <f t="array" ref="GPH119:GPJ119">IFERROR(VLOOKUP(GPG119,[1]MA!$A$6:$D$32,{2,3,4},0),IFERROR(VLOOKUP(GPG119,[1]MO!$A$6:$D$26,{2,3,4},0),IFERROR(VLOOKUP(GPG119,[1]MQ!$A$6:$D$26,{2,3,4},0),IFERROR(VLOOKUP(GPG119,[1]BA!$A$6:$H$184,{2,5,8},0),{"No encontrado","X","X"}))))</f>
        <v>VARILLA CORRUGADA</v>
      </c>
      <c r="GPI119" s="12" t="str">
        <v>Kg</v>
      </c>
      <c r="GPJ119" s="4">
        <v>18</v>
      </c>
      <c r="GPK119" s="1">
        <f t="shared" ref="GPK119" si="6786">4*0.556*1.05</f>
        <v>2.34</v>
      </c>
      <c r="GPL119" s="4">
        <f t="shared" si="1290"/>
        <v>42.12</v>
      </c>
      <c r="GPO119" s="1" t="s">
        <v>538</v>
      </c>
      <c r="GPP119" s="4" t="str" cm="1">
        <f t="array" ref="GPP119:GPR119">IFERROR(VLOOKUP(GPO119,[1]MA!$A$6:$D$32,{2,3,4},0),IFERROR(VLOOKUP(GPO119,[1]MO!$A$6:$D$26,{2,3,4},0),IFERROR(VLOOKUP(GPO119,[1]MQ!$A$6:$D$26,{2,3,4},0),IFERROR(VLOOKUP(GPO119,[1]BA!$A$6:$H$184,{2,5,8},0),{"No encontrado","X","X"}))))</f>
        <v>VARILLA CORRUGADA</v>
      </c>
      <c r="GPQ119" s="12" t="str">
        <v>Kg</v>
      </c>
      <c r="GPR119" s="4">
        <v>18</v>
      </c>
      <c r="GPS119" s="1">
        <f t="shared" ref="GPS119" si="6787">4*0.556*1.05</f>
        <v>2.34</v>
      </c>
      <c r="GPT119" s="4">
        <f t="shared" si="1292"/>
        <v>42.12</v>
      </c>
      <c r="GPW119" s="1" t="s">
        <v>538</v>
      </c>
      <c r="GPX119" s="4" t="str" cm="1">
        <f t="array" ref="GPX119:GPZ119">IFERROR(VLOOKUP(GPW119,[1]MA!$A$6:$D$32,{2,3,4},0),IFERROR(VLOOKUP(GPW119,[1]MO!$A$6:$D$26,{2,3,4},0),IFERROR(VLOOKUP(GPW119,[1]MQ!$A$6:$D$26,{2,3,4},0),IFERROR(VLOOKUP(GPW119,[1]BA!$A$6:$H$184,{2,5,8},0),{"No encontrado","X","X"}))))</f>
        <v>VARILLA CORRUGADA</v>
      </c>
      <c r="GPY119" s="12" t="str">
        <v>Kg</v>
      </c>
      <c r="GPZ119" s="4">
        <v>18</v>
      </c>
      <c r="GQA119" s="1">
        <f t="shared" ref="GQA119" si="6788">4*0.556*1.05</f>
        <v>2.34</v>
      </c>
      <c r="GQB119" s="4">
        <f t="shared" si="1294"/>
        <v>42.12</v>
      </c>
      <c r="GQE119" s="1" t="s">
        <v>538</v>
      </c>
      <c r="GQF119" s="4" t="str" cm="1">
        <f t="array" ref="GQF119:GQH119">IFERROR(VLOOKUP(GQE119,[1]MA!$A$6:$D$32,{2,3,4},0),IFERROR(VLOOKUP(GQE119,[1]MO!$A$6:$D$26,{2,3,4},0),IFERROR(VLOOKUP(GQE119,[1]MQ!$A$6:$D$26,{2,3,4},0),IFERROR(VLOOKUP(GQE119,[1]BA!$A$6:$H$184,{2,5,8},0),{"No encontrado","X","X"}))))</f>
        <v>VARILLA CORRUGADA</v>
      </c>
      <c r="GQG119" s="12" t="str">
        <v>Kg</v>
      </c>
      <c r="GQH119" s="4">
        <v>18</v>
      </c>
      <c r="GQI119" s="1">
        <f t="shared" ref="GQI119" si="6789">4*0.556*1.05</f>
        <v>2.34</v>
      </c>
      <c r="GQJ119" s="4">
        <f t="shared" si="1296"/>
        <v>42.12</v>
      </c>
      <c r="GQM119" s="1" t="s">
        <v>538</v>
      </c>
      <c r="GQN119" s="4" t="str" cm="1">
        <f t="array" ref="GQN119:GQP119">IFERROR(VLOOKUP(GQM119,[1]MA!$A$6:$D$32,{2,3,4},0),IFERROR(VLOOKUP(GQM119,[1]MO!$A$6:$D$26,{2,3,4},0),IFERROR(VLOOKUP(GQM119,[1]MQ!$A$6:$D$26,{2,3,4},0),IFERROR(VLOOKUP(GQM119,[1]BA!$A$6:$H$184,{2,5,8},0),{"No encontrado","X","X"}))))</f>
        <v>VARILLA CORRUGADA</v>
      </c>
      <c r="GQO119" s="12" t="str">
        <v>Kg</v>
      </c>
      <c r="GQP119" s="4">
        <v>18</v>
      </c>
      <c r="GQQ119" s="1">
        <f t="shared" ref="GQQ119" si="6790">4*0.556*1.05</f>
        <v>2.34</v>
      </c>
      <c r="GQR119" s="4">
        <f t="shared" si="1298"/>
        <v>42.12</v>
      </c>
      <c r="GQU119" s="1" t="s">
        <v>538</v>
      </c>
      <c r="GQV119" s="4" t="str" cm="1">
        <f t="array" ref="GQV119:GQX119">IFERROR(VLOOKUP(GQU119,[1]MA!$A$6:$D$32,{2,3,4},0),IFERROR(VLOOKUP(GQU119,[1]MO!$A$6:$D$26,{2,3,4},0),IFERROR(VLOOKUP(GQU119,[1]MQ!$A$6:$D$26,{2,3,4},0),IFERROR(VLOOKUP(GQU119,[1]BA!$A$6:$H$184,{2,5,8},0),{"No encontrado","X","X"}))))</f>
        <v>VARILLA CORRUGADA</v>
      </c>
      <c r="GQW119" s="12" t="str">
        <v>Kg</v>
      </c>
      <c r="GQX119" s="4">
        <v>18</v>
      </c>
      <c r="GQY119" s="1">
        <f t="shared" ref="GQY119" si="6791">4*0.556*1.05</f>
        <v>2.34</v>
      </c>
      <c r="GQZ119" s="4">
        <f t="shared" si="1300"/>
        <v>42.12</v>
      </c>
      <c r="GRC119" s="1" t="s">
        <v>538</v>
      </c>
      <c r="GRD119" s="4" t="str" cm="1">
        <f t="array" ref="GRD119:GRF119">IFERROR(VLOOKUP(GRC119,[1]MA!$A$6:$D$32,{2,3,4},0),IFERROR(VLOOKUP(GRC119,[1]MO!$A$6:$D$26,{2,3,4},0),IFERROR(VLOOKUP(GRC119,[1]MQ!$A$6:$D$26,{2,3,4},0),IFERROR(VLOOKUP(GRC119,[1]BA!$A$6:$H$184,{2,5,8},0),{"No encontrado","X","X"}))))</f>
        <v>VARILLA CORRUGADA</v>
      </c>
      <c r="GRE119" s="12" t="str">
        <v>Kg</v>
      </c>
      <c r="GRF119" s="4">
        <v>18</v>
      </c>
      <c r="GRG119" s="1">
        <f t="shared" ref="GRG119" si="6792">4*0.556*1.05</f>
        <v>2.34</v>
      </c>
      <c r="GRH119" s="4">
        <f t="shared" si="1302"/>
        <v>42.12</v>
      </c>
      <c r="GRK119" s="1" t="s">
        <v>538</v>
      </c>
      <c r="GRL119" s="4" t="str" cm="1">
        <f t="array" ref="GRL119:GRN119">IFERROR(VLOOKUP(GRK119,[1]MA!$A$6:$D$32,{2,3,4},0),IFERROR(VLOOKUP(GRK119,[1]MO!$A$6:$D$26,{2,3,4},0),IFERROR(VLOOKUP(GRK119,[1]MQ!$A$6:$D$26,{2,3,4},0),IFERROR(VLOOKUP(GRK119,[1]BA!$A$6:$H$184,{2,5,8},0),{"No encontrado","X","X"}))))</f>
        <v>VARILLA CORRUGADA</v>
      </c>
      <c r="GRM119" s="12" t="str">
        <v>Kg</v>
      </c>
      <c r="GRN119" s="4">
        <v>18</v>
      </c>
      <c r="GRO119" s="1">
        <f t="shared" ref="GRO119" si="6793">4*0.556*1.05</f>
        <v>2.34</v>
      </c>
      <c r="GRP119" s="4">
        <f t="shared" si="1304"/>
        <v>42.12</v>
      </c>
      <c r="GRS119" s="1" t="s">
        <v>538</v>
      </c>
      <c r="GRT119" s="4" t="str" cm="1">
        <f t="array" ref="GRT119:GRV119">IFERROR(VLOOKUP(GRS119,[1]MA!$A$6:$D$32,{2,3,4},0),IFERROR(VLOOKUP(GRS119,[1]MO!$A$6:$D$26,{2,3,4},0),IFERROR(VLOOKUP(GRS119,[1]MQ!$A$6:$D$26,{2,3,4},0),IFERROR(VLOOKUP(GRS119,[1]BA!$A$6:$H$184,{2,5,8},0),{"No encontrado","X","X"}))))</f>
        <v>VARILLA CORRUGADA</v>
      </c>
      <c r="GRU119" s="12" t="str">
        <v>Kg</v>
      </c>
      <c r="GRV119" s="4">
        <v>18</v>
      </c>
      <c r="GRW119" s="1">
        <f t="shared" ref="GRW119" si="6794">4*0.556*1.05</f>
        <v>2.34</v>
      </c>
      <c r="GRX119" s="4">
        <f t="shared" si="1306"/>
        <v>42.12</v>
      </c>
      <c r="GSA119" s="1" t="s">
        <v>538</v>
      </c>
      <c r="GSB119" s="4" t="str" cm="1">
        <f t="array" ref="GSB119:GSD119">IFERROR(VLOOKUP(GSA119,[1]MA!$A$6:$D$32,{2,3,4},0),IFERROR(VLOOKUP(GSA119,[1]MO!$A$6:$D$26,{2,3,4},0),IFERROR(VLOOKUP(GSA119,[1]MQ!$A$6:$D$26,{2,3,4},0),IFERROR(VLOOKUP(GSA119,[1]BA!$A$6:$H$184,{2,5,8},0),{"No encontrado","X","X"}))))</f>
        <v>VARILLA CORRUGADA</v>
      </c>
      <c r="GSC119" s="12" t="str">
        <v>Kg</v>
      </c>
      <c r="GSD119" s="4">
        <v>18</v>
      </c>
      <c r="GSE119" s="1">
        <f t="shared" ref="GSE119" si="6795">4*0.556*1.05</f>
        <v>2.34</v>
      </c>
      <c r="GSF119" s="4">
        <f t="shared" si="1308"/>
        <v>42.12</v>
      </c>
      <c r="GSI119" s="1" t="s">
        <v>538</v>
      </c>
      <c r="GSJ119" s="4" t="str" cm="1">
        <f t="array" ref="GSJ119:GSL119">IFERROR(VLOOKUP(GSI119,[1]MA!$A$6:$D$32,{2,3,4},0),IFERROR(VLOOKUP(GSI119,[1]MO!$A$6:$D$26,{2,3,4},0),IFERROR(VLOOKUP(GSI119,[1]MQ!$A$6:$D$26,{2,3,4},0),IFERROR(VLOOKUP(GSI119,[1]BA!$A$6:$H$184,{2,5,8},0),{"No encontrado","X","X"}))))</f>
        <v>VARILLA CORRUGADA</v>
      </c>
      <c r="GSK119" s="12" t="str">
        <v>Kg</v>
      </c>
      <c r="GSL119" s="4">
        <v>18</v>
      </c>
      <c r="GSM119" s="1">
        <f t="shared" ref="GSM119" si="6796">4*0.556*1.05</f>
        <v>2.34</v>
      </c>
      <c r="GSN119" s="4">
        <f t="shared" si="1310"/>
        <v>42.12</v>
      </c>
      <c r="GSQ119" s="1" t="s">
        <v>538</v>
      </c>
      <c r="GSR119" s="4" t="str" cm="1">
        <f t="array" ref="GSR119:GST119">IFERROR(VLOOKUP(GSQ119,[1]MA!$A$6:$D$32,{2,3,4},0),IFERROR(VLOOKUP(GSQ119,[1]MO!$A$6:$D$26,{2,3,4},0),IFERROR(VLOOKUP(GSQ119,[1]MQ!$A$6:$D$26,{2,3,4},0),IFERROR(VLOOKUP(GSQ119,[1]BA!$A$6:$H$184,{2,5,8},0),{"No encontrado","X","X"}))))</f>
        <v>VARILLA CORRUGADA</v>
      </c>
      <c r="GSS119" s="12" t="str">
        <v>Kg</v>
      </c>
      <c r="GST119" s="4">
        <v>18</v>
      </c>
      <c r="GSU119" s="1">
        <f t="shared" ref="GSU119" si="6797">4*0.556*1.05</f>
        <v>2.34</v>
      </c>
      <c r="GSV119" s="4">
        <f t="shared" si="1312"/>
        <v>42.12</v>
      </c>
      <c r="GSY119" s="1" t="s">
        <v>538</v>
      </c>
      <c r="GSZ119" s="4" t="str" cm="1">
        <f t="array" ref="GSZ119:GTB119">IFERROR(VLOOKUP(GSY119,[1]MA!$A$6:$D$32,{2,3,4},0),IFERROR(VLOOKUP(GSY119,[1]MO!$A$6:$D$26,{2,3,4},0),IFERROR(VLOOKUP(GSY119,[1]MQ!$A$6:$D$26,{2,3,4},0),IFERROR(VLOOKUP(GSY119,[1]BA!$A$6:$H$184,{2,5,8},0),{"No encontrado","X","X"}))))</f>
        <v>VARILLA CORRUGADA</v>
      </c>
      <c r="GTA119" s="12" t="str">
        <v>Kg</v>
      </c>
      <c r="GTB119" s="4">
        <v>18</v>
      </c>
      <c r="GTC119" s="1">
        <f t="shared" ref="GTC119" si="6798">4*0.556*1.05</f>
        <v>2.34</v>
      </c>
      <c r="GTD119" s="4">
        <f t="shared" si="1314"/>
        <v>42.12</v>
      </c>
      <c r="GTG119" s="1" t="s">
        <v>538</v>
      </c>
      <c r="GTH119" s="4" t="str" cm="1">
        <f t="array" ref="GTH119:GTJ119">IFERROR(VLOOKUP(GTG119,[1]MA!$A$6:$D$32,{2,3,4},0),IFERROR(VLOOKUP(GTG119,[1]MO!$A$6:$D$26,{2,3,4},0),IFERROR(VLOOKUP(GTG119,[1]MQ!$A$6:$D$26,{2,3,4},0),IFERROR(VLOOKUP(GTG119,[1]BA!$A$6:$H$184,{2,5,8},0),{"No encontrado","X","X"}))))</f>
        <v>VARILLA CORRUGADA</v>
      </c>
      <c r="GTI119" s="12" t="str">
        <v>Kg</v>
      </c>
      <c r="GTJ119" s="4">
        <v>18</v>
      </c>
      <c r="GTK119" s="1">
        <f t="shared" ref="GTK119" si="6799">4*0.556*1.05</f>
        <v>2.34</v>
      </c>
      <c r="GTL119" s="4">
        <f t="shared" si="1316"/>
        <v>42.12</v>
      </c>
      <c r="GTO119" s="1" t="s">
        <v>538</v>
      </c>
      <c r="GTP119" s="4" t="str" cm="1">
        <f t="array" ref="GTP119:GTR119">IFERROR(VLOOKUP(GTO119,[1]MA!$A$6:$D$32,{2,3,4},0),IFERROR(VLOOKUP(GTO119,[1]MO!$A$6:$D$26,{2,3,4},0),IFERROR(VLOOKUP(GTO119,[1]MQ!$A$6:$D$26,{2,3,4},0),IFERROR(VLOOKUP(GTO119,[1]BA!$A$6:$H$184,{2,5,8},0),{"No encontrado","X","X"}))))</f>
        <v>VARILLA CORRUGADA</v>
      </c>
      <c r="GTQ119" s="12" t="str">
        <v>Kg</v>
      </c>
      <c r="GTR119" s="4">
        <v>18</v>
      </c>
      <c r="GTS119" s="1">
        <f t="shared" ref="GTS119" si="6800">4*0.556*1.05</f>
        <v>2.34</v>
      </c>
      <c r="GTT119" s="4">
        <f t="shared" si="1318"/>
        <v>42.12</v>
      </c>
      <c r="GTW119" s="1" t="s">
        <v>538</v>
      </c>
      <c r="GTX119" s="4" t="str" cm="1">
        <f t="array" ref="GTX119:GTZ119">IFERROR(VLOOKUP(GTW119,[1]MA!$A$6:$D$32,{2,3,4},0),IFERROR(VLOOKUP(GTW119,[1]MO!$A$6:$D$26,{2,3,4},0),IFERROR(VLOOKUP(GTW119,[1]MQ!$A$6:$D$26,{2,3,4},0),IFERROR(VLOOKUP(GTW119,[1]BA!$A$6:$H$184,{2,5,8},0),{"No encontrado","X","X"}))))</f>
        <v>VARILLA CORRUGADA</v>
      </c>
      <c r="GTY119" s="12" t="str">
        <v>Kg</v>
      </c>
      <c r="GTZ119" s="4">
        <v>18</v>
      </c>
      <c r="GUA119" s="1">
        <f t="shared" ref="GUA119" si="6801">4*0.556*1.05</f>
        <v>2.34</v>
      </c>
      <c r="GUB119" s="4">
        <f t="shared" si="1320"/>
        <v>42.12</v>
      </c>
      <c r="GUE119" s="1" t="s">
        <v>538</v>
      </c>
      <c r="GUF119" s="4" t="str" cm="1">
        <f t="array" ref="GUF119:GUH119">IFERROR(VLOOKUP(GUE119,[1]MA!$A$6:$D$32,{2,3,4},0),IFERROR(VLOOKUP(GUE119,[1]MO!$A$6:$D$26,{2,3,4},0),IFERROR(VLOOKUP(GUE119,[1]MQ!$A$6:$D$26,{2,3,4},0),IFERROR(VLOOKUP(GUE119,[1]BA!$A$6:$H$184,{2,5,8},0),{"No encontrado","X","X"}))))</f>
        <v>VARILLA CORRUGADA</v>
      </c>
      <c r="GUG119" s="12" t="str">
        <v>Kg</v>
      </c>
      <c r="GUH119" s="4">
        <v>18</v>
      </c>
      <c r="GUI119" s="1">
        <f t="shared" ref="GUI119" si="6802">4*0.556*1.05</f>
        <v>2.34</v>
      </c>
      <c r="GUJ119" s="4">
        <f t="shared" si="1322"/>
        <v>42.12</v>
      </c>
      <c r="GUM119" s="1" t="s">
        <v>538</v>
      </c>
      <c r="GUN119" s="4" t="str" cm="1">
        <f t="array" ref="GUN119:GUP119">IFERROR(VLOOKUP(GUM119,[1]MA!$A$6:$D$32,{2,3,4},0),IFERROR(VLOOKUP(GUM119,[1]MO!$A$6:$D$26,{2,3,4},0),IFERROR(VLOOKUP(GUM119,[1]MQ!$A$6:$D$26,{2,3,4},0),IFERROR(VLOOKUP(GUM119,[1]BA!$A$6:$H$184,{2,5,8},0),{"No encontrado","X","X"}))))</f>
        <v>VARILLA CORRUGADA</v>
      </c>
      <c r="GUO119" s="12" t="str">
        <v>Kg</v>
      </c>
      <c r="GUP119" s="4">
        <v>18</v>
      </c>
      <c r="GUQ119" s="1">
        <f t="shared" ref="GUQ119" si="6803">4*0.556*1.05</f>
        <v>2.34</v>
      </c>
      <c r="GUR119" s="4">
        <f t="shared" si="1324"/>
        <v>42.12</v>
      </c>
      <c r="GUU119" s="1" t="s">
        <v>538</v>
      </c>
      <c r="GUV119" s="4" t="str" cm="1">
        <f t="array" ref="GUV119:GUX119">IFERROR(VLOOKUP(GUU119,[1]MA!$A$6:$D$32,{2,3,4},0),IFERROR(VLOOKUP(GUU119,[1]MO!$A$6:$D$26,{2,3,4},0),IFERROR(VLOOKUP(GUU119,[1]MQ!$A$6:$D$26,{2,3,4},0),IFERROR(VLOOKUP(GUU119,[1]BA!$A$6:$H$184,{2,5,8},0),{"No encontrado","X","X"}))))</f>
        <v>VARILLA CORRUGADA</v>
      </c>
      <c r="GUW119" s="12" t="str">
        <v>Kg</v>
      </c>
      <c r="GUX119" s="4">
        <v>18</v>
      </c>
      <c r="GUY119" s="1">
        <f t="shared" ref="GUY119" si="6804">4*0.556*1.05</f>
        <v>2.34</v>
      </c>
      <c r="GUZ119" s="4">
        <f t="shared" si="1326"/>
        <v>42.12</v>
      </c>
      <c r="GVC119" s="1" t="s">
        <v>538</v>
      </c>
      <c r="GVD119" s="4" t="str" cm="1">
        <f t="array" ref="GVD119:GVF119">IFERROR(VLOOKUP(GVC119,[1]MA!$A$6:$D$32,{2,3,4},0),IFERROR(VLOOKUP(GVC119,[1]MO!$A$6:$D$26,{2,3,4},0),IFERROR(VLOOKUP(GVC119,[1]MQ!$A$6:$D$26,{2,3,4},0),IFERROR(VLOOKUP(GVC119,[1]BA!$A$6:$H$184,{2,5,8},0),{"No encontrado","X","X"}))))</f>
        <v>VARILLA CORRUGADA</v>
      </c>
      <c r="GVE119" s="12" t="str">
        <v>Kg</v>
      </c>
      <c r="GVF119" s="4">
        <v>18</v>
      </c>
      <c r="GVG119" s="1">
        <f t="shared" ref="GVG119" si="6805">4*0.556*1.05</f>
        <v>2.34</v>
      </c>
      <c r="GVH119" s="4">
        <f t="shared" si="1328"/>
        <v>42.12</v>
      </c>
      <c r="GVK119" s="1" t="s">
        <v>538</v>
      </c>
      <c r="GVL119" s="4" t="str" cm="1">
        <f t="array" ref="GVL119:GVN119">IFERROR(VLOOKUP(GVK119,[1]MA!$A$6:$D$32,{2,3,4},0),IFERROR(VLOOKUP(GVK119,[1]MO!$A$6:$D$26,{2,3,4},0),IFERROR(VLOOKUP(GVK119,[1]MQ!$A$6:$D$26,{2,3,4},0),IFERROR(VLOOKUP(GVK119,[1]BA!$A$6:$H$184,{2,5,8},0),{"No encontrado","X","X"}))))</f>
        <v>VARILLA CORRUGADA</v>
      </c>
      <c r="GVM119" s="12" t="str">
        <v>Kg</v>
      </c>
      <c r="GVN119" s="4">
        <v>18</v>
      </c>
      <c r="GVO119" s="1">
        <f t="shared" ref="GVO119" si="6806">4*0.556*1.05</f>
        <v>2.34</v>
      </c>
      <c r="GVP119" s="4">
        <f t="shared" si="1330"/>
        <v>42.12</v>
      </c>
      <c r="GVS119" s="1" t="s">
        <v>538</v>
      </c>
      <c r="GVT119" s="4" t="str" cm="1">
        <f t="array" ref="GVT119:GVV119">IFERROR(VLOOKUP(GVS119,[1]MA!$A$6:$D$32,{2,3,4},0),IFERROR(VLOOKUP(GVS119,[1]MO!$A$6:$D$26,{2,3,4},0),IFERROR(VLOOKUP(GVS119,[1]MQ!$A$6:$D$26,{2,3,4},0),IFERROR(VLOOKUP(GVS119,[1]BA!$A$6:$H$184,{2,5,8},0),{"No encontrado","X","X"}))))</f>
        <v>VARILLA CORRUGADA</v>
      </c>
      <c r="GVU119" s="12" t="str">
        <v>Kg</v>
      </c>
      <c r="GVV119" s="4">
        <v>18</v>
      </c>
      <c r="GVW119" s="1">
        <f t="shared" ref="GVW119" si="6807">4*0.556*1.05</f>
        <v>2.34</v>
      </c>
      <c r="GVX119" s="4">
        <f t="shared" si="1332"/>
        <v>42.12</v>
      </c>
      <c r="GWA119" s="1" t="s">
        <v>538</v>
      </c>
      <c r="GWB119" s="4" t="str" cm="1">
        <f t="array" ref="GWB119:GWD119">IFERROR(VLOOKUP(GWA119,[1]MA!$A$6:$D$32,{2,3,4},0),IFERROR(VLOOKUP(GWA119,[1]MO!$A$6:$D$26,{2,3,4},0),IFERROR(VLOOKUP(GWA119,[1]MQ!$A$6:$D$26,{2,3,4},0),IFERROR(VLOOKUP(GWA119,[1]BA!$A$6:$H$184,{2,5,8},0),{"No encontrado","X","X"}))))</f>
        <v>VARILLA CORRUGADA</v>
      </c>
      <c r="GWC119" s="12" t="str">
        <v>Kg</v>
      </c>
      <c r="GWD119" s="4">
        <v>18</v>
      </c>
      <c r="GWE119" s="1">
        <f t="shared" ref="GWE119" si="6808">4*0.556*1.05</f>
        <v>2.34</v>
      </c>
      <c r="GWF119" s="4">
        <f t="shared" si="1334"/>
        <v>42.12</v>
      </c>
      <c r="GWI119" s="1" t="s">
        <v>538</v>
      </c>
      <c r="GWJ119" s="4" t="str" cm="1">
        <f t="array" ref="GWJ119:GWL119">IFERROR(VLOOKUP(GWI119,[1]MA!$A$6:$D$32,{2,3,4},0),IFERROR(VLOOKUP(GWI119,[1]MO!$A$6:$D$26,{2,3,4},0),IFERROR(VLOOKUP(GWI119,[1]MQ!$A$6:$D$26,{2,3,4},0),IFERROR(VLOOKUP(GWI119,[1]BA!$A$6:$H$184,{2,5,8},0),{"No encontrado","X","X"}))))</f>
        <v>VARILLA CORRUGADA</v>
      </c>
      <c r="GWK119" s="12" t="str">
        <v>Kg</v>
      </c>
      <c r="GWL119" s="4">
        <v>18</v>
      </c>
      <c r="GWM119" s="1">
        <f t="shared" ref="GWM119" si="6809">4*0.556*1.05</f>
        <v>2.34</v>
      </c>
      <c r="GWN119" s="4">
        <f t="shared" si="1336"/>
        <v>42.12</v>
      </c>
      <c r="GWQ119" s="1" t="s">
        <v>538</v>
      </c>
      <c r="GWR119" s="4" t="str" cm="1">
        <f t="array" ref="GWR119:GWT119">IFERROR(VLOOKUP(GWQ119,[1]MA!$A$6:$D$32,{2,3,4},0),IFERROR(VLOOKUP(GWQ119,[1]MO!$A$6:$D$26,{2,3,4},0),IFERROR(VLOOKUP(GWQ119,[1]MQ!$A$6:$D$26,{2,3,4},0),IFERROR(VLOOKUP(GWQ119,[1]BA!$A$6:$H$184,{2,5,8},0),{"No encontrado","X","X"}))))</f>
        <v>VARILLA CORRUGADA</v>
      </c>
      <c r="GWS119" s="12" t="str">
        <v>Kg</v>
      </c>
      <c r="GWT119" s="4">
        <v>18</v>
      </c>
      <c r="GWU119" s="1">
        <f t="shared" ref="GWU119" si="6810">4*0.556*1.05</f>
        <v>2.34</v>
      </c>
      <c r="GWV119" s="4">
        <f t="shared" si="1338"/>
        <v>42.12</v>
      </c>
      <c r="GWY119" s="1" t="s">
        <v>538</v>
      </c>
      <c r="GWZ119" s="4" t="str" cm="1">
        <f t="array" ref="GWZ119:GXB119">IFERROR(VLOOKUP(GWY119,[1]MA!$A$6:$D$32,{2,3,4},0),IFERROR(VLOOKUP(GWY119,[1]MO!$A$6:$D$26,{2,3,4},0),IFERROR(VLOOKUP(GWY119,[1]MQ!$A$6:$D$26,{2,3,4},0),IFERROR(VLOOKUP(GWY119,[1]BA!$A$6:$H$184,{2,5,8},0),{"No encontrado","X","X"}))))</f>
        <v>VARILLA CORRUGADA</v>
      </c>
      <c r="GXA119" s="12" t="str">
        <v>Kg</v>
      </c>
      <c r="GXB119" s="4">
        <v>18</v>
      </c>
      <c r="GXC119" s="1">
        <f t="shared" ref="GXC119" si="6811">4*0.556*1.05</f>
        <v>2.34</v>
      </c>
      <c r="GXD119" s="4">
        <f t="shared" si="1340"/>
        <v>42.12</v>
      </c>
      <c r="GXG119" s="1" t="s">
        <v>538</v>
      </c>
      <c r="GXH119" s="4" t="str" cm="1">
        <f t="array" ref="GXH119:GXJ119">IFERROR(VLOOKUP(GXG119,[1]MA!$A$6:$D$32,{2,3,4},0),IFERROR(VLOOKUP(GXG119,[1]MO!$A$6:$D$26,{2,3,4},0),IFERROR(VLOOKUP(GXG119,[1]MQ!$A$6:$D$26,{2,3,4},0),IFERROR(VLOOKUP(GXG119,[1]BA!$A$6:$H$184,{2,5,8},0),{"No encontrado","X","X"}))))</f>
        <v>VARILLA CORRUGADA</v>
      </c>
      <c r="GXI119" s="12" t="str">
        <v>Kg</v>
      </c>
      <c r="GXJ119" s="4">
        <v>18</v>
      </c>
      <c r="GXK119" s="1">
        <f t="shared" ref="GXK119" si="6812">4*0.556*1.05</f>
        <v>2.34</v>
      </c>
      <c r="GXL119" s="4">
        <f t="shared" si="1342"/>
        <v>42.12</v>
      </c>
      <c r="GXO119" s="1" t="s">
        <v>538</v>
      </c>
      <c r="GXP119" s="4" t="str" cm="1">
        <f t="array" ref="GXP119:GXR119">IFERROR(VLOOKUP(GXO119,[1]MA!$A$6:$D$32,{2,3,4},0),IFERROR(VLOOKUP(GXO119,[1]MO!$A$6:$D$26,{2,3,4},0),IFERROR(VLOOKUP(GXO119,[1]MQ!$A$6:$D$26,{2,3,4},0),IFERROR(VLOOKUP(GXO119,[1]BA!$A$6:$H$184,{2,5,8},0),{"No encontrado","X","X"}))))</f>
        <v>VARILLA CORRUGADA</v>
      </c>
      <c r="GXQ119" s="12" t="str">
        <v>Kg</v>
      </c>
      <c r="GXR119" s="4">
        <v>18</v>
      </c>
      <c r="GXS119" s="1">
        <f t="shared" ref="GXS119" si="6813">4*0.556*1.05</f>
        <v>2.34</v>
      </c>
      <c r="GXT119" s="4">
        <f t="shared" si="1344"/>
        <v>42.12</v>
      </c>
      <c r="GXW119" s="1" t="s">
        <v>538</v>
      </c>
      <c r="GXX119" s="4" t="str" cm="1">
        <f t="array" ref="GXX119:GXZ119">IFERROR(VLOOKUP(GXW119,[1]MA!$A$6:$D$32,{2,3,4},0),IFERROR(VLOOKUP(GXW119,[1]MO!$A$6:$D$26,{2,3,4},0),IFERROR(VLOOKUP(GXW119,[1]MQ!$A$6:$D$26,{2,3,4},0),IFERROR(VLOOKUP(GXW119,[1]BA!$A$6:$H$184,{2,5,8},0),{"No encontrado","X","X"}))))</f>
        <v>VARILLA CORRUGADA</v>
      </c>
      <c r="GXY119" s="12" t="str">
        <v>Kg</v>
      </c>
      <c r="GXZ119" s="4">
        <v>18</v>
      </c>
      <c r="GYA119" s="1">
        <f t="shared" ref="GYA119" si="6814">4*0.556*1.05</f>
        <v>2.34</v>
      </c>
      <c r="GYB119" s="4">
        <f t="shared" si="1346"/>
        <v>42.12</v>
      </c>
      <c r="GYE119" s="1" t="s">
        <v>538</v>
      </c>
      <c r="GYF119" s="4" t="str" cm="1">
        <f t="array" ref="GYF119:GYH119">IFERROR(VLOOKUP(GYE119,[1]MA!$A$6:$D$32,{2,3,4},0),IFERROR(VLOOKUP(GYE119,[1]MO!$A$6:$D$26,{2,3,4},0),IFERROR(VLOOKUP(GYE119,[1]MQ!$A$6:$D$26,{2,3,4},0),IFERROR(VLOOKUP(GYE119,[1]BA!$A$6:$H$184,{2,5,8},0),{"No encontrado","X","X"}))))</f>
        <v>VARILLA CORRUGADA</v>
      </c>
      <c r="GYG119" s="12" t="str">
        <v>Kg</v>
      </c>
      <c r="GYH119" s="4">
        <v>18</v>
      </c>
      <c r="GYI119" s="1">
        <f t="shared" ref="GYI119" si="6815">4*0.556*1.05</f>
        <v>2.34</v>
      </c>
      <c r="GYJ119" s="4">
        <f t="shared" si="1348"/>
        <v>42.12</v>
      </c>
      <c r="GYM119" s="1" t="s">
        <v>538</v>
      </c>
      <c r="GYN119" s="4" t="str" cm="1">
        <f t="array" ref="GYN119:GYP119">IFERROR(VLOOKUP(GYM119,[1]MA!$A$6:$D$32,{2,3,4},0),IFERROR(VLOOKUP(GYM119,[1]MO!$A$6:$D$26,{2,3,4},0),IFERROR(VLOOKUP(GYM119,[1]MQ!$A$6:$D$26,{2,3,4},0),IFERROR(VLOOKUP(GYM119,[1]BA!$A$6:$H$184,{2,5,8},0),{"No encontrado","X","X"}))))</f>
        <v>VARILLA CORRUGADA</v>
      </c>
      <c r="GYO119" s="12" t="str">
        <v>Kg</v>
      </c>
      <c r="GYP119" s="4">
        <v>18</v>
      </c>
      <c r="GYQ119" s="1">
        <f t="shared" ref="GYQ119" si="6816">4*0.556*1.05</f>
        <v>2.34</v>
      </c>
      <c r="GYR119" s="4">
        <f t="shared" si="1350"/>
        <v>42.12</v>
      </c>
      <c r="GYU119" s="1" t="s">
        <v>538</v>
      </c>
      <c r="GYV119" s="4" t="str" cm="1">
        <f t="array" ref="GYV119:GYX119">IFERROR(VLOOKUP(GYU119,[1]MA!$A$6:$D$32,{2,3,4},0),IFERROR(VLOOKUP(GYU119,[1]MO!$A$6:$D$26,{2,3,4},0),IFERROR(VLOOKUP(GYU119,[1]MQ!$A$6:$D$26,{2,3,4},0),IFERROR(VLOOKUP(GYU119,[1]BA!$A$6:$H$184,{2,5,8},0),{"No encontrado","X","X"}))))</f>
        <v>VARILLA CORRUGADA</v>
      </c>
      <c r="GYW119" s="12" t="str">
        <v>Kg</v>
      </c>
      <c r="GYX119" s="4">
        <v>18</v>
      </c>
      <c r="GYY119" s="1">
        <f t="shared" ref="GYY119" si="6817">4*0.556*1.05</f>
        <v>2.34</v>
      </c>
      <c r="GYZ119" s="4">
        <f t="shared" si="1352"/>
        <v>42.12</v>
      </c>
      <c r="GZC119" s="1" t="s">
        <v>538</v>
      </c>
      <c r="GZD119" s="4" t="str" cm="1">
        <f t="array" ref="GZD119:GZF119">IFERROR(VLOOKUP(GZC119,[1]MA!$A$6:$D$32,{2,3,4},0),IFERROR(VLOOKUP(GZC119,[1]MO!$A$6:$D$26,{2,3,4},0),IFERROR(VLOOKUP(GZC119,[1]MQ!$A$6:$D$26,{2,3,4},0),IFERROR(VLOOKUP(GZC119,[1]BA!$A$6:$H$184,{2,5,8},0),{"No encontrado","X","X"}))))</f>
        <v>VARILLA CORRUGADA</v>
      </c>
      <c r="GZE119" s="12" t="str">
        <v>Kg</v>
      </c>
      <c r="GZF119" s="4">
        <v>18</v>
      </c>
      <c r="GZG119" s="1">
        <f t="shared" ref="GZG119" si="6818">4*0.556*1.05</f>
        <v>2.34</v>
      </c>
      <c r="GZH119" s="4">
        <f t="shared" si="1354"/>
        <v>42.12</v>
      </c>
      <c r="GZK119" s="1" t="s">
        <v>538</v>
      </c>
      <c r="GZL119" s="4" t="str" cm="1">
        <f t="array" ref="GZL119:GZN119">IFERROR(VLOOKUP(GZK119,[1]MA!$A$6:$D$32,{2,3,4},0),IFERROR(VLOOKUP(GZK119,[1]MO!$A$6:$D$26,{2,3,4},0),IFERROR(VLOOKUP(GZK119,[1]MQ!$A$6:$D$26,{2,3,4},0),IFERROR(VLOOKUP(GZK119,[1]BA!$A$6:$H$184,{2,5,8},0),{"No encontrado","X","X"}))))</f>
        <v>VARILLA CORRUGADA</v>
      </c>
      <c r="GZM119" s="12" t="str">
        <v>Kg</v>
      </c>
      <c r="GZN119" s="4">
        <v>18</v>
      </c>
      <c r="GZO119" s="1">
        <f t="shared" ref="GZO119" si="6819">4*0.556*1.05</f>
        <v>2.34</v>
      </c>
      <c r="GZP119" s="4">
        <f t="shared" si="1356"/>
        <v>42.12</v>
      </c>
      <c r="GZS119" s="1" t="s">
        <v>538</v>
      </c>
      <c r="GZT119" s="4" t="str" cm="1">
        <f t="array" ref="GZT119:GZV119">IFERROR(VLOOKUP(GZS119,[1]MA!$A$6:$D$32,{2,3,4},0),IFERROR(VLOOKUP(GZS119,[1]MO!$A$6:$D$26,{2,3,4},0),IFERROR(VLOOKUP(GZS119,[1]MQ!$A$6:$D$26,{2,3,4},0),IFERROR(VLOOKUP(GZS119,[1]BA!$A$6:$H$184,{2,5,8},0),{"No encontrado","X","X"}))))</f>
        <v>VARILLA CORRUGADA</v>
      </c>
      <c r="GZU119" s="12" t="str">
        <v>Kg</v>
      </c>
      <c r="GZV119" s="4">
        <v>18</v>
      </c>
      <c r="GZW119" s="1">
        <f t="shared" ref="GZW119" si="6820">4*0.556*1.05</f>
        <v>2.34</v>
      </c>
      <c r="GZX119" s="4">
        <f t="shared" si="1358"/>
        <v>42.12</v>
      </c>
      <c r="HAA119" s="1" t="s">
        <v>538</v>
      </c>
      <c r="HAB119" s="4" t="str" cm="1">
        <f t="array" ref="HAB119:HAD119">IFERROR(VLOOKUP(HAA119,[1]MA!$A$6:$D$32,{2,3,4},0),IFERROR(VLOOKUP(HAA119,[1]MO!$A$6:$D$26,{2,3,4},0),IFERROR(VLOOKUP(HAA119,[1]MQ!$A$6:$D$26,{2,3,4},0),IFERROR(VLOOKUP(HAA119,[1]BA!$A$6:$H$184,{2,5,8},0),{"No encontrado","X","X"}))))</f>
        <v>VARILLA CORRUGADA</v>
      </c>
      <c r="HAC119" s="12" t="str">
        <v>Kg</v>
      </c>
      <c r="HAD119" s="4">
        <v>18</v>
      </c>
      <c r="HAE119" s="1">
        <f t="shared" ref="HAE119" si="6821">4*0.556*1.05</f>
        <v>2.34</v>
      </c>
      <c r="HAF119" s="4">
        <f t="shared" si="1360"/>
        <v>42.12</v>
      </c>
      <c r="HAI119" s="1" t="s">
        <v>538</v>
      </c>
      <c r="HAJ119" s="4" t="str" cm="1">
        <f t="array" ref="HAJ119:HAL119">IFERROR(VLOOKUP(HAI119,[1]MA!$A$6:$D$32,{2,3,4},0),IFERROR(VLOOKUP(HAI119,[1]MO!$A$6:$D$26,{2,3,4},0),IFERROR(VLOOKUP(HAI119,[1]MQ!$A$6:$D$26,{2,3,4},0),IFERROR(VLOOKUP(HAI119,[1]BA!$A$6:$H$184,{2,5,8},0),{"No encontrado","X","X"}))))</f>
        <v>VARILLA CORRUGADA</v>
      </c>
      <c r="HAK119" s="12" t="str">
        <v>Kg</v>
      </c>
      <c r="HAL119" s="4">
        <v>18</v>
      </c>
      <c r="HAM119" s="1">
        <f t="shared" ref="HAM119" si="6822">4*0.556*1.05</f>
        <v>2.34</v>
      </c>
      <c r="HAN119" s="4">
        <f t="shared" si="1362"/>
        <v>42.12</v>
      </c>
      <c r="HAQ119" s="1" t="s">
        <v>538</v>
      </c>
      <c r="HAR119" s="4" t="str" cm="1">
        <f t="array" ref="HAR119:HAT119">IFERROR(VLOOKUP(HAQ119,[1]MA!$A$6:$D$32,{2,3,4},0),IFERROR(VLOOKUP(HAQ119,[1]MO!$A$6:$D$26,{2,3,4},0),IFERROR(VLOOKUP(HAQ119,[1]MQ!$A$6:$D$26,{2,3,4},0),IFERROR(VLOOKUP(HAQ119,[1]BA!$A$6:$H$184,{2,5,8},0),{"No encontrado","X","X"}))))</f>
        <v>VARILLA CORRUGADA</v>
      </c>
      <c r="HAS119" s="12" t="str">
        <v>Kg</v>
      </c>
      <c r="HAT119" s="4">
        <v>18</v>
      </c>
      <c r="HAU119" s="1">
        <f t="shared" ref="HAU119" si="6823">4*0.556*1.05</f>
        <v>2.34</v>
      </c>
      <c r="HAV119" s="4">
        <f t="shared" si="1364"/>
        <v>42.12</v>
      </c>
      <c r="HAY119" s="1" t="s">
        <v>538</v>
      </c>
      <c r="HAZ119" s="4" t="str" cm="1">
        <f t="array" ref="HAZ119:HBB119">IFERROR(VLOOKUP(HAY119,[1]MA!$A$6:$D$32,{2,3,4},0),IFERROR(VLOOKUP(HAY119,[1]MO!$A$6:$D$26,{2,3,4},0),IFERROR(VLOOKUP(HAY119,[1]MQ!$A$6:$D$26,{2,3,4},0),IFERROR(VLOOKUP(HAY119,[1]BA!$A$6:$H$184,{2,5,8},0),{"No encontrado","X","X"}))))</f>
        <v>VARILLA CORRUGADA</v>
      </c>
      <c r="HBA119" s="12" t="str">
        <v>Kg</v>
      </c>
      <c r="HBB119" s="4">
        <v>18</v>
      </c>
      <c r="HBC119" s="1">
        <f t="shared" ref="HBC119" si="6824">4*0.556*1.05</f>
        <v>2.34</v>
      </c>
      <c r="HBD119" s="4">
        <f t="shared" si="1366"/>
        <v>42.12</v>
      </c>
      <c r="HBG119" s="1" t="s">
        <v>538</v>
      </c>
      <c r="HBH119" s="4" t="str" cm="1">
        <f t="array" ref="HBH119:HBJ119">IFERROR(VLOOKUP(HBG119,[1]MA!$A$6:$D$32,{2,3,4},0),IFERROR(VLOOKUP(HBG119,[1]MO!$A$6:$D$26,{2,3,4},0),IFERROR(VLOOKUP(HBG119,[1]MQ!$A$6:$D$26,{2,3,4},0),IFERROR(VLOOKUP(HBG119,[1]BA!$A$6:$H$184,{2,5,8},0),{"No encontrado","X","X"}))))</f>
        <v>VARILLA CORRUGADA</v>
      </c>
      <c r="HBI119" s="12" t="str">
        <v>Kg</v>
      </c>
      <c r="HBJ119" s="4">
        <v>18</v>
      </c>
      <c r="HBK119" s="1">
        <f t="shared" ref="HBK119" si="6825">4*0.556*1.05</f>
        <v>2.34</v>
      </c>
      <c r="HBL119" s="4">
        <f t="shared" si="1368"/>
        <v>42.12</v>
      </c>
      <c r="HBO119" s="1" t="s">
        <v>538</v>
      </c>
      <c r="HBP119" s="4" t="str" cm="1">
        <f t="array" ref="HBP119:HBR119">IFERROR(VLOOKUP(HBO119,[1]MA!$A$6:$D$32,{2,3,4},0),IFERROR(VLOOKUP(HBO119,[1]MO!$A$6:$D$26,{2,3,4},0),IFERROR(VLOOKUP(HBO119,[1]MQ!$A$6:$D$26,{2,3,4},0),IFERROR(VLOOKUP(HBO119,[1]BA!$A$6:$H$184,{2,5,8},0),{"No encontrado","X","X"}))))</f>
        <v>VARILLA CORRUGADA</v>
      </c>
      <c r="HBQ119" s="12" t="str">
        <v>Kg</v>
      </c>
      <c r="HBR119" s="4">
        <v>18</v>
      </c>
      <c r="HBS119" s="1">
        <f t="shared" ref="HBS119" si="6826">4*0.556*1.05</f>
        <v>2.34</v>
      </c>
      <c r="HBT119" s="4">
        <f t="shared" si="1370"/>
        <v>42.12</v>
      </c>
      <c r="HBW119" s="1" t="s">
        <v>538</v>
      </c>
      <c r="HBX119" s="4" t="str" cm="1">
        <f t="array" ref="HBX119:HBZ119">IFERROR(VLOOKUP(HBW119,[1]MA!$A$6:$D$32,{2,3,4},0),IFERROR(VLOOKUP(HBW119,[1]MO!$A$6:$D$26,{2,3,4},0),IFERROR(VLOOKUP(HBW119,[1]MQ!$A$6:$D$26,{2,3,4},0),IFERROR(VLOOKUP(HBW119,[1]BA!$A$6:$H$184,{2,5,8},0),{"No encontrado","X","X"}))))</f>
        <v>VARILLA CORRUGADA</v>
      </c>
      <c r="HBY119" s="12" t="str">
        <v>Kg</v>
      </c>
      <c r="HBZ119" s="4">
        <v>18</v>
      </c>
      <c r="HCA119" s="1">
        <f t="shared" ref="HCA119" si="6827">4*0.556*1.05</f>
        <v>2.34</v>
      </c>
      <c r="HCB119" s="4">
        <f t="shared" si="1372"/>
        <v>42.12</v>
      </c>
      <c r="HCE119" s="1" t="s">
        <v>538</v>
      </c>
      <c r="HCF119" s="4" t="str" cm="1">
        <f t="array" ref="HCF119:HCH119">IFERROR(VLOOKUP(HCE119,[1]MA!$A$6:$D$32,{2,3,4},0),IFERROR(VLOOKUP(HCE119,[1]MO!$A$6:$D$26,{2,3,4},0),IFERROR(VLOOKUP(HCE119,[1]MQ!$A$6:$D$26,{2,3,4},0),IFERROR(VLOOKUP(HCE119,[1]BA!$A$6:$H$184,{2,5,8},0),{"No encontrado","X","X"}))))</f>
        <v>VARILLA CORRUGADA</v>
      </c>
      <c r="HCG119" s="12" t="str">
        <v>Kg</v>
      </c>
      <c r="HCH119" s="4">
        <v>18</v>
      </c>
      <c r="HCI119" s="1">
        <f t="shared" ref="HCI119" si="6828">4*0.556*1.05</f>
        <v>2.34</v>
      </c>
      <c r="HCJ119" s="4">
        <f t="shared" si="1374"/>
        <v>42.12</v>
      </c>
      <c r="HCM119" s="1" t="s">
        <v>538</v>
      </c>
      <c r="HCN119" s="4" t="str" cm="1">
        <f t="array" ref="HCN119:HCP119">IFERROR(VLOOKUP(HCM119,[1]MA!$A$6:$D$32,{2,3,4},0),IFERROR(VLOOKUP(HCM119,[1]MO!$A$6:$D$26,{2,3,4},0),IFERROR(VLOOKUP(HCM119,[1]MQ!$A$6:$D$26,{2,3,4},0),IFERROR(VLOOKUP(HCM119,[1]BA!$A$6:$H$184,{2,5,8},0),{"No encontrado","X","X"}))))</f>
        <v>VARILLA CORRUGADA</v>
      </c>
      <c r="HCO119" s="12" t="str">
        <v>Kg</v>
      </c>
      <c r="HCP119" s="4">
        <v>18</v>
      </c>
      <c r="HCQ119" s="1">
        <f t="shared" ref="HCQ119" si="6829">4*0.556*1.05</f>
        <v>2.34</v>
      </c>
      <c r="HCR119" s="4">
        <f t="shared" si="1376"/>
        <v>42.12</v>
      </c>
      <c r="HCU119" s="1" t="s">
        <v>538</v>
      </c>
      <c r="HCV119" s="4" t="str" cm="1">
        <f t="array" ref="HCV119:HCX119">IFERROR(VLOOKUP(HCU119,[1]MA!$A$6:$D$32,{2,3,4},0),IFERROR(VLOOKUP(HCU119,[1]MO!$A$6:$D$26,{2,3,4},0),IFERROR(VLOOKUP(HCU119,[1]MQ!$A$6:$D$26,{2,3,4},0),IFERROR(VLOOKUP(HCU119,[1]BA!$A$6:$H$184,{2,5,8},0),{"No encontrado","X","X"}))))</f>
        <v>VARILLA CORRUGADA</v>
      </c>
      <c r="HCW119" s="12" t="str">
        <v>Kg</v>
      </c>
      <c r="HCX119" s="4">
        <v>18</v>
      </c>
      <c r="HCY119" s="1">
        <f t="shared" ref="HCY119" si="6830">4*0.556*1.05</f>
        <v>2.34</v>
      </c>
      <c r="HCZ119" s="4">
        <f t="shared" si="1378"/>
        <v>42.12</v>
      </c>
      <c r="HDC119" s="1" t="s">
        <v>538</v>
      </c>
      <c r="HDD119" s="4" t="str" cm="1">
        <f t="array" ref="HDD119:HDF119">IFERROR(VLOOKUP(HDC119,[1]MA!$A$6:$D$32,{2,3,4},0),IFERROR(VLOOKUP(HDC119,[1]MO!$A$6:$D$26,{2,3,4},0),IFERROR(VLOOKUP(HDC119,[1]MQ!$A$6:$D$26,{2,3,4},0),IFERROR(VLOOKUP(HDC119,[1]BA!$A$6:$H$184,{2,5,8},0),{"No encontrado","X","X"}))))</f>
        <v>VARILLA CORRUGADA</v>
      </c>
      <c r="HDE119" s="12" t="str">
        <v>Kg</v>
      </c>
      <c r="HDF119" s="4">
        <v>18</v>
      </c>
      <c r="HDG119" s="1">
        <f t="shared" ref="HDG119" si="6831">4*0.556*1.05</f>
        <v>2.34</v>
      </c>
      <c r="HDH119" s="4">
        <f t="shared" si="1380"/>
        <v>42.12</v>
      </c>
      <c r="HDK119" s="1" t="s">
        <v>538</v>
      </c>
      <c r="HDL119" s="4" t="str" cm="1">
        <f t="array" ref="HDL119:HDN119">IFERROR(VLOOKUP(HDK119,[1]MA!$A$6:$D$32,{2,3,4},0),IFERROR(VLOOKUP(HDK119,[1]MO!$A$6:$D$26,{2,3,4},0),IFERROR(VLOOKUP(HDK119,[1]MQ!$A$6:$D$26,{2,3,4},0),IFERROR(VLOOKUP(HDK119,[1]BA!$A$6:$H$184,{2,5,8},0),{"No encontrado","X","X"}))))</f>
        <v>VARILLA CORRUGADA</v>
      </c>
      <c r="HDM119" s="12" t="str">
        <v>Kg</v>
      </c>
      <c r="HDN119" s="4">
        <v>18</v>
      </c>
      <c r="HDO119" s="1">
        <f t="shared" ref="HDO119" si="6832">4*0.556*1.05</f>
        <v>2.34</v>
      </c>
      <c r="HDP119" s="4">
        <f t="shared" si="1382"/>
        <v>42.12</v>
      </c>
      <c r="HDS119" s="1" t="s">
        <v>538</v>
      </c>
      <c r="HDT119" s="4" t="str" cm="1">
        <f t="array" ref="HDT119:HDV119">IFERROR(VLOOKUP(HDS119,[1]MA!$A$6:$D$32,{2,3,4},0),IFERROR(VLOOKUP(HDS119,[1]MO!$A$6:$D$26,{2,3,4},0),IFERROR(VLOOKUP(HDS119,[1]MQ!$A$6:$D$26,{2,3,4},0),IFERROR(VLOOKUP(HDS119,[1]BA!$A$6:$H$184,{2,5,8},0),{"No encontrado","X","X"}))))</f>
        <v>VARILLA CORRUGADA</v>
      </c>
      <c r="HDU119" s="12" t="str">
        <v>Kg</v>
      </c>
      <c r="HDV119" s="4">
        <v>18</v>
      </c>
      <c r="HDW119" s="1">
        <f t="shared" ref="HDW119" si="6833">4*0.556*1.05</f>
        <v>2.34</v>
      </c>
      <c r="HDX119" s="4">
        <f t="shared" si="1384"/>
        <v>42.12</v>
      </c>
      <c r="HEA119" s="1" t="s">
        <v>538</v>
      </c>
      <c r="HEB119" s="4" t="str" cm="1">
        <f t="array" ref="HEB119:HED119">IFERROR(VLOOKUP(HEA119,[1]MA!$A$6:$D$32,{2,3,4},0),IFERROR(VLOOKUP(HEA119,[1]MO!$A$6:$D$26,{2,3,4},0),IFERROR(VLOOKUP(HEA119,[1]MQ!$A$6:$D$26,{2,3,4},0),IFERROR(VLOOKUP(HEA119,[1]BA!$A$6:$H$184,{2,5,8},0),{"No encontrado","X","X"}))))</f>
        <v>VARILLA CORRUGADA</v>
      </c>
      <c r="HEC119" s="12" t="str">
        <v>Kg</v>
      </c>
      <c r="HED119" s="4">
        <v>18</v>
      </c>
      <c r="HEE119" s="1">
        <f t="shared" ref="HEE119" si="6834">4*0.556*1.05</f>
        <v>2.34</v>
      </c>
      <c r="HEF119" s="4">
        <f t="shared" si="1386"/>
        <v>42.12</v>
      </c>
      <c r="HEI119" s="1" t="s">
        <v>538</v>
      </c>
      <c r="HEJ119" s="4" t="str" cm="1">
        <f t="array" ref="HEJ119:HEL119">IFERROR(VLOOKUP(HEI119,[1]MA!$A$6:$D$32,{2,3,4},0),IFERROR(VLOOKUP(HEI119,[1]MO!$A$6:$D$26,{2,3,4},0),IFERROR(VLOOKUP(HEI119,[1]MQ!$A$6:$D$26,{2,3,4},0),IFERROR(VLOOKUP(HEI119,[1]BA!$A$6:$H$184,{2,5,8},0),{"No encontrado","X","X"}))))</f>
        <v>VARILLA CORRUGADA</v>
      </c>
      <c r="HEK119" s="12" t="str">
        <v>Kg</v>
      </c>
      <c r="HEL119" s="4">
        <v>18</v>
      </c>
      <c r="HEM119" s="1">
        <f t="shared" ref="HEM119" si="6835">4*0.556*1.05</f>
        <v>2.34</v>
      </c>
      <c r="HEN119" s="4">
        <f t="shared" si="1388"/>
        <v>42.12</v>
      </c>
      <c r="HEQ119" s="1" t="s">
        <v>538</v>
      </c>
      <c r="HER119" s="4" t="str" cm="1">
        <f t="array" ref="HER119:HET119">IFERROR(VLOOKUP(HEQ119,[1]MA!$A$6:$D$32,{2,3,4},0),IFERROR(VLOOKUP(HEQ119,[1]MO!$A$6:$D$26,{2,3,4},0),IFERROR(VLOOKUP(HEQ119,[1]MQ!$A$6:$D$26,{2,3,4},0),IFERROR(VLOOKUP(HEQ119,[1]BA!$A$6:$H$184,{2,5,8},0),{"No encontrado","X","X"}))))</f>
        <v>VARILLA CORRUGADA</v>
      </c>
      <c r="HES119" s="12" t="str">
        <v>Kg</v>
      </c>
      <c r="HET119" s="4">
        <v>18</v>
      </c>
      <c r="HEU119" s="1">
        <f t="shared" ref="HEU119" si="6836">4*0.556*1.05</f>
        <v>2.34</v>
      </c>
      <c r="HEV119" s="4">
        <f t="shared" si="1390"/>
        <v>42.12</v>
      </c>
      <c r="HEY119" s="1" t="s">
        <v>538</v>
      </c>
      <c r="HEZ119" s="4" t="str" cm="1">
        <f t="array" ref="HEZ119:HFB119">IFERROR(VLOOKUP(HEY119,[1]MA!$A$6:$D$32,{2,3,4},0),IFERROR(VLOOKUP(HEY119,[1]MO!$A$6:$D$26,{2,3,4},0),IFERROR(VLOOKUP(HEY119,[1]MQ!$A$6:$D$26,{2,3,4},0),IFERROR(VLOOKUP(HEY119,[1]BA!$A$6:$H$184,{2,5,8},0),{"No encontrado","X","X"}))))</f>
        <v>VARILLA CORRUGADA</v>
      </c>
      <c r="HFA119" s="12" t="str">
        <v>Kg</v>
      </c>
      <c r="HFB119" s="4">
        <v>18</v>
      </c>
      <c r="HFC119" s="1">
        <f t="shared" ref="HFC119" si="6837">4*0.556*1.05</f>
        <v>2.34</v>
      </c>
      <c r="HFD119" s="4">
        <f t="shared" si="1392"/>
        <v>42.12</v>
      </c>
      <c r="HFG119" s="1" t="s">
        <v>538</v>
      </c>
      <c r="HFH119" s="4" t="str" cm="1">
        <f t="array" ref="HFH119:HFJ119">IFERROR(VLOOKUP(HFG119,[1]MA!$A$6:$D$32,{2,3,4},0),IFERROR(VLOOKUP(HFG119,[1]MO!$A$6:$D$26,{2,3,4},0),IFERROR(VLOOKUP(HFG119,[1]MQ!$A$6:$D$26,{2,3,4},0),IFERROR(VLOOKUP(HFG119,[1]BA!$A$6:$H$184,{2,5,8},0),{"No encontrado","X","X"}))))</f>
        <v>VARILLA CORRUGADA</v>
      </c>
      <c r="HFI119" s="12" t="str">
        <v>Kg</v>
      </c>
      <c r="HFJ119" s="4">
        <v>18</v>
      </c>
      <c r="HFK119" s="1">
        <f t="shared" ref="HFK119" si="6838">4*0.556*1.05</f>
        <v>2.34</v>
      </c>
      <c r="HFL119" s="4">
        <f t="shared" si="1394"/>
        <v>42.12</v>
      </c>
      <c r="HFO119" s="1" t="s">
        <v>538</v>
      </c>
      <c r="HFP119" s="4" t="str" cm="1">
        <f t="array" ref="HFP119:HFR119">IFERROR(VLOOKUP(HFO119,[1]MA!$A$6:$D$32,{2,3,4},0),IFERROR(VLOOKUP(HFO119,[1]MO!$A$6:$D$26,{2,3,4},0),IFERROR(VLOOKUP(HFO119,[1]MQ!$A$6:$D$26,{2,3,4},0),IFERROR(VLOOKUP(HFO119,[1]BA!$A$6:$H$184,{2,5,8},0),{"No encontrado","X","X"}))))</f>
        <v>VARILLA CORRUGADA</v>
      </c>
      <c r="HFQ119" s="12" t="str">
        <v>Kg</v>
      </c>
      <c r="HFR119" s="4">
        <v>18</v>
      </c>
      <c r="HFS119" s="1">
        <f t="shared" ref="HFS119" si="6839">4*0.556*1.05</f>
        <v>2.34</v>
      </c>
      <c r="HFT119" s="4">
        <f t="shared" si="1396"/>
        <v>42.12</v>
      </c>
      <c r="HFW119" s="1" t="s">
        <v>538</v>
      </c>
      <c r="HFX119" s="4" t="str" cm="1">
        <f t="array" ref="HFX119:HFZ119">IFERROR(VLOOKUP(HFW119,[1]MA!$A$6:$D$32,{2,3,4},0),IFERROR(VLOOKUP(HFW119,[1]MO!$A$6:$D$26,{2,3,4},0),IFERROR(VLOOKUP(HFW119,[1]MQ!$A$6:$D$26,{2,3,4},0),IFERROR(VLOOKUP(HFW119,[1]BA!$A$6:$H$184,{2,5,8},0),{"No encontrado","X","X"}))))</f>
        <v>VARILLA CORRUGADA</v>
      </c>
      <c r="HFY119" s="12" t="str">
        <v>Kg</v>
      </c>
      <c r="HFZ119" s="4">
        <v>18</v>
      </c>
      <c r="HGA119" s="1">
        <f t="shared" ref="HGA119" si="6840">4*0.556*1.05</f>
        <v>2.34</v>
      </c>
      <c r="HGB119" s="4">
        <f t="shared" si="1398"/>
        <v>42.12</v>
      </c>
      <c r="HGE119" s="1" t="s">
        <v>538</v>
      </c>
      <c r="HGF119" s="4" t="str" cm="1">
        <f t="array" ref="HGF119:HGH119">IFERROR(VLOOKUP(HGE119,[1]MA!$A$6:$D$32,{2,3,4},0),IFERROR(VLOOKUP(HGE119,[1]MO!$A$6:$D$26,{2,3,4},0),IFERROR(VLOOKUP(HGE119,[1]MQ!$A$6:$D$26,{2,3,4},0),IFERROR(VLOOKUP(HGE119,[1]BA!$A$6:$H$184,{2,5,8},0),{"No encontrado","X","X"}))))</f>
        <v>VARILLA CORRUGADA</v>
      </c>
      <c r="HGG119" s="12" t="str">
        <v>Kg</v>
      </c>
      <c r="HGH119" s="4">
        <v>18</v>
      </c>
      <c r="HGI119" s="1">
        <f t="shared" ref="HGI119" si="6841">4*0.556*1.05</f>
        <v>2.34</v>
      </c>
      <c r="HGJ119" s="4">
        <f t="shared" si="1400"/>
        <v>42.12</v>
      </c>
      <c r="HGM119" s="1" t="s">
        <v>538</v>
      </c>
      <c r="HGN119" s="4" t="str" cm="1">
        <f t="array" ref="HGN119:HGP119">IFERROR(VLOOKUP(HGM119,[1]MA!$A$6:$D$32,{2,3,4},0),IFERROR(VLOOKUP(HGM119,[1]MO!$A$6:$D$26,{2,3,4},0),IFERROR(VLOOKUP(HGM119,[1]MQ!$A$6:$D$26,{2,3,4},0),IFERROR(VLOOKUP(HGM119,[1]BA!$A$6:$H$184,{2,5,8},0),{"No encontrado","X","X"}))))</f>
        <v>VARILLA CORRUGADA</v>
      </c>
      <c r="HGO119" s="12" t="str">
        <v>Kg</v>
      </c>
      <c r="HGP119" s="4">
        <v>18</v>
      </c>
      <c r="HGQ119" s="1">
        <f t="shared" ref="HGQ119" si="6842">4*0.556*1.05</f>
        <v>2.34</v>
      </c>
      <c r="HGR119" s="4">
        <f t="shared" si="1402"/>
        <v>42.12</v>
      </c>
      <c r="HGU119" s="1" t="s">
        <v>538</v>
      </c>
      <c r="HGV119" s="4" t="str" cm="1">
        <f t="array" ref="HGV119:HGX119">IFERROR(VLOOKUP(HGU119,[1]MA!$A$6:$D$32,{2,3,4},0),IFERROR(VLOOKUP(HGU119,[1]MO!$A$6:$D$26,{2,3,4},0),IFERROR(VLOOKUP(HGU119,[1]MQ!$A$6:$D$26,{2,3,4},0),IFERROR(VLOOKUP(HGU119,[1]BA!$A$6:$H$184,{2,5,8},0),{"No encontrado","X","X"}))))</f>
        <v>VARILLA CORRUGADA</v>
      </c>
      <c r="HGW119" s="12" t="str">
        <v>Kg</v>
      </c>
      <c r="HGX119" s="4">
        <v>18</v>
      </c>
      <c r="HGY119" s="1">
        <f t="shared" ref="HGY119" si="6843">4*0.556*1.05</f>
        <v>2.34</v>
      </c>
      <c r="HGZ119" s="4">
        <f t="shared" si="1404"/>
        <v>42.12</v>
      </c>
      <c r="HHC119" s="1" t="s">
        <v>538</v>
      </c>
      <c r="HHD119" s="4" t="str" cm="1">
        <f t="array" ref="HHD119:HHF119">IFERROR(VLOOKUP(HHC119,[1]MA!$A$6:$D$32,{2,3,4},0),IFERROR(VLOOKUP(HHC119,[1]MO!$A$6:$D$26,{2,3,4},0),IFERROR(VLOOKUP(HHC119,[1]MQ!$A$6:$D$26,{2,3,4},0),IFERROR(VLOOKUP(HHC119,[1]BA!$A$6:$H$184,{2,5,8},0),{"No encontrado","X","X"}))))</f>
        <v>VARILLA CORRUGADA</v>
      </c>
      <c r="HHE119" s="12" t="str">
        <v>Kg</v>
      </c>
      <c r="HHF119" s="4">
        <v>18</v>
      </c>
      <c r="HHG119" s="1">
        <f t="shared" ref="HHG119" si="6844">4*0.556*1.05</f>
        <v>2.34</v>
      </c>
      <c r="HHH119" s="4">
        <f t="shared" si="1406"/>
        <v>42.12</v>
      </c>
      <c r="HHK119" s="1" t="s">
        <v>538</v>
      </c>
      <c r="HHL119" s="4" t="str" cm="1">
        <f t="array" ref="HHL119:HHN119">IFERROR(VLOOKUP(HHK119,[1]MA!$A$6:$D$32,{2,3,4},0),IFERROR(VLOOKUP(HHK119,[1]MO!$A$6:$D$26,{2,3,4},0),IFERROR(VLOOKUP(HHK119,[1]MQ!$A$6:$D$26,{2,3,4},0),IFERROR(VLOOKUP(HHK119,[1]BA!$A$6:$H$184,{2,5,8},0),{"No encontrado","X","X"}))))</f>
        <v>VARILLA CORRUGADA</v>
      </c>
      <c r="HHM119" s="12" t="str">
        <v>Kg</v>
      </c>
      <c r="HHN119" s="4">
        <v>18</v>
      </c>
      <c r="HHO119" s="1">
        <f t="shared" ref="HHO119" si="6845">4*0.556*1.05</f>
        <v>2.34</v>
      </c>
      <c r="HHP119" s="4">
        <f t="shared" si="1408"/>
        <v>42.12</v>
      </c>
      <c r="HHS119" s="1" t="s">
        <v>538</v>
      </c>
      <c r="HHT119" s="4" t="str" cm="1">
        <f t="array" ref="HHT119:HHV119">IFERROR(VLOOKUP(HHS119,[1]MA!$A$6:$D$32,{2,3,4},0),IFERROR(VLOOKUP(HHS119,[1]MO!$A$6:$D$26,{2,3,4},0),IFERROR(VLOOKUP(HHS119,[1]MQ!$A$6:$D$26,{2,3,4},0),IFERROR(VLOOKUP(HHS119,[1]BA!$A$6:$H$184,{2,5,8},0),{"No encontrado","X","X"}))))</f>
        <v>VARILLA CORRUGADA</v>
      </c>
      <c r="HHU119" s="12" t="str">
        <v>Kg</v>
      </c>
      <c r="HHV119" s="4">
        <v>18</v>
      </c>
      <c r="HHW119" s="1">
        <f t="shared" ref="HHW119" si="6846">4*0.556*1.05</f>
        <v>2.34</v>
      </c>
      <c r="HHX119" s="4">
        <f t="shared" si="1410"/>
        <v>42.12</v>
      </c>
      <c r="HIA119" s="1" t="s">
        <v>538</v>
      </c>
      <c r="HIB119" s="4" t="str" cm="1">
        <f t="array" ref="HIB119:HID119">IFERROR(VLOOKUP(HIA119,[1]MA!$A$6:$D$32,{2,3,4},0),IFERROR(VLOOKUP(HIA119,[1]MO!$A$6:$D$26,{2,3,4},0),IFERROR(VLOOKUP(HIA119,[1]MQ!$A$6:$D$26,{2,3,4},0),IFERROR(VLOOKUP(HIA119,[1]BA!$A$6:$H$184,{2,5,8},0),{"No encontrado","X","X"}))))</f>
        <v>VARILLA CORRUGADA</v>
      </c>
      <c r="HIC119" s="12" t="str">
        <v>Kg</v>
      </c>
      <c r="HID119" s="4">
        <v>18</v>
      </c>
      <c r="HIE119" s="1">
        <f t="shared" ref="HIE119" si="6847">4*0.556*1.05</f>
        <v>2.34</v>
      </c>
      <c r="HIF119" s="4">
        <f t="shared" si="1412"/>
        <v>42.12</v>
      </c>
      <c r="HII119" s="1" t="s">
        <v>538</v>
      </c>
      <c r="HIJ119" s="4" t="str" cm="1">
        <f t="array" ref="HIJ119:HIL119">IFERROR(VLOOKUP(HII119,[1]MA!$A$6:$D$32,{2,3,4},0),IFERROR(VLOOKUP(HII119,[1]MO!$A$6:$D$26,{2,3,4},0),IFERROR(VLOOKUP(HII119,[1]MQ!$A$6:$D$26,{2,3,4},0),IFERROR(VLOOKUP(HII119,[1]BA!$A$6:$H$184,{2,5,8},0),{"No encontrado","X","X"}))))</f>
        <v>VARILLA CORRUGADA</v>
      </c>
      <c r="HIK119" s="12" t="str">
        <v>Kg</v>
      </c>
      <c r="HIL119" s="4">
        <v>18</v>
      </c>
      <c r="HIM119" s="1">
        <f t="shared" ref="HIM119" si="6848">4*0.556*1.05</f>
        <v>2.34</v>
      </c>
      <c r="HIN119" s="4">
        <f t="shared" si="1414"/>
        <v>42.12</v>
      </c>
      <c r="HIQ119" s="1" t="s">
        <v>538</v>
      </c>
      <c r="HIR119" s="4" t="str" cm="1">
        <f t="array" ref="HIR119:HIT119">IFERROR(VLOOKUP(HIQ119,[1]MA!$A$6:$D$32,{2,3,4},0),IFERROR(VLOOKUP(HIQ119,[1]MO!$A$6:$D$26,{2,3,4},0),IFERROR(VLOOKUP(HIQ119,[1]MQ!$A$6:$D$26,{2,3,4},0),IFERROR(VLOOKUP(HIQ119,[1]BA!$A$6:$H$184,{2,5,8},0),{"No encontrado","X","X"}))))</f>
        <v>VARILLA CORRUGADA</v>
      </c>
      <c r="HIS119" s="12" t="str">
        <v>Kg</v>
      </c>
      <c r="HIT119" s="4">
        <v>18</v>
      </c>
      <c r="HIU119" s="1">
        <f t="shared" ref="HIU119" si="6849">4*0.556*1.05</f>
        <v>2.34</v>
      </c>
      <c r="HIV119" s="4">
        <f t="shared" si="1416"/>
        <v>42.12</v>
      </c>
      <c r="HIY119" s="1" t="s">
        <v>538</v>
      </c>
      <c r="HIZ119" s="4" t="str" cm="1">
        <f t="array" ref="HIZ119:HJB119">IFERROR(VLOOKUP(HIY119,[1]MA!$A$6:$D$32,{2,3,4},0),IFERROR(VLOOKUP(HIY119,[1]MO!$A$6:$D$26,{2,3,4},0),IFERROR(VLOOKUP(HIY119,[1]MQ!$A$6:$D$26,{2,3,4},0),IFERROR(VLOOKUP(HIY119,[1]BA!$A$6:$H$184,{2,5,8},0),{"No encontrado","X","X"}))))</f>
        <v>VARILLA CORRUGADA</v>
      </c>
      <c r="HJA119" s="12" t="str">
        <v>Kg</v>
      </c>
      <c r="HJB119" s="4">
        <v>18</v>
      </c>
      <c r="HJC119" s="1">
        <f t="shared" ref="HJC119" si="6850">4*0.556*1.05</f>
        <v>2.34</v>
      </c>
      <c r="HJD119" s="4">
        <f t="shared" si="1418"/>
        <v>42.12</v>
      </c>
      <c r="HJG119" s="1" t="s">
        <v>538</v>
      </c>
      <c r="HJH119" s="4" t="str" cm="1">
        <f t="array" ref="HJH119:HJJ119">IFERROR(VLOOKUP(HJG119,[1]MA!$A$6:$D$32,{2,3,4},0),IFERROR(VLOOKUP(HJG119,[1]MO!$A$6:$D$26,{2,3,4},0),IFERROR(VLOOKUP(HJG119,[1]MQ!$A$6:$D$26,{2,3,4},0),IFERROR(VLOOKUP(HJG119,[1]BA!$A$6:$H$184,{2,5,8},0),{"No encontrado","X","X"}))))</f>
        <v>VARILLA CORRUGADA</v>
      </c>
      <c r="HJI119" s="12" t="str">
        <v>Kg</v>
      </c>
      <c r="HJJ119" s="4">
        <v>18</v>
      </c>
      <c r="HJK119" s="1">
        <f t="shared" ref="HJK119" si="6851">4*0.556*1.05</f>
        <v>2.34</v>
      </c>
      <c r="HJL119" s="4">
        <f t="shared" si="1420"/>
        <v>42.12</v>
      </c>
      <c r="HJO119" s="1" t="s">
        <v>538</v>
      </c>
      <c r="HJP119" s="4" t="str" cm="1">
        <f t="array" ref="HJP119:HJR119">IFERROR(VLOOKUP(HJO119,[1]MA!$A$6:$D$32,{2,3,4},0),IFERROR(VLOOKUP(HJO119,[1]MO!$A$6:$D$26,{2,3,4},0),IFERROR(VLOOKUP(HJO119,[1]MQ!$A$6:$D$26,{2,3,4},0),IFERROR(VLOOKUP(HJO119,[1]BA!$A$6:$H$184,{2,5,8},0),{"No encontrado","X","X"}))))</f>
        <v>VARILLA CORRUGADA</v>
      </c>
      <c r="HJQ119" s="12" t="str">
        <v>Kg</v>
      </c>
      <c r="HJR119" s="4">
        <v>18</v>
      </c>
      <c r="HJS119" s="1">
        <f t="shared" ref="HJS119" si="6852">4*0.556*1.05</f>
        <v>2.34</v>
      </c>
      <c r="HJT119" s="4">
        <f t="shared" si="1422"/>
        <v>42.12</v>
      </c>
      <c r="HJW119" s="1" t="s">
        <v>538</v>
      </c>
      <c r="HJX119" s="4" t="str" cm="1">
        <f t="array" ref="HJX119:HJZ119">IFERROR(VLOOKUP(HJW119,[1]MA!$A$6:$D$32,{2,3,4},0),IFERROR(VLOOKUP(HJW119,[1]MO!$A$6:$D$26,{2,3,4},0),IFERROR(VLOOKUP(HJW119,[1]MQ!$A$6:$D$26,{2,3,4},0),IFERROR(VLOOKUP(HJW119,[1]BA!$A$6:$H$184,{2,5,8},0),{"No encontrado","X","X"}))))</f>
        <v>VARILLA CORRUGADA</v>
      </c>
      <c r="HJY119" s="12" t="str">
        <v>Kg</v>
      </c>
      <c r="HJZ119" s="4">
        <v>18</v>
      </c>
      <c r="HKA119" s="1">
        <f t="shared" ref="HKA119" si="6853">4*0.556*1.05</f>
        <v>2.34</v>
      </c>
      <c r="HKB119" s="4">
        <f t="shared" si="1424"/>
        <v>42.12</v>
      </c>
      <c r="HKE119" s="1" t="s">
        <v>538</v>
      </c>
      <c r="HKF119" s="4" t="str" cm="1">
        <f t="array" ref="HKF119:HKH119">IFERROR(VLOOKUP(HKE119,[1]MA!$A$6:$D$32,{2,3,4},0),IFERROR(VLOOKUP(HKE119,[1]MO!$A$6:$D$26,{2,3,4},0),IFERROR(VLOOKUP(HKE119,[1]MQ!$A$6:$D$26,{2,3,4},0),IFERROR(VLOOKUP(HKE119,[1]BA!$A$6:$H$184,{2,5,8},0),{"No encontrado","X","X"}))))</f>
        <v>VARILLA CORRUGADA</v>
      </c>
      <c r="HKG119" s="12" t="str">
        <v>Kg</v>
      </c>
      <c r="HKH119" s="4">
        <v>18</v>
      </c>
      <c r="HKI119" s="1">
        <f t="shared" ref="HKI119" si="6854">4*0.556*1.05</f>
        <v>2.34</v>
      </c>
      <c r="HKJ119" s="4">
        <f t="shared" si="1426"/>
        <v>42.12</v>
      </c>
      <c r="HKM119" s="1" t="s">
        <v>538</v>
      </c>
      <c r="HKN119" s="4" t="str" cm="1">
        <f t="array" ref="HKN119:HKP119">IFERROR(VLOOKUP(HKM119,[1]MA!$A$6:$D$32,{2,3,4},0),IFERROR(VLOOKUP(HKM119,[1]MO!$A$6:$D$26,{2,3,4},0),IFERROR(VLOOKUP(HKM119,[1]MQ!$A$6:$D$26,{2,3,4},0),IFERROR(VLOOKUP(HKM119,[1]BA!$A$6:$H$184,{2,5,8},0),{"No encontrado","X","X"}))))</f>
        <v>VARILLA CORRUGADA</v>
      </c>
      <c r="HKO119" s="12" t="str">
        <v>Kg</v>
      </c>
      <c r="HKP119" s="4">
        <v>18</v>
      </c>
      <c r="HKQ119" s="1">
        <f t="shared" ref="HKQ119" si="6855">4*0.556*1.05</f>
        <v>2.34</v>
      </c>
      <c r="HKR119" s="4">
        <f t="shared" si="1428"/>
        <v>42.12</v>
      </c>
      <c r="HKU119" s="1" t="s">
        <v>538</v>
      </c>
      <c r="HKV119" s="4" t="str" cm="1">
        <f t="array" ref="HKV119:HKX119">IFERROR(VLOOKUP(HKU119,[1]MA!$A$6:$D$32,{2,3,4},0),IFERROR(VLOOKUP(HKU119,[1]MO!$A$6:$D$26,{2,3,4},0),IFERROR(VLOOKUP(HKU119,[1]MQ!$A$6:$D$26,{2,3,4},0),IFERROR(VLOOKUP(HKU119,[1]BA!$A$6:$H$184,{2,5,8},0),{"No encontrado","X","X"}))))</f>
        <v>VARILLA CORRUGADA</v>
      </c>
      <c r="HKW119" s="12" t="str">
        <v>Kg</v>
      </c>
      <c r="HKX119" s="4">
        <v>18</v>
      </c>
      <c r="HKY119" s="1">
        <f t="shared" ref="HKY119" si="6856">4*0.556*1.05</f>
        <v>2.34</v>
      </c>
      <c r="HKZ119" s="4">
        <f t="shared" si="1430"/>
        <v>42.12</v>
      </c>
      <c r="HLC119" s="1" t="s">
        <v>538</v>
      </c>
      <c r="HLD119" s="4" t="str" cm="1">
        <f t="array" ref="HLD119:HLF119">IFERROR(VLOOKUP(HLC119,[1]MA!$A$6:$D$32,{2,3,4},0),IFERROR(VLOOKUP(HLC119,[1]MO!$A$6:$D$26,{2,3,4},0),IFERROR(VLOOKUP(HLC119,[1]MQ!$A$6:$D$26,{2,3,4},0),IFERROR(VLOOKUP(HLC119,[1]BA!$A$6:$H$184,{2,5,8},0),{"No encontrado","X","X"}))))</f>
        <v>VARILLA CORRUGADA</v>
      </c>
      <c r="HLE119" s="12" t="str">
        <v>Kg</v>
      </c>
      <c r="HLF119" s="4">
        <v>18</v>
      </c>
      <c r="HLG119" s="1">
        <f t="shared" ref="HLG119" si="6857">4*0.556*1.05</f>
        <v>2.34</v>
      </c>
      <c r="HLH119" s="4">
        <f t="shared" si="1432"/>
        <v>42.12</v>
      </c>
      <c r="HLK119" s="1" t="s">
        <v>538</v>
      </c>
      <c r="HLL119" s="4" t="str" cm="1">
        <f t="array" ref="HLL119:HLN119">IFERROR(VLOOKUP(HLK119,[1]MA!$A$6:$D$32,{2,3,4},0),IFERROR(VLOOKUP(HLK119,[1]MO!$A$6:$D$26,{2,3,4},0),IFERROR(VLOOKUP(HLK119,[1]MQ!$A$6:$D$26,{2,3,4},0),IFERROR(VLOOKUP(HLK119,[1]BA!$A$6:$H$184,{2,5,8},0),{"No encontrado","X","X"}))))</f>
        <v>VARILLA CORRUGADA</v>
      </c>
      <c r="HLM119" s="12" t="str">
        <v>Kg</v>
      </c>
      <c r="HLN119" s="4">
        <v>18</v>
      </c>
      <c r="HLO119" s="1">
        <f t="shared" ref="HLO119" si="6858">4*0.556*1.05</f>
        <v>2.34</v>
      </c>
      <c r="HLP119" s="4">
        <f t="shared" si="1434"/>
        <v>42.12</v>
      </c>
      <c r="HLS119" s="1" t="s">
        <v>538</v>
      </c>
      <c r="HLT119" s="4" t="str" cm="1">
        <f t="array" ref="HLT119:HLV119">IFERROR(VLOOKUP(HLS119,[1]MA!$A$6:$D$32,{2,3,4},0),IFERROR(VLOOKUP(HLS119,[1]MO!$A$6:$D$26,{2,3,4},0),IFERROR(VLOOKUP(HLS119,[1]MQ!$A$6:$D$26,{2,3,4},0),IFERROR(VLOOKUP(HLS119,[1]BA!$A$6:$H$184,{2,5,8},0),{"No encontrado","X","X"}))))</f>
        <v>VARILLA CORRUGADA</v>
      </c>
      <c r="HLU119" s="12" t="str">
        <v>Kg</v>
      </c>
      <c r="HLV119" s="4">
        <v>18</v>
      </c>
      <c r="HLW119" s="1">
        <f t="shared" ref="HLW119" si="6859">4*0.556*1.05</f>
        <v>2.34</v>
      </c>
      <c r="HLX119" s="4">
        <f t="shared" si="1436"/>
        <v>42.12</v>
      </c>
      <c r="HMA119" s="1" t="s">
        <v>538</v>
      </c>
      <c r="HMB119" s="4" t="str" cm="1">
        <f t="array" ref="HMB119:HMD119">IFERROR(VLOOKUP(HMA119,[1]MA!$A$6:$D$32,{2,3,4},0),IFERROR(VLOOKUP(HMA119,[1]MO!$A$6:$D$26,{2,3,4},0),IFERROR(VLOOKUP(HMA119,[1]MQ!$A$6:$D$26,{2,3,4},0),IFERROR(VLOOKUP(HMA119,[1]BA!$A$6:$H$184,{2,5,8},0),{"No encontrado","X","X"}))))</f>
        <v>VARILLA CORRUGADA</v>
      </c>
      <c r="HMC119" s="12" t="str">
        <v>Kg</v>
      </c>
      <c r="HMD119" s="4">
        <v>18</v>
      </c>
      <c r="HME119" s="1">
        <f t="shared" ref="HME119" si="6860">4*0.556*1.05</f>
        <v>2.34</v>
      </c>
      <c r="HMF119" s="4">
        <f t="shared" si="1438"/>
        <v>42.12</v>
      </c>
      <c r="HMI119" s="1" t="s">
        <v>538</v>
      </c>
      <c r="HMJ119" s="4" t="str" cm="1">
        <f t="array" ref="HMJ119:HML119">IFERROR(VLOOKUP(HMI119,[1]MA!$A$6:$D$32,{2,3,4},0),IFERROR(VLOOKUP(HMI119,[1]MO!$A$6:$D$26,{2,3,4},0),IFERROR(VLOOKUP(HMI119,[1]MQ!$A$6:$D$26,{2,3,4},0),IFERROR(VLOOKUP(HMI119,[1]BA!$A$6:$H$184,{2,5,8},0),{"No encontrado","X","X"}))))</f>
        <v>VARILLA CORRUGADA</v>
      </c>
      <c r="HMK119" s="12" t="str">
        <v>Kg</v>
      </c>
      <c r="HML119" s="4">
        <v>18</v>
      </c>
      <c r="HMM119" s="1">
        <f t="shared" ref="HMM119" si="6861">4*0.556*1.05</f>
        <v>2.34</v>
      </c>
      <c r="HMN119" s="4">
        <f t="shared" si="1440"/>
        <v>42.12</v>
      </c>
      <c r="HMQ119" s="1" t="s">
        <v>538</v>
      </c>
      <c r="HMR119" s="4" t="str" cm="1">
        <f t="array" ref="HMR119:HMT119">IFERROR(VLOOKUP(HMQ119,[1]MA!$A$6:$D$32,{2,3,4},0),IFERROR(VLOOKUP(HMQ119,[1]MO!$A$6:$D$26,{2,3,4},0),IFERROR(VLOOKUP(HMQ119,[1]MQ!$A$6:$D$26,{2,3,4},0),IFERROR(VLOOKUP(HMQ119,[1]BA!$A$6:$H$184,{2,5,8},0),{"No encontrado","X","X"}))))</f>
        <v>VARILLA CORRUGADA</v>
      </c>
      <c r="HMS119" s="12" t="str">
        <v>Kg</v>
      </c>
      <c r="HMT119" s="4">
        <v>18</v>
      </c>
      <c r="HMU119" s="1">
        <f t="shared" ref="HMU119" si="6862">4*0.556*1.05</f>
        <v>2.34</v>
      </c>
      <c r="HMV119" s="4">
        <f t="shared" si="1442"/>
        <v>42.12</v>
      </c>
      <c r="HMY119" s="1" t="s">
        <v>538</v>
      </c>
      <c r="HMZ119" s="4" t="str" cm="1">
        <f t="array" ref="HMZ119:HNB119">IFERROR(VLOOKUP(HMY119,[1]MA!$A$6:$D$32,{2,3,4},0),IFERROR(VLOOKUP(HMY119,[1]MO!$A$6:$D$26,{2,3,4},0),IFERROR(VLOOKUP(HMY119,[1]MQ!$A$6:$D$26,{2,3,4},0),IFERROR(VLOOKUP(HMY119,[1]BA!$A$6:$H$184,{2,5,8},0),{"No encontrado","X","X"}))))</f>
        <v>VARILLA CORRUGADA</v>
      </c>
      <c r="HNA119" s="12" t="str">
        <v>Kg</v>
      </c>
      <c r="HNB119" s="4">
        <v>18</v>
      </c>
      <c r="HNC119" s="1">
        <f t="shared" ref="HNC119" si="6863">4*0.556*1.05</f>
        <v>2.34</v>
      </c>
      <c r="HND119" s="4">
        <f t="shared" si="1444"/>
        <v>42.12</v>
      </c>
      <c r="HNG119" s="1" t="s">
        <v>538</v>
      </c>
      <c r="HNH119" s="4" t="str" cm="1">
        <f t="array" ref="HNH119:HNJ119">IFERROR(VLOOKUP(HNG119,[1]MA!$A$6:$D$32,{2,3,4},0),IFERROR(VLOOKUP(HNG119,[1]MO!$A$6:$D$26,{2,3,4},0),IFERROR(VLOOKUP(HNG119,[1]MQ!$A$6:$D$26,{2,3,4},0),IFERROR(VLOOKUP(HNG119,[1]BA!$A$6:$H$184,{2,5,8},0),{"No encontrado","X","X"}))))</f>
        <v>VARILLA CORRUGADA</v>
      </c>
      <c r="HNI119" s="12" t="str">
        <v>Kg</v>
      </c>
      <c r="HNJ119" s="4">
        <v>18</v>
      </c>
      <c r="HNK119" s="1">
        <f t="shared" ref="HNK119" si="6864">4*0.556*1.05</f>
        <v>2.34</v>
      </c>
      <c r="HNL119" s="4">
        <f t="shared" si="1446"/>
        <v>42.12</v>
      </c>
      <c r="HNO119" s="1" t="s">
        <v>538</v>
      </c>
      <c r="HNP119" s="4" t="str" cm="1">
        <f t="array" ref="HNP119:HNR119">IFERROR(VLOOKUP(HNO119,[1]MA!$A$6:$D$32,{2,3,4},0),IFERROR(VLOOKUP(HNO119,[1]MO!$A$6:$D$26,{2,3,4},0),IFERROR(VLOOKUP(HNO119,[1]MQ!$A$6:$D$26,{2,3,4},0),IFERROR(VLOOKUP(HNO119,[1]BA!$A$6:$H$184,{2,5,8},0),{"No encontrado","X","X"}))))</f>
        <v>VARILLA CORRUGADA</v>
      </c>
      <c r="HNQ119" s="12" t="str">
        <v>Kg</v>
      </c>
      <c r="HNR119" s="4">
        <v>18</v>
      </c>
      <c r="HNS119" s="1">
        <f t="shared" ref="HNS119" si="6865">4*0.556*1.05</f>
        <v>2.34</v>
      </c>
      <c r="HNT119" s="4">
        <f t="shared" si="1448"/>
        <v>42.12</v>
      </c>
      <c r="HNW119" s="1" t="s">
        <v>538</v>
      </c>
      <c r="HNX119" s="4" t="str" cm="1">
        <f t="array" ref="HNX119:HNZ119">IFERROR(VLOOKUP(HNW119,[1]MA!$A$6:$D$32,{2,3,4},0),IFERROR(VLOOKUP(HNW119,[1]MO!$A$6:$D$26,{2,3,4},0),IFERROR(VLOOKUP(HNW119,[1]MQ!$A$6:$D$26,{2,3,4},0),IFERROR(VLOOKUP(HNW119,[1]BA!$A$6:$H$184,{2,5,8},0),{"No encontrado","X","X"}))))</f>
        <v>VARILLA CORRUGADA</v>
      </c>
      <c r="HNY119" s="12" t="str">
        <v>Kg</v>
      </c>
      <c r="HNZ119" s="4">
        <v>18</v>
      </c>
      <c r="HOA119" s="1">
        <f t="shared" ref="HOA119" si="6866">4*0.556*1.05</f>
        <v>2.34</v>
      </c>
      <c r="HOB119" s="4">
        <f t="shared" si="1450"/>
        <v>42.12</v>
      </c>
      <c r="HOE119" s="1" t="s">
        <v>538</v>
      </c>
      <c r="HOF119" s="4" t="str" cm="1">
        <f t="array" ref="HOF119:HOH119">IFERROR(VLOOKUP(HOE119,[1]MA!$A$6:$D$32,{2,3,4},0),IFERROR(VLOOKUP(HOE119,[1]MO!$A$6:$D$26,{2,3,4},0),IFERROR(VLOOKUP(HOE119,[1]MQ!$A$6:$D$26,{2,3,4},0),IFERROR(VLOOKUP(HOE119,[1]BA!$A$6:$H$184,{2,5,8},0),{"No encontrado","X","X"}))))</f>
        <v>VARILLA CORRUGADA</v>
      </c>
      <c r="HOG119" s="12" t="str">
        <v>Kg</v>
      </c>
      <c r="HOH119" s="4">
        <v>18</v>
      </c>
      <c r="HOI119" s="1">
        <f t="shared" ref="HOI119" si="6867">4*0.556*1.05</f>
        <v>2.34</v>
      </c>
      <c r="HOJ119" s="4">
        <f t="shared" si="1452"/>
        <v>42.12</v>
      </c>
      <c r="HOM119" s="1" t="s">
        <v>538</v>
      </c>
      <c r="HON119" s="4" t="str" cm="1">
        <f t="array" ref="HON119:HOP119">IFERROR(VLOOKUP(HOM119,[1]MA!$A$6:$D$32,{2,3,4},0),IFERROR(VLOOKUP(HOM119,[1]MO!$A$6:$D$26,{2,3,4},0),IFERROR(VLOOKUP(HOM119,[1]MQ!$A$6:$D$26,{2,3,4},0),IFERROR(VLOOKUP(HOM119,[1]BA!$A$6:$H$184,{2,5,8},0),{"No encontrado","X","X"}))))</f>
        <v>VARILLA CORRUGADA</v>
      </c>
      <c r="HOO119" s="12" t="str">
        <v>Kg</v>
      </c>
      <c r="HOP119" s="4">
        <v>18</v>
      </c>
      <c r="HOQ119" s="1">
        <f t="shared" ref="HOQ119" si="6868">4*0.556*1.05</f>
        <v>2.34</v>
      </c>
      <c r="HOR119" s="4">
        <f t="shared" si="1454"/>
        <v>42.12</v>
      </c>
      <c r="HOU119" s="1" t="s">
        <v>538</v>
      </c>
      <c r="HOV119" s="4" t="str" cm="1">
        <f t="array" ref="HOV119:HOX119">IFERROR(VLOOKUP(HOU119,[1]MA!$A$6:$D$32,{2,3,4},0),IFERROR(VLOOKUP(HOU119,[1]MO!$A$6:$D$26,{2,3,4},0),IFERROR(VLOOKUP(HOU119,[1]MQ!$A$6:$D$26,{2,3,4},0),IFERROR(VLOOKUP(HOU119,[1]BA!$A$6:$H$184,{2,5,8},0),{"No encontrado","X","X"}))))</f>
        <v>VARILLA CORRUGADA</v>
      </c>
      <c r="HOW119" s="12" t="str">
        <v>Kg</v>
      </c>
      <c r="HOX119" s="4">
        <v>18</v>
      </c>
      <c r="HOY119" s="1">
        <f t="shared" ref="HOY119" si="6869">4*0.556*1.05</f>
        <v>2.34</v>
      </c>
      <c r="HOZ119" s="4">
        <f t="shared" si="1456"/>
        <v>42.12</v>
      </c>
      <c r="HPC119" s="1" t="s">
        <v>538</v>
      </c>
      <c r="HPD119" s="4" t="str" cm="1">
        <f t="array" ref="HPD119:HPF119">IFERROR(VLOOKUP(HPC119,[1]MA!$A$6:$D$32,{2,3,4},0),IFERROR(VLOOKUP(HPC119,[1]MO!$A$6:$D$26,{2,3,4},0),IFERROR(VLOOKUP(HPC119,[1]MQ!$A$6:$D$26,{2,3,4},0),IFERROR(VLOOKUP(HPC119,[1]BA!$A$6:$H$184,{2,5,8},0),{"No encontrado","X","X"}))))</f>
        <v>VARILLA CORRUGADA</v>
      </c>
      <c r="HPE119" s="12" t="str">
        <v>Kg</v>
      </c>
      <c r="HPF119" s="4">
        <v>18</v>
      </c>
      <c r="HPG119" s="1">
        <f t="shared" ref="HPG119" si="6870">4*0.556*1.05</f>
        <v>2.34</v>
      </c>
      <c r="HPH119" s="4">
        <f t="shared" si="1458"/>
        <v>42.12</v>
      </c>
      <c r="HPK119" s="1" t="s">
        <v>538</v>
      </c>
      <c r="HPL119" s="4" t="str" cm="1">
        <f t="array" ref="HPL119:HPN119">IFERROR(VLOOKUP(HPK119,[1]MA!$A$6:$D$32,{2,3,4},0),IFERROR(VLOOKUP(HPK119,[1]MO!$A$6:$D$26,{2,3,4},0),IFERROR(VLOOKUP(HPK119,[1]MQ!$A$6:$D$26,{2,3,4},0),IFERROR(VLOOKUP(HPK119,[1]BA!$A$6:$H$184,{2,5,8},0),{"No encontrado","X","X"}))))</f>
        <v>VARILLA CORRUGADA</v>
      </c>
      <c r="HPM119" s="12" t="str">
        <v>Kg</v>
      </c>
      <c r="HPN119" s="4">
        <v>18</v>
      </c>
      <c r="HPO119" s="1">
        <f t="shared" ref="HPO119" si="6871">4*0.556*1.05</f>
        <v>2.34</v>
      </c>
      <c r="HPP119" s="4">
        <f t="shared" si="1460"/>
        <v>42.12</v>
      </c>
      <c r="HPS119" s="1" t="s">
        <v>538</v>
      </c>
      <c r="HPT119" s="4" t="str" cm="1">
        <f t="array" ref="HPT119:HPV119">IFERROR(VLOOKUP(HPS119,[1]MA!$A$6:$D$32,{2,3,4},0),IFERROR(VLOOKUP(HPS119,[1]MO!$A$6:$D$26,{2,3,4},0),IFERROR(VLOOKUP(HPS119,[1]MQ!$A$6:$D$26,{2,3,4},0),IFERROR(VLOOKUP(HPS119,[1]BA!$A$6:$H$184,{2,5,8},0),{"No encontrado","X","X"}))))</f>
        <v>VARILLA CORRUGADA</v>
      </c>
      <c r="HPU119" s="12" t="str">
        <v>Kg</v>
      </c>
      <c r="HPV119" s="4">
        <v>18</v>
      </c>
      <c r="HPW119" s="1">
        <f t="shared" ref="HPW119" si="6872">4*0.556*1.05</f>
        <v>2.34</v>
      </c>
      <c r="HPX119" s="4">
        <f t="shared" si="1462"/>
        <v>42.12</v>
      </c>
      <c r="HQA119" s="1" t="s">
        <v>538</v>
      </c>
      <c r="HQB119" s="4" t="str" cm="1">
        <f t="array" ref="HQB119:HQD119">IFERROR(VLOOKUP(HQA119,[1]MA!$A$6:$D$32,{2,3,4},0),IFERROR(VLOOKUP(HQA119,[1]MO!$A$6:$D$26,{2,3,4},0),IFERROR(VLOOKUP(HQA119,[1]MQ!$A$6:$D$26,{2,3,4},0),IFERROR(VLOOKUP(HQA119,[1]BA!$A$6:$H$184,{2,5,8},0),{"No encontrado","X","X"}))))</f>
        <v>VARILLA CORRUGADA</v>
      </c>
      <c r="HQC119" s="12" t="str">
        <v>Kg</v>
      </c>
      <c r="HQD119" s="4">
        <v>18</v>
      </c>
      <c r="HQE119" s="1">
        <f t="shared" ref="HQE119" si="6873">4*0.556*1.05</f>
        <v>2.34</v>
      </c>
      <c r="HQF119" s="4">
        <f t="shared" si="1464"/>
        <v>42.12</v>
      </c>
      <c r="HQI119" s="1" t="s">
        <v>538</v>
      </c>
      <c r="HQJ119" s="4" t="str" cm="1">
        <f t="array" ref="HQJ119:HQL119">IFERROR(VLOOKUP(HQI119,[1]MA!$A$6:$D$32,{2,3,4},0),IFERROR(VLOOKUP(HQI119,[1]MO!$A$6:$D$26,{2,3,4},0),IFERROR(VLOOKUP(HQI119,[1]MQ!$A$6:$D$26,{2,3,4},0),IFERROR(VLOOKUP(HQI119,[1]BA!$A$6:$H$184,{2,5,8},0),{"No encontrado","X","X"}))))</f>
        <v>VARILLA CORRUGADA</v>
      </c>
      <c r="HQK119" s="12" t="str">
        <v>Kg</v>
      </c>
      <c r="HQL119" s="4">
        <v>18</v>
      </c>
      <c r="HQM119" s="1">
        <f t="shared" ref="HQM119" si="6874">4*0.556*1.05</f>
        <v>2.34</v>
      </c>
      <c r="HQN119" s="4">
        <f t="shared" si="1466"/>
        <v>42.12</v>
      </c>
      <c r="HQQ119" s="1" t="s">
        <v>538</v>
      </c>
      <c r="HQR119" s="4" t="str" cm="1">
        <f t="array" ref="HQR119:HQT119">IFERROR(VLOOKUP(HQQ119,[1]MA!$A$6:$D$32,{2,3,4},0),IFERROR(VLOOKUP(HQQ119,[1]MO!$A$6:$D$26,{2,3,4},0),IFERROR(VLOOKUP(HQQ119,[1]MQ!$A$6:$D$26,{2,3,4},0),IFERROR(VLOOKUP(HQQ119,[1]BA!$A$6:$H$184,{2,5,8},0),{"No encontrado","X","X"}))))</f>
        <v>VARILLA CORRUGADA</v>
      </c>
      <c r="HQS119" s="12" t="str">
        <v>Kg</v>
      </c>
      <c r="HQT119" s="4">
        <v>18</v>
      </c>
      <c r="HQU119" s="1">
        <f t="shared" ref="HQU119" si="6875">4*0.556*1.05</f>
        <v>2.34</v>
      </c>
      <c r="HQV119" s="4">
        <f t="shared" si="1468"/>
        <v>42.12</v>
      </c>
      <c r="HQY119" s="1" t="s">
        <v>538</v>
      </c>
      <c r="HQZ119" s="4" t="str" cm="1">
        <f t="array" ref="HQZ119:HRB119">IFERROR(VLOOKUP(HQY119,[1]MA!$A$6:$D$32,{2,3,4},0),IFERROR(VLOOKUP(HQY119,[1]MO!$A$6:$D$26,{2,3,4},0),IFERROR(VLOOKUP(HQY119,[1]MQ!$A$6:$D$26,{2,3,4},0),IFERROR(VLOOKUP(HQY119,[1]BA!$A$6:$H$184,{2,5,8},0),{"No encontrado","X","X"}))))</f>
        <v>VARILLA CORRUGADA</v>
      </c>
      <c r="HRA119" s="12" t="str">
        <v>Kg</v>
      </c>
      <c r="HRB119" s="4">
        <v>18</v>
      </c>
      <c r="HRC119" s="1">
        <f t="shared" ref="HRC119" si="6876">4*0.556*1.05</f>
        <v>2.34</v>
      </c>
      <c r="HRD119" s="4">
        <f t="shared" si="1470"/>
        <v>42.12</v>
      </c>
      <c r="HRG119" s="1" t="s">
        <v>538</v>
      </c>
      <c r="HRH119" s="4" t="str" cm="1">
        <f t="array" ref="HRH119:HRJ119">IFERROR(VLOOKUP(HRG119,[1]MA!$A$6:$D$32,{2,3,4},0),IFERROR(VLOOKUP(HRG119,[1]MO!$A$6:$D$26,{2,3,4},0),IFERROR(VLOOKUP(HRG119,[1]MQ!$A$6:$D$26,{2,3,4},0),IFERROR(VLOOKUP(HRG119,[1]BA!$A$6:$H$184,{2,5,8},0),{"No encontrado","X","X"}))))</f>
        <v>VARILLA CORRUGADA</v>
      </c>
      <c r="HRI119" s="12" t="str">
        <v>Kg</v>
      </c>
      <c r="HRJ119" s="4">
        <v>18</v>
      </c>
      <c r="HRK119" s="1">
        <f t="shared" ref="HRK119" si="6877">4*0.556*1.05</f>
        <v>2.34</v>
      </c>
      <c r="HRL119" s="4">
        <f t="shared" si="1472"/>
        <v>42.12</v>
      </c>
      <c r="HRO119" s="1" t="s">
        <v>538</v>
      </c>
      <c r="HRP119" s="4" t="str" cm="1">
        <f t="array" ref="HRP119:HRR119">IFERROR(VLOOKUP(HRO119,[1]MA!$A$6:$D$32,{2,3,4},0),IFERROR(VLOOKUP(HRO119,[1]MO!$A$6:$D$26,{2,3,4},0),IFERROR(VLOOKUP(HRO119,[1]MQ!$A$6:$D$26,{2,3,4},0),IFERROR(VLOOKUP(HRO119,[1]BA!$A$6:$H$184,{2,5,8},0),{"No encontrado","X","X"}))))</f>
        <v>VARILLA CORRUGADA</v>
      </c>
      <c r="HRQ119" s="12" t="str">
        <v>Kg</v>
      </c>
      <c r="HRR119" s="4">
        <v>18</v>
      </c>
      <c r="HRS119" s="1">
        <f t="shared" ref="HRS119" si="6878">4*0.556*1.05</f>
        <v>2.34</v>
      </c>
      <c r="HRT119" s="4">
        <f t="shared" si="1474"/>
        <v>42.12</v>
      </c>
      <c r="HRW119" s="1" t="s">
        <v>538</v>
      </c>
      <c r="HRX119" s="4" t="str" cm="1">
        <f t="array" ref="HRX119:HRZ119">IFERROR(VLOOKUP(HRW119,[1]MA!$A$6:$D$32,{2,3,4},0),IFERROR(VLOOKUP(HRW119,[1]MO!$A$6:$D$26,{2,3,4},0),IFERROR(VLOOKUP(HRW119,[1]MQ!$A$6:$D$26,{2,3,4},0),IFERROR(VLOOKUP(HRW119,[1]BA!$A$6:$H$184,{2,5,8},0),{"No encontrado","X","X"}))))</f>
        <v>VARILLA CORRUGADA</v>
      </c>
      <c r="HRY119" s="12" t="str">
        <v>Kg</v>
      </c>
      <c r="HRZ119" s="4">
        <v>18</v>
      </c>
      <c r="HSA119" s="1">
        <f t="shared" ref="HSA119" si="6879">4*0.556*1.05</f>
        <v>2.34</v>
      </c>
      <c r="HSB119" s="4">
        <f t="shared" si="1476"/>
        <v>42.12</v>
      </c>
      <c r="HSE119" s="1" t="s">
        <v>538</v>
      </c>
      <c r="HSF119" s="4" t="str" cm="1">
        <f t="array" ref="HSF119:HSH119">IFERROR(VLOOKUP(HSE119,[1]MA!$A$6:$D$32,{2,3,4},0),IFERROR(VLOOKUP(HSE119,[1]MO!$A$6:$D$26,{2,3,4},0),IFERROR(VLOOKUP(HSE119,[1]MQ!$A$6:$D$26,{2,3,4},0),IFERROR(VLOOKUP(HSE119,[1]BA!$A$6:$H$184,{2,5,8},0),{"No encontrado","X","X"}))))</f>
        <v>VARILLA CORRUGADA</v>
      </c>
      <c r="HSG119" s="12" t="str">
        <v>Kg</v>
      </c>
      <c r="HSH119" s="4">
        <v>18</v>
      </c>
      <c r="HSI119" s="1">
        <f t="shared" ref="HSI119" si="6880">4*0.556*1.05</f>
        <v>2.34</v>
      </c>
      <c r="HSJ119" s="4">
        <f t="shared" si="1478"/>
        <v>42.12</v>
      </c>
      <c r="HSM119" s="1" t="s">
        <v>538</v>
      </c>
      <c r="HSN119" s="4" t="str" cm="1">
        <f t="array" ref="HSN119:HSP119">IFERROR(VLOOKUP(HSM119,[1]MA!$A$6:$D$32,{2,3,4},0),IFERROR(VLOOKUP(HSM119,[1]MO!$A$6:$D$26,{2,3,4},0),IFERROR(VLOOKUP(HSM119,[1]MQ!$A$6:$D$26,{2,3,4},0),IFERROR(VLOOKUP(HSM119,[1]BA!$A$6:$H$184,{2,5,8},0),{"No encontrado","X","X"}))))</f>
        <v>VARILLA CORRUGADA</v>
      </c>
      <c r="HSO119" s="12" t="str">
        <v>Kg</v>
      </c>
      <c r="HSP119" s="4">
        <v>18</v>
      </c>
      <c r="HSQ119" s="1">
        <f t="shared" ref="HSQ119" si="6881">4*0.556*1.05</f>
        <v>2.34</v>
      </c>
      <c r="HSR119" s="4">
        <f t="shared" si="1480"/>
        <v>42.12</v>
      </c>
      <c r="HSU119" s="1" t="s">
        <v>538</v>
      </c>
      <c r="HSV119" s="4" t="str" cm="1">
        <f t="array" ref="HSV119:HSX119">IFERROR(VLOOKUP(HSU119,[1]MA!$A$6:$D$32,{2,3,4},0),IFERROR(VLOOKUP(HSU119,[1]MO!$A$6:$D$26,{2,3,4},0),IFERROR(VLOOKUP(HSU119,[1]MQ!$A$6:$D$26,{2,3,4},0),IFERROR(VLOOKUP(HSU119,[1]BA!$A$6:$H$184,{2,5,8},0),{"No encontrado","X","X"}))))</f>
        <v>VARILLA CORRUGADA</v>
      </c>
      <c r="HSW119" s="12" t="str">
        <v>Kg</v>
      </c>
      <c r="HSX119" s="4">
        <v>18</v>
      </c>
      <c r="HSY119" s="1">
        <f t="shared" ref="HSY119" si="6882">4*0.556*1.05</f>
        <v>2.34</v>
      </c>
      <c r="HSZ119" s="4">
        <f t="shared" si="1482"/>
        <v>42.12</v>
      </c>
      <c r="HTC119" s="1" t="s">
        <v>538</v>
      </c>
      <c r="HTD119" s="4" t="str" cm="1">
        <f t="array" ref="HTD119:HTF119">IFERROR(VLOOKUP(HTC119,[1]MA!$A$6:$D$32,{2,3,4},0),IFERROR(VLOOKUP(HTC119,[1]MO!$A$6:$D$26,{2,3,4},0),IFERROR(VLOOKUP(HTC119,[1]MQ!$A$6:$D$26,{2,3,4},0),IFERROR(VLOOKUP(HTC119,[1]BA!$A$6:$H$184,{2,5,8},0),{"No encontrado","X","X"}))))</f>
        <v>VARILLA CORRUGADA</v>
      </c>
      <c r="HTE119" s="12" t="str">
        <v>Kg</v>
      </c>
      <c r="HTF119" s="4">
        <v>18</v>
      </c>
      <c r="HTG119" s="1">
        <f t="shared" ref="HTG119" si="6883">4*0.556*1.05</f>
        <v>2.34</v>
      </c>
      <c r="HTH119" s="4">
        <f t="shared" si="1484"/>
        <v>42.12</v>
      </c>
      <c r="HTK119" s="1" t="s">
        <v>538</v>
      </c>
      <c r="HTL119" s="4" t="str" cm="1">
        <f t="array" ref="HTL119:HTN119">IFERROR(VLOOKUP(HTK119,[1]MA!$A$6:$D$32,{2,3,4},0),IFERROR(VLOOKUP(HTK119,[1]MO!$A$6:$D$26,{2,3,4},0),IFERROR(VLOOKUP(HTK119,[1]MQ!$A$6:$D$26,{2,3,4},0),IFERROR(VLOOKUP(HTK119,[1]BA!$A$6:$H$184,{2,5,8},0),{"No encontrado","X","X"}))))</f>
        <v>VARILLA CORRUGADA</v>
      </c>
      <c r="HTM119" s="12" t="str">
        <v>Kg</v>
      </c>
      <c r="HTN119" s="4">
        <v>18</v>
      </c>
      <c r="HTO119" s="1">
        <f t="shared" ref="HTO119" si="6884">4*0.556*1.05</f>
        <v>2.34</v>
      </c>
      <c r="HTP119" s="4">
        <f t="shared" si="1486"/>
        <v>42.12</v>
      </c>
      <c r="HTS119" s="1" t="s">
        <v>538</v>
      </c>
      <c r="HTT119" s="4" t="str" cm="1">
        <f t="array" ref="HTT119:HTV119">IFERROR(VLOOKUP(HTS119,[1]MA!$A$6:$D$32,{2,3,4},0),IFERROR(VLOOKUP(HTS119,[1]MO!$A$6:$D$26,{2,3,4},0),IFERROR(VLOOKUP(HTS119,[1]MQ!$A$6:$D$26,{2,3,4},0),IFERROR(VLOOKUP(HTS119,[1]BA!$A$6:$H$184,{2,5,8},0),{"No encontrado","X","X"}))))</f>
        <v>VARILLA CORRUGADA</v>
      </c>
      <c r="HTU119" s="12" t="str">
        <v>Kg</v>
      </c>
      <c r="HTV119" s="4">
        <v>18</v>
      </c>
      <c r="HTW119" s="1">
        <f t="shared" ref="HTW119" si="6885">4*0.556*1.05</f>
        <v>2.34</v>
      </c>
      <c r="HTX119" s="4">
        <f t="shared" si="1488"/>
        <v>42.12</v>
      </c>
      <c r="HUA119" s="1" t="s">
        <v>538</v>
      </c>
      <c r="HUB119" s="4" t="str" cm="1">
        <f t="array" ref="HUB119:HUD119">IFERROR(VLOOKUP(HUA119,[1]MA!$A$6:$D$32,{2,3,4},0),IFERROR(VLOOKUP(HUA119,[1]MO!$A$6:$D$26,{2,3,4},0),IFERROR(VLOOKUP(HUA119,[1]MQ!$A$6:$D$26,{2,3,4},0),IFERROR(VLOOKUP(HUA119,[1]BA!$A$6:$H$184,{2,5,8},0),{"No encontrado","X","X"}))))</f>
        <v>VARILLA CORRUGADA</v>
      </c>
      <c r="HUC119" s="12" t="str">
        <v>Kg</v>
      </c>
      <c r="HUD119" s="4">
        <v>18</v>
      </c>
      <c r="HUE119" s="1">
        <f t="shared" ref="HUE119" si="6886">4*0.556*1.05</f>
        <v>2.34</v>
      </c>
      <c r="HUF119" s="4">
        <f t="shared" si="1490"/>
        <v>42.12</v>
      </c>
      <c r="HUI119" s="1" t="s">
        <v>538</v>
      </c>
      <c r="HUJ119" s="4" t="str" cm="1">
        <f t="array" ref="HUJ119:HUL119">IFERROR(VLOOKUP(HUI119,[1]MA!$A$6:$D$32,{2,3,4},0),IFERROR(VLOOKUP(HUI119,[1]MO!$A$6:$D$26,{2,3,4},0),IFERROR(VLOOKUP(HUI119,[1]MQ!$A$6:$D$26,{2,3,4},0),IFERROR(VLOOKUP(HUI119,[1]BA!$A$6:$H$184,{2,5,8},0),{"No encontrado","X","X"}))))</f>
        <v>VARILLA CORRUGADA</v>
      </c>
      <c r="HUK119" s="12" t="str">
        <v>Kg</v>
      </c>
      <c r="HUL119" s="4">
        <v>18</v>
      </c>
      <c r="HUM119" s="1">
        <f t="shared" ref="HUM119" si="6887">4*0.556*1.05</f>
        <v>2.34</v>
      </c>
      <c r="HUN119" s="4">
        <f t="shared" si="1492"/>
        <v>42.12</v>
      </c>
      <c r="HUQ119" s="1" t="s">
        <v>538</v>
      </c>
      <c r="HUR119" s="4" t="str" cm="1">
        <f t="array" ref="HUR119:HUT119">IFERROR(VLOOKUP(HUQ119,[1]MA!$A$6:$D$32,{2,3,4},0),IFERROR(VLOOKUP(HUQ119,[1]MO!$A$6:$D$26,{2,3,4},0),IFERROR(VLOOKUP(HUQ119,[1]MQ!$A$6:$D$26,{2,3,4},0),IFERROR(VLOOKUP(HUQ119,[1]BA!$A$6:$H$184,{2,5,8},0),{"No encontrado","X","X"}))))</f>
        <v>VARILLA CORRUGADA</v>
      </c>
      <c r="HUS119" s="12" t="str">
        <v>Kg</v>
      </c>
      <c r="HUT119" s="4">
        <v>18</v>
      </c>
      <c r="HUU119" s="1">
        <f t="shared" ref="HUU119" si="6888">4*0.556*1.05</f>
        <v>2.34</v>
      </c>
      <c r="HUV119" s="4">
        <f t="shared" si="1494"/>
        <v>42.12</v>
      </c>
      <c r="HUY119" s="1" t="s">
        <v>538</v>
      </c>
      <c r="HUZ119" s="4" t="str" cm="1">
        <f t="array" ref="HUZ119:HVB119">IFERROR(VLOOKUP(HUY119,[1]MA!$A$6:$D$32,{2,3,4},0),IFERROR(VLOOKUP(HUY119,[1]MO!$A$6:$D$26,{2,3,4},0),IFERROR(VLOOKUP(HUY119,[1]MQ!$A$6:$D$26,{2,3,4},0),IFERROR(VLOOKUP(HUY119,[1]BA!$A$6:$H$184,{2,5,8},0),{"No encontrado","X","X"}))))</f>
        <v>VARILLA CORRUGADA</v>
      </c>
      <c r="HVA119" s="12" t="str">
        <v>Kg</v>
      </c>
      <c r="HVB119" s="4">
        <v>18</v>
      </c>
      <c r="HVC119" s="1">
        <f t="shared" ref="HVC119" si="6889">4*0.556*1.05</f>
        <v>2.34</v>
      </c>
      <c r="HVD119" s="4">
        <f t="shared" si="1496"/>
        <v>42.12</v>
      </c>
      <c r="HVG119" s="1" t="s">
        <v>538</v>
      </c>
      <c r="HVH119" s="4" t="str" cm="1">
        <f t="array" ref="HVH119:HVJ119">IFERROR(VLOOKUP(HVG119,[1]MA!$A$6:$D$32,{2,3,4},0),IFERROR(VLOOKUP(HVG119,[1]MO!$A$6:$D$26,{2,3,4},0),IFERROR(VLOOKUP(HVG119,[1]MQ!$A$6:$D$26,{2,3,4},0),IFERROR(VLOOKUP(HVG119,[1]BA!$A$6:$H$184,{2,5,8},0),{"No encontrado","X","X"}))))</f>
        <v>VARILLA CORRUGADA</v>
      </c>
      <c r="HVI119" s="12" t="str">
        <v>Kg</v>
      </c>
      <c r="HVJ119" s="4">
        <v>18</v>
      </c>
      <c r="HVK119" s="1">
        <f t="shared" ref="HVK119" si="6890">4*0.556*1.05</f>
        <v>2.34</v>
      </c>
      <c r="HVL119" s="4">
        <f t="shared" si="1498"/>
        <v>42.12</v>
      </c>
      <c r="HVO119" s="1" t="s">
        <v>538</v>
      </c>
      <c r="HVP119" s="4" t="str" cm="1">
        <f t="array" ref="HVP119:HVR119">IFERROR(VLOOKUP(HVO119,[1]MA!$A$6:$D$32,{2,3,4},0),IFERROR(VLOOKUP(HVO119,[1]MO!$A$6:$D$26,{2,3,4},0),IFERROR(VLOOKUP(HVO119,[1]MQ!$A$6:$D$26,{2,3,4},0),IFERROR(VLOOKUP(HVO119,[1]BA!$A$6:$H$184,{2,5,8},0),{"No encontrado","X","X"}))))</f>
        <v>VARILLA CORRUGADA</v>
      </c>
      <c r="HVQ119" s="12" t="str">
        <v>Kg</v>
      </c>
      <c r="HVR119" s="4">
        <v>18</v>
      </c>
      <c r="HVS119" s="1">
        <f t="shared" ref="HVS119" si="6891">4*0.556*1.05</f>
        <v>2.34</v>
      </c>
      <c r="HVT119" s="4">
        <f t="shared" si="1500"/>
        <v>42.12</v>
      </c>
      <c r="HVW119" s="1" t="s">
        <v>538</v>
      </c>
      <c r="HVX119" s="4" t="str" cm="1">
        <f t="array" ref="HVX119:HVZ119">IFERROR(VLOOKUP(HVW119,[1]MA!$A$6:$D$32,{2,3,4},0),IFERROR(VLOOKUP(HVW119,[1]MO!$A$6:$D$26,{2,3,4},0),IFERROR(VLOOKUP(HVW119,[1]MQ!$A$6:$D$26,{2,3,4},0),IFERROR(VLOOKUP(HVW119,[1]BA!$A$6:$H$184,{2,5,8},0),{"No encontrado","X","X"}))))</f>
        <v>VARILLA CORRUGADA</v>
      </c>
      <c r="HVY119" s="12" t="str">
        <v>Kg</v>
      </c>
      <c r="HVZ119" s="4">
        <v>18</v>
      </c>
      <c r="HWA119" s="1">
        <f t="shared" ref="HWA119" si="6892">4*0.556*1.05</f>
        <v>2.34</v>
      </c>
      <c r="HWB119" s="4">
        <f t="shared" si="1502"/>
        <v>42.12</v>
      </c>
      <c r="HWE119" s="1" t="s">
        <v>538</v>
      </c>
      <c r="HWF119" s="4" t="str" cm="1">
        <f t="array" ref="HWF119:HWH119">IFERROR(VLOOKUP(HWE119,[1]MA!$A$6:$D$32,{2,3,4},0),IFERROR(VLOOKUP(HWE119,[1]MO!$A$6:$D$26,{2,3,4},0),IFERROR(VLOOKUP(HWE119,[1]MQ!$A$6:$D$26,{2,3,4},0),IFERROR(VLOOKUP(HWE119,[1]BA!$A$6:$H$184,{2,5,8},0),{"No encontrado","X","X"}))))</f>
        <v>VARILLA CORRUGADA</v>
      </c>
      <c r="HWG119" s="12" t="str">
        <v>Kg</v>
      </c>
      <c r="HWH119" s="4">
        <v>18</v>
      </c>
      <c r="HWI119" s="1">
        <f t="shared" ref="HWI119" si="6893">4*0.556*1.05</f>
        <v>2.34</v>
      </c>
      <c r="HWJ119" s="4">
        <f t="shared" si="1504"/>
        <v>42.12</v>
      </c>
      <c r="HWM119" s="1" t="s">
        <v>538</v>
      </c>
      <c r="HWN119" s="4" t="str" cm="1">
        <f t="array" ref="HWN119:HWP119">IFERROR(VLOOKUP(HWM119,[1]MA!$A$6:$D$32,{2,3,4},0),IFERROR(VLOOKUP(HWM119,[1]MO!$A$6:$D$26,{2,3,4},0),IFERROR(VLOOKUP(HWM119,[1]MQ!$A$6:$D$26,{2,3,4},0),IFERROR(VLOOKUP(HWM119,[1]BA!$A$6:$H$184,{2,5,8},0),{"No encontrado","X","X"}))))</f>
        <v>VARILLA CORRUGADA</v>
      </c>
      <c r="HWO119" s="12" t="str">
        <v>Kg</v>
      </c>
      <c r="HWP119" s="4">
        <v>18</v>
      </c>
      <c r="HWQ119" s="1">
        <f t="shared" ref="HWQ119" si="6894">4*0.556*1.05</f>
        <v>2.34</v>
      </c>
      <c r="HWR119" s="4">
        <f t="shared" si="1506"/>
        <v>42.12</v>
      </c>
      <c r="HWU119" s="1" t="s">
        <v>538</v>
      </c>
      <c r="HWV119" s="4" t="str" cm="1">
        <f t="array" ref="HWV119:HWX119">IFERROR(VLOOKUP(HWU119,[1]MA!$A$6:$D$32,{2,3,4},0),IFERROR(VLOOKUP(HWU119,[1]MO!$A$6:$D$26,{2,3,4},0),IFERROR(VLOOKUP(HWU119,[1]MQ!$A$6:$D$26,{2,3,4},0),IFERROR(VLOOKUP(HWU119,[1]BA!$A$6:$H$184,{2,5,8},0),{"No encontrado","X","X"}))))</f>
        <v>VARILLA CORRUGADA</v>
      </c>
      <c r="HWW119" s="12" t="str">
        <v>Kg</v>
      </c>
      <c r="HWX119" s="4">
        <v>18</v>
      </c>
      <c r="HWY119" s="1">
        <f t="shared" ref="HWY119" si="6895">4*0.556*1.05</f>
        <v>2.34</v>
      </c>
      <c r="HWZ119" s="4">
        <f t="shared" si="1508"/>
        <v>42.12</v>
      </c>
      <c r="HXC119" s="1" t="s">
        <v>538</v>
      </c>
      <c r="HXD119" s="4" t="str" cm="1">
        <f t="array" ref="HXD119:HXF119">IFERROR(VLOOKUP(HXC119,[1]MA!$A$6:$D$32,{2,3,4},0),IFERROR(VLOOKUP(HXC119,[1]MO!$A$6:$D$26,{2,3,4},0),IFERROR(VLOOKUP(HXC119,[1]MQ!$A$6:$D$26,{2,3,4},0),IFERROR(VLOOKUP(HXC119,[1]BA!$A$6:$H$184,{2,5,8},0),{"No encontrado","X","X"}))))</f>
        <v>VARILLA CORRUGADA</v>
      </c>
      <c r="HXE119" s="12" t="str">
        <v>Kg</v>
      </c>
      <c r="HXF119" s="4">
        <v>18</v>
      </c>
      <c r="HXG119" s="1">
        <f t="shared" ref="HXG119" si="6896">4*0.556*1.05</f>
        <v>2.34</v>
      </c>
      <c r="HXH119" s="4">
        <f t="shared" si="1510"/>
        <v>42.12</v>
      </c>
      <c r="HXK119" s="1" t="s">
        <v>538</v>
      </c>
      <c r="HXL119" s="4" t="str" cm="1">
        <f t="array" ref="HXL119:HXN119">IFERROR(VLOOKUP(HXK119,[1]MA!$A$6:$D$32,{2,3,4},0),IFERROR(VLOOKUP(HXK119,[1]MO!$A$6:$D$26,{2,3,4},0),IFERROR(VLOOKUP(HXK119,[1]MQ!$A$6:$D$26,{2,3,4},0),IFERROR(VLOOKUP(HXK119,[1]BA!$A$6:$H$184,{2,5,8},0),{"No encontrado","X","X"}))))</f>
        <v>VARILLA CORRUGADA</v>
      </c>
      <c r="HXM119" s="12" t="str">
        <v>Kg</v>
      </c>
      <c r="HXN119" s="4">
        <v>18</v>
      </c>
      <c r="HXO119" s="1">
        <f t="shared" ref="HXO119" si="6897">4*0.556*1.05</f>
        <v>2.34</v>
      </c>
      <c r="HXP119" s="4">
        <f t="shared" si="1512"/>
        <v>42.12</v>
      </c>
      <c r="HXS119" s="1" t="s">
        <v>538</v>
      </c>
      <c r="HXT119" s="4" t="str" cm="1">
        <f t="array" ref="HXT119:HXV119">IFERROR(VLOOKUP(HXS119,[1]MA!$A$6:$D$32,{2,3,4},0),IFERROR(VLOOKUP(HXS119,[1]MO!$A$6:$D$26,{2,3,4},0),IFERROR(VLOOKUP(HXS119,[1]MQ!$A$6:$D$26,{2,3,4},0),IFERROR(VLOOKUP(HXS119,[1]BA!$A$6:$H$184,{2,5,8},0),{"No encontrado","X","X"}))))</f>
        <v>VARILLA CORRUGADA</v>
      </c>
      <c r="HXU119" s="12" t="str">
        <v>Kg</v>
      </c>
      <c r="HXV119" s="4">
        <v>18</v>
      </c>
      <c r="HXW119" s="1">
        <f t="shared" ref="HXW119" si="6898">4*0.556*1.05</f>
        <v>2.34</v>
      </c>
      <c r="HXX119" s="4">
        <f t="shared" si="1514"/>
        <v>42.12</v>
      </c>
      <c r="HYA119" s="1" t="s">
        <v>538</v>
      </c>
      <c r="HYB119" s="4" t="str" cm="1">
        <f t="array" ref="HYB119:HYD119">IFERROR(VLOOKUP(HYA119,[1]MA!$A$6:$D$32,{2,3,4},0),IFERROR(VLOOKUP(HYA119,[1]MO!$A$6:$D$26,{2,3,4},0),IFERROR(VLOOKUP(HYA119,[1]MQ!$A$6:$D$26,{2,3,4},0),IFERROR(VLOOKUP(HYA119,[1]BA!$A$6:$H$184,{2,5,8},0),{"No encontrado","X","X"}))))</f>
        <v>VARILLA CORRUGADA</v>
      </c>
      <c r="HYC119" s="12" t="str">
        <v>Kg</v>
      </c>
      <c r="HYD119" s="4">
        <v>18</v>
      </c>
      <c r="HYE119" s="1">
        <f t="shared" ref="HYE119" si="6899">4*0.556*1.05</f>
        <v>2.34</v>
      </c>
      <c r="HYF119" s="4">
        <f t="shared" si="1516"/>
        <v>42.12</v>
      </c>
      <c r="HYI119" s="1" t="s">
        <v>538</v>
      </c>
      <c r="HYJ119" s="4" t="str" cm="1">
        <f t="array" ref="HYJ119:HYL119">IFERROR(VLOOKUP(HYI119,[1]MA!$A$6:$D$32,{2,3,4},0),IFERROR(VLOOKUP(HYI119,[1]MO!$A$6:$D$26,{2,3,4},0),IFERROR(VLOOKUP(HYI119,[1]MQ!$A$6:$D$26,{2,3,4},0),IFERROR(VLOOKUP(HYI119,[1]BA!$A$6:$H$184,{2,5,8},0),{"No encontrado","X","X"}))))</f>
        <v>VARILLA CORRUGADA</v>
      </c>
      <c r="HYK119" s="12" t="str">
        <v>Kg</v>
      </c>
      <c r="HYL119" s="4">
        <v>18</v>
      </c>
      <c r="HYM119" s="1">
        <f t="shared" ref="HYM119" si="6900">4*0.556*1.05</f>
        <v>2.34</v>
      </c>
      <c r="HYN119" s="4">
        <f t="shared" si="1518"/>
        <v>42.12</v>
      </c>
      <c r="HYQ119" s="1" t="s">
        <v>538</v>
      </c>
      <c r="HYR119" s="4" t="str" cm="1">
        <f t="array" ref="HYR119:HYT119">IFERROR(VLOOKUP(HYQ119,[1]MA!$A$6:$D$32,{2,3,4},0),IFERROR(VLOOKUP(HYQ119,[1]MO!$A$6:$D$26,{2,3,4},0),IFERROR(VLOOKUP(HYQ119,[1]MQ!$A$6:$D$26,{2,3,4},0),IFERROR(VLOOKUP(HYQ119,[1]BA!$A$6:$H$184,{2,5,8},0),{"No encontrado","X","X"}))))</f>
        <v>VARILLA CORRUGADA</v>
      </c>
      <c r="HYS119" s="12" t="str">
        <v>Kg</v>
      </c>
      <c r="HYT119" s="4">
        <v>18</v>
      </c>
      <c r="HYU119" s="1">
        <f t="shared" ref="HYU119" si="6901">4*0.556*1.05</f>
        <v>2.34</v>
      </c>
      <c r="HYV119" s="4">
        <f t="shared" si="1520"/>
        <v>42.12</v>
      </c>
      <c r="HYY119" s="1" t="s">
        <v>538</v>
      </c>
      <c r="HYZ119" s="4" t="str" cm="1">
        <f t="array" ref="HYZ119:HZB119">IFERROR(VLOOKUP(HYY119,[1]MA!$A$6:$D$32,{2,3,4},0),IFERROR(VLOOKUP(HYY119,[1]MO!$A$6:$D$26,{2,3,4},0),IFERROR(VLOOKUP(HYY119,[1]MQ!$A$6:$D$26,{2,3,4},0),IFERROR(VLOOKUP(HYY119,[1]BA!$A$6:$H$184,{2,5,8},0),{"No encontrado","X","X"}))))</f>
        <v>VARILLA CORRUGADA</v>
      </c>
      <c r="HZA119" s="12" t="str">
        <v>Kg</v>
      </c>
      <c r="HZB119" s="4">
        <v>18</v>
      </c>
      <c r="HZC119" s="1">
        <f t="shared" ref="HZC119" si="6902">4*0.556*1.05</f>
        <v>2.34</v>
      </c>
      <c r="HZD119" s="4">
        <f t="shared" si="1522"/>
        <v>42.12</v>
      </c>
      <c r="HZG119" s="1" t="s">
        <v>538</v>
      </c>
      <c r="HZH119" s="4" t="str" cm="1">
        <f t="array" ref="HZH119:HZJ119">IFERROR(VLOOKUP(HZG119,[1]MA!$A$6:$D$32,{2,3,4},0),IFERROR(VLOOKUP(HZG119,[1]MO!$A$6:$D$26,{2,3,4},0),IFERROR(VLOOKUP(HZG119,[1]MQ!$A$6:$D$26,{2,3,4},0),IFERROR(VLOOKUP(HZG119,[1]BA!$A$6:$H$184,{2,5,8},0),{"No encontrado","X","X"}))))</f>
        <v>VARILLA CORRUGADA</v>
      </c>
      <c r="HZI119" s="12" t="str">
        <v>Kg</v>
      </c>
      <c r="HZJ119" s="4">
        <v>18</v>
      </c>
      <c r="HZK119" s="1">
        <f t="shared" ref="HZK119" si="6903">4*0.556*1.05</f>
        <v>2.34</v>
      </c>
      <c r="HZL119" s="4">
        <f t="shared" si="1524"/>
        <v>42.12</v>
      </c>
      <c r="HZO119" s="1" t="s">
        <v>538</v>
      </c>
      <c r="HZP119" s="4" t="str" cm="1">
        <f t="array" ref="HZP119:HZR119">IFERROR(VLOOKUP(HZO119,[1]MA!$A$6:$D$32,{2,3,4},0),IFERROR(VLOOKUP(HZO119,[1]MO!$A$6:$D$26,{2,3,4},0),IFERROR(VLOOKUP(HZO119,[1]MQ!$A$6:$D$26,{2,3,4},0),IFERROR(VLOOKUP(HZO119,[1]BA!$A$6:$H$184,{2,5,8},0),{"No encontrado","X","X"}))))</f>
        <v>VARILLA CORRUGADA</v>
      </c>
      <c r="HZQ119" s="12" t="str">
        <v>Kg</v>
      </c>
      <c r="HZR119" s="4">
        <v>18</v>
      </c>
      <c r="HZS119" s="1">
        <f t="shared" ref="HZS119" si="6904">4*0.556*1.05</f>
        <v>2.34</v>
      </c>
      <c r="HZT119" s="4">
        <f t="shared" si="1526"/>
        <v>42.12</v>
      </c>
      <c r="HZW119" s="1" t="s">
        <v>538</v>
      </c>
      <c r="HZX119" s="4" t="str" cm="1">
        <f t="array" ref="HZX119:HZZ119">IFERROR(VLOOKUP(HZW119,[1]MA!$A$6:$D$32,{2,3,4},0),IFERROR(VLOOKUP(HZW119,[1]MO!$A$6:$D$26,{2,3,4},0),IFERROR(VLOOKUP(HZW119,[1]MQ!$A$6:$D$26,{2,3,4},0),IFERROR(VLOOKUP(HZW119,[1]BA!$A$6:$H$184,{2,5,8},0),{"No encontrado","X","X"}))))</f>
        <v>VARILLA CORRUGADA</v>
      </c>
      <c r="HZY119" s="12" t="str">
        <v>Kg</v>
      </c>
      <c r="HZZ119" s="4">
        <v>18</v>
      </c>
      <c r="IAA119" s="1">
        <f t="shared" ref="IAA119" si="6905">4*0.556*1.05</f>
        <v>2.34</v>
      </c>
      <c r="IAB119" s="4">
        <f t="shared" si="1528"/>
        <v>42.12</v>
      </c>
      <c r="IAE119" s="1" t="s">
        <v>538</v>
      </c>
      <c r="IAF119" s="4" t="str" cm="1">
        <f t="array" ref="IAF119:IAH119">IFERROR(VLOOKUP(IAE119,[1]MA!$A$6:$D$32,{2,3,4},0),IFERROR(VLOOKUP(IAE119,[1]MO!$A$6:$D$26,{2,3,4},0),IFERROR(VLOOKUP(IAE119,[1]MQ!$A$6:$D$26,{2,3,4},0),IFERROR(VLOOKUP(IAE119,[1]BA!$A$6:$H$184,{2,5,8},0),{"No encontrado","X","X"}))))</f>
        <v>VARILLA CORRUGADA</v>
      </c>
      <c r="IAG119" s="12" t="str">
        <v>Kg</v>
      </c>
      <c r="IAH119" s="4">
        <v>18</v>
      </c>
      <c r="IAI119" s="1">
        <f t="shared" ref="IAI119" si="6906">4*0.556*1.05</f>
        <v>2.34</v>
      </c>
      <c r="IAJ119" s="4">
        <f t="shared" si="1530"/>
        <v>42.12</v>
      </c>
      <c r="IAM119" s="1" t="s">
        <v>538</v>
      </c>
      <c r="IAN119" s="4" t="str" cm="1">
        <f t="array" ref="IAN119:IAP119">IFERROR(VLOOKUP(IAM119,[1]MA!$A$6:$D$32,{2,3,4},0),IFERROR(VLOOKUP(IAM119,[1]MO!$A$6:$D$26,{2,3,4},0),IFERROR(VLOOKUP(IAM119,[1]MQ!$A$6:$D$26,{2,3,4},0),IFERROR(VLOOKUP(IAM119,[1]BA!$A$6:$H$184,{2,5,8},0),{"No encontrado","X","X"}))))</f>
        <v>VARILLA CORRUGADA</v>
      </c>
      <c r="IAO119" s="12" t="str">
        <v>Kg</v>
      </c>
      <c r="IAP119" s="4">
        <v>18</v>
      </c>
      <c r="IAQ119" s="1">
        <f t="shared" ref="IAQ119" si="6907">4*0.556*1.05</f>
        <v>2.34</v>
      </c>
      <c r="IAR119" s="4">
        <f t="shared" si="1532"/>
        <v>42.12</v>
      </c>
      <c r="IAU119" s="1" t="s">
        <v>538</v>
      </c>
      <c r="IAV119" s="4" t="str" cm="1">
        <f t="array" ref="IAV119:IAX119">IFERROR(VLOOKUP(IAU119,[1]MA!$A$6:$D$32,{2,3,4},0),IFERROR(VLOOKUP(IAU119,[1]MO!$A$6:$D$26,{2,3,4},0),IFERROR(VLOOKUP(IAU119,[1]MQ!$A$6:$D$26,{2,3,4},0),IFERROR(VLOOKUP(IAU119,[1]BA!$A$6:$H$184,{2,5,8},0),{"No encontrado","X","X"}))))</f>
        <v>VARILLA CORRUGADA</v>
      </c>
      <c r="IAW119" s="12" t="str">
        <v>Kg</v>
      </c>
      <c r="IAX119" s="4">
        <v>18</v>
      </c>
      <c r="IAY119" s="1">
        <f t="shared" ref="IAY119" si="6908">4*0.556*1.05</f>
        <v>2.34</v>
      </c>
      <c r="IAZ119" s="4">
        <f t="shared" si="1534"/>
        <v>42.12</v>
      </c>
      <c r="IBC119" s="1" t="s">
        <v>538</v>
      </c>
      <c r="IBD119" s="4" t="str" cm="1">
        <f t="array" ref="IBD119:IBF119">IFERROR(VLOOKUP(IBC119,[1]MA!$A$6:$D$32,{2,3,4},0),IFERROR(VLOOKUP(IBC119,[1]MO!$A$6:$D$26,{2,3,4},0),IFERROR(VLOOKUP(IBC119,[1]MQ!$A$6:$D$26,{2,3,4},0),IFERROR(VLOOKUP(IBC119,[1]BA!$A$6:$H$184,{2,5,8},0),{"No encontrado","X","X"}))))</f>
        <v>VARILLA CORRUGADA</v>
      </c>
      <c r="IBE119" s="12" t="str">
        <v>Kg</v>
      </c>
      <c r="IBF119" s="4">
        <v>18</v>
      </c>
      <c r="IBG119" s="1">
        <f t="shared" ref="IBG119" si="6909">4*0.556*1.05</f>
        <v>2.34</v>
      </c>
      <c r="IBH119" s="4">
        <f t="shared" si="1536"/>
        <v>42.12</v>
      </c>
      <c r="IBK119" s="1" t="s">
        <v>538</v>
      </c>
      <c r="IBL119" s="4" t="str" cm="1">
        <f t="array" ref="IBL119:IBN119">IFERROR(VLOOKUP(IBK119,[1]MA!$A$6:$D$32,{2,3,4},0),IFERROR(VLOOKUP(IBK119,[1]MO!$A$6:$D$26,{2,3,4},0),IFERROR(VLOOKUP(IBK119,[1]MQ!$A$6:$D$26,{2,3,4},0),IFERROR(VLOOKUP(IBK119,[1]BA!$A$6:$H$184,{2,5,8},0),{"No encontrado","X","X"}))))</f>
        <v>VARILLA CORRUGADA</v>
      </c>
      <c r="IBM119" s="12" t="str">
        <v>Kg</v>
      </c>
      <c r="IBN119" s="4">
        <v>18</v>
      </c>
      <c r="IBO119" s="1">
        <f t="shared" ref="IBO119" si="6910">4*0.556*1.05</f>
        <v>2.34</v>
      </c>
      <c r="IBP119" s="4">
        <f t="shared" si="1538"/>
        <v>42.12</v>
      </c>
      <c r="IBS119" s="1" t="s">
        <v>538</v>
      </c>
      <c r="IBT119" s="4" t="str" cm="1">
        <f t="array" ref="IBT119:IBV119">IFERROR(VLOOKUP(IBS119,[1]MA!$A$6:$D$32,{2,3,4},0),IFERROR(VLOOKUP(IBS119,[1]MO!$A$6:$D$26,{2,3,4},0),IFERROR(VLOOKUP(IBS119,[1]MQ!$A$6:$D$26,{2,3,4},0),IFERROR(VLOOKUP(IBS119,[1]BA!$A$6:$H$184,{2,5,8},0),{"No encontrado","X","X"}))))</f>
        <v>VARILLA CORRUGADA</v>
      </c>
      <c r="IBU119" s="12" t="str">
        <v>Kg</v>
      </c>
      <c r="IBV119" s="4">
        <v>18</v>
      </c>
      <c r="IBW119" s="1">
        <f t="shared" ref="IBW119" si="6911">4*0.556*1.05</f>
        <v>2.34</v>
      </c>
      <c r="IBX119" s="4">
        <f t="shared" si="1540"/>
        <v>42.12</v>
      </c>
      <c r="ICA119" s="1" t="s">
        <v>538</v>
      </c>
      <c r="ICB119" s="4" t="str" cm="1">
        <f t="array" ref="ICB119:ICD119">IFERROR(VLOOKUP(ICA119,[1]MA!$A$6:$D$32,{2,3,4},0),IFERROR(VLOOKUP(ICA119,[1]MO!$A$6:$D$26,{2,3,4},0),IFERROR(VLOOKUP(ICA119,[1]MQ!$A$6:$D$26,{2,3,4},0),IFERROR(VLOOKUP(ICA119,[1]BA!$A$6:$H$184,{2,5,8},0),{"No encontrado","X","X"}))))</f>
        <v>VARILLA CORRUGADA</v>
      </c>
      <c r="ICC119" s="12" t="str">
        <v>Kg</v>
      </c>
      <c r="ICD119" s="4">
        <v>18</v>
      </c>
      <c r="ICE119" s="1">
        <f t="shared" ref="ICE119" si="6912">4*0.556*1.05</f>
        <v>2.34</v>
      </c>
      <c r="ICF119" s="4">
        <f t="shared" si="1542"/>
        <v>42.12</v>
      </c>
      <c r="ICI119" s="1" t="s">
        <v>538</v>
      </c>
      <c r="ICJ119" s="4" t="str" cm="1">
        <f t="array" ref="ICJ119:ICL119">IFERROR(VLOOKUP(ICI119,[1]MA!$A$6:$D$32,{2,3,4},0),IFERROR(VLOOKUP(ICI119,[1]MO!$A$6:$D$26,{2,3,4},0),IFERROR(VLOOKUP(ICI119,[1]MQ!$A$6:$D$26,{2,3,4},0),IFERROR(VLOOKUP(ICI119,[1]BA!$A$6:$H$184,{2,5,8},0),{"No encontrado","X","X"}))))</f>
        <v>VARILLA CORRUGADA</v>
      </c>
      <c r="ICK119" s="12" t="str">
        <v>Kg</v>
      </c>
      <c r="ICL119" s="4">
        <v>18</v>
      </c>
      <c r="ICM119" s="1">
        <f t="shared" ref="ICM119" si="6913">4*0.556*1.05</f>
        <v>2.34</v>
      </c>
      <c r="ICN119" s="4">
        <f t="shared" si="1544"/>
        <v>42.12</v>
      </c>
      <c r="ICQ119" s="1" t="s">
        <v>538</v>
      </c>
      <c r="ICR119" s="4" t="str" cm="1">
        <f t="array" ref="ICR119:ICT119">IFERROR(VLOOKUP(ICQ119,[1]MA!$A$6:$D$32,{2,3,4},0),IFERROR(VLOOKUP(ICQ119,[1]MO!$A$6:$D$26,{2,3,4},0),IFERROR(VLOOKUP(ICQ119,[1]MQ!$A$6:$D$26,{2,3,4},0),IFERROR(VLOOKUP(ICQ119,[1]BA!$A$6:$H$184,{2,5,8},0),{"No encontrado","X","X"}))))</f>
        <v>VARILLA CORRUGADA</v>
      </c>
      <c r="ICS119" s="12" t="str">
        <v>Kg</v>
      </c>
      <c r="ICT119" s="4">
        <v>18</v>
      </c>
      <c r="ICU119" s="1">
        <f t="shared" ref="ICU119" si="6914">4*0.556*1.05</f>
        <v>2.34</v>
      </c>
      <c r="ICV119" s="4">
        <f t="shared" si="1546"/>
        <v>42.12</v>
      </c>
      <c r="ICY119" s="1" t="s">
        <v>538</v>
      </c>
      <c r="ICZ119" s="4" t="str" cm="1">
        <f t="array" ref="ICZ119:IDB119">IFERROR(VLOOKUP(ICY119,[1]MA!$A$6:$D$32,{2,3,4},0),IFERROR(VLOOKUP(ICY119,[1]MO!$A$6:$D$26,{2,3,4},0),IFERROR(VLOOKUP(ICY119,[1]MQ!$A$6:$D$26,{2,3,4},0),IFERROR(VLOOKUP(ICY119,[1]BA!$A$6:$H$184,{2,5,8},0),{"No encontrado","X","X"}))))</f>
        <v>VARILLA CORRUGADA</v>
      </c>
      <c r="IDA119" s="12" t="str">
        <v>Kg</v>
      </c>
      <c r="IDB119" s="4">
        <v>18</v>
      </c>
      <c r="IDC119" s="1">
        <f t="shared" ref="IDC119" si="6915">4*0.556*1.05</f>
        <v>2.34</v>
      </c>
      <c r="IDD119" s="4">
        <f t="shared" si="1548"/>
        <v>42.12</v>
      </c>
      <c r="IDG119" s="1" t="s">
        <v>538</v>
      </c>
      <c r="IDH119" s="4" t="str" cm="1">
        <f t="array" ref="IDH119:IDJ119">IFERROR(VLOOKUP(IDG119,[1]MA!$A$6:$D$32,{2,3,4},0),IFERROR(VLOOKUP(IDG119,[1]MO!$A$6:$D$26,{2,3,4},0),IFERROR(VLOOKUP(IDG119,[1]MQ!$A$6:$D$26,{2,3,4},0),IFERROR(VLOOKUP(IDG119,[1]BA!$A$6:$H$184,{2,5,8},0),{"No encontrado","X","X"}))))</f>
        <v>VARILLA CORRUGADA</v>
      </c>
      <c r="IDI119" s="12" t="str">
        <v>Kg</v>
      </c>
      <c r="IDJ119" s="4">
        <v>18</v>
      </c>
      <c r="IDK119" s="1">
        <f t="shared" ref="IDK119" si="6916">4*0.556*1.05</f>
        <v>2.34</v>
      </c>
      <c r="IDL119" s="4">
        <f t="shared" si="1550"/>
        <v>42.12</v>
      </c>
      <c r="IDO119" s="1" t="s">
        <v>538</v>
      </c>
      <c r="IDP119" s="4" t="str" cm="1">
        <f t="array" ref="IDP119:IDR119">IFERROR(VLOOKUP(IDO119,[1]MA!$A$6:$D$32,{2,3,4},0),IFERROR(VLOOKUP(IDO119,[1]MO!$A$6:$D$26,{2,3,4},0),IFERROR(VLOOKUP(IDO119,[1]MQ!$A$6:$D$26,{2,3,4},0),IFERROR(VLOOKUP(IDO119,[1]BA!$A$6:$H$184,{2,5,8},0),{"No encontrado","X","X"}))))</f>
        <v>VARILLA CORRUGADA</v>
      </c>
      <c r="IDQ119" s="12" t="str">
        <v>Kg</v>
      </c>
      <c r="IDR119" s="4">
        <v>18</v>
      </c>
      <c r="IDS119" s="1">
        <f t="shared" ref="IDS119" si="6917">4*0.556*1.05</f>
        <v>2.34</v>
      </c>
      <c r="IDT119" s="4">
        <f t="shared" si="1552"/>
        <v>42.12</v>
      </c>
      <c r="IDW119" s="1" t="s">
        <v>538</v>
      </c>
      <c r="IDX119" s="4" t="str" cm="1">
        <f t="array" ref="IDX119:IDZ119">IFERROR(VLOOKUP(IDW119,[1]MA!$A$6:$D$32,{2,3,4},0),IFERROR(VLOOKUP(IDW119,[1]MO!$A$6:$D$26,{2,3,4},0),IFERROR(VLOOKUP(IDW119,[1]MQ!$A$6:$D$26,{2,3,4},0),IFERROR(VLOOKUP(IDW119,[1]BA!$A$6:$H$184,{2,5,8},0),{"No encontrado","X","X"}))))</f>
        <v>VARILLA CORRUGADA</v>
      </c>
      <c r="IDY119" s="12" t="str">
        <v>Kg</v>
      </c>
      <c r="IDZ119" s="4">
        <v>18</v>
      </c>
      <c r="IEA119" s="1">
        <f t="shared" ref="IEA119" si="6918">4*0.556*1.05</f>
        <v>2.34</v>
      </c>
      <c r="IEB119" s="4">
        <f t="shared" si="1554"/>
        <v>42.12</v>
      </c>
      <c r="IEE119" s="1" t="s">
        <v>538</v>
      </c>
      <c r="IEF119" s="4" t="str" cm="1">
        <f t="array" ref="IEF119:IEH119">IFERROR(VLOOKUP(IEE119,[1]MA!$A$6:$D$32,{2,3,4},0),IFERROR(VLOOKUP(IEE119,[1]MO!$A$6:$D$26,{2,3,4},0),IFERROR(VLOOKUP(IEE119,[1]MQ!$A$6:$D$26,{2,3,4},0),IFERROR(VLOOKUP(IEE119,[1]BA!$A$6:$H$184,{2,5,8},0),{"No encontrado","X","X"}))))</f>
        <v>VARILLA CORRUGADA</v>
      </c>
      <c r="IEG119" s="12" t="str">
        <v>Kg</v>
      </c>
      <c r="IEH119" s="4">
        <v>18</v>
      </c>
      <c r="IEI119" s="1">
        <f t="shared" ref="IEI119" si="6919">4*0.556*1.05</f>
        <v>2.34</v>
      </c>
      <c r="IEJ119" s="4">
        <f t="shared" si="1556"/>
        <v>42.12</v>
      </c>
      <c r="IEM119" s="1" t="s">
        <v>538</v>
      </c>
      <c r="IEN119" s="4" t="str" cm="1">
        <f t="array" ref="IEN119:IEP119">IFERROR(VLOOKUP(IEM119,[1]MA!$A$6:$D$32,{2,3,4},0),IFERROR(VLOOKUP(IEM119,[1]MO!$A$6:$D$26,{2,3,4},0),IFERROR(VLOOKUP(IEM119,[1]MQ!$A$6:$D$26,{2,3,4},0),IFERROR(VLOOKUP(IEM119,[1]BA!$A$6:$H$184,{2,5,8},0),{"No encontrado","X","X"}))))</f>
        <v>VARILLA CORRUGADA</v>
      </c>
      <c r="IEO119" s="12" t="str">
        <v>Kg</v>
      </c>
      <c r="IEP119" s="4">
        <v>18</v>
      </c>
      <c r="IEQ119" s="1">
        <f t="shared" ref="IEQ119" si="6920">4*0.556*1.05</f>
        <v>2.34</v>
      </c>
      <c r="IER119" s="4">
        <f t="shared" si="1558"/>
        <v>42.12</v>
      </c>
      <c r="IEU119" s="1" t="s">
        <v>538</v>
      </c>
      <c r="IEV119" s="4" t="str" cm="1">
        <f t="array" ref="IEV119:IEX119">IFERROR(VLOOKUP(IEU119,[1]MA!$A$6:$D$32,{2,3,4},0),IFERROR(VLOOKUP(IEU119,[1]MO!$A$6:$D$26,{2,3,4},0),IFERROR(VLOOKUP(IEU119,[1]MQ!$A$6:$D$26,{2,3,4},0),IFERROR(VLOOKUP(IEU119,[1]BA!$A$6:$H$184,{2,5,8},0),{"No encontrado","X","X"}))))</f>
        <v>VARILLA CORRUGADA</v>
      </c>
      <c r="IEW119" s="12" t="str">
        <v>Kg</v>
      </c>
      <c r="IEX119" s="4">
        <v>18</v>
      </c>
      <c r="IEY119" s="1">
        <f t="shared" ref="IEY119" si="6921">4*0.556*1.05</f>
        <v>2.34</v>
      </c>
      <c r="IEZ119" s="4">
        <f t="shared" si="1560"/>
        <v>42.12</v>
      </c>
      <c r="IFC119" s="1" t="s">
        <v>538</v>
      </c>
      <c r="IFD119" s="4" t="str" cm="1">
        <f t="array" ref="IFD119:IFF119">IFERROR(VLOOKUP(IFC119,[1]MA!$A$6:$D$32,{2,3,4},0),IFERROR(VLOOKUP(IFC119,[1]MO!$A$6:$D$26,{2,3,4},0),IFERROR(VLOOKUP(IFC119,[1]MQ!$A$6:$D$26,{2,3,4},0),IFERROR(VLOOKUP(IFC119,[1]BA!$A$6:$H$184,{2,5,8},0),{"No encontrado","X","X"}))))</f>
        <v>VARILLA CORRUGADA</v>
      </c>
      <c r="IFE119" s="12" t="str">
        <v>Kg</v>
      </c>
      <c r="IFF119" s="4">
        <v>18</v>
      </c>
      <c r="IFG119" s="1">
        <f t="shared" ref="IFG119" si="6922">4*0.556*1.05</f>
        <v>2.34</v>
      </c>
      <c r="IFH119" s="4">
        <f t="shared" si="1562"/>
        <v>42.12</v>
      </c>
      <c r="IFK119" s="1" t="s">
        <v>538</v>
      </c>
      <c r="IFL119" s="4" t="str" cm="1">
        <f t="array" ref="IFL119:IFN119">IFERROR(VLOOKUP(IFK119,[1]MA!$A$6:$D$32,{2,3,4},0),IFERROR(VLOOKUP(IFK119,[1]MO!$A$6:$D$26,{2,3,4},0),IFERROR(VLOOKUP(IFK119,[1]MQ!$A$6:$D$26,{2,3,4},0),IFERROR(VLOOKUP(IFK119,[1]BA!$A$6:$H$184,{2,5,8},0),{"No encontrado","X","X"}))))</f>
        <v>VARILLA CORRUGADA</v>
      </c>
      <c r="IFM119" s="12" t="str">
        <v>Kg</v>
      </c>
      <c r="IFN119" s="4">
        <v>18</v>
      </c>
      <c r="IFO119" s="1">
        <f t="shared" ref="IFO119" si="6923">4*0.556*1.05</f>
        <v>2.34</v>
      </c>
      <c r="IFP119" s="4">
        <f t="shared" si="1564"/>
        <v>42.12</v>
      </c>
      <c r="IFS119" s="1" t="s">
        <v>538</v>
      </c>
      <c r="IFT119" s="4" t="str" cm="1">
        <f t="array" ref="IFT119:IFV119">IFERROR(VLOOKUP(IFS119,[1]MA!$A$6:$D$32,{2,3,4},0),IFERROR(VLOOKUP(IFS119,[1]MO!$A$6:$D$26,{2,3,4},0),IFERROR(VLOOKUP(IFS119,[1]MQ!$A$6:$D$26,{2,3,4},0),IFERROR(VLOOKUP(IFS119,[1]BA!$A$6:$H$184,{2,5,8},0),{"No encontrado","X","X"}))))</f>
        <v>VARILLA CORRUGADA</v>
      </c>
      <c r="IFU119" s="12" t="str">
        <v>Kg</v>
      </c>
      <c r="IFV119" s="4">
        <v>18</v>
      </c>
      <c r="IFW119" s="1">
        <f t="shared" ref="IFW119" si="6924">4*0.556*1.05</f>
        <v>2.34</v>
      </c>
      <c r="IFX119" s="4">
        <f t="shared" si="1566"/>
        <v>42.12</v>
      </c>
      <c r="IGA119" s="1" t="s">
        <v>538</v>
      </c>
      <c r="IGB119" s="4" t="str" cm="1">
        <f t="array" ref="IGB119:IGD119">IFERROR(VLOOKUP(IGA119,[1]MA!$A$6:$D$32,{2,3,4},0),IFERROR(VLOOKUP(IGA119,[1]MO!$A$6:$D$26,{2,3,4},0),IFERROR(VLOOKUP(IGA119,[1]MQ!$A$6:$D$26,{2,3,4},0),IFERROR(VLOOKUP(IGA119,[1]BA!$A$6:$H$184,{2,5,8},0),{"No encontrado","X","X"}))))</f>
        <v>VARILLA CORRUGADA</v>
      </c>
      <c r="IGC119" s="12" t="str">
        <v>Kg</v>
      </c>
      <c r="IGD119" s="4">
        <v>18</v>
      </c>
      <c r="IGE119" s="1">
        <f t="shared" ref="IGE119" si="6925">4*0.556*1.05</f>
        <v>2.34</v>
      </c>
      <c r="IGF119" s="4">
        <f t="shared" si="1568"/>
        <v>42.12</v>
      </c>
      <c r="IGI119" s="1" t="s">
        <v>538</v>
      </c>
      <c r="IGJ119" s="4" t="str" cm="1">
        <f t="array" ref="IGJ119:IGL119">IFERROR(VLOOKUP(IGI119,[1]MA!$A$6:$D$32,{2,3,4},0),IFERROR(VLOOKUP(IGI119,[1]MO!$A$6:$D$26,{2,3,4},0),IFERROR(VLOOKUP(IGI119,[1]MQ!$A$6:$D$26,{2,3,4},0),IFERROR(VLOOKUP(IGI119,[1]BA!$A$6:$H$184,{2,5,8},0),{"No encontrado","X","X"}))))</f>
        <v>VARILLA CORRUGADA</v>
      </c>
      <c r="IGK119" s="12" t="str">
        <v>Kg</v>
      </c>
      <c r="IGL119" s="4">
        <v>18</v>
      </c>
      <c r="IGM119" s="1">
        <f t="shared" ref="IGM119" si="6926">4*0.556*1.05</f>
        <v>2.34</v>
      </c>
      <c r="IGN119" s="4">
        <f t="shared" si="1570"/>
        <v>42.12</v>
      </c>
      <c r="IGQ119" s="1" t="s">
        <v>538</v>
      </c>
      <c r="IGR119" s="4" t="str" cm="1">
        <f t="array" ref="IGR119:IGT119">IFERROR(VLOOKUP(IGQ119,[1]MA!$A$6:$D$32,{2,3,4},0),IFERROR(VLOOKUP(IGQ119,[1]MO!$A$6:$D$26,{2,3,4},0),IFERROR(VLOOKUP(IGQ119,[1]MQ!$A$6:$D$26,{2,3,4},0),IFERROR(VLOOKUP(IGQ119,[1]BA!$A$6:$H$184,{2,5,8},0),{"No encontrado","X","X"}))))</f>
        <v>VARILLA CORRUGADA</v>
      </c>
      <c r="IGS119" s="12" t="str">
        <v>Kg</v>
      </c>
      <c r="IGT119" s="4">
        <v>18</v>
      </c>
      <c r="IGU119" s="1">
        <f t="shared" ref="IGU119" si="6927">4*0.556*1.05</f>
        <v>2.34</v>
      </c>
      <c r="IGV119" s="4">
        <f t="shared" si="1572"/>
        <v>42.12</v>
      </c>
      <c r="IGY119" s="1" t="s">
        <v>538</v>
      </c>
      <c r="IGZ119" s="4" t="str" cm="1">
        <f t="array" ref="IGZ119:IHB119">IFERROR(VLOOKUP(IGY119,[1]MA!$A$6:$D$32,{2,3,4},0),IFERROR(VLOOKUP(IGY119,[1]MO!$A$6:$D$26,{2,3,4},0),IFERROR(VLOOKUP(IGY119,[1]MQ!$A$6:$D$26,{2,3,4},0),IFERROR(VLOOKUP(IGY119,[1]BA!$A$6:$H$184,{2,5,8},0),{"No encontrado","X","X"}))))</f>
        <v>VARILLA CORRUGADA</v>
      </c>
      <c r="IHA119" s="12" t="str">
        <v>Kg</v>
      </c>
      <c r="IHB119" s="4">
        <v>18</v>
      </c>
      <c r="IHC119" s="1">
        <f t="shared" ref="IHC119" si="6928">4*0.556*1.05</f>
        <v>2.34</v>
      </c>
      <c r="IHD119" s="4">
        <f t="shared" si="1574"/>
        <v>42.12</v>
      </c>
      <c r="IHG119" s="1" t="s">
        <v>538</v>
      </c>
      <c r="IHH119" s="4" t="str" cm="1">
        <f t="array" ref="IHH119:IHJ119">IFERROR(VLOOKUP(IHG119,[1]MA!$A$6:$D$32,{2,3,4},0),IFERROR(VLOOKUP(IHG119,[1]MO!$A$6:$D$26,{2,3,4},0),IFERROR(VLOOKUP(IHG119,[1]MQ!$A$6:$D$26,{2,3,4},0),IFERROR(VLOOKUP(IHG119,[1]BA!$A$6:$H$184,{2,5,8},0),{"No encontrado","X","X"}))))</f>
        <v>VARILLA CORRUGADA</v>
      </c>
      <c r="IHI119" s="12" t="str">
        <v>Kg</v>
      </c>
      <c r="IHJ119" s="4">
        <v>18</v>
      </c>
      <c r="IHK119" s="1">
        <f t="shared" ref="IHK119" si="6929">4*0.556*1.05</f>
        <v>2.34</v>
      </c>
      <c r="IHL119" s="4">
        <f t="shared" si="1576"/>
        <v>42.12</v>
      </c>
      <c r="IHO119" s="1" t="s">
        <v>538</v>
      </c>
      <c r="IHP119" s="4" t="str" cm="1">
        <f t="array" ref="IHP119:IHR119">IFERROR(VLOOKUP(IHO119,[1]MA!$A$6:$D$32,{2,3,4},0),IFERROR(VLOOKUP(IHO119,[1]MO!$A$6:$D$26,{2,3,4},0),IFERROR(VLOOKUP(IHO119,[1]MQ!$A$6:$D$26,{2,3,4},0),IFERROR(VLOOKUP(IHO119,[1]BA!$A$6:$H$184,{2,5,8},0),{"No encontrado","X","X"}))))</f>
        <v>VARILLA CORRUGADA</v>
      </c>
      <c r="IHQ119" s="12" t="str">
        <v>Kg</v>
      </c>
      <c r="IHR119" s="4">
        <v>18</v>
      </c>
      <c r="IHS119" s="1">
        <f t="shared" ref="IHS119" si="6930">4*0.556*1.05</f>
        <v>2.34</v>
      </c>
      <c r="IHT119" s="4">
        <f t="shared" si="1578"/>
        <v>42.12</v>
      </c>
      <c r="IHW119" s="1" t="s">
        <v>538</v>
      </c>
      <c r="IHX119" s="4" t="str" cm="1">
        <f t="array" ref="IHX119:IHZ119">IFERROR(VLOOKUP(IHW119,[1]MA!$A$6:$D$32,{2,3,4},0),IFERROR(VLOOKUP(IHW119,[1]MO!$A$6:$D$26,{2,3,4},0),IFERROR(VLOOKUP(IHW119,[1]MQ!$A$6:$D$26,{2,3,4},0),IFERROR(VLOOKUP(IHW119,[1]BA!$A$6:$H$184,{2,5,8},0),{"No encontrado","X","X"}))))</f>
        <v>VARILLA CORRUGADA</v>
      </c>
      <c r="IHY119" s="12" t="str">
        <v>Kg</v>
      </c>
      <c r="IHZ119" s="4">
        <v>18</v>
      </c>
      <c r="IIA119" s="1">
        <f t="shared" ref="IIA119" si="6931">4*0.556*1.05</f>
        <v>2.34</v>
      </c>
      <c r="IIB119" s="4">
        <f t="shared" si="1580"/>
        <v>42.12</v>
      </c>
      <c r="IIE119" s="1" t="s">
        <v>538</v>
      </c>
      <c r="IIF119" s="4" t="str" cm="1">
        <f t="array" ref="IIF119:IIH119">IFERROR(VLOOKUP(IIE119,[1]MA!$A$6:$D$32,{2,3,4},0),IFERROR(VLOOKUP(IIE119,[1]MO!$A$6:$D$26,{2,3,4},0),IFERROR(VLOOKUP(IIE119,[1]MQ!$A$6:$D$26,{2,3,4},0),IFERROR(VLOOKUP(IIE119,[1]BA!$A$6:$H$184,{2,5,8},0),{"No encontrado","X","X"}))))</f>
        <v>VARILLA CORRUGADA</v>
      </c>
      <c r="IIG119" s="12" t="str">
        <v>Kg</v>
      </c>
      <c r="IIH119" s="4">
        <v>18</v>
      </c>
      <c r="III119" s="1">
        <f t="shared" ref="III119" si="6932">4*0.556*1.05</f>
        <v>2.34</v>
      </c>
      <c r="IIJ119" s="4">
        <f t="shared" si="1582"/>
        <v>42.12</v>
      </c>
      <c r="IIM119" s="1" t="s">
        <v>538</v>
      </c>
      <c r="IIN119" s="4" t="str" cm="1">
        <f t="array" ref="IIN119:IIP119">IFERROR(VLOOKUP(IIM119,[1]MA!$A$6:$D$32,{2,3,4},0),IFERROR(VLOOKUP(IIM119,[1]MO!$A$6:$D$26,{2,3,4},0),IFERROR(VLOOKUP(IIM119,[1]MQ!$A$6:$D$26,{2,3,4},0),IFERROR(VLOOKUP(IIM119,[1]BA!$A$6:$H$184,{2,5,8},0),{"No encontrado","X","X"}))))</f>
        <v>VARILLA CORRUGADA</v>
      </c>
      <c r="IIO119" s="12" t="str">
        <v>Kg</v>
      </c>
      <c r="IIP119" s="4">
        <v>18</v>
      </c>
      <c r="IIQ119" s="1">
        <f t="shared" ref="IIQ119" si="6933">4*0.556*1.05</f>
        <v>2.34</v>
      </c>
      <c r="IIR119" s="4">
        <f t="shared" si="1584"/>
        <v>42.12</v>
      </c>
      <c r="IIU119" s="1" t="s">
        <v>538</v>
      </c>
      <c r="IIV119" s="4" t="str" cm="1">
        <f t="array" ref="IIV119:IIX119">IFERROR(VLOOKUP(IIU119,[1]MA!$A$6:$D$32,{2,3,4},0),IFERROR(VLOOKUP(IIU119,[1]MO!$A$6:$D$26,{2,3,4},0),IFERROR(VLOOKUP(IIU119,[1]MQ!$A$6:$D$26,{2,3,4},0),IFERROR(VLOOKUP(IIU119,[1]BA!$A$6:$H$184,{2,5,8},0),{"No encontrado","X","X"}))))</f>
        <v>VARILLA CORRUGADA</v>
      </c>
      <c r="IIW119" s="12" t="str">
        <v>Kg</v>
      </c>
      <c r="IIX119" s="4">
        <v>18</v>
      </c>
      <c r="IIY119" s="1">
        <f t="shared" ref="IIY119" si="6934">4*0.556*1.05</f>
        <v>2.34</v>
      </c>
      <c r="IIZ119" s="4">
        <f t="shared" si="1586"/>
        <v>42.12</v>
      </c>
      <c r="IJC119" s="1" t="s">
        <v>538</v>
      </c>
      <c r="IJD119" s="4" t="str" cm="1">
        <f t="array" ref="IJD119:IJF119">IFERROR(VLOOKUP(IJC119,[1]MA!$A$6:$D$32,{2,3,4},0),IFERROR(VLOOKUP(IJC119,[1]MO!$A$6:$D$26,{2,3,4},0),IFERROR(VLOOKUP(IJC119,[1]MQ!$A$6:$D$26,{2,3,4},0),IFERROR(VLOOKUP(IJC119,[1]BA!$A$6:$H$184,{2,5,8},0),{"No encontrado","X","X"}))))</f>
        <v>VARILLA CORRUGADA</v>
      </c>
      <c r="IJE119" s="12" t="str">
        <v>Kg</v>
      </c>
      <c r="IJF119" s="4">
        <v>18</v>
      </c>
      <c r="IJG119" s="1">
        <f t="shared" ref="IJG119" si="6935">4*0.556*1.05</f>
        <v>2.34</v>
      </c>
      <c r="IJH119" s="4">
        <f t="shared" si="1588"/>
        <v>42.12</v>
      </c>
      <c r="IJK119" s="1" t="s">
        <v>538</v>
      </c>
      <c r="IJL119" s="4" t="str" cm="1">
        <f t="array" ref="IJL119:IJN119">IFERROR(VLOOKUP(IJK119,[1]MA!$A$6:$D$32,{2,3,4},0),IFERROR(VLOOKUP(IJK119,[1]MO!$A$6:$D$26,{2,3,4},0),IFERROR(VLOOKUP(IJK119,[1]MQ!$A$6:$D$26,{2,3,4},0),IFERROR(VLOOKUP(IJK119,[1]BA!$A$6:$H$184,{2,5,8},0),{"No encontrado","X","X"}))))</f>
        <v>VARILLA CORRUGADA</v>
      </c>
      <c r="IJM119" s="12" t="str">
        <v>Kg</v>
      </c>
      <c r="IJN119" s="4">
        <v>18</v>
      </c>
      <c r="IJO119" s="1">
        <f t="shared" ref="IJO119" si="6936">4*0.556*1.05</f>
        <v>2.34</v>
      </c>
      <c r="IJP119" s="4">
        <f t="shared" si="1590"/>
        <v>42.12</v>
      </c>
      <c r="IJS119" s="1" t="s">
        <v>538</v>
      </c>
      <c r="IJT119" s="4" t="str" cm="1">
        <f t="array" ref="IJT119:IJV119">IFERROR(VLOOKUP(IJS119,[1]MA!$A$6:$D$32,{2,3,4},0),IFERROR(VLOOKUP(IJS119,[1]MO!$A$6:$D$26,{2,3,4},0),IFERROR(VLOOKUP(IJS119,[1]MQ!$A$6:$D$26,{2,3,4},0),IFERROR(VLOOKUP(IJS119,[1]BA!$A$6:$H$184,{2,5,8},0),{"No encontrado","X","X"}))))</f>
        <v>VARILLA CORRUGADA</v>
      </c>
      <c r="IJU119" s="12" t="str">
        <v>Kg</v>
      </c>
      <c r="IJV119" s="4">
        <v>18</v>
      </c>
      <c r="IJW119" s="1">
        <f t="shared" ref="IJW119" si="6937">4*0.556*1.05</f>
        <v>2.34</v>
      </c>
      <c r="IJX119" s="4">
        <f t="shared" si="1592"/>
        <v>42.12</v>
      </c>
      <c r="IKA119" s="1" t="s">
        <v>538</v>
      </c>
      <c r="IKB119" s="4" t="str" cm="1">
        <f t="array" ref="IKB119:IKD119">IFERROR(VLOOKUP(IKA119,[1]MA!$A$6:$D$32,{2,3,4},0),IFERROR(VLOOKUP(IKA119,[1]MO!$A$6:$D$26,{2,3,4},0),IFERROR(VLOOKUP(IKA119,[1]MQ!$A$6:$D$26,{2,3,4},0),IFERROR(VLOOKUP(IKA119,[1]BA!$A$6:$H$184,{2,5,8},0),{"No encontrado","X","X"}))))</f>
        <v>VARILLA CORRUGADA</v>
      </c>
      <c r="IKC119" s="12" t="str">
        <v>Kg</v>
      </c>
      <c r="IKD119" s="4">
        <v>18</v>
      </c>
      <c r="IKE119" s="1">
        <f t="shared" ref="IKE119" si="6938">4*0.556*1.05</f>
        <v>2.34</v>
      </c>
      <c r="IKF119" s="4">
        <f t="shared" si="1594"/>
        <v>42.12</v>
      </c>
      <c r="IKI119" s="1" t="s">
        <v>538</v>
      </c>
      <c r="IKJ119" s="4" t="str" cm="1">
        <f t="array" ref="IKJ119:IKL119">IFERROR(VLOOKUP(IKI119,[1]MA!$A$6:$D$32,{2,3,4},0),IFERROR(VLOOKUP(IKI119,[1]MO!$A$6:$D$26,{2,3,4},0),IFERROR(VLOOKUP(IKI119,[1]MQ!$A$6:$D$26,{2,3,4},0),IFERROR(VLOOKUP(IKI119,[1]BA!$A$6:$H$184,{2,5,8},0),{"No encontrado","X","X"}))))</f>
        <v>VARILLA CORRUGADA</v>
      </c>
      <c r="IKK119" s="12" t="str">
        <v>Kg</v>
      </c>
      <c r="IKL119" s="4">
        <v>18</v>
      </c>
      <c r="IKM119" s="1">
        <f t="shared" ref="IKM119" si="6939">4*0.556*1.05</f>
        <v>2.34</v>
      </c>
      <c r="IKN119" s="4">
        <f t="shared" si="1596"/>
        <v>42.12</v>
      </c>
      <c r="IKQ119" s="1" t="s">
        <v>538</v>
      </c>
      <c r="IKR119" s="4" t="str" cm="1">
        <f t="array" ref="IKR119:IKT119">IFERROR(VLOOKUP(IKQ119,[1]MA!$A$6:$D$32,{2,3,4},0),IFERROR(VLOOKUP(IKQ119,[1]MO!$A$6:$D$26,{2,3,4},0),IFERROR(VLOOKUP(IKQ119,[1]MQ!$A$6:$D$26,{2,3,4},0),IFERROR(VLOOKUP(IKQ119,[1]BA!$A$6:$H$184,{2,5,8},0),{"No encontrado","X","X"}))))</f>
        <v>VARILLA CORRUGADA</v>
      </c>
      <c r="IKS119" s="12" t="str">
        <v>Kg</v>
      </c>
      <c r="IKT119" s="4">
        <v>18</v>
      </c>
      <c r="IKU119" s="1">
        <f t="shared" ref="IKU119" si="6940">4*0.556*1.05</f>
        <v>2.34</v>
      </c>
      <c r="IKV119" s="4">
        <f t="shared" si="1598"/>
        <v>42.12</v>
      </c>
      <c r="IKY119" s="1" t="s">
        <v>538</v>
      </c>
      <c r="IKZ119" s="4" t="str" cm="1">
        <f t="array" ref="IKZ119:ILB119">IFERROR(VLOOKUP(IKY119,[1]MA!$A$6:$D$32,{2,3,4},0),IFERROR(VLOOKUP(IKY119,[1]MO!$A$6:$D$26,{2,3,4},0),IFERROR(VLOOKUP(IKY119,[1]MQ!$A$6:$D$26,{2,3,4},0),IFERROR(VLOOKUP(IKY119,[1]BA!$A$6:$H$184,{2,5,8},0),{"No encontrado","X","X"}))))</f>
        <v>VARILLA CORRUGADA</v>
      </c>
      <c r="ILA119" s="12" t="str">
        <v>Kg</v>
      </c>
      <c r="ILB119" s="4">
        <v>18</v>
      </c>
      <c r="ILC119" s="1">
        <f t="shared" ref="ILC119" si="6941">4*0.556*1.05</f>
        <v>2.34</v>
      </c>
      <c r="ILD119" s="4">
        <f t="shared" si="1600"/>
        <v>42.12</v>
      </c>
      <c r="ILG119" s="1" t="s">
        <v>538</v>
      </c>
      <c r="ILH119" s="4" t="str" cm="1">
        <f t="array" ref="ILH119:ILJ119">IFERROR(VLOOKUP(ILG119,[1]MA!$A$6:$D$32,{2,3,4},0),IFERROR(VLOOKUP(ILG119,[1]MO!$A$6:$D$26,{2,3,4},0),IFERROR(VLOOKUP(ILG119,[1]MQ!$A$6:$D$26,{2,3,4},0),IFERROR(VLOOKUP(ILG119,[1]BA!$A$6:$H$184,{2,5,8},0),{"No encontrado","X","X"}))))</f>
        <v>VARILLA CORRUGADA</v>
      </c>
      <c r="ILI119" s="12" t="str">
        <v>Kg</v>
      </c>
      <c r="ILJ119" s="4">
        <v>18</v>
      </c>
      <c r="ILK119" s="1">
        <f t="shared" ref="ILK119" si="6942">4*0.556*1.05</f>
        <v>2.34</v>
      </c>
      <c r="ILL119" s="4">
        <f t="shared" si="1602"/>
        <v>42.12</v>
      </c>
      <c r="ILO119" s="1" t="s">
        <v>538</v>
      </c>
      <c r="ILP119" s="4" t="str" cm="1">
        <f t="array" ref="ILP119:ILR119">IFERROR(VLOOKUP(ILO119,[1]MA!$A$6:$D$32,{2,3,4},0),IFERROR(VLOOKUP(ILO119,[1]MO!$A$6:$D$26,{2,3,4},0),IFERROR(VLOOKUP(ILO119,[1]MQ!$A$6:$D$26,{2,3,4},0),IFERROR(VLOOKUP(ILO119,[1]BA!$A$6:$H$184,{2,5,8},0),{"No encontrado","X","X"}))))</f>
        <v>VARILLA CORRUGADA</v>
      </c>
      <c r="ILQ119" s="12" t="str">
        <v>Kg</v>
      </c>
      <c r="ILR119" s="4">
        <v>18</v>
      </c>
      <c r="ILS119" s="1">
        <f t="shared" ref="ILS119" si="6943">4*0.556*1.05</f>
        <v>2.34</v>
      </c>
      <c r="ILT119" s="4">
        <f t="shared" si="1604"/>
        <v>42.12</v>
      </c>
      <c r="ILW119" s="1" t="s">
        <v>538</v>
      </c>
      <c r="ILX119" s="4" t="str" cm="1">
        <f t="array" ref="ILX119:ILZ119">IFERROR(VLOOKUP(ILW119,[1]MA!$A$6:$D$32,{2,3,4},0),IFERROR(VLOOKUP(ILW119,[1]MO!$A$6:$D$26,{2,3,4},0),IFERROR(VLOOKUP(ILW119,[1]MQ!$A$6:$D$26,{2,3,4},0),IFERROR(VLOOKUP(ILW119,[1]BA!$A$6:$H$184,{2,5,8},0),{"No encontrado","X","X"}))))</f>
        <v>VARILLA CORRUGADA</v>
      </c>
      <c r="ILY119" s="12" t="str">
        <v>Kg</v>
      </c>
      <c r="ILZ119" s="4">
        <v>18</v>
      </c>
      <c r="IMA119" s="1">
        <f t="shared" ref="IMA119" si="6944">4*0.556*1.05</f>
        <v>2.34</v>
      </c>
      <c r="IMB119" s="4">
        <f t="shared" si="1606"/>
        <v>42.12</v>
      </c>
      <c r="IME119" s="1" t="s">
        <v>538</v>
      </c>
      <c r="IMF119" s="4" t="str" cm="1">
        <f t="array" ref="IMF119:IMH119">IFERROR(VLOOKUP(IME119,[1]MA!$A$6:$D$32,{2,3,4},0),IFERROR(VLOOKUP(IME119,[1]MO!$A$6:$D$26,{2,3,4},0),IFERROR(VLOOKUP(IME119,[1]MQ!$A$6:$D$26,{2,3,4},0),IFERROR(VLOOKUP(IME119,[1]BA!$A$6:$H$184,{2,5,8},0),{"No encontrado","X","X"}))))</f>
        <v>VARILLA CORRUGADA</v>
      </c>
      <c r="IMG119" s="12" t="str">
        <v>Kg</v>
      </c>
      <c r="IMH119" s="4">
        <v>18</v>
      </c>
      <c r="IMI119" s="1">
        <f t="shared" ref="IMI119" si="6945">4*0.556*1.05</f>
        <v>2.34</v>
      </c>
      <c r="IMJ119" s="4">
        <f t="shared" si="1608"/>
        <v>42.12</v>
      </c>
      <c r="IMM119" s="1" t="s">
        <v>538</v>
      </c>
      <c r="IMN119" s="4" t="str" cm="1">
        <f t="array" ref="IMN119:IMP119">IFERROR(VLOOKUP(IMM119,[1]MA!$A$6:$D$32,{2,3,4},0),IFERROR(VLOOKUP(IMM119,[1]MO!$A$6:$D$26,{2,3,4},0),IFERROR(VLOOKUP(IMM119,[1]MQ!$A$6:$D$26,{2,3,4},0),IFERROR(VLOOKUP(IMM119,[1]BA!$A$6:$H$184,{2,5,8},0),{"No encontrado","X","X"}))))</f>
        <v>VARILLA CORRUGADA</v>
      </c>
      <c r="IMO119" s="12" t="str">
        <v>Kg</v>
      </c>
      <c r="IMP119" s="4">
        <v>18</v>
      </c>
      <c r="IMQ119" s="1">
        <f t="shared" ref="IMQ119" si="6946">4*0.556*1.05</f>
        <v>2.34</v>
      </c>
      <c r="IMR119" s="4">
        <f t="shared" si="1610"/>
        <v>42.12</v>
      </c>
      <c r="IMU119" s="1" t="s">
        <v>538</v>
      </c>
      <c r="IMV119" s="4" t="str" cm="1">
        <f t="array" ref="IMV119:IMX119">IFERROR(VLOOKUP(IMU119,[1]MA!$A$6:$D$32,{2,3,4},0),IFERROR(VLOOKUP(IMU119,[1]MO!$A$6:$D$26,{2,3,4},0),IFERROR(VLOOKUP(IMU119,[1]MQ!$A$6:$D$26,{2,3,4},0),IFERROR(VLOOKUP(IMU119,[1]BA!$A$6:$H$184,{2,5,8},0),{"No encontrado","X","X"}))))</f>
        <v>VARILLA CORRUGADA</v>
      </c>
      <c r="IMW119" s="12" t="str">
        <v>Kg</v>
      </c>
      <c r="IMX119" s="4">
        <v>18</v>
      </c>
      <c r="IMY119" s="1">
        <f t="shared" ref="IMY119" si="6947">4*0.556*1.05</f>
        <v>2.34</v>
      </c>
      <c r="IMZ119" s="4">
        <f t="shared" si="1612"/>
        <v>42.12</v>
      </c>
      <c r="INC119" s="1" t="s">
        <v>538</v>
      </c>
      <c r="IND119" s="4" t="str" cm="1">
        <f t="array" ref="IND119:INF119">IFERROR(VLOOKUP(INC119,[1]MA!$A$6:$D$32,{2,3,4},0),IFERROR(VLOOKUP(INC119,[1]MO!$A$6:$D$26,{2,3,4},0),IFERROR(VLOOKUP(INC119,[1]MQ!$A$6:$D$26,{2,3,4},0),IFERROR(VLOOKUP(INC119,[1]BA!$A$6:$H$184,{2,5,8},0),{"No encontrado","X","X"}))))</f>
        <v>VARILLA CORRUGADA</v>
      </c>
      <c r="INE119" s="12" t="str">
        <v>Kg</v>
      </c>
      <c r="INF119" s="4">
        <v>18</v>
      </c>
      <c r="ING119" s="1">
        <f t="shared" ref="ING119" si="6948">4*0.556*1.05</f>
        <v>2.34</v>
      </c>
      <c r="INH119" s="4">
        <f t="shared" si="1614"/>
        <v>42.12</v>
      </c>
      <c r="INK119" s="1" t="s">
        <v>538</v>
      </c>
      <c r="INL119" s="4" t="str" cm="1">
        <f t="array" ref="INL119:INN119">IFERROR(VLOOKUP(INK119,[1]MA!$A$6:$D$32,{2,3,4},0),IFERROR(VLOOKUP(INK119,[1]MO!$A$6:$D$26,{2,3,4},0),IFERROR(VLOOKUP(INK119,[1]MQ!$A$6:$D$26,{2,3,4},0),IFERROR(VLOOKUP(INK119,[1]BA!$A$6:$H$184,{2,5,8},0),{"No encontrado","X","X"}))))</f>
        <v>VARILLA CORRUGADA</v>
      </c>
      <c r="INM119" s="12" t="str">
        <v>Kg</v>
      </c>
      <c r="INN119" s="4">
        <v>18</v>
      </c>
      <c r="INO119" s="1">
        <f t="shared" ref="INO119" si="6949">4*0.556*1.05</f>
        <v>2.34</v>
      </c>
      <c r="INP119" s="4">
        <f t="shared" si="1616"/>
        <v>42.12</v>
      </c>
      <c r="INS119" s="1" t="s">
        <v>538</v>
      </c>
      <c r="INT119" s="4" t="str" cm="1">
        <f t="array" ref="INT119:INV119">IFERROR(VLOOKUP(INS119,[1]MA!$A$6:$D$32,{2,3,4},0),IFERROR(VLOOKUP(INS119,[1]MO!$A$6:$D$26,{2,3,4},0),IFERROR(VLOOKUP(INS119,[1]MQ!$A$6:$D$26,{2,3,4},0),IFERROR(VLOOKUP(INS119,[1]BA!$A$6:$H$184,{2,5,8},0),{"No encontrado","X","X"}))))</f>
        <v>VARILLA CORRUGADA</v>
      </c>
      <c r="INU119" s="12" t="str">
        <v>Kg</v>
      </c>
      <c r="INV119" s="4">
        <v>18</v>
      </c>
      <c r="INW119" s="1">
        <f t="shared" ref="INW119" si="6950">4*0.556*1.05</f>
        <v>2.34</v>
      </c>
      <c r="INX119" s="4">
        <f t="shared" si="1618"/>
        <v>42.12</v>
      </c>
      <c r="IOA119" s="1" t="s">
        <v>538</v>
      </c>
      <c r="IOB119" s="4" t="str" cm="1">
        <f t="array" ref="IOB119:IOD119">IFERROR(VLOOKUP(IOA119,[1]MA!$A$6:$D$32,{2,3,4},0),IFERROR(VLOOKUP(IOA119,[1]MO!$A$6:$D$26,{2,3,4},0),IFERROR(VLOOKUP(IOA119,[1]MQ!$A$6:$D$26,{2,3,4},0),IFERROR(VLOOKUP(IOA119,[1]BA!$A$6:$H$184,{2,5,8},0),{"No encontrado","X","X"}))))</f>
        <v>VARILLA CORRUGADA</v>
      </c>
      <c r="IOC119" s="12" t="str">
        <v>Kg</v>
      </c>
      <c r="IOD119" s="4">
        <v>18</v>
      </c>
      <c r="IOE119" s="1">
        <f t="shared" ref="IOE119" si="6951">4*0.556*1.05</f>
        <v>2.34</v>
      </c>
      <c r="IOF119" s="4">
        <f t="shared" si="1620"/>
        <v>42.12</v>
      </c>
      <c r="IOI119" s="1" t="s">
        <v>538</v>
      </c>
      <c r="IOJ119" s="4" t="str" cm="1">
        <f t="array" ref="IOJ119:IOL119">IFERROR(VLOOKUP(IOI119,[1]MA!$A$6:$D$32,{2,3,4},0),IFERROR(VLOOKUP(IOI119,[1]MO!$A$6:$D$26,{2,3,4},0),IFERROR(VLOOKUP(IOI119,[1]MQ!$A$6:$D$26,{2,3,4},0),IFERROR(VLOOKUP(IOI119,[1]BA!$A$6:$H$184,{2,5,8},0),{"No encontrado","X","X"}))))</f>
        <v>VARILLA CORRUGADA</v>
      </c>
      <c r="IOK119" s="12" t="str">
        <v>Kg</v>
      </c>
      <c r="IOL119" s="4">
        <v>18</v>
      </c>
      <c r="IOM119" s="1">
        <f t="shared" ref="IOM119" si="6952">4*0.556*1.05</f>
        <v>2.34</v>
      </c>
      <c r="ION119" s="4">
        <f t="shared" si="1622"/>
        <v>42.12</v>
      </c>
      <c r="IOQ119" s="1" t="s">
        <v>538</v>
      </c>
      <c r="IOR119" s="4" t="str" cm="1">
        <f t="array" ref="IOR119:IOT119">IFERROR(VLOOKUP(IOQ119,[1]MA!$A$6:$D$32,{2,3,4},0),IFERROR(VLOOKUP(IOQ119,[1]MO!$A$6:$D$26,{2,3,4},0),IFERROR(VLOOKUP(IOQ119,[1]MQ!$A$6:$D$26,{2,3,4},0),IFERROR(VLOOKUP(IOQ119,[1]BA!$A$6:$H$184,{2,5,8},0),{"No encontrado","X","X"}))))</f>
        <v>VARILLA CORRUGADA</v>
      </c>
      <c r="IOS119" s="12" t="str">
        <v>Kg</v>
      </c>
      <c r="IOT119" s="4">
        <v>18</v>
      </c>
      <c r="IOU119" s="1">
        <f t="shared" ref="IOU119" si="6953">4*0.556*1.05</f>
        <v>2.34</v>
      </c>
      <c r="IOV119" s="4">
        <f t="shared" si="1624"/>
        <v>42.12</v>
      </c>
      <c r="IOY119" s="1" t="s">
        <v>538</v>
      </c>
      <c r="IOZ119" s="4" t="str" cm="1">
        <f t="array" ref="IOZ119:IPB119">IFERROR(VLOOKUP(IOY119,[1]MA!$A$6:$D$32,{2,3,4},0),IFERROR(VLOOKUP(IOY119,[1]MO!$A$6:$D$26,{2,3,4},0),IFERROR(VLOOKUP(IOY119,[1]MQ!$A$6:$D$26,{2,3,4},0),IFERROR(VLOOKUP(IOY119,[1]BA!$A$6:$H$184,{2,5,8},0),{"No encontrado","X","X"}))))</f>
        <v>VARILLA CORRUGADA</v>
      </c>
      <c r="IPA119" s="12" t="str">
        <v>Kg</v>
      </c>
      <c r="IPB119" s="4">
        <v>18</v>
      </c>
      <c r="IPC119" s="1">
        <f t="shared" ref="IPC119" si="6954">4*0.556*1.05</f>
        <v>2.34</v>
      </c>
      <c r="IPD119" s="4">
        <f t="shared" si="1626"/>
        <v>42.12</v>
      </c>
      <c r="IPG119" s="1" t="s">
        <v>538</v>
      </c>
      <c r="IPH119" s="4" t="str" cm="1">
        <f t="array" ref="IPH119:IPJ119">IFERROR(VLOOKUP(IPG119,[1]MA!$A$6:$D$32,{2,3,4},0),IFERROR(VLOOKUP(IPG119,[1]MO!$A$6:$D$26,{2,3,4},0),IFERROR(VLOOKUP(IPG119,[1]MQ!$A$6:$D$26,{2,3,4},0),IFERROR(VLOOKUP(IPG119,[1]BA!$A$6:$H$184,{2,5,8},0),{"No encontrado","X","X"}))))</f>
        <v>VARILLA CORRUGADA</v>
      </c>
      <c r="IPI119" s="12" t="str">
        <v>Kg</v>
      </c>
      <c r="IPJ119" s="4">
        <v>18</v>
      </c>
      <c r="IPK119" s="1">
        <f t="shared" ref="IPK119" si="6955">4*0.556*1.05</f>
        <v>2.34</v>
      </c>
      <c r="IPL119" s="4">
        <f t="shared" si="1628"/>
        <v>42.12</v>
      </c>
      <c r="IPO119" s="1" t="s">
        <v>538</v>
      </c>
      <c r="IPP119" s="4" t="str" cm="1">
        <f t="array" ref="IPP119:IPR119">IFERROR(VLOOKUP(IPO119,[1]MA!$A$6:$D$32,{2,3,4},0),IFERROR(VLOOKUP(IPO119,[1]MO!$A$6:$D$26,{2,3,4},0),IFERROR(VLOOKUP(IPO119,[1]MQ!$A$6:$D$26,{2,3,4},0),IFERROR(VLOOKUP(IPO119,[1]BA!$A$6:$H$184,{2,5,8},0),{"No encontrado","X","X"}))))</f>
        <v>VARILLA CORRUGADA</v>
      </c>
      <c r="IPQ119" s="12" t="str">
        <v>Kg</v>
      </c>
      <c r="IPR119" s="4">
        <v>18</v>
      </c>
      <c r="IPS119" s="1">
        <f t="shared" ref="IPS119" si="6956">4*0.556*1.05</f>
        <v>2.34</v>
      </c>
      <c r="IPT119" s="4">
        <f t="shared" si="1630"/>
        <v>42.12</v>
      </c>
      <c r="IPW119" s="1" t="s">
        <v>538</v>
      </c>
      <c r="IPX119" s="4" t="str" cm="1">
        <f t="array" ref="IPX119:IPZ119">IFERROR(VLOOKUP(IPW119,[1]MA!$A$6:$D$32,{2,3,4},0),IFERROR(VLOOKUP(IPW119,[1]MO!$A$6:$D$26,{2,3,4},0),IFERROR(VLOOKUP(IPW119,[1]MQ!$A$6:$D$26,{2,3,4},0),IFERROR(VLOOKUP(IPW119,[1]BA!$A$6:$H$184,{2,5,8},0),{"No encontrado","X","X"}))))</f>
        <v>VARILLA CORRUGADA</v>
      </c>
      <c r="IPY119" s="12" t="str">
        <v>Kg</v>
      </c>
      <c r="IPZ119" s="4">
        <v>18</v>
      </c>
      <c r="IQA119" s="1">
        <f t="shared" ref="IQA119" si="6957">4*0.556*1.05</f>
        <v>2.34</v>
      </c>
      <c r="IQB119" s="4">
        <f t="shared" si="1632"/>
        <v>42.12</v>
      </c>
      <c r="IQE119" s="1" t="s">
        <v>538</v>
      </c>
      <c r="IQF119" s="4" t="str" cm="1">
        <f t="array" ref="IQF119:IQH119">IFERROR(VLOOKUP(IQE119,[1]MA!$A$6:$D$32,{2,3,4},0),IFERROR(VLOOKUP(IQE119,[1]MO!$A$6:$D$26,{2,3,4},0),IFERROR(VLOOKUP(IQE119,[1]MQ!$A$6:$D$26,{2,3,4},0),IFERROR(VLOOKUP(IQE119,[1]BA!$A$6:$H$184,{2,5,8},0),{"No encontrado","X","X"}))))</f>
        <v>VARILLA CORRUGADA</v>
      </c>
      <c r="IQG119" s="12" t="str">
        <v>Kg</v>
      </c>
      <c r="IQH119" s="4">
        <v>18</v>
      </c>
      <c r="IQI119" s="1">
        <f t="shared" ref="IQI119" si="6958">4*0.556*1.05</f>
        <v>2.34</v>
      </c>
      <c r="IQJ119" s="4">
        <f t="shared" si="1634"/>
        <v>42.12</v>
      </c>
      <c r="IQM119" s="1" t="s">
        <v>538</v>
      </c>
      <c r="IQN119" s="4" t="str" cm="1">
        <f t="array" ref="IQN119:IQP119">IFERROR(VLOOKUP(IQM119,[1]MA!$A$6:$D$32,{2,3,4},0),IFERROR(VLOOKUP(IQM119,[1]MO!$A$6:$D$26,{2,3,4},0),IFERROR(VLOOKUP(IQM119,[1]MQ!$A$6:$D$26,{2,3,4},0),IFERROR(VLOOKUP(IQM119,[1]BA!$A$6:$H$184,{2,5,8},0),{"No encontrado","X","X"}))))</f>
        <v>VARILLA CORRUGADA</v>
      </c>
      <c r="IQO119" s="12" t="str">
        <v>Kg</v>
      </c>
      <c r="IQP119" s="4">
        <v>18</v>
      </c>
      <c r="IQQ119" s="1">
        <f t="shared" ref="IQQ119" si="6959">4*0.556*1.05</f>
        <v>2.34</v>
      </c>
      <c r="IQR119" s="4">
        <f t="shared" si="1636"/>
        <v>42.12</v>
      </c>
      <c r="IQU119" s="1" t="s">
        <v>538</v>
      </c>
      <c r="IQV119" s="4" t="str" cm="1">
        <f t="array" ref="IQV119:IQX119">IFERROR(VLOOKUP(IQU119,[1]MA!$A$6:$D$32,{2,3,4},0),IFERROR(VLOOKUP(IQU119,[1]MO!$A$6:$D$26,{2,3,4},0),IFERROR(VLOOKUP(IQU119,[1]MQ!$A$6:$D$26,{2,3,4},0),IFERROR(VLOOKUP(IQU119,[1]BA!$A$6:$H$184,{2,5,8},0),{"No encontrado","X","X"}))))</f>
        <v>VARILLA CORRUGADA</v>
      </c>
      <c r="IQW119" s="12" t="str">
        <v>Kg</v>
      </c>
      <c r="IQX119" s="4">
        <v>18</v>
      </c>
      <c r="IQY119" s="1">
        <f t="shared" ref="IQY119" si="6960">4*0.556*1.05</f>
        <v>2.34</v>
      </c>
      <c r="IQZ119" s="4">
        <f t="shared" si="1638"/>
        <v>42.12</v>
      </c>
      <c r="IRC119" s="1" t="s">
        <v>538</v>
      </c>
      <c r="IRD119" s="4" t="str" cm="1">
        <f t="array" ref="IRD119:IRF119">IFERROR(VLOOKUP(IRC119,[1]MA!$A$6:$D$32,{2,3,4},0),IFERROR(VLOOKUP(IRC119,[1]MO!$A$6:$D$26,{2,3,4},0),IFERROR(VLOOKUP(IRC119,[1]MQ!$A$6:$D$26,{2,3,4},0),IFERROR(VLOOKUP(IRC119,[1]BA!$A$6:$H$184,{2,5,8},0),{"No encontrado","X","X"}))))</f>
        <v>VARILLA CORRUGADA</v>
      </c>
      <c r="IRE119" s="12" t="str">
        <v>Kg</v>
      </c>
      <c r="IRF119" s="4">
        <v>18</v>
      </c>
      <c r="IRG119" s="1">
        <f t="shared" ref="IRG119" si="6961">4*0.556*1.05</f>
        <v>2.34</v>
      </c>
      <c r="IRH119" s="4">
        <f t="shared" si="1640"/>
        <v>42.12</v>
      </c>
      <c r="IRK119" s="1" t="s">
        <v>538</v>
      </c>
      <c r="IRL119" s="4" t="str" cm="1">
        <f t="array" ref="IRL119:IRN119">IFERROR(VLOOKUP(IRK119,[1]MA!$A$6:$D$32,{2,3,4},0),IFERROR(VLOOKUP(IRK119,[1]MO!$A$6:$D$26,{2,3,4},0),IFERROR(VLOOKUP(IRK119,[1]MQ!$A$6:$D$26,{2,3,4},0),IFERROR(VLOOKUP(IRK119,[1]BA!$A$6:$H$184,{2,5,8},0),{"No encontrado","X","X"}))))</f>
        <v>VARILLA CORRUGADA</v>
      </c>
      <c r="IRM119" s="12" t="str">
        <v>Kg</v>
      </c>
      <c r="IRN119" s="4">
        <v>18</v>
      </c>
      <c r="IRO119" s="1">
        <f t="shared" ref="IRO119" si="6962">4*0.556*1.05</f>
        <v>2.34</v>
      </c>
      <c r="IRP119" s="4">
        <f t="shared" si="1642"/>
        <v>42.12</v>
      </c>
      <c r="IRS119" s="1" t="s">
        <v>538</v>
      </c>
      <c r="IRT119" s="4" t="str" cm="1">
        <f t="array" ref="IRT119:IRV119">IFERROR(VLOOKUP(IRS119,[1]MA!$A$6:$D$32,{2,3,4},0),IFERROR(VLOOKUP(IRS119,[1]MO!$A$6:$D$26,{2,3,4},0),IFERROR(VLOOKUP(IRS119,[1]MQ!$A$6:$D$26,{2,3,4},0),IFERROR(VLOOKUP(IRS119,[1]BA!$A$6:$H$184,{2,5,8},0),{"No encontrado","X","X"}))))</f>
        <v>VARILLA CORRUGADA</v>
      </c>
      <c r="IRU119" s="12" t="str">
        <v>Kg</v>
      </c>
      <c r="IRV119" s="4">
        <v>18</v>
      </c>
      <c r="IRW119" s="1">
        <f t="shared" ref="IRW119" si="6963">4*0.556*1.05</f>
        <v>2.34</v>
      </c>
      <c r="IRX119" s="4">
        <f t="shared" si="1644"/>
        <v>42.12</v>
      </c>
      <c r="ISA119" s="1" t="s">
        <v>538</v>
      </c>
      <c r="ISB119" s="4" t="str" cm="1">
        <f t="array" ref="ISB119:ISD119">IFERROR(VLOOKUP(ISA119,[1]MA!$A$6:$D$32,{2,3,4},0),IFERROR(VLOOKUP(ISA119,[1]MO!$A$6:$D$26,{2,3,4},0),IFERROR(VLOOKUP(ISA119,[1]MQ!$A$6:$D$26,{2,3,4},0),IFERROR(VLOOKUP(ISA119,[1]BA!$A$6:$H$184,{2,5,8},0),{"No encontrado","X","X"}))))</f>
        <v>VARILLA CORRUGADA</v>
      </c>
      <c r="ISC119" s="12" t="str">
        <v>Kg</v>
      </c>
      <c r="ISD119" s="4">
        <v>18</v>
      </c>
      <c r="ISE119" s="1">
        <f t="shared" ref="ISE119" si="6964">4*0.556*1.05</f>
        <v>2.34</v>
      </c>
      <c r="ISF119" s="4">
        <f t="shared" si="1646"/>
        <v>42.12</v>
      </c>
      <c r="ISI119" s="1" t="s">
        <v>538</v>
      </c>
      <c r="ISJ119" s="4" t="str" cm="1">
        <f t="array" ref="ISJ119:ISL119">IFERROR(VLOOKUP(ISI119,[1]MA!$A$6:$D$32,{2,3,4},0),IFERROR(VLOOKUP(ISI119,[1]MO!$A$6:$D$26,{2,3,4},0),IFERROR(VLOOKUP(ISI119,[1]MQ!$A$6:$D$26,{2,3,4},0),IFERROR(VLOOKUP(ISI119,[1]BA!$A$6:$H$184,{2,5,8},0),{"No encontrado","X","X"}))))</f>
        <v>VARILLA CORRUGADA</v>
      </c>
      <c r="ISK119" s="12" t="str">
        <v>Kg</v>
      </c>
      <c r="ISL119" s="4">
        <v>18</v>
      </c>
      <c r="ISM119" s="1">
        <f t="shared" ref="ISM119" si="6965">4*0.556*1.05</f>
        <v>2.34</v>
      </c>
      <c r="ISN119" s="4">
        <f t="shared" si="1648"/>
        <v>42.12</v>
      </c>
      <c r="ISQ119" s="1" t="s">
        <v>538</v>
      </c>
      <c r="ISR119" s="4" t="str" cm="1">
        <f t="array" ref="ISR119:IST119">IFERROR(VLOOKUP(ISQ119,[1]MA!$A$6:$D$32,{2,3,4},0),IFERROR(VLOOKUP(ISQ119,[1]MO!$A$6:$D$26,{2,3,4},0),IFERROR(VLOOKUP(ISQ119,[1]MQ!$A$6:$D$26,{2,3,4},0),IFERROR(VLOOKUP(ISQ119,[1]BA!$A$6:$H$184,{2,5,8},0),{"No encontrado","X","X"}))))</f>
        <v>VARILLA CORRUGADA</v>
      </c>
      <c r="ISS119" s="12" t="str">
        <v>Kg</v>
      </c>
      <c r="IST119" s="4">
        <v>18</v>
      </c>
      <c r="ISU119" s="1">
        <f t="shared" ref="ISU119" si="6966">4*0.556*1.05</f>
        <v>2.34</v>
      </c>
      <c r="ISV119" s="4">
        <f t="shared" si="1650"/>
        <v>42.12</v>
      </c>
      <c r="ISY119" s="1" t="s">
        <v>538</v>
      </c>
      <c r="ISZ119" s="4" t="str" cm="1">
        <f t="array" ref="ISZ119:ITB119">IFERROR(VLOOKUP(ISY119,[1]MA!$A$6:$D$32,{2,3,4},0),IFERROR(VLOOKUP(ISY119,[1]MO!$A$6:$D$26,{2,3,4},0),IFERROR(VLOOKUP(ISY119,[1]MQ!$A$6:$D$26,{2,3,4},0),IFERROR(VLOOKUP(ISY119,[1]BA!$A$6:$H$184,{2,5,8},0),{"No encontrado","X","X"}))))</f>
        <v>VARILLA CORRUGADA</v>
      </c>
      <c r="ITA119" s="12" t="str">
        <v>Kg</v>
      </c>
      <c r="ITB119" s="4">
        <v>18</v>
      </c>
      <c r="ITC119" s="1">
        <f t="shared" ref="ITC119" si="6967">4*0.556*1.05</f>
        <v>2.34</v>
      </c>
      <c r="ITD119" s="4">
        <f t="shared" si="1652"/>
        <v>42.12</v>
      </c>
      <c r="ITG119" s="1" t="s">
        <v>538</v>
      </c>
      <c r="ITH119" s="4" t="str" cm="1">
        <f t="array" ref="ITH119:ITJ119">IFERROR(VLOOKUP(ITG119,[1]MA!$A$6:$D$32,{2,3,4},0),IFERROR(VLOOKUP(ITG119,[1]MO!$A$6:$D$26,{2,3,4},0),IFERROR(VLOOKUP(ITG119,[1]MQ!$A$6:$D$26,{2,3,4},0),IFERROR(VLOOKUP(ITG119,[1]BA!$A$6:$H$184,{2,5,8},0),{"No encontrado","X","X"}))))</f>
        <v>VARILLA CORRUGADA</v>
      </c>
      <c r="ITI119" s="12" t="str">
        <v>Kg</v>
      </c>
      <c r="ITJ119" s="4">
        <v>18</v>
      </c>
      <c r="ITK119" s="1">
        <f t="shared" ref="ITK119" si="6968">4*0.556*1.05</f>
        <v>2.34</v>
      </c>
      <c r="ITL119" s="4">
        <f t="shared" si="1654"/>
        <v>42.12</v>
      </c>
      <c r="ITO119" s="1" t="s">
        <v>538</v>
      </c>
      <c r="ITP119" s="4" t="str" cm="1">
        <f t="array" ref="ITP119:ITR119">IFERROR(VLOOKUP(ITO119,[1]MA!$A$6:$D$32,{2,3,4},0),IFERROR(VLOOKUP(ITO119,[1]MO!$A$6:$D$26,{2,3,4},0),IFERROR(VLOOKUP(ITO119,[1]MQ!$A$6:$D$26,{2,3,4},0),IFERROR(VLOOKUP(ITO119,[1]BA!$A$6:$H$184,{2,5,8},0),{"No encontrado","X","X"}))))</f>
        <v>VARILLA CORRUGADA</v>
      </c>
      <c r="ITQ119" s="12" t="str">
        <v>Kg</v>
      </c>
      <c r="ITR119" s="4">
        <v>18</v>
      </c>
      <c r="ITS119" s="1">
        <f t="shared" ref="ITS119" si="6969">4*0.556*1.05</f>
        <v>2.34</v>
      </c>
      <c r="ITT119" s="4">
        <f t="shared" si="1656"/>
        <v>42.12</v>
      </c>
      <c r="ITW119" s="1" t="s">
        <v>538</v>
      </c>
      <c r="ITX119" s="4" t="str" cm="1">
        <f t="array" ref="ITX119:ITZ119">IFERROR(VLOOKUP(ITW119,[1]MA!$A$6:$D$32,{2,3,4},0),IFERROR(VLOOKUP(ITW119,[1]MO!$A$6:$D$26,{2,3,4},0),IFERROR(VLOOKUP(ITW119,[1]MQ!$A$6:$D$26,{2,3,4},0),IFERROR(VLOOKUP(ITW119,[1]BA!$A$6:$H$184,{2,5,8},0),{"No encontrado","X","X"}))))</f>
        <v>VARILLA CORRUGADA</v>
      </c>
      <c r="ITY119" s="12" t="str">
        <v>Kg</v>
      </c>
      <c r="ITZ119" s="4">
        <v>18</v>
      </c>
      <c r="IUA119" s="1">
        <f t="shared" ref="IUA119" si="6970">4*0.556*1.05</f>
        <v>2.34</v>
      </c>
      <c r="IUB119" s="4">
        <f t="shared" si="1658"/>
        <v>42.12</v>
      </c>
      <c r="IUE119" s="1" t="s">
        <v>538</v>
      </c>
      <c r="IUF119" s="4" t="str" cm="1">
        <f t="array" ref="IUF119:IUH119">IFERROR(VLOOKUP(IUE119,[1]MA!$A$6:$D$32,{2,3,4},0),IFERROR(VLOOKUP(IUE119,[1]MO!$A$6:$D$26,{2,3,4},0),IFERROR(VLOOKUP(IUE119,[1]MQ!$A$6:$D$26,{2,3,4},0),IFERROR(VLOOKUP(IUE119,[1]BA!$A$6:$H$184,{2,5,8},0),{"No encontrado","X","X"}))))</f>
        <v>VARILLA CORRUGADA</v>
      </c>
      <c r="IUG119" s="12" t="str">
        <v>Kg</v>
      </c>
      <c r="IUH119" s="4">
        <v>18</v>
      </c>
      <c r="IUI119" s="1">
        <f t="shared" ref="IUI119" si="6971">4*0.556*1.05</f>
        <v>2.34</v>
      </c>
      <c r="IUJ119" s="4">
        <f t="shared" si="1660"/>
        <v>42.12</v>
      </c>
      <c r="IUM119" s="1" t="s">
        <v>538</v>
      </c>
      <c r="IUN119" s="4" t="str" cm="1">
        <f t="array" ref="IUN119:IUP119">IFERROR(VLOOKUP(IUM119,[1]MA!$A$6:$D$32,{2,3,4},0),IFERROR(VLOOKUP(IUM119,[1]MO!$A$6:$D$26,{2,3,4},0),IFERROR(VLOOKUP(IUM119,[1]MQ!$A$6:$D$26,{2,3,4},0),IFERROR(VLOOKUP(IUM119,[1]BA!$A$6:$H$184,{2,5,8},0),{"No encontrado","X","X"}))))</f>
        <v>VARILLA CORRUGADA</v>
      </c>
      <c r="IUO119" s="12" t="str">
        <v>Kg</v>
      </c>
      <c r="IUP119" s="4">
        <v>18</v>
      </c>
      <c r="IUQ119" s="1">
        <f t="shared" ref="IUQ119" si="6972">4*0.556*1.05</f>
        <v>2.34</v>
      </c>
      <c r="IUR119" s="4">
        <f t="shared" si="1662"/>
        <v>42.12</v>
      </c>
      <c r="IUU119" s="1" t="s">
        <v>538</v>
      </c>
      <c r="IUV119" s="4" t="str" cm="1">
        <f t="array" ref="IUV119:IUX119">IFERROR(VLOOKUP(IUU119,[1]MA!$A$6:$D$32,{2,3,4},0),IFERROR(VLOOKUP(IUU119,[1]MO!$A$6:$D$26,{2,3,4},0),IFERROR(VLOOKUP(IUU119,[1]MQ!$A$6:$D$26,{2,3,4},0),IFERROR(VLOOKUP(IUU119,[1]BA!$A$6:$H$184,{2,5,8},0),{"No encontrado","X","X"}))))</f>
        <v>VARILLA CORRUGADA</v>
      </c>
      <c r="IUW119" s="12" t="str">
        <v>Kg</v>
      </c>
      <c r="IUX119" s="4">
        <v>18</v>
      </c>
      <c r="IUY119" s="1">
        <f t="shared" ref="IUY119" si="6973">4*0.556*1.05</f>
        <v>2.34</v>
      </c>
      <c r="IUZ119" s="4">
        <f t="shared" si="1664"/>
        <v>42.12</v>
      </c>
      <c r="IVC119" s="1" t="s">
        <v>538</v>
      </c>
      <c r="IVD119" s="4" t="str" cm="1">
        <f t="array" ref="IVD119:IVF119">IFERROR(VLOOKUP(IVC119,[1]MA!$A$6:$D$32,{2,3,4},0),IFERROR(VLOOKUP(IVC119,[1]MO!$A$6:$D$26,{2,3,4},0),IFERROR(VLOOKUP(IVC119,[1]MQ!$A$6:$D$26,{2,3,4},0),IFERROR(VLOOKUP(IVC119,[1]BA!$A$6:$H$184,{2,5,8},0),{"No encontrado","X","X"}))))</f>
        <v>VARILLA CORRUGADA</v>
      </c>
      <c r="IVE119" s="12" t="str">
        <v>Kg</v>
      </c>
      <c r="IVF119" s="4">
        <v>18</v>
      </c>
      <c r="IVG119" s="1">
        <f t="shared" ref="IVG119" si="6974">4*0.556*1.05</f>
        <v>2.34</v>
      </c>
      <c r="IVH119" s="4">
        <f t="shared" si="1666"/>
        <v>42.12</v>
      </c>
      <c r="IVK119" s="1" t="s">
        <v>538</v>
      </c>
      <c r="IVL119" s="4" t="str" cm="1">
        <f t="array" ref="IVL119:IVN119">IFERROR(VLOOKUP(IVK119,[1]MA!$A$6:$D$32,{2,3,4},0),IFERROR(VLOOKUP(IVK119,[1]MO!$A$6:$D$26,{2,3,4},0),IFERROR(VLOOKUP(IVK119,[1]MQ!$A$6:$D$26,{2,3,4},0),IFERROR(VLOOKUP(IVK119,[1]BA!$A$6:$H$184,{2,5,8},0),{"No encontrado","X","X"}))))</f>
        <v>VARILLA CORRUGADA</v>
      </c>
      <c r="IVM119" s="12" t="str">
        <v>Kg</v>
      </c>
      <c r="IVN119" s="4">
        <v>18</v>
      </c>
      <c r="IVO119" s="1">
        <f t="shared" ref="IVO119" si="6975">4*0.556*1.05</f>
        <v>2.34</v>
      </c>
      <c r="IVP119" s="4">
        <f t="shared" si="1668"/>
        <v>42.12</v>
      </c>
      <c r="IVS119" s="1" t="s">
        <v>538</v>
      </c>
      <c r="IVT119" s="4" t="str" cm="1">
        <f t="array" ref="IVT119:IVV119">IFERROR(VLOOKUP(IVS119,[1]MA!$A$6:$D$32,{2,3,4},0),IFERROR(VLOOKUP(IVS119,[1]MO!$A$6:$D$26,{2,3,4},0),IFERROR(VLOOKUP(IVS119,[1]MQ!$A$6:$D$26,{2,3,4},0),IFERROR(VLOOKUP(IVS119,[1]BA!$A$6:$H$184,{2,5,8},0),{"No encontrado","X","X"}))))</f>
        <v>VARILLA CORRUGADA</v>
      </c>
      <c r="IVU119" s="12" t="str">
        <v>Kg</v>
      </c>
      <c r="IVV119" s="4">
        <v>18</v>
      </c>
      <c r="IVW119" s="1">
        <f t="shared" ref="IVW119" si="6976">4*0.556*1.05</f>
        <v>2.34</v>
      </c>
      <c r="IVX119" s="4">
        <f t="shared" si="1670"/>
        <v>42.12</v>
      </c>
      <c r="IWA119" s="1" t="s">
        <v>538</v>
      </c>
      <c r="IWB119" s="4" t="str" cm="1">
        <f t="array" ref="IWB119:IWD119">IFERROR(VLOOKUP(IWA119,[1]MA!$A$6:$D$32,{2,3,4},0),IFERROR(VLOOKUP(IWA119,[1]MO!$A$6:$D$26,{2,3,4},0),IFERROR(VLOOKUP(IWA119,[1]MQ!$A$6:$D$26,{2,3,4},0),IFERROR(VLOOKUP(IWA119,[1]BA!$A$6:$H$184,{2,5,8},0),{"No encontrado","X","X"}))))</f>
        <v>VARILLA CORRUGADA</v>
      </c>
      <c r="IWC119" s="12" t="str">
        <v>Kg</v>
      </c>
      <c r="IWD119" s="4">
        <v>18</v>
      </c>
      <c r="IWE119" s="1">
        <f t="shared" ref="IWE119" si="6977">4*0.556*1.05</f>
        <v>2.34</v>
      </c>
      <c r="IWF119" s="4">
        <f t="shared" si="1672"/>
        <v>42.12</v>
      </c>
      <c r="IWI119" s="1" t="s">
        <v>538</v>
      </c>
      <c r="IWJ119" s="4" t="str" cm="1">
        <f t="array" ref="IWJ119:IWL119">IFERROR(VLOOKUP(IWI119,[1]MA!$A$6:$D$32,{2,3,4},0),IFERROR(VLOOKUP(IWI119,[1]MO!$A$6:$D$26,{2,3,4},0),IFERROR(VLOOKUP(IWI119,[1]MQ!$A$6:$D$26,{2,3,4},0),IFERROR(VLOOKUP(IWI119,[1]BA!$A$6:$H$184,{2,5,8},0),{"No encontrado","X","X"}))))</f>
        <v>VARILLA CORRUGADA</v>
      </c>
      <c r="IWK119" s="12" t="str">
        <v>Kg</v>
      </c>
      <c r="IWL119" s="4">
        <v>18</v>
      </c>
      <c r="IWM119" s="1">
        <f t="shared" ref="IWM119" si="6978">4*0.556*1.05</f>
        <v>2.34</v>
      </c>
      <c r="IWN119" s="4">
        <f t="shared" si="1674"/>
        <v>42.12</v>
      </c>
      <c r="IWQ119" s="1" t="s">
        <v>538</v>
      </c>
      <c r="IWR119" s="4" t="str" cm="1">
        <f t="array" ref="IWR119:IWT119">IFERROR(VLOOKUP(IWQ119,[1]MA!$A$6:$D$32,{2,3,4},0),IFERROR(VLOOKUP(IWQ119,[1]MO!$A$6:$D$26,{2,3,4},0),IFERROR(VLOOKUP(IWQ119,[1]MQ!$A$6:$D$26,{2,3,4},0),IFERROR(VLOOKUP(IWQ119,[1]BA!$A$6:$H$184,{2,5,8},0),{"No encontrado","X","X"}))))</f>
        <v>VARILLA CORRUGADA</v>
      </c>
      <c r="IWS119" s="12" t="str">
        <v>Kg</v>
      </c>
      <c r="IWT119" s="4">
        <v>18</v>
      </c>
      <c r="IWU119" s="1">
        <f t="shared" ref="IWU119" si="6979">4*0.556*1.05</f>
        <v>2.34</v>
      </c>
      <c r="IWV119" s="4">
        <f t="shared" si="1676"/>
        <v>42.12</v>
      </c>
      <c r="IWY119" s="1" t="s">
        <v>538</v>
      </c>
      <c r="IWZ119" s="4" t="str" cm="1">
        <f t="array" ref="IWZ119:IXB119">IFERROR(VLOOKUP(IWY119,[1]MA!$A$6:$D$32,{2,3,4},0),IFERROR(VLOOKUP(IWY119,[1]MO!$A$6:$D$26,{2,3,4},0),IFERROR(VLOOKUP(IWY119,[1]MQ!$A$6:$D$26,{2,3,4},0),IFERROR(VLOOKUP(IWY119,[1]BA!$A$6:$H$184,{2,5,8},0),{"No encontrado","X","X"}))))</f>
        <v>VARILLA CORRUGADA</v>
      </c>
      <c r="IXA119" s="12" t="str">
        <v>Kg</v>
      </c>
      <c r="IXB119" s="4">
        <v>18</v>
      </c>
      <c r="IXC119" s="1">
        <f t="shared" ref="IXC119" si="6980">4*0.556*1.05</f>
        <v>2.34</v>
      </c>
      <c r="IXD119" s="4">
        <f t="shared" si="1678"/>
        <v>42.12</v>
      </c>
      <c r="IXG119" s="1" t="s">
        <v>538</v>
      </c>
      <c r="IXH119" s="4" t="str" cm="1">
        <f t="array" ref="IXH119:IXJ119">IFERROR(VLOOKUP(IXG119,[1]MA!$A$6:$D$32,{2,3,4},0),IFERROR(VLOOKUP(IXG119,[1]MO!$A$6:$D$26,{2,3,4},0),IFERROR(VLOOKUP(IXG119,[1]MQ!$A$6:$D$26,{2,3,4},0),IFERROR(VLOOKUP(IXG119,[1]BA!$A$6:$H$184,{2,5,8},0),{"No encontrado","X","X"}))))</f>
        <v>VARILLA CORRUGADA</v>
      </c>
      <c r="IXI119" s="12" t="str">
        <v>Kg</v>
      </c>
      <c r="IXJ119" s="4">
        <v>18</v>
      </c>
      <c r="IXK119" s="1">
        <f t="shared" ref="IXK119" si="6981">4*0.556*1.05</f>
        <v>2.34</v>
      </c>
      <c r="IXL119" s="4">
        <f t="shared" si="1680"/>
        <v>42.12</v>
      </c>
      <c r="IXO119" s="1" t="s">
        <v>538</v>
      </c>
      <c r="IXP119" s="4" t="str" cm="1">
        <f t="array" ref="IXP119:IXR119">IFERROR(VLOOKUP(IXO119,[1]MA!$A$6:$D$32,{2,3,4},0),IFERROR(VLOOKUP(IXO119,[1]MO!$A$6:$D$26,{2,3,4},0),IFERROR(VLOOKUP(IXO119,[1]MQ!$A$6:$D$26,{2,3,4},0),IFERROR(VLOOKUP(IXO119,[1]BA!$A$6:$H$184,{2,5,8},0),{"No encontrado","X","X"}))))</f>
        <v>VARILLA CORRUGADA</v>
      </c>
      <c r="IXQ119" s="12" t="str">
        <v>Kg</v>
      </c>
      <c r="IXR119" s="4">
        <v>18</v>
      </c>
      <c r="IXS119" s="1">
        <f t="shared" ref="IXS119" si="6982">4*0.556*1.05</f>
        <v>2.34</v>
      </c>
      <c r="IXT119" s="4">
        <f t="shared" si="1682"/>
        <v>42.12</v>
      </c>
      <c r="IXW119" s="1" t="s">
        <v>538</v>
      </c>
      <c r="IXX119" s="4" t="str" cm="1">
        <f t="array" ref="IXX119:IXZ119">IFERROR(VLOOKUP(IXW119,[1]MA!$A$6:$D$32,{2,3,4},0),IFERROR(VLOOKUP(IXW119,[1]MO!$A$6:$D$26,{2,3,4},0),IFERROR(VLOOKUP(IXW119,[1]MQ!$A$6:$D$26,{2,3,4},0),IFERROR(VLOOKUP(IXW119,[1]BA!$A$6:$H$184,{2,5,8},0),{"No encontrado","X","X"}))))</f>
        <v>VARILLA CORRUGADA</v>
      </c>
      <c r="IXY119" s="12" t="str">
        <v>Kg</v>
      </c>
      <c r="IXZ119" s="4">
        <v>18</v>
      </c>
      <c r="IYA119" s="1">
        <f t="shared" ref="IYA119" si="6983">4*0.556*1.05</f>
        <v>2.34</v>
      </c>
      <c r="IYB119" s="4">
        <f t="shared" si="1684"/>
        <v>42.12</v>
      </c>
      <c r="IYE119" s="1" t="s">
        <v>538</v>
      </c>
      <c r="IYF119" s="4" t="str" cm="1">
        <f t="array" ref="IYF119:IYH119">IFERROR(VLOOKUP(IYE119,[1]MA!$A$6:$D$32,{2,3,4},0),IFERROR(VLOOKUP(IYE119,[1]MO!$A$6:$D$26,{2,3,4},0),IFERROR(VLOOKUP(IYE119,[1]MQ!$A$6:$D$26,{2,3,4},0),IFERROR(VLOOKUP(IYE119,[1]BA!$A$6:$H$184,{2,5,8},0),{"No encontrado","X","X"}))))</f>
        <v>VARILLA CORRUGADA</v>
      </c>
      <c r="IYG119" s="12" t="str">
        <v>Kg</v>
      </c>
      <c r="IYH119" s="4">
        <v>18</v>
      </c>
      <c r="IYI119" s="1">
        <f t="shared" ref="IYI119" si="6984">4*0.556*1.05</f>
        <v>2.34</v>
      </c>
      <c r="IYJ119" s="4">
        <f t="shared" si="1686"/>
        <v>42.12</v>
      </c>
      <c r="IYM119" s="1" t="s">
        <v>538</v>
      </c>
      <c r="IYN119" s="4" t="str" cm="1">
        <f t="array" ref="IYN119:IYP119">IFERROR(VLOOKUP(IYM119,[1]MA!$A$6:$D$32,{2,3,4},0),IFERROR(VLOOKUP(IYM119,[1]MO!$A$6:$D$26,{2,3,4},0),IFERROR(VLOOKUP(IYM119,[1]MQ!$A$6:$D$26,{2,3,4},0),IFERROR(VLOOKUP(IYM119,[1]BA!$A$6:$H$184,{2,5,8},0),{"No encontrado","X","X"}))))</f>
        <v>VARILLA CORRUGADA</v>
      </c>
      <c r="IYO119" s="12" t="str">
        <v>Kg</v>
      </c>
      <c r="IYP119" s="4">
        <v>18</v>
      </c>
      <c r="IYQ119" s="1">
        <f t="shared" ref="IYQ119" si="6985">4*0.556*1.05</f>
        <v>2.34</v>
      </c>
      <c r="IYR119" s="4">
        <f t="shared" si="1688"/>
        <v>42.12</v>
      </c>
      <c r="IYU119" s="1" t="s">
        <v>538</v>
      </c>
      <c r="IYV119" s="4" t="str" cm="1">
        <f t="array" ref="IYV119:IYX119">IFERROR(VLOOKUP(IYU119,[1]MA!$A$6:$D$32,{2,3,4},0),IFERROR(VLOOKUP(IYU119,[1]MO!$A$6:$D$26,{2,3,4},0),IFERROR(VLOOKUP(IYU119,[1]MQ!$A$6:$D$26,{2,3,4},0),IFERROR(VLOOKUP(IYU119,[1]BA!$A$6:$H$184,{2,5,8},0),{"No encontrado","X","X"}))))</f>
        <v>VARILLA CORRUGADA</v>
      </c>
      <c r="IYW119" s="12" t="str">
        <v>Kg</v>
      </c>
      <c r="IYX119" s="4">
        <v>18</v>
      </c>
      <c r="IYY119" s="1">
        <f t="shared" ref="IYY119" si="6986">4*0.556*1.05</f>
        <v>2.34</v>
      </c>
      <c r="IYZ119" s="4">
        <f t="shared" si="1690"/>
        <v>42.12</v>
      </c>
      <c r="IZC119" s="1" t="s">
        <v>538</v>
      </c>
      <c r="IZD119" s="4" t="str" cm="1">
        <f t="array" ref="IZD119:IZF119">IFERROR(VLOOKUP(IZC119,[1]MA!$A$6:$D$32,{2,3,4},0),IFERROR(VLOOKUP(IZC119,[1]MO!$A$6:$D$26,{2,3,4},0),IFERROR(VLOOKUP(IZC119,[1]MQ!$A$6:$D$26,{2,3,4},0),IFERROR(VLOOKUP(IZC119,[1]BA!$A$6:$H$184,{2,5,8},0),{"No encontrado","X","X"}))))</f>
        <v>VARILLA CORRUGADA</v>
      </c>
      <c r="IZE119" s="12" t="str">
        <v>Kg</v>
      </c>
      <c r="IZF119" s="4">
        <v>18</v>
      </c>
      <c r="IZG119" s="1">
        <f t="shared" ref="IZG119" si="6987">4*0.556*1.05</f>
        <v>2.34</v>
      </c>
      <c r="IZH119" s="4">
        <f t="shared" si="1692"/>
        <v>42.12</v>
      </c>
      <c r="IZK119" s="1" t="s">
        <v>538</v>
      </c>
      <c r="IZL119" s="4" t="str" cm="1">
        <f t="array" ref="IZL119:IZN119">IFERROR(VLOOKUP(IZK119,[1]MA!$A$6:$D$32,{2,3,4},0),IFERROR(VLOOKUP(IZK119,[1]MO!$A$6:$D$26,{2,3,4},0),IFERROR(VLOOKUP(IZK119,[1]MQ!$A$6:$D$26,{2,3,4},0),IFERROR(VLOOKUP(IZK119,[1]BA!$A$6:$H$184,{2,5,8},0),{"No encontrado","X","X"}))))</f>
        <v>VARILLA CORRUGADA</v>
      </c>
      <c r="IZM119" s="12" t="str">
        <v>Kg</v>
      </c>
      <c r="IZN119" s="4">
        <v>18</v>
      </c>
      <c r="IZO119" s="1">
        <f t="shared" ref="IZO119" si="6988">4*0.556*1.05</f>
        <v>2.34</v>
      </c>
      <c r="IZP119" s="4">
        <f t="shared" si="1694"/>
        <v>42.12</v>
      </c>
      <c r="IZS119" s="1" t="s">
        <v>538</v>
      </c>
      <c r="IZT119" s="4" t="str" cm="1">
        <f t="array" ref="IZT119:IZV119">IFERROR(VLOOKUP(IZS119,[1]MA!$A$6:$D$32,{2,3,4},0),IFERROR(VLOOKUP(IZS119,[1]MO!$A$6:$D$26,{2,3,4},0),IFERROR(VLOOKUP(IZS119,[1]MQ!$A$6:$D$26,{2,3,4},0),IFERROR(VLOOKUP(IZS119,[1]BA!$A$6:$H$184,{2,5,8},0),{"No encontrado","X","X"}))))</f>
        <v>VARILLA CORRUGADA</v>
      </c>
      <c r="IZU119" s="12" t="str">
        <v>Kg</v>
      </c>
      <c r="IZV119" s="4">
        <v>18</v>
      </c>
      <c r="IZW119" s="1">
        <f t="shared" ref="IZW119" si="6989">4*0.556*1.05</f>
        <v>2.34</v>
      </c>
      <c r="IZX119" s="4">
        <f t="shared" si="1696"/>
        <v>42.12</v>
      </c>
      <c r="JAA119" s="1" t="s">
        <v>538</v>
      </c>
      <c r="JAB119" s="4" t="str" cm="1">
        <f t="array" ref="JAB119:JAD119">IFERROR(VLOOKUP(JAA119,[1]MA!$A$6:$D$32,{2,3,4},0),IFERROR(VLOOKUP(JAA119,[1]MO!$A$6:$D$26,{2,3,4},0),IFERROR(VLOOKUP(JAA119,[1]MQ!$A$6:$D$26,{2,3,4},0),IFERROR(VLOOKUP(JAA119,[1]BA!$A$6:$H$184,{2,5,8},0),{"No encontrado","X","X"}))))</f>
        <v>VARILLA CORRUGADA</v>
      </c>
      <c r="JAC119" s="12" t="str">
        <v>Kg</v>
      </c>
      <c r="JAD119" s="4">
        <v>18</v>
      </c>
      <c r="JAE119" s="1">
        <f t="shared" ref="JAE119" si="6990">4*0.556*1.05</f>
        <v>2.34</v>
      </c>
      <c r="JAF119" s="4">
        <f t="shared" si="1698"/>
        <v>42.12</v>
      </c>
      <c r="JAI119" s="1" t="s">
        <v>538</v>
      </c>
      <c r="JAJ119" s="4" t="str" cm="1">
        <f t="array" ref="JAJ119:JAL119">IFERROR(VLOOKUP(JAI119,[1]MA!$A$6:$D$32,{2,3,4},0),IFERROR(VLOOKUP(JAI119,[1]MO!$A$6:$D$26,{2,3,4},0),IFERROR(VLOOKUP(JAI119,[1]MQ!$A$6:$D$26,{2,3,4},0),IFERROR(VLOOKUP(JAI119,[1]BA!$A$6:$H$184,{2,5,8},0),{"No encontrado","X","X"}))))</f>
        <v>VARILLA CORRUGADA</v>
      </c>
      <c r="JAK119" s="12" t="str">
        <v>Kg</v>
      </c>
      <c r="JAL119" s="4">
        <v>18</v>
      </c>
      <c r="JAM119" s="1">
        <f t="shared" ref="JAM119" si="6991">4*0.556*1.05</f>
        <v>2.34</v>
      </c>
      <c r="JAN119" s="4">
        <f t="shared" si="1700"/>
        <v>42.12</v>
      </c>
      <c r="JAQ119" s="1" t="s">
        <v>538</v>
      </c>
      <c r="JAR119" s="4" t="str" cm="1">
        <f t="array" ref="JAR119:JAT119">IFERROR(VLOOKUP(JAQ119,[1]MA!$A$6:$D$32,{2,3,4},0),IFERROR(VLOOKUP(JAQ119,[1]MO!$A$6:$D$26,{2,3,4},0),IFERROR(VLOOKUP(JAQ119,[1]MQ!$A$6:$D$26,{2,3,4},0),IFERROR(VLOOKUP(JAQ119,[1]BA!$A$6:$H$184,{2,5,8},0),{"No encontrado","X","X"}))))</f>
        <v>VARILLA CORRUGADA</v>
      </c>
      <c r="JAS119" s="12" t="str">
        <v>Kg</v>
      </c>
      <c r="JAT119" s="4">
        <v>18</v>
      </c>
      <c r="JAU119" s="1">
        <f t="shared" ref="JAU119" si="6992">4*0.556*1.05</f>
        <v>2.34</v>
      </c>
      <c r="JAV119" s="4">
        <f t="shared" si="1702"/>
        <v>42.12</v>
      </c>
      <c r="JAY119" s="1" t="s">
        <v>538</v>
      </c>
      <c r="JAZ119" s="4" t="str" cm="1">
        <f t="array" ref="JAZ119:JBB119">IFERROR(VLOOKUP(JAY119,[1]MA!$A$6:$D$32,{2,3,4},0),IFERROR(VLOOKUP(JAY119,[1]MO!$A$6:$D$26,{2,3,4},0),IFERROR(VLOOKUP(JAY119,[1]MQ!$A$6:$D$26,{2,3,4},0),IFERROR(VLOOKUP(JAY119,[1]BA!$A$6:$H$184,{2,5,8},0),{"No encontrado","X","X"}))))</f>
        <v>VARILLA CORRUGADA</v>
      </c>
      <c r="JBA119" s="12" t="str">
        <v>Kg</v>
      </c>
      <c r="JBB119" s="4">
        <v>18</v>
      </c>
      <c r="JBC119" s="1">
        <f t="shared" ref="JBC119" si="6993">4*0.556*1.05</f>
        <v>2.34</v>
      </c>
      <c r="JBD119" s="4">
        <f t="shared" si="1704"/>
        <v>42.12</v>
      </c>
      <c r="JBG119" s="1" t="s">
        <v>538</v>
      </c>
      <c r="JBH119" s="4" t="str" cm="1">
        <f t="array" ref="JBH119:JBJ119">IFERROR(VLOOKUP(JBG119,[1]MA!$A$6:$D$32,{2,3,4},0),IFERROR(VLOOKUP(JBG119,[1]MO!$A$6:$D$26,{2,3,4},0),IFERROR(VLOOKUP(JBG119,[1]MQ!$A$6:$D$26,{2,3,4},0),IFERROR(VLOOKUP(JBG119,[1]BA!$A$6:$H$184,{2,5,8},0),{"No encontrado","X","X"}))))</f>
        <v>VARILLA CORRUGADA</v>
      </c>
      <c r="JBI119" s="12" t="str">
        <v>Kg</v>
      </c>
      <c r="JBJ119" s="4">
        <v>18</v>
      </c>
      <c r="JBK119" s="1">
        <f t="shared" ref="JBK119" si="6994">4*0.556*1.05</f>
        <v>2.34</v>
      </c>
      <c r="JBL119" s="4">
        <f t="shared" si="1706"/>
        <v>42.12</v>
      </c>
      <c r="JBO119" s="1" t="s">
        <v>538</v>
      </c>
      <c r="JBP119" s="4" t="str" cm="1">
        <f t="array" ref="JBP119:JBR119">IFERROR(VLOOKUP(JBO119,[1]MA!$A$6:$D$32,{2,3,4},0),IFERROR(VLOOKUP(JBO119,[1]MO!$A$6:$D$26,{2,3,4},0),IFERROR(VLOOKUP(JBO119,[1]MQ!$A$6:$D$26,{2,3,4},0),IFERROR(VLOOKUP(JBO119,[1]BA!$A$6:$H$184,{2,5,8},0),{"No encontrado","X","X"}))))</f>
        <v>VARILLA CORRUGADA</v>
      </c>
      <c r="JBQ119" s="12" t="str">
        <v>Kg</v>
      </c>
      <c r="JBR119" s="4">
        <v>18</v>
      </c>
      <c r="JBS119" s="1">
        <f t="shared" ref="JBS119" si="6995">4*0.556*1.05</f>
        <v>2.34</v>
      </c>
      <c r="JBT119" s="4">
        <f t="shared" si="1708"/>
        <v>42.12</v>
      </c>
      <c r="JBW119" s="1" t="s">
        <v>538</v>
      </c>
      <c r="JBX119" s="4" t="str" cm="1">
        <f t="array" ref="JBX119:JBZ119">IFERROR(VLOOKUP(JBW119,[1]MA!$A$6:$D$32,{2,3,4},0),IFERROR(VLOOKUP(JBW119,[1]MO!$A$6:$D$26,{2,3,4},0),IFERROR(VLOOKUP(JBW119,[1]MQ!$A$6:$D$26,{2,3,4},0),IFERROR(VLOOKUP(JBW119,[1]BA!$A$6:$H$184,{2,5,8},0),{"No encontrado","X","X"}))))</f>
        <v>VARILLA CORRUGADA</v>
      </c>
      <c r="JBY119" s="12" t="str">
        <v>Kg</v>
      </c>
      <c r="JBZ119" s="4">
        <v>18</v>
      </c>
      <c r="JCA119" s="1">
        <f t="shared" ref="JCA119" si="6996">4*0.556*1.05</f>
        <v>2.34</v>
      </c>
      <c r="JCB119" s="4">
        <f t="shared" si="1710"/>
        <v>42.12</v>
      </c>
      <c r="JCE119" s="1" t="s">
        <v>538</v>
      </c>
      <c r="JCF119" s="4" t="str" cm="1">
        <f t="array" ref="JCF119:JCH119">IFERROR(VLOOKUP(JCE119,[1]MA!$A$6:$D$32,{2,3,4},0),IFERROR(VLOOKUP(JCE119,[1]MO!$A$6:$D$26,{2,3,4},0),IFERROR(VLOOKUP(JCE119,[1]MQ!$A$6:$D$26,{2,3,4},0),IFERROR(VLOOKUP(JCE119,[1]BA!$A$6:$H$184,{2,5,8},0),{"No encontrado","X","X"}))))</f>
        <v>VARILLA CORRUGADA</v>
      </c>
      <c r="JCG119" s="12" t="str">
        <v>Kg</v>
      </c>
      <c r="JCH119" s="4">
        <v>18</v>
      </c>
      <c r="JCI119" s="1">
        <f t="shared" ref="JCI119" si="6997">4*0.556*1.05</f>
        <v>2.34</v>
      </c>
      <c r="JCJ119" s="4">
        <f t="shared" si="1712"/>
        <v>42.12</v>
      </c>
      <c r="JCM119" s="1" t="s">
        <v>538</v>
      </c>
      <c r="JCN119" s="4" t="str" cm="1">
        <f t="array" ref="JCN119:JCP119">IFERROR(VLOOKUP(JCM119,[1]MA!$A$6:$D$32,{2,3,4},0),IFERROR(VLOOKUP(JCM119,[1]MO!$A$6:$D$26,{2,3,4},0),IFERROR(VLOOKUP(JCM119,[1]MQ!$A$6:$D$26,{2,3,4},0),IFERROR(VLOOKUP(JCM119,[1]BA!$A$6:$H$184,{2,5,8},0),{"No encontrado","X","X"}))))</f>
        <v>VARILLA CORRUGADA</v>
      </c>
      <c r="JCO119" s="12" t="str">
        <v>Kg</v>
      </c>
      <c r="JCP119" s="4">
        <v>18</v>
      </c>
      <c r="JCQ119" s="1">
        <f t="shared" ref="JCQ119" si="6998">4*0.556*1.05</f>
        <v>2.34</v>
      </c>
      <c r="JCR119" s="4">
        <f t="shared" si="1714"/>
        <v>42.12</v>
      </c>
      <c r="JCU119" s="1" t="s">
        <v>538</v>
      </c>
      <c r="JCV119" s="4" t="str" cm="1">
        <f t="array" ref="JCV119:JCX119">IFERROR(VLOOKUP(JCU119,[1]MA!$A$6:$D$32,{2,3,4},0),IFERROR(VLOOKUP(JCU119,[1]MO!$A$6:$D$26,{2,3,4},0),IFERROR(VLOOKUP(JCU119,[1]MQ!$A$6:$D$26,{2,3,4},0),IFERROR(VLOOKUP(JCU119,[1]BA!$A$6:$H$184,{2,5,8},0),{"No encontrado","X","X"}))))</f>
        <v>VARILLA CORRUGADA</v>
      </c>
      <c r="JCW119" s="12" t="str">
        <v>Kg</v>
      </c>
      <c r="JCX119" s="4">
        <v>18</v>
      </c>
      <c r="JCY119" s="1">
        <f t="shared" ref="JCY119" si="6999">4*0.556*1.05</f>
        <v>2.34</v>
      </c>
      <c r="JCZ119" s="4">
        <f t="shared" si="1716"/>
        <v>42.12</v>
      </c>
      <c r="JDC119" s="1" t="s">
        <v>538</v>
      </c>
      <c r="JDD119" s="4" t="str" cm="1">
        <f t="array" ref="JDD119:JDF119">IFERROR(VLOOKUP(JDC119,[1]MA!$A$6:$D$32,{2,3,4},0),IFERROR(VLOOKUP(JDC119,[1]MO!$A$6:$D$26,{2,3,4},0),IFERROR(VLOOKUP(JDC119,[1]MQ!$A$6:$D$26,{2,3,4},0),IFERROR(VLOOKUP(JDC119,[1]BA!$A$6:$H$184,{2,5,8},0),{"No encontrado","X","X"}))))</f>
        <v>VARILLA CORRUGADA</v>
      </c>
      <c r="JDE119" s="12" t="str">
        <v>Kg</v>
      </c>
      <c r="JDF119" s="4">
        <v>18</v>
      </c>
      <c r="JDG119" s="1">
        <f t="shared" ref="JDG119" si="7000">4*0.556*1.05</f>
        <v>2.34</v>
      </c>
      <c r="JDH119" s="4">
        <f t="shared" si="1718"/>
        <v>42.12</v>
      </c>
      <c r="JDK119" s="1" t="s">
        <v>538</v>
      </c>
      <c r="JDL119" s="4" t="str" cm="1">
        <f t="array" ref="JDL119:JDN119">IFERROR(VLOOKUP(JDK119,[1]MA!$A$6:$D$32,{2,3,4},0),IFERROR(VLOOKUP(JDK119,[1]MO!$A$6:$D$26,{2,3,4},0),IFERROR(VLOOKUP(JDK119,[1]MQ!$A$6:$D$26,{2,3,4},0),IFERROR(VLOOKUP(JDK119,[1]BA!$A$6:$H$184,{2,5,8},0),{"No encontrado","X","X"}))))</f>
        <v>VARILLA CORRUGADA</v>
      </c>
      <c r="JDM119" s="12" t="str">
        <v>Kg</v>
      </c>
      <c r="JDN119" s="4">
        <v>18</v>
      </c>
      <c r="JDO119" s="1">
        <f t="shared" ref="JDO119" si="7001">4*0.556*1.05</f>
        <v>2.34</v>
      </c>
      <c r="JDP119" s="4">
        <f t="shared" si="1720"/>
        <v>42.12</v>
      </c>
      <c r="JDS119" s="1" t="s">
        <v>538</v>
      </c>
      <c r="JDT119" s="4" t="str" cm="1">
        <f t="array" ref="JDT119:JDV119">IFERROR(VLOOKUP(JDS119,[1]MA!$A$6:$D$32,{2,3,4},0),IFERROR(VLOOKUP(JDS119,[1]MO!$A$6:$D$26,{2,3,4},0),IFERROR(VLOOKUP(JDS119,[1]MQ!$A$6:$D$26,{2,3,4},0),IFERROR(VLOOKUP(JDS119,[1]BA!$A$6:$H$184,{2,5,8},0),{"No encontrado","X","X"}))))</f>
        <v>VARILLA CORRUGADA</v>
      </c>
      <c r="JDU119" s="12" t="str">
        <v>Kg</v>
      </c>
      <c r="JDV119" s="4">
        <v>18</v>
      </c>
      <c r="JDW119" s="1">
        <f t="shared" ref="JDW119" si="7002">4*0.556*1.05</f>
        <v>2.34</v>
      </c>
      <c r="JDX119" s="4">
        <f t="shared" si="1722"/>
        <v>42.12</v>
      </c>
      <c r="JEA119" s="1" t="s">
        <v>538</v>
      </c>
      <c r="JEB119" s="4" t="str" cm="1">
        <f t="array" ref="JEB119:JED119">IFERROR(VLOOKUP(JEA119,[1]MA!$A$6:$D$32,{2,3,4},0),IFERROR(VLOOKUP(JEA119,[1]MO!$A$6:$D$26,{2,3,4},0),IFERROR(VLOOKUP(JEA119,[1]MQ!$A$6:$D$26,{2,3,4},0),IFERROR(VLOOKUP(JEA119,[1]BA!$A$6:$H$184,{2,5,8},0),{"No encontrado","X","X"}))))</f>
        <v>VARILLA CORRUGADA</v>
      </c>
      <c r="JEC119" s="12" t="str">
        <v>Kg</v>
      </c>
      <c r="JED119" s="4">
        <v>18</v>
      </c>
      <c r="JEE119" s="1">
        <f t="shared" ref="JEE119" si="7003">4*0.556*1.05</f>
        <v>2.34</v>
      </c>
      <c r="JEF119" s="4">
        <f t="shared" si="1724"/>
        <v>42.12</v>
      </c>
      <c r="JEI119" s="1" t="s">
        <v>538</v>
      </c>
      <c r="JEJ119" s="4" t="str" cm="1">
        <f t="array" ref="JEJ119:JEL119">IFERROR(VLOOKUP(JEI119,[1]MA!$A$6:$D$32,{2,3,4},0),IFERROR(VLOOKUP(JEI119,[1]MO!$A$6:$D$26,{2,3,4},0),IFERROR(VLOOKUP(JEI119,[1]MQ!$A$6:$D$26,{2,3,4},0),IFERROR(VLOOKUP(JEI119,[1]BA!$A$6:$H$184,{2,5,8},0),{"No encontrado","X","X"}))))</f>
        <v>VARILLA CORRUGADA</v>
      </c>
      <c r="JEK119" s="12" t="str">
        <v>Kg</v>
      </c>
      <c r="JEL119" s="4">
        <v>18</v>
      </c>
      <c r="JEM119" s="1">
        <f t="shared" ref="JEM119" si="7004">4*0.556*1.05</f>
        <v>2.34</v>
      </c>
      <c r="JEN119" s="4">
        <f t="shared" si="1726"/>
        <v>42.12</v>
      </c>
      <c r="JEQ119" s="1" t="s">
        <v>538</v>
      </c>
      <c r="JER119" s="4" t="str" cm="1">
        <f t="array" ref="JER119:JET119">IFERROR(VLOOKUP(JEQ119,[1]MA!$A$6:$D$32,{2,3,4},0),IFERROR(VLOOKUP(JEQ119,[1]MO!$A$6:$D$26,{2,3,4},0),IFERROR(VLOOKUP(JEQ119,[1]MQ!$A$6:$D$26,{2,3,4},0),IFERROR(VLOOKUP(JEQ119,[1]BA!$A$6:$H$184,{2,5,8},0),{"No encontrado","X","X"}))))</f>
        <v>VARILLA CORRUGADA</v>
      </c>
      <c r="JES119" s="12" t="str">
        <v>Kg</v>
      </c>
      <c r="JET119" s="4">
        <v>18</v>
      </c>
      <c r="JEU119" s="1">
        <f t="shared" ref="JEU119" si="7005">4*0.556*1.05</f>
        <v>2.34</v>
      </c>
      <c r="JEV119" s="4">
        <f t="shared" si="1728"/>
        <v>42.12</v>
      </c>
      <c r="JEY119" s="1" t="s">
        <v>538</v>
      </c>
      <c r="JEZ119" s="4" t="str" cm="1">
        <f t="array" ref="JEZ119:JFB119">IFERROR(VLOOKUP(JEY119,[1]MA!$A$6:$D$32,{2,3,4},0),IFERROR(VLOOKUP(JEY119,[1]MO!$A$6:$D$26,{2,3,4},0),IFERROR(VLOOKUP(JEY119,[1]MQ!$A$6:$D$26,{2,3,4},0),IFERROR(VLOOKUP(JEY119,[1]BA!$A$6:$H$184,{2,5,8},0),{"No encontrado","X","X"}))))</f>
        <v>VARILLA CORRUGADA</v>
      </c>
      <c r="JFA119" s="12" t="str">
        <v>Kg</v>
      </c>
      <c r="JFB119" s="4">
        <v>18</v>
      </c>
      <c r="JFC119" s="1">
        <f t="shared" ref="JFC119" si="7006">4*0.556*1.05</f>
        <v>2.34</v>
      </c>
      <c r="JFD119" s="4">
        <f t="shared" si="1730"/>
        <v>42.12</v>
      </c>
      <c r="JFG119" s="1" t="s">
        <v>538</v>
      </c>
      <c r="JFH119" s="4" t="str" cm="1">
        <f t="array" ref="JFH119:JFJ119">IFERROR(VLOOKUP(JFG119,[1]MA!$A$6:$D$32,{2,3,4},0),IFERROR(VLOOKUP(JFG119,[1]MO!$A$6:$D$26,{2,3,4},0),IFERROR(VLOOKUP(JFG119,[1]MQ!$A$6:$D$26,{2,3,4},0),IFERROR(VLOOKUP(JFG119,[1]BA!$A$6:$H$184,{2,5,8},0),{"No encontrado","X","X"}))))</f>
        <v>VARILLA CORRUGADA</v>
      </c>
      <c r="JFI119" s="12" t="str">
        <v>Kg</v>
      </c>
      <c r="JFJ119" s="4">
        <v>18</v>
      </c>
      <c r="JFK119" s="1">
        <f t="shared" ref="JFK119" si="7007">4*0.556*1.05</f>
        <v>2.34</v>
      </c>
      <c r="JFL119" s="4">
        <f t="shared" si="1732"/>
        <v>42.12</v>
      </c>
      <c r="JFO119" s="1" t="s">
        <v>538</v>
      </c>
      <c r="JFP119" s="4" t="str" cm="1">
        <f t="array" ref="JFP119:JFR119">IFERROR(VLOOKUP(JFO119,[1]MA!$A$6:$D$32,{2,3,4},0),IFERROR(VLOOKUP(JFO119,[1]MO!$A$6:$D$26,{2,3,4},0),IFERROR(VLOOKUP(JFO119,[1]MQ!$A$6:$D$26,{2,3,4},0),IFERROR(VLOOKUP(JFO119,[1]BA!$A$6:$H$184,{2,5,8},0),{"No encontrado","X","X"}))))</f>
        <v>VARILLA CORRUGADA</v>
      </c>
      <c r="JFQ119" s="12" t="str">
        <v>Kg</v>
      </c>
      <c r="JFR119" s="4">
        <v>18</v>
      </c>
      <c r="JFS119" s="1">
        <f t="shared" ref="JFS119" si="7008">4*0.556*1.05</f>
        <v>2.34</v>
      </c>
      <c r="JFT119" s="4">
        <f t="shared" si="1734"/>
        <v>42.12</v>
      </c>
      <c r="JFW119" s="1" t="s">
        <v>538</v>
      </c>
      <c r="JFX119" s="4" t="str" cm="1">
        <f t="array" ref="JFX119:JFZ119">IFERROR(VLOOKUP(JFW119,[1]MA!$A$6:$D$32,{2,3,4},0),IFERROR(VLOOKUP(JFW119,[1]MO!$A$6:$D$26,{2,3,4},0),IFERROR(VLOOKUP(JFW119,[1]MQ!$A$6:$D$26,{2,3,4},0),IFERROR(VLOOKUP(JFW119,[1]BA!$A$6:$H$184,{2,5,8},0),{"No encontrado","X","X"}))))</f>
        <v>VARILLA CORRUGADA</v>
      </c>
      <c r="JFY119" s="12" t="str">
        <v>Kg</v>
      </c>
      <c r="JFZ119" s="4">
        <v>18</v>
      </c>
      <c r="JGA119" s="1">
        <f t="shared" ref="JGA119" si="7009">4*0.556*1.05</f>
        <v>2.34</v>
      </c>
      <c r="JGB119" s="4">
        <f t="shared" si="1736"/>
        <v>42.12</v>
      </c>
      <c r="JGE119" s="1" t="s">
        <v>538</v>
      </c>
      <c r="JGF119" s="4" t="str" cm="1">
        <f t="array" ref="JGF119:JGH119">IFERROR(VLOOKUP(JGE119,[1]MA!$A$6:$D$32,{2,3,4},0),IFERROR(VLOOKUP(JGE119,[1]MO!$A$6:$D$26,{2,3,4},0),IFERROR(VLOOKUP(JGE119,[1]MQ!$A$6:$D$26,{2,3,4},0),IFERROR(VLOOKUP(JGE119,[1]BA!$A$6:$H$184,{2,5,8},0),{"No encontrado","X","X"}))))</f>
        <v>VARILLA CORRUGADA</v>
      </c>
      <c r="JGG119" s="12" t="str">
        <v>Kg</v>
      </c>
      <c r="JGH119" s="4">
        <v>18</v>
      </c>
      <c r="JGI119" s="1">
        <f t="shared" ref="JGI119" si="7010">4*0.556*1.05</f>
        <v>2.34</v>
      </c>
      <c r="JGJ119" s="4">
        <f t="shared" si="1738"/>
        <v>42.12</v>
      </c>
      <c r="JGM119" s="1" t="s">
        <v>538</v>
      </c>
      <c r="JGN119" s="4" t="str" cm="1">
        <f t="array" ref="JGN119:JGP119">IFERROR(VLOOKUP(JGM119,[1]MA!$A$6:$D$32,{2,3,4},0),IFERROR(VLOOKUP(JGM119,[1]MO!$A$6:$D$26,{2,3,4},0),IFERROR(VLOOKUP(JGM119,[1]MQ!$A$6:$D$26,{2,3,4},0),IFERROR(VLOOKUP(JGM119,[1]BA!$A$6:$H$184,{2,5,8},0),{"No encontrado","X","X"}))))</f>
        <v>VARILLA CORRUGADA</v>
      </c>
      <c r="JGO119" s="12" t="str">
        <v>Kg</v>
      </c>
      <c r="JGP119" s="4">
        <v>18</v>
      </c>
      <c r="JGQ119" s="1">
        <f t="shared" ref="JGQ119" si="7011">4*0.556*1.05</f>
        <v>2.34</v>
      </c>
      <c r="JGR119" s="4">
        <f t="shared" si="1740"/>
        <v>42.12</v>
      </c>
      <c r="JGU119" s="1" t="s">
        <v>538</v>
      </c>
      <c r="JGV119" s="4" t="str" cm="1">
        <f t="array" ref="JGV119:JGX119">IFERROR(VLOOKUP(JGU119,[1]MA!$A$6:$D$32,{2,3,4},0),IFERROR(VLOOKUP(JGU119,[1]MO!$A$6:$D$26,{2,3,4},0),IFERROR(VLOOKUP(JGU119,[1]MQ!$A$6:$D$26,{2,3,4},0),IFERROR(VLOOKUP(JGU119,[1]BA!$A$6:$H$184,{2,5,8},0),{"No encontrado","X","X"}))))</f>
        <v>VARILLA CORRUGADA</v>
      </c>
      <c r="JGW119" s="12" t="str">
        <v>Kg</v>
      </c>
      <c r="JGX119" s="4">
        <v>18</v>
      </c>
      <c r="JGY119" s="1">
        <f t="shared" ref="JGY119" si="7012">4*0.556*1.05</f>
        <v>2.34</v>
      </c>
      <c r="JGZ119" s="4">
        <f t="shared" si="1742"/>
        <v>42.12</v>
      </c>
      <c r="JHC119" s="1" t="s">
        <v>538</v>
      </c>
      <c r="JHD119" s="4" t="str" cm="1">
        <f t="array" ref="JHD119:JHF119">IFERROR(VLOOKUP(JHC119,[1]MA!$A$6:$D$32,{2,3,4},0),IFERROR(VLOOKUP(JHC119,[1]MO!$A$6:$D$26,{2,3,4},0),IFERROR(VLOOKUP(JHC119,[1]MQ!$A$6:$D$26,{2,3,4},0),IFERROR(VLOOKUP(JHC119,[1]BA!$A$6:$H$184,{2,5,8},0),{"No encontrado","X","X"}))))</f>
        <v>VARILLA CORRUGADA</v>
      </c>
      <c r="JHE119" s="12" t="str">
        <v>Kg</v>
      </c>
      <c r="JHF119" s="4">
        <v>18</v>
      </c>
      <c r="JHG119" s="1">
        <f t="shared" ref="JHG119" si="7013">4*0.556*1.05</f>
        <v>2.34</v>
      </c>
      <c r="JHH119" s="4">
        <f t="shared" si="1744"/>
        <v>42.12</v>
      </c>
      <c r="JHK119" s="1" t="s">
        <v>538</v>
      </c>
      <c r="JHL119" s="4" t="str" cm="1">
        <f t="array" ref="JHL119:JHN119">IFERROR(VLOOKUP(JHK119,[1]MA!$A$6:$D$32,{2,3,4},0),IFERROR(VLOOKUP(JHK119,[1]MO!$A$6:$D$26,{2,3,4},0),IFERROR(VLOOKUP(JHK119,[1]MQ!$A$6:$D$26,{2,3,4},0),IFERROR(VLOOKUP(JHK119,[1]BA!$A$6:$H$184,{2,5,8},0),{"No encontrado","X","X"}))))</f>
        <v>VARILLA CORRUGADA</v>
      </c>
      <c r="JHM119" s="12" t="str">
        <v>Kg</v>
      </c>
      <c r="JHN119" s="4">
        <v>18</v>
      </c>
      <c r="JHO119" s="1">
        <f t="shared" ref="JHO119" si="7014">4*0.556*1.05</f>
        <v>2.34</v>
      </c>
      <c r="JHP119" s="4">
        <f t="shared" si="1746"/>
        <v>42.12</v>
      </c>
      <c r="JHS119" s="1" t="s">
        <v>538</v>
      </c>
      <c r="JHT119" s="4" t="str" cm="1">
        <f t="array" ref="JHT119:JHV119">IFERROR(VLOOKUP(JHS119,[1]MA!$A$6:$D$32,{2,3,4},0),IFERROR(VLOOKUP(JHS119,[1]MO!$A$6:$D$26,{2,3,4},0),IFERROR(VLOOKUP(JHS119,[1]MQ!$A$6:$D$26,{2,3,4},0),IFERROR(VLOOKUP(JHS119,[1]BA!$A$6:$H$184,{2,5,8},0),{"No encontrado","X","X"}))))</f>
        <v>VARILLA CORRUGADA</v>
      </c>
      <c r="JHU119" s="12" t="str">
        <v>Kg</v>
      </c>
      <c r="JHV119" s="4">
        <v>18</v>
      </c>
      <c r="JHW119" s="1">
        <f t="shared" ref="JHW119" si="7015">4*0.556*1.05</f>
        <v>2.34</v>
      </c>
      <c r="JHX119" s="4">
        <f t="shared" si="1748"/>
        <v>42.12</v>
      </c>
      <c r="JIA119" s="1" t="s">
        <v>538</v>
      </c>
      <c r="JIB119" s="4" t="str" cm="1">
        <f t="array" ref="JIB119:JID119">IFERROR(VLOOKUP(JIA119,[1]MA!$A$6:$D$32,{2,3,4},0),IFERROR(VLOOKUP(JIA119,[1]MO!$A$6:$D$26,{2,3,4},0),IFERROR(VLOOKUP(JIA119,[1]MQ!$A$6:$D$26,{2,3,4},0),IFERROR(VLOOKUP(JIA119,[1]BA!$A$6:$H$184,{2,5,8},0),{"No encontrado","X","X"}))))</f>
        <v>VARILLA CORRUGADA</v>
      </c>
      <c r="JIC119" s="12" t="str">
        <v>Kg</v>
      </c>
      <c r="JID119" s="4">
        <v>18</v>
      </c>
      <c r="JIE119" s="1">
        <f t="shared" ref="JIE119" si="7016">4*0.556*1.05</f>
        <v>2.34</v>
      </c>
      <c r="JIF119" s="4">
        <f t="shared" si="1750"/>
        <v>42.12</v>
      </c>
      <c r="JII119" s="1" t="s">
        <v>538</v>
      </c>
      <c r="JIJ119" s="4" t="str" cm="1">
        <f t="array" ref="JIJ119:JIL119">IFERROR(VLOOKUP(JII119,[1]MA!$A$6:$D$32,{2,3,4},0),IFERROR(VLOOKUP(JII119,[1]MO!$A$6:$D$26,{2,3,4},0),IFERROR(VLOOKUP(JII119,[1]MQ!$A$6:$D$26,{2,3,4},0),IFERROR(VLOOKUP(JII119,[1]BA!$A$6:$H$184,{2,5,8},0),{"No encontrado","X","X"}))))</f>
        <v>VARILLA CORRUGADA</v>
      </c>
      <c r="JIK119" s="12" t="str">
        <v>Kg</v>
      </c>
      <c r="JIL119" s="4">
        <v>18</v>
      </c>
      <c r="JIM119" s="1">
        <f t="shared" ref="JIM119" si="7017">4*0.556*1.05</f>
        <v>2.34</v>
      </c>
      <c r="JIN119" s="4">
        <f t="shared" si="1752"/>
        <v>42.12</v>
      </c>
      <c r="JIQ119" s="1" t="s">
        <v>538</v>
      </c>
      <c r="JIR119" s="4" t="str" cm="1">
        <f t="array" ref="JIR119:JIT119">IFERROR(VLOOKUP(JIQ119,[1]MA!$A$6:$D$32,{2,3,4},0),IFERROR(VLOOKUP(JIQ119,[1]MO!$A$6:$D$26,{2,3,4},0),IFERROR(VLOOKUP(JIQ119,[1]MQ!$A$6:$D$26,{2,3,4},0),IFERROR(VLOOKUP(JIQ119,[1]BA!$A$6:$H$184,{2,5,8},0),{"No encontrado","X","X"}))))</f>
        <v>VARILLA CORRUGADA</v>
      </c>
      <c r="JIS119" s="12" t="str">
        <v>Kg</v>
      </c>
      <c r="JIT119" s="4">
        <v>18</v>
      </c>
      <c r="JIU119" s="1">
        <f t="shared" ref="JIU119" si="7018">4*0.556*1.05</f>
        <v>2.34</v>
      </c>
      <c r="JIV119" s="4">
        <f t="shared" si="1754"/>
        <v>42.12</v>
      </c>
      <c r="JIY119" s="1" t="s">
        <v>538</v>
      </c>
      <c r="JIZ119" s="4" t="str" cm="1">
        <f t="array" ref="JIZ119:JJB119">IFERROR(VLOOKUP(JIY119,[1]MA!$A$6:$D$32,{2,3,4},0),IFERROR(VLOOKUP(JIY119,[1]MO!$A$6:$D$26,{2,3,4},0),IFERROR(VLOOKUP(JIY119,[1]MQ!$A$6:$D$26,{2,3,4},0),IFERROR(VLOOKUP(JIY119,[1]BA!$A$6:$H$184,{2,5,8},0),{"No encontrado","X","X"}))))</f>
        <v>VARILLA CORRUGADA</v>
      </c>
      <c r="JJA119" s="12" t="str">
        <v>Kg</v>
      </c>
      <c r="JJB119" s="4">
        <v>18</v>
      </c>
      <c r="JJC119" s="1">
        <f t="shared" ref="JJC119" si="7019">4*0.556*1.05</f>
        <v>2.34</v>
      </c>
      <c r="JJD119" s="4">
        <f t="shared" si="1756"/>
        <v>42.12</v>
      </c>
      <c r="JJG119" s="1" t="s">
        <v>538</v>
      </c>
      <c r="JJH119" s="4" t="str" cm="1">
        <f t="array" ref="JJH119:JJJ119">IFERROR(VLOOKUP(JJG119,[1]MA!$A$6:$D$32,{2,3,4},0),IFERROR(VLOOKUP(JJG119,[1]MO!$A$6:$D$26,{2,3,4},0),IFERROR(VLOOKUP(JJG119,[1]MQ!$A$6:$D$26,{2,3,4},0),IFERROR(VLOOKUP(JJG119,[1]BA!$A$6:$H$184,{2,5,8},0),{"No encontrado","X","X"}))))</f>
        <v>VARILLA CORRUGADA</v>
      </c>
      <c r="JJI119" s="12" t="str">
        <v>Kg</v>
      </c>
      <c r="JJJ119" s="4">
        <v>18</v>
      </c>
      <c r="JJK119" s="1">
        <f t="shared" ref="JJK119" si="7020">4*0.556*1.05</f>
        <v>2.34</v>
      </c>
      <c r="JJL119" s="4">
        <f t="shared" si="1758"/>
        <v>42.12</v>
      </c>
      <c r="JJO119" s="1" t="s">
        <v>538</v>
      </c>
      <c r="JJP119" s="4" t="str" cm="1">
        <f t="array" ref="JJP119:JJR119">IFERROR(VLOOKUP(JJO119,[1]MA!$A$6:$D$32,{2,3,4},0),IFERROR(VLOOKUP(JJO119,[1]MO!$A$6:$D$26,{2,3,4},0),IFERROR(VLOOKUP(JJO119,[1]MQ!$A$6:$D$26,{2,3,4},0),IFERROR(VLOOKUP(JJO119,[1]BA!$A$6:$H$184,{2,5,8},0),{"No encontrado","X","X"}))))</f>
        <v>VARILLA CORRUGADA</v>
      </c>
      <c r="JJQ119" s="12" t="str">
        <v>Kg</v>
      </c>
      <c r="JJR119" s="4">
        <v>18</v>
      </c>
      <c r="JJS119" s="1">
        <f t="shared" ref="JJS119" si="7021">4*0.556*1.05</f>
        <v>2.34</v>
      </c>
      <c r="JJT119" s="4">
        <f t="shared" si="1760"/>
        <v>42.12</v>
      </c>
      <c r="JJW119" s="1" t="s">
        <v>538</v>
      </c>
      <c r="JJX119" s="4" t="str" cm="1">
        <f t="array" ref="JJX119:JJZ119">IFERROR(VLOOKUP(JJW119,[1]MA!$A$6:$D$32,{2,3,4},0),IFERROR(VLOOKUP(JJW119,[1]MO!$A$6:$D$26,{2,3,4},0),IFERROR(VLOOKUP(JJW119,[1]MQ!$A$6:$D$26,{2,3,4},0),IFERROR(VLOOKUP(JJW119,[1]BA!$A$6:$H$184,{2,5,8},0),{"No encontrado","X","X"}))))</f>
        <v>VARILLA CORRUGADA</v>
      </c>
      <c r="JJY119" s="12" t="str">
        <v>Kg</v>
      </c>
      <c r="JJZ119" s="4">
        <v>18</v>
      </c>
      <c r="JKA119" s="1">
        <f t="shared" ref="JKA119" si="7022">4*0.556*1.05</f>
        <v>2.34</v>
      </c>
      <c r="JKB119" s="4">
        <f t="shared" si="1762"/>
        <v>42.12</v>
      </c>
      <c r="JKE119" s="1" t="s">
        <v>538</v>
      </c>
      <c r="JKF119" s="4" t="str" cm="1">
        <f t="array" ref="JKF119:JKH119">IFERROR(VLOOKUP(JKE119,[1]MA!$A$6:$D$32,{2,3,4},0),IFERROR(VLOOKUP(JKE119,[1]MO!$A$6:$D$26,{2,3,4},0),IFERROR(VLOOKUP(JKE119,[1]MQ!$A$6:$D$26,{2,3,4},0),IFERROR(VLOOKUP(JKE119,[1]BA!$A$6:$H$184,{2,5,8},0),{"No encontrado","X","X"}))))</f>
        <v>VARILLA CORRUGADA</v>
      </c>
      <c r="JKG119" s="12" t="str">
        <v>Kg</v>
      </c>
      <c r="JKH119" s="4">
        <v>18</v>
      </c>
      <c r="JKI119" s="1">
        <f t="shared" ref="JKI119" si="7023">4*0.556*1.05</f>
        <v>2.34</v>
      </c>
      <c r="JKJ119" s="4">
        <f t="shared" si="1764"/>
        <v>42.12</v>
      </c>
      <c r="JKM119" s="1" t="s">
        <v>538</v>
      </c>
      <c r="JKN119" s="4" t="str" cm="1">
        <f t="array" ref="JKN119:JKP119">IFERROR(VLOOKUP(JKM119,[1]MA!$A$6:$D$32,{2,3,4},0),IFERROR(VLOOKUP(JKM119,[1]MO!$A$6:$D$26,{2,3,4},0),IFERROR(VLOOKUP(JKM119,[1]MQ!$A$6:$D$26,{2,3,4},0),IFERROR(VLOOKUP(JKM119,[1]BA!$A$6:$H$184,{2,5,8},0),{"No encontrado","X","X"}))))</f>
        <v>VARILLA CORRUGADA</v>
      </c>
      <c r="JKO119" s="12" t="str">
        <v>Kg</v>
      </c>
      <c r="JKP119" s="4">
        <v>18</v>
      </c>
      <c r="JKQ119" s="1">
        <f t="shared" ref="JKQ119" si="7024">4*0.556*1.05</f>
        <v>2.34</v>
      </c>
      <c r="JKR119" s="4">
        <f t="shared" si="1766"/>
        <v>42.12</v>
      </c>
      <c r="JKU119" s="1" t="s">
        <v>538</v>
      </c>
      <c r="JKV119" s="4" t="str" cm="1">
        <f t="array" ref="JKV119:JKX119">IFERROR(VLOOKUP(JKU119,[1]MA!$A$6:$D$32,{2,3,4},0),IFERROR(VLOOKUP(JKU119,[1]MO!$A$6:$D$26,{2,3,4},0),IFERROR(VLOOKUP(JKU119,[1]MQ!$A$6:$D$26,{2,3,4},0),IFERROR(VLOOKUP(JKU119,[1]BA!$A$6:$H$184,{2,5,8},0),{"No encontrado","X","X"}))))</f>
        <v>VARILLA CORRUGADA</v>
      </c>
      <c r="JKW119" s="12" t="str">
        <v>Kg</v>
      </c>
      <c r="JKX119" s="4">
        <v>18</v>
      </c>
      <c r="JKY119" s="1">
        <f t="shared" ref="JKY119" si="7025">4*0.556*1.05</f>
        <v>2.34</v>
      </c>
      <c r="JKZ119" s="4">
        <f t="shared" si="1768"/>
        <v>42.12</v>
      </c>
      <c r="JLC119" s="1" t="s">
        <v>538</v>
      </c>
      <c r="JLD119" s="4" t="str" cm="1">
        <f t="array" ref="JLD119:JLF119">IFERROR(VLOOKUP(JLC119,[1]MA!$A$6:$D$32,{2,3,4},0),IFERROR(VLOOKUP(JLC119,[1]MO!$A$6:$D$26,{2,3,4},0),IFERROR(VLOOKUP(JLC119,[1]MQ!$A$6:$D$26,{2,3,4},0),IFERROR(VLOOKUP(JLC119,[1]BA!$A$6:$H$184,{2,5,8},0),{"No encontrado","X","X"}))))</f>
        <v>VARILLA CORRUGADA</v>
      </c>
      <c r="JLE119" s="12" t="str">
        <v>Kg</v>
      </c>
      <c r="JLF119" s="4">
        <v>18</v>
      </c>
      <c r="JLG119" s="1">
        <f t="shared" ref="JLG119" si="7026">4*0.556*1.05</f>
        <v>2.34</v>
      </c>
      <c r="JLH119" s="4">
        <f t="shared" si="1770"/>
        <v>42.12</v>
      </c>
      <c r="JLK119" s="1" t="s">
        <v>538</v>
      </c>
      <c r="JLL119" s="4" t="str" cm="1">
        <f t="array" ref="JLL119:JLN119">IFERROR(VLOOKUP(JLK119,[1]MA!$A$6:$D$32,{2,3,4},0),IFERROR(VLOOKUP(JLK119,[1]MO!$A$6:$D$26,{2,3,4},0),IFERROR(VLOOKUP(JLK119,[1]MQ!$A$6:$D$26,{2,3,4},0),IFERROR(VLOOKUP(JLK119,[1]BA!$A$6:$H$184,{2,5,8},0),{"No encontrado","X","X"}))))</f>
        <v>VARILLA CORRUGADA</v>
      </c>
      <c r="JLM119" s="12" t="str">
        <v>Kg</v>
      </c>
      <c r="JLN119" s="4">
        <v>18</v>
      </c>
      <c r="JLO119" s="1">
        <f t="shared" ref="JLO119" si="7027">4*0.556*1.05</f>
        <v>2.34</v>
      </c>
      <c r="JLP119" s="4">
        <f t="shared" si="1772"/>
        <v>42.12</v>
      </c>
      <c r="JLS119" s="1" t="s">
        <v>538</v>
      </c>
      <c r="JLT119" s="4" t="str" cm="1">
        <f t="array" ref="JLT119:JLV119">IFERROR(VLOOKUP(JLS119,[1]MA!$A$6:$D$32,{2,3,4},0),IFERROR(VLOOKUP(JLS119,[1]MO!$A$6:$D$26,{2,3,4},0),IFERROR(VLOOKUP(JLS119,[1]MQ!$A$6:$D$26,{2,3,4},0),IFERROR(VLOOKUP(JLS119,[1]BA!$A$6:$H$184,{2,5,8},0),{"No encontrado","X","X"}))))</f>
        <v>VARILLA CORRUGADA</v>
      </c>
      <c r="JLU119" s="12" t="str">
        <v>Kg</v>
      </c>
      <c r="JLV119" s="4">
        <v>18</v>
      </c>
      <c r="JLW119" s="1">
        <f t="shared" ref="JLW119" si="7028">4*0.556*1.05</f>
        <v>2.34</v>
      </c>
      <c r="JLX119" s="4">
        <f t="shared" si="1774"/>
        <v>42.12</v>
      </c>
      <c r="JMA119" s="1" t="s">
        <v>538</v>
      </c>
      <c r="JMB119" s="4" t="str" cm="1">
        <f t="array" ref="JMB119:JMD119">IFERROR(VLOOKUP(JMA119,[1]MA!$A$6:$D$32,{2,3,4},0),IFERROR(VLOOKUP(JMA119,[1]MO!$A$6:$D$26,{2,3,4},0),IFERROR(VLOOKUP(JMA119,[1]MQ!$A$6:$D$26,{2,3,4},0),IFERROR(VLOOKUP(JMA119,[1]BA!$A$6:$H$184,{2,5,8},0),{"No encontrado","X","X"}))))</f>
        <v>VARILLA CORRUGADA</v>
      </c>
      <c r="JMC119" s="12" t="str">
        <v>Kg</v>
      </c>
      <c r="JMD119" s="4">
        <v>18</v>
      </c>
      <c r="JME119" s="1">
        <f t="shared" ref="JME119" si="7029">4*0.556*1.05</f>
        <v>2.34</v>
      </c>
      <c r="JMF119" s="4">
        <f t="shared" si="1776"/>
        <v>42.12</v>
      </c>
      <c r="JMI119" s="1" t="s">
        <v>538</v>
      </c>
      <c r="JMJ119" s="4" t="str" cm="1">
        <f t="array" ref="JMJ119:JML119">IFERROR(VLOOKUP(JMI119,[1]MA!$A$6:$D$32,{2,3,4},0),IFERROR(VLOOKUP(JMI119,[1]MO!$A$6:$D$26,{2,3,4},0),IFERROR(VLOOKUP(JMI119,[1]MQ!$A$6:$D$26,{2,3,4},0),IFERROR(VLOOKUP(JMI119,[1]BA!$A$6:$H$184,{2,5,8},0),{"No encontrado","X","X"}))))</f>
        <v>VARILLA CORRUGADA</v>
      </c>
      <c r="JMK119" s="12" t="str">
        <v>Kg</v>
      </c>
      <c r="JML119" s="4">
        <v>18</v>
      </c>
      <c r="JMM119" s="1">
        <f t="shared" ref="JMM119" si="7030">4*0.556*1.05</f>
        <v>2.34</v>
      </c>
      <c r="JMN119" s="4">
        <f t="shared" si="1778"/>
        <v>42.12</v>
      </c>
      <c r="JMQ119" s="1" t="s">
        <v>538</v>
      </c>
      <c r="JMR119" s="4" t="str" cm="1">
        <f t="array" ref="JMR119:JMT119">IFERROR(VLOOKUP(JMQ119,[1]MA!$A$6:$D$32,{2,3,4},0),IFERROR(VLOOKUP(JMQ119,[1]MO!$A$6:$D$26,{2,3,4},0),IFERROR(VLOOKUP(JMQ119,[1]MQ!$A$6:$D$26,{2,3,4},0),IFERROR(VLOOKUP(JMQ119,[1]BA!$A$6:$H$184,{2,5,8},0),{"No encontrado","X","X"}))))</f>
        <v>VARILLA CORRUGADA</v>
      </c>
      <c r="JMS119" s="12" t="str">
        <v>Kg</v>
      </c>
      <c r="JMT119" s="4">
        <v>18</v>
      </c>
      <c r="JMU119" s="1">
        <f t="shared" ref="JMU119" si="7031">4*0.556*1.05</f>
        <v>2.34</v>
      </c>
      <c r="JMV119" s="4">
        <f t="shared" si="1780"/>
        <v>42.12</v>
      </c>
      <c r="JMY119" s="1" t="s">
        <v>538</v>
      </c>
      <c r="JMZ119" s="4" t="str" cm="1">
        <f t="array" ref="JMZ119:JNB119">IFERROR(VLOOKUP(JMY119,[1]MA!$A$6:$D$32,{2,3,4},0),IFERROR(VLOOKUP(JMY119,[1]MO!$A$6:$D$26,{2,3,4},0),IFERROR(VLOOKUP(JMY119,[1]MQ!$A$6:$D$26,{2,3,4},0),IFERROR(VLOOKUP(JMY119,[1]BA!$A$6:$H$184,{2,5,8},0),{"No encontrado","X","X"}))))</f>
        <v>VARILLA CORRUGADA</v>
      </c>
      <c r="JNA119" s="12" t="str">
        <v>Kg</v>
      </c>
      <c r="JNB119" s="4">
        <v>18</v>
      </c>
      <c r="JNC119" s="1">
        <f t="shared" ref="JNC119" si="7032">4*0.556*1.05</f>
        <v>2.34</v>
      </c>
      <c r="JND119" s="4">
        <f t="shared" si="1782"/>
        <v>42.12</v>
      </c>
      <c r="JNG119" s="1" t="s">
        <v>538</v>
      </c>
      <c r="JNH119" s="4" t="str" cm="1">
        <f t="array" ref="JNH119:JNJ119">IFERROR(VLOOKUP(JNG119,[1]MA!$A$6:$D$32,{2,3,4},0),IFERROR(VLOOKUP(JNG119,[1]MO!$A$6:$D$26,{2,3,4},0),IFERROR(VLOOKUP(JNG119,[1]MQ!$A$6:$D$26,{2,3,4},0),IFERROR(VLOOKUP(JNG119,[1]BA!$A$6:$H$184,{2,5,8},0),{"No encontrado","X","X"}))))</f>
        <v>VARILLA CORRUGADA</v>
      </c>
      <c r="JNI119" s="12" t="str">
        <v>Kg</v>
      </c>
      <c r="JNJ119" s="4">
        <v>18</v>
      </c>
      <c r="JNK119" s="1">
        <f t="shared" ref="JNK119" si="7033">4*0.556*1.05</f>
        <v>2.34</v>
      </c>
      <c r="JNL119" s="4">
        <f t="shared" si="1784"/>
        <v>42.12</v>
      </c>
      <c r="JNO119" s="1" t="s">
        <v>538</v>
      </c>
      <c r="JNP119" s="4" t="str" cm="1">
        <f t="array" ref="JNP119:JNR119">IFERROR(VLOOKUP(JNO119,[1]MA!$A$6:$D$32,{2,3,4},0),IFERROR(VLOOKUP(JNO119,[1]MO!$A$6:$D$26,{2,3,4},0),IFERROR(VLOOKUP(JNO119,[1]MQ!$A$6:$D$26,{2,3,4},0),IFERROR(VLOOKUP(JNO119,[1]BA!$A$6:$H$184,{2,5,8},0),{"No encontrado","X","X"}))))</f>
        <v>VARILLA CORRUGADA</v>
      </c>
      <c r="JNQ119" s="12" t="str">
        <v>Kg</v>
      </c>
      <c r="JNR119" s="4">
        <v>18</v>
      </c>
      <c r="JNS119" s="1">
        <f t="shared" ref="JNS119" si="7034">4*0.556*1.05</f>
        <v>2.34</v>
      </c>
      <c r="JNT119" s="4">
        <f t="shared" si="1786"/>
        <v>42.12</v>
      </c>
      <c r="JNW119" s="1" t="s">
        <v>538</v>
      </c>
      <c r="JNX119" s="4" t="str" cm="1">
        <f t="array" ref="JNX119:JNZ119">IFERROR(VLOOKUP(JNW119,[1]MA!$A$6:$D$32,{2,3,4},0),IFERROR(VLOOKUP(JNW119,[1]MO!$A$6:$D$26,{2,3,4},0),IFERROR(VLOOKUP(JNW119,[1]MQ!$A$6:$D$26,{2,3,4},0),IFERROR(VLOOKUP(JNW119,[1]BA!$A$6:$H$184,{2,5,8},0),{"No encontrado","X","X"}))))</f>
        <v>VARILLA CORRUGADA</v>
      </c>
      <c r="JNY119" s="12" t="str">
        <v>Kg</v>
      </c>
      <c r="JNZ119" s="4">
        <v>18</v>
      </c>
      <c r="JOA119" s="1">
        <f t="shared" ref="JOA119" si="7035">4*0.556*1.05</f>
        <v>2.34</v>
      </c>
      <c r="JOB119" s="4">
        <f t="shared" si="1788"/>
        <v>42.12</v>
      </c>
      <c r="JOE119" s="1" t="s">
        <v>538</v>
      </c>
      <c r="JOF119" s="4" t="str" cm="1">
        <f t="array" ref="JOF119:JOH119">IFERROR(VLOOKUP(JOE119,[1]MA!$A$6:$D$32,{2,3,4},0),IFERROR(VLOOKUP(JOE119,[1]MO!$A$6:$D$26,{2,3,4},0),IFERROR(VLOOKUP(JOE119,[1]MQ!$A$6:$D$26,{2,3,4},0),IFERROR(VLOOKUP(JOE119,[1]BA!$A$6:$H$184,{2,5,8},0),{"No encontrado","X","X"}))))</f>
        <v>VARILLA CORRUGADA</v>
      </c>
      <c r="JOG119" s="12" t="str">
        <v>Kg</v>
      </c>
      <c r="JOH119" s="4">
        <v>18</v>
      </c>
      <c r="JOI119" s="1">
        <f t="shared" ref="JOI119" si="7036">4*0.556*1.05</f>
        <v>2.34</v>
      </c>
      <c r="JOJ119" s="4">
        <f t="shared" si="1790"/>
        <v>42.12</v>
      </c>
      <c r="JOM119" s="1" t="s">
        <v>538</v>
      </c>
      <c r="JON119" s="4" t="str" cm="1">
        <f t="array" ref="JON119:JOP119">IFERROR(VLOOKUP(JOM119,[1]MA!$A$6:$D$32,{2,3,4},0),IFERROR(VLOOKUP(JOM119,[1]MO!$A$6:$D$26,{2,3,4},0),IFERROR(VLOOKUP(JOM119,[1]MQ!$A$6:$D$26,{2,3,4},0),IFERROR(VLOOKUP(JOM119,[1]BA!$A$6:$H$184,{2,5,8},0),{"No encontrado","X","X"}))))</f>
        <v>VARILLA CORRUGADA</v>
      </c>
      <c r="JOO119" s="12" t="str">
        <v>Kg</v>
      </c>
      <c r="JOP119" s="4">
        <v>18</v>
      </c>
      <c r="JOQ119" s="1">
        <f t="shared" ref="JOQ119" si="7037">4*0.556*1.05</f>
        <v>2.34</v>
      </c>
      <c r="JOR119" s="4">
        <f t="shared" si="1792"/>
        <v>42.12</v>
      </c>
      <c r="JOU119" s="1" t="s">
        <v>538</v>
      </c>
      <c r="JOV119" s="4" t="str" cm="1">
        <f t="array" ref="JOV119:JOX119">IFERROR(VLOOKUP(JOU119,[1]MA!$A$6:$D$32,{2,3,4},0),IFERROR(VLOOKUP(JOU119,[1]MO!$A$6:$D$26,{2,3,4},0),IFERROR(VLOOKUP(JOU119,[1]MQ!$A$6:$D$26,{2,3,4},0),IFERROR(VLOOKUP(JOU119,[1]BA!$A$6:$H$184,{2,5,8},0),{"No encontrado","X","X"}))))</f>
        <v>VARILLA CORRUGADA</v>
      </c>
      <c r="JOW119" s="12" t="str">
        <v>Kg</v>
      </c>
      <c r="JOX119" s="4">
        <v>18</v>
      </c>
      <c r="JOY119" s="1">
        <f t="shared" ref="JOY119" si="7038">4*0.556*1.05</f>
        <v>2.34</v>
      </c>
      <c r="JOZ119" s="4">
        <f t="shared" si="1794"/>
        <v>42.12</v>
      </c>
      <c r="JPC119" s="1" t="s">
        <v>538</v>
      </c>
      <c r="JPD119" s="4" t="str" cm="1">
        <f t="array" ref="JPD119:JPF119">IFERROR(VLOOKUP(JPC119,[1]MA!$A$6:$D$32,{2,3,4},0),IFERROR(VLOOKUP(JPC119,[1]MO!$A$6:$D$26,{2,3,4},0),IFERROR(VLOOKUP(JPC119,[1]MQ!$A$6:$D$26,{2,3,4},0),IFERROR(VLOOKUP(JPC119,[1]BA!$A$6:$H$184,{2,5,8},0),{"No encontrado","X","X"}))))</f>
        <v>VARILLA CORRUGADA</v>
      </c>
      <c r="JPE119" s="12" t="str">
        <v>Kg</v>
      </c>
      <c r="JPF119" s="4">
        <v>18</v>
      </c>
      <c r="JPG119" s="1">
        <f t="shared" ref="JPG119" si="7039">4*0.556*1.05</f>
        <v>2.34</v>
      </c>
      <c r="JPH119" s="4">
        <f t="shared" si="1796"/>
        <v>42.12</v>
      </c>
      <c r="JPK119" s="1" t="s">
        <v>538</v>
      </c>
      <c r="JPL119" s="4" t="str" cm="1">
        <f t="array" ref="JPL119:JPN119">IFERROR(VLOOKUP(JPK119,[1]MA!$A$6:$D$32,{2,3,4},0),IFERROR(VLOOKUP(JPK119,[1]MO!$A$6:$D$26,{2,3,4},0),IFERROR(VLOOKUP(JPK119,[1]MQ!$A$6:$D$26,{2,3,4},0),IFERROR(VLOOKUP(JPK119,[1]BA!$A$6:$H$184,{2,5,8},0),{"No encontrado","X","X"}))))</f>
        <v>VARILLA CORRUGADA</v>
      </c>
      <c r="JPM119" s="12" t="str">
        <v>Kg</v>
      </c>
      <c r="JPN119" s="4">
        <v>18</v>
      </c>
      <c r="JPO119" s="1">
        <f t="shared" ref="JPO119" si="7040">4*0.556*1.05</f>
        <v>2.34</v>
      </c>
      <c r="JPP119" s="4">
        <f t="shared" si="1798"/>
        <v>42.12</v>
      </c>
      <c r="JPS119" s="1" t="s">
        <v>538</v>
      </c>
      <c r="JPT119" s="4" t="str" cm="1">
        <f t="array" ref="JPT119:JPV119">IFERROR(VLOOKUP(JPS119,[1]MA!$A$6:$D$32,{2,3,4},0),IFERROR(VLOOKUP(JPS119,[1]MO!$A$6:$D$26,{2,3,4},0),IFERROR(VLOOKUP(JPS119,[1]MQ!$A$6:$D$26,{2,3,4},0),IFERROR(VLOOKUP(JPS119,[1]BA!$A$6:$H$184,{2,5,8},0),{"No encontrado","X","X"}))))</f>
        <v>VARILLA CORRUGADA</v>
      </c>
      <c r="JPU119" s="12" t="str">
        <v>Kg</v>
      </c>
      <c r="JPV119" s="4">
        <v>18</v>
      </c>
      <c r="JPW119" s="1">
        <f t="shared" ref="JPW119" si="7041">4*0.556*1.05</f>
        <v>2.34</v>
      </c>
      <c r="JPX119" s="4">
        <f t="shared" si="1800"/>
        <v>42.12</v>
      </c>
      <c r="JQA119" s="1" t="s">
        <v>538</v>
      </c>
      <c r="JQB119" s="4" t="str" cm="1">
        <f t="array" ref="JQB119:JQD119">IFERROR(VLOOKUP(JQA119,[1]MA!$A$6:$D$32,{2,3,4},0),IFERROR(VLOOKUP(JQA119,[1]MO!$A$6:$D$26,{2,3,4},0),IFERROR(VLOOKUP(JQA119,[1]MQ!$A$6:$D$26,{2,3,4},0),IFERROR(VLOOKUP(JQA119,[1]BA!$A$6:$H$184,{2,5,8},0),{"No encontrado","X","X"}))))</f>
        <v>VARILLA CORRUGADA</v>
      </c>
      <c r="JQC119" s="12" t="str">
        <v>Kg</v>
      </c>
      <c r="JQD119" s="4">
        <v>18</v>
      </c>
      <c r="JQE119" s="1">
        <f t="shared" ref="JQE119" si="7042">4*0.556*1.05</f>
        <v>2.34</v>
      </c>
      <c r="JQF119" s="4">
        <f t="shared" si="1802"/>
        <v>42.12</v>
      </c>
      <c r="JQI119" s="1" t="s">
        <v>538</v>
      </c>
      <c r="JQJ119" s="4" t="str" cm="1">
        <f t="array" ref="JQJ119:JQL119">IFERROR(VLOOKUP(JQI119,[1]MA!$A$6:$D$32,{2,3,4},0),IFERROR(VLOOKUP(JQI119,[1]MO!$A$6:$D$26,{2,3,4},0),IFERROR(VLOOKUP(JQI119,[1]MQ!$A$6:$D$26,{2,3,4},0),IFERROR(VLOOKUP(JQI119,[1]BA!$A$6:$H$184,{2,5,8},0),{"No encontrado","X","X"}))))</f>
        <v>VARILLA CORRUGADA</v>
      </c>
      <c r="JQK119" s="12" t="str">
        <v>Kg</v>
      </c>
      <c r="JQL119" s="4">
        <v>18</v>
      </c>
      <c r="JQM119" s="1">
        <f t="shared" ref="JQM119" si="7043">4*0.556*1.05</f>
        <v>2.34</v>
      </c>
      <c r="JQN119" s="4">
        <f t="shared" si="1804"/>
        <v>42.12</v>
      </c>
      <c r="JQQ119" s="1" t="s">
        <v>538</v>
      </c>
      <c r="JQR119" s="4" t="str" cm="1">
        <f t="array" ref="JQR119:JQT119">IFERROR(VLOOKUP(JQQ119,[1]MA!$A$6:$D$32,{2,3,4},0),IFERROR(VLOOKUP(JQQ119,[1]MO!$A$6:$D$26,{2,3,4},0),IFERROR(VLOOKUP(JQQ119,[1]MQ!$A$6:$D$26,{2,3,4},0),IFERROR(VLOOKUP(JQQ119,[1]BA!$A$6:$H$184,{2,5,8},0),{"No encontrado","X","X"}))))</f>
        <v>VARILLA CORRUGADA</v>
      </c>
      <c r="JQS119" s="12" t="str">
        <v>Kg</v>
      </c>
      <c r="JQT119" s="4">
        <v>18</v>
      </c>
      <c r="JQU119" s="1">
        <f t="shared" ref="JQU119" si="7044">4*0.556*1.05</f>
        <v>2.34</v>
      </c>
      <c r="JQV119" s="4">
        <f t="shared" si="1806"/>
        <v>42.12</v>
      </c>
      <c r="JQY119" s="1" t="s">
        <v>538</v>
      </c>
      <c r="JQZ119" s="4" t="str" cm="1">
        <f t="array" ref="JQZ119:JRB119">IFERROR(VLOOKUP(JQY119,[1]MA!$A$6:$D$32,{2,3,4},0),IFERROR(VLOOKUP(JQY119,[1]MO!$A$6:$D$26,{2,3,4},0),IFERROR(VLOOKUP(JQY119,[1]MQ!$A$6:$D$26,{2,3,4},0),IFERROR(VLOOKUP(JQY119,[1]BA!$A$6:$H$184,{2,5,8},0),{"No encontrado","X","X"}))))</f>
        <v>VARILLA CORRUGADA</v>
      </c>
      <c r="JRA119" s="12" t="str">
        <v>Kg</v>
      </c>
      <c r="JRB119" s="4">
        <v>18</v>
      </c>
      <c r="JRC119" s="1">
        <f t="shared" ref="JRC119" si="7045">4*0.556*1.05</f>
        <v>2.34</v>
      </c>
      <c r="JRD119" s="4">
        <f t="shared" si="1808"/>
        <v>42.12</v>
      </c>
      <c r="JRG119" s="1" t="s">
        <v>538</v>
      </c>
      <c r="JRH119" s="4" t="str" cm="1">
        <f t="array" ref="JRH119:JRJ119">IFERROR(VLOOKUP(JRG119,[1]MA!$A$6:$D$32,{2,3,4},0),IFERROR(VLOOKUP(JRG119,[1]MO!$A$6:$D$26,{2,3,4},0),IFERROR(VLOOKUP(JRG119,[1]MQ!$A$6:$D$26,{2,3,4},0),IFERROR(VLOOKUP(JRG119,[1]BA!$A$6:$H$184,{2,5,8},0),{"No encontrado","X","X"}))))</f>
        <v>VARILLA CORRUGADA</v>
      </c>
      <c r="JRI119" s="12" t="str">
        <v>Kg</v>
      </c>
      <c r="JRJ119" s="4">
        <v>18</v>
      </c>
      <c r="JRK119" s="1">
        <f t="shared" ref="JRK119" si="7046">4*0.556*1.05</f>
        <v>2.34</v>
      </c>
      <c r="JRL119" s="4">
        <f t="shared" si="1810"/>
        <v>42.12</v>
      </c>
      <c r="JRO119" s="1" t="s">
        <v>538</v>
      </c>
      <c r="JRP119" s="4" t="str" cm="1">
        <f t="array" ref="JRP119:JRR119">IFERROR(VLOOKUP(JRO119,[1]MA!$A$6:$D$32,{2,3,4},0),IFERROR(VLOOKUP(JRO119,[1]MO!$A$6:$D$26,{2,3,4},0),IFERROR(VLOOKUP(JRO119,[1]MQ!$A$6:$D$26,{2,3,4},0),IFERROR(VLOOKUP(JRO119,[1]BA!$A$6:$H$184,{2,5,8},0),{"No encontrado","X","X"}))))</f>
        <v>VARILLA CORRUGADA</v>
      </c>
      <c r="JRQ119" s="12" t="str">
        <v>Kg</v>
      </c>
      <c r="JRR119" s="4">
        <v>18</v>
      </c>
      <c r="JRS119" s="1">
        <f t="shared" ref="JRS119" si="7047">4*0.556*1.05</f>
        <v>2.34</v>
      </c>
      <c r="JRT119" s="4">
        <f t="shared" si="1812"/>
        <v>42.12</v>
      </c>
      <c r="JRW119" s="1" t="s">
        <v>538</v>
      </c>
      <c r="JRX119" s="4" t="str" cm="1">
        <f t="array" ref="JRX119:JRZ119">IFERROR(VLOOKUP(JRW119,[1]MA!$A$6:$D$32,{2,3,4},0),IFERROR(VLOOKUP(JRW119,[1]MO!$A$6:$D$26,{2,3,4},0),IFERROR(VLOOKUP(JRW119,[1]MQ!$A$6:$D$26,{2,3,4},0),IFERROR(VLOOKUP(JRW119,[1]BA!$A$6:$H$184,{2,5,8},0),{"No encontrado","X","X"}))))</f>
        <v>VARILLA CORRUGADA</v>
      </c>
      <c r="JRY119" s="12" t="str">
        <v>Kg</v>
      </c>
      <c r="JRZ119" s="4">
        <v>18</v>
      </c>
      <c r="JSA119" s="1">
        <f t="shared" ref="JSA119" si="7048">4*0.556*1.05</f>
        <v>2.34</v>
      </c>
      <c r="JSB119" s="4">
        <f t="shared" si="1814"/>
        <v>42.12</v>
      </c>
      <c r="JSE119" s="1" t="s">
        <v>538</v>
      </c>
      <c r="JSF119" s="4" t="str" cm="1">
        <f t="array" ref="JSF119:JSH119">IFERROR(VLOOKUP(JSE119,[1]MA!$A$6:$D$32,{2,3,4},0),IFERROR(VLOOKUP(JSE119,[1]MO!$A$6:$D$26,{2,3,4},0),IFERROR(VLOOKUP(JSE119,[1]MQ!$A$6:$D$26,{2,3,4},0),IFERROR(VLOOKUP(JSE119,[1]BA!$A$6:$H$184,{2,5,8},0),{"No encontrado","X","X"}))))</f>
        <v>VARILLA CORRUGADA</v>
      </c>
      <c r="JSG119" s="12" t="str">
        <v>Kg</v>
      </c>
      <c r="JSH119" s="4">
        <v>18</v>
      </c>
      <c r="JSI119" s="1">
        <f t="shared" ref="JSI119" si="7049">4*0.556*1.05</f>
        <v>2.34</v>
      </c>
      <c r="JSJ119" s="4">
        <f t="shared" si="1816"/>
        <v>42.12</v>
      </c>
      <c r="JSM119" s="1" t="s">
        <v>538</v>
      </c>
      <c r="JSN119" s="4" t="str" cm="1">
        <f t="array" ref="JSN119:JSP119">IFERROR(VLOOKUP(JSM119,[1]MA!$A$6:$D$32,{2,3,4},0),IFERROR(VLOOKUP(JSM119,[1]MO!$A$6:$D$26,{2,3,4},0),IFERROR(VLOOKUP(JSM119,[1]MQ!$A$6:$D$26,{2,3,4},0),IFERROR(VLOOKUP(JSM119,[1]BA!$A$6:$H$184,{2,5,8},0),{"No encontrado","X","X"}))))</f>
        <v>VARILLA CORRUGADA</v>
      </c>
      <c r="JSO119" s="12" t="str">
        <v>Kg</v>
      </c>
      <c r="JSP119" s="4">
        <v>18</v>
      </c>
      <c r="JSQ119" s="1">
        <f t="shared" ref="JSQ119" si="7050">4*0.556*1.05</f>
        <v>2.34</v>
      </c>
      <c r="JSR119" s="4">
        <f t="shared" si="1818"/>
        <v>42.12</v>
      </c>
      <c r="JSU119" s="1" t="s">
        <v>538</v>
      </c>
      <c r="JSV119" s="4" t="str" cm="1">
        <f t="array" ref="JSV119:JSX119">IFERROR(VLOOKUP(JSU119,[1]MA!$A$6:$D$32,{2,3,4},0),IFERROR(VLOOKUP(JSU119,[1]MO!$A$6:$D$26,{2,3,4},0),IFERROR(VLOOKUP(JSU119,[1]MQ!$A$6:$D$26,{2,3,4},0),IFERROR(VLOOKUP(JSU119,[1]BA!$A$6:$H$184,{2,5,8},0),{"No encontrado","X","X"}))))</f>
        <v>VARILLA CORRUGADA</v>
      </c>
      <c r="JSW119" s="12" t="str">
        <v>Kg</v>
      </c>
      <c r="JSX119" s="4">
        <v>18</v>
      </c>
      <c r="JSY119" s="1">
        <f t="shared" ref="JSY119" si="7051">4*0.556*1.05</f>
        <v>2.34</v>
      </c>
      <c r="JSZ119" s="4">
        <f t="shared" si="1820"/>
        <v>42.12</v>
      </c>
      <c r="JTC119" s="1" t="s">
        <v>538</v>
      </c>
      <c r="JTD119" s="4" t="str" cm="1">
        <f t="array" ref="JTD119:JTF119">IFERROR(VLOOKUP(JTC119,[1]MA!$A$6:$D$32,{2,3,4},0),IFERROR(VLOOKUP(JTC119,[1]MO!$A$6:$D$26,{2,3,4},0),IFERROR(VLOOKUP(JTC119,[1]MQ!$A$6:$D$26,{2,3,4},0),IFERROR(VLOOKUP(JTC119,[1]BA!$A$6:$H$184,{2,5,8},0),{"No encontrado","X","X"}))))</f>
        <v>VARILLA CORRUGADA</v>
      </c>
      <c r="JTE119" s="12" t="str">
        <v>Kg</v>
      </c>
      <c r="JTF119" s="4">
        <v>18</v>
      </c>
      <c r="JTG119" s="1">
        <f t="shared" ref="JTG119" si="7052">4*0.556*1.05</f>
        <v>2.34</v>
      </c>
      <c r="JTH119" s="4">
        <f t="shared" si="1822"/>
        <v>42.12</v>
      </c>
      <c r="JTK119" s="1" t="s">
        <v>538</v>
      </c>
      <c r="JTL119" s="4" t="str" cm="1">
        <f t="array" ref="JTL119:JTN119">IFERROR(VLOOKUP(JTK119,[1]MA!$A$6:$D$32,{2,3,4},0),IFERROR(VLOOKUP(JTK119,[1]MO!$A$6:$D$26,{2,3,4},0),IFERROR(VLOOKUP(JTK119,[1]MQ!$A$6:$D$26,{2,3,4},0),IFERROR(VLOOKUP(JTK119,[1]BA!$A$6:$H$184,{2,5,8},0),{"No encontrado","X","X"}))))</f>
        <v>VARILLA CORRUGADA</v>
      </c>
      <c r="JTM119" s="12" t="str">
        <v>Kg</v>
      </c>
      <c r="JTN119" s="4">
        <v>18</v>
      </c>
      <c r="JTO119" s="1">
        <f t="shared" ref="JTO119" si="7053">4*0.556*1.05</f>
        <v>2.34</v>
      </c>
      <c r="JTP119" s="4">
        <f t="shared" si="1824"/>
        <v>42.12</v>
      </c>
      <c r="JTS119" s="1" t="s">
        <v>538</v>
      </c>
      <c r="JTT119" s="4" t="str" cm="1">
        <f t="array" ref="JTT119:JTV119">IFERROR(VLOOKUP(JTS119,[1]MA!$A$6:$D$32,{2,3,4},0),IFERROR(VLOOKUP(JTS119,[1]MO!$A$6:$D$26,{2,3,4},0),IFERROR(VLOOKUP(JTS119,[1]MQ!$A$6:$D$26,{2,3,4},0),IFERROR(VLOOKUP(JTS119,[1]BA!$A$6:$H$184,{2,5,8},0),{"No encontrado","X","X"}))))</f>
        <v>VARILLA CORRUGADA</v>
      </c>
      <c r="JTU119" s="12" t="str">
        <v>Kg</v>
      </c>
      <c r="JTV119" s="4">
        <v>18</v>
      </c>
      <c r="JTW119" s="1">
        <f t="shared" ref="JTW119" si="7054">4*0.556*1.05</f>
        <v>2.34</v>
      </c>
      <c r="JTX119" s="4">
        <f t="shared" si="1826"/>
        <v>42.12</v>
      </c>
      <c r="JUA119" s="1" t="s">
        <v>538</v>
      </c>
      <c r="JUB119" s="4" t="str" cm="1">
        <f t="array" ref="JUB119:JUD119">IFERROR(VLOOKUP(JUA119,[1]MA!$A$6:$D$32,{2,3,4},0),IFERROR(VLOOKUP(JUA119,[1]MO!$A$6:$D$26,{2,3,4},0),IFERROR(VLOOKUP(JUA119,[1]MQ!$A$6:$D$26,{2,3,4},0),IFERROR(VLOOKUP(JUA119,[1]BA!$A$6:$H$184,{2,5,8},0),{"No encontrado","X","X"}))))</f>
        <v>VARILLA CORRUGADA</v>
      </c>
      <c r="JUC119" s="12" t="str">
        <v>Kg</v>
      </c>
      <c r="JUD119" s="4">
        <v>18</v>
      </c>
      <c r="JUE119" s="1">
        <f t="shared" ref="JUE119" si="7055">4*0.556*1.05</f>
        <v>2.34</v>
      </c>
      <c r="JUF119" s="4">
        <f t="shared" si="1828"/>
        <v>42.12</v>
      </c>
      <c r="JUI119" s="1" t="s">
        <v>538</v>
      </c>
      <c r="JUJ119" s="4" t="str" cm="1">
        <f t="array" ref="JUJ119:JUL119">IFERROR(VLOOKUP(JUI119,[1]MA!$A$6:$D$32,{2,3,4},0),IFERROR(VLOOKUP(JUI119,[1]MO!$A$6:$D$26,{2,3,4},0),IFERROR(VLOOKUP(JUI119,[1]MQ!$A$6:$D$26,{2,3,4},0),IFERROR(VLOOKUP(JUI119,[1]BA!$A$6:$H$184,{2,5,8},0),{"No encontrado","X","X"}))))</f>
        <v>VARILLA CORRUGADA</v>
      </c>
      <c r="JUK119" s="12" t="str">
        <v>Kg</v>
      </c>
      <c r="JUL119" s="4">
        <v>18</v>
      </c>
      <c r="JUM119" s="1">
        <f t="shared" ref="JUM119" si="7056">4*0.556*1.05</f>
        <v>2.34</v>
      </c>
      <c r="JUN119" s="4">
        <f t="shared" si="1830"/>
        <v>42.12</v>
      </c>
      <c r="JUQ119" s="1" t="s">
        <v>538</v>
      </c>
      <c r="JUR119" s="4" t="str" cm="1">
        <f t="array" ref="JUR119:JUT119">IFERROR(VLOOKUP(JUQ119,[1]MA!$A$6:$D$32,{2,3,4},0),IFERROR(VLOOKUP(JUQ119,[1]MO!$A$6:$D$26,{2,3,4},0),IFERROR(VLOOKUP(JUQ119,[1]MQ!$A$6:$D$26,{2,3,4},0),IFERROR(VLOOKUP(JUQ119,[1]BA!$A$6:$H$184,{2,5,8},0),{"No encontrado","X","X"}))))</f>
        <v>VARILLA CORRUGADA</v>
      </c>
      <c r="JUS119" s="12" t="str">
        <v>Kg</v>
      </c>
      <c r="JUT119" s="4">
        <v>18</v>
      </c>
      <c r="JUU119" s="1">
        <f t="shared" ref="JUU119" si="7057">4*0.556*1.05</f>
        <v>2.34</v>
      </c>
      <c r="JUV119" s="4">
        <f t="shared" si="1832"/>
        <v>42.12</v>
      </c>
      <c r="JUY119" s="1" t="s">
        <v>538</v>
      </c>
      <c r="JUZ119" s="4" t="str" cm="1">
        <f t="array" ref="JUZ119:JVB119">IFERROR(VLOOKUP(JUY119,[1]MA!$A$6:$D$32,{2,3,4},0),IFERROR(VLOOKUP(JUY119,[1]MO!$A$6:$D$26,{2,3,4},0),IFERROR(VLOOKUP(JUY119,[1]MQ!$A$6:$D$26,{2,3,4},0),IFERROR(VLOOKUP(JUY119,[1]BA!$A$6:$H$184,{2,5,8},0),{"No encontrado","X","X"}))))</f>
        <v>VARILLA CORRUGADA</v>
      </c>
      <c r="JVA119" s="12" t="str">
        <v>Kg</v>
      </c>
      <c r="JVB119" s="4">
        <v>18</v>
      </c>
      <c r="JVC119" s="1">
        <f t="shared" ref="JVC119" si="7058">4*0.556*1.05</f>
        <v>2.34</v>
      </c>
      <c r="JVD119" s="4">
        <f t="shared" si="1834"/>
        <v>42.12</v>
      </c>
      <c r="JVG119" s="1" t="s">
        <v>538</v>
      </c>
      <c r="JVH119" s="4" t="str" cm="1">
        <f t="array" ref="JVH119:JVJ119">IFERROR(VLOOKUP(JVG119,[1]MA!$A$6:$D$32,{2,3,4},0),IFERROR(VLOOKUP(JVG119,[1]MO!$A$6:$D$26,{2,3,4},0),IFERROR(VLOOKUP(JVG119,[1]MQ!$A$6:$D$26,{2,3,4},0),IFERROR(VLOOKUP(JVG119,[1]BA!$A$6:$H$184,{2,5,8},0),{"No encontrado","X","X"}))))</f>
        <v>VARILLA CORRUGADA</v>
      </c>
      <c r="JVI119" s="12" t="str">
        <v>Kg</v>
      </c>
      <c r="JVJ119" s="4">
        <v>18</v>
      </c>
      <c r="JVK119" s="1">
        <f t="shared" ref="JVK119" si="7059">4*0.556*1.05</f>
        <v>2.34</v>
      </c>
      <c r="JVL119" s="4">
        <f t="shared" si="1836"/>
        <v>42.12</v>
      </c>
      <c r="JVO119" s="1" t="s">
        <v>538</v>
      </c>
      <c r="JVP119" s="4" t="str" cm="1">
        <f t="array" ref="JVP119:JVR119">IFERROR(VLOOKUP(JVO119,[1]MA!$A$6:$D$32,{2,3,4},0),IFERROR(VLOOKUP(JVO119,[1]MO!$A$6:$D$26,{2,3,4},0),IFERROR(VLOOKUP(JVO119,[1]MQ!$A$6:$D$26,{2,3,4},0),IFERROR(VLOOKUP(JVO119,[1]BA!$A$6:$H$184,{2,5,8},0),{"No encontrado","X","X"}))))</f>
        <v>VARILLA CORRUGADA</v>
      </c>
      <c r="JVQ119" s="12" t="str">
        <v>Kg</v>
      </c>
      <c r="JVR119" s="4">
        <v>18</v>
      </c>
      <c r="JVS119" s="1">
        <f t="shared" ref="JVS119" si="7060">4*0.556*1.05</f>
        <v>2.34</v>
      </c>
      <c r="JVT119" s="4">
        <f t="shared" si="1838"/>
        <v>42.12</v>
      </c>
      <c r="JVW119" s="1" t="s">
        <v>538</v>
      </c>
      <c r="JVX119" s="4" t="str" cm="1">
        <f t="array" ref="JVX119:JVZ119">IFERROR(VLOOKUP(JVW119,[1]MA!$A$6:$D$32,{2,3,4},0),IFERROR(VLOOKUP(JVW119,[1]MO!$A$6:$D$26,{2,3,4},0),IFERROR(VLOOKUP(JVW119,[1]MQ!$A$6:$D$26,{2,3,4},0),IFERROR(VLOOKUP(JVW119,[1]BA!$A$6:$H$184,{2,5,8},0),{"No encontrado","X","X"}))))</f>
        <v>VARILLA CORRUGADA</v>
      </c>
      <c r="JVY119" s="12" t="str">
        <v>Kg</v>
      </c>
      <c r="JVZ119" s="4">
        <v>18</v>
      </c>
      <c r="JWA119" s="1">
        <f t="shared" ref="JWA119" si="7061">4*0.556*1.05</f>
        <v>2.34</v>
      </c>
      <c r="JWB119" s="4">
        <f t="shared" si="1840"/>
        <v>42.12</v>
      </c>
      <c r="JWE119" s="1" t="s">
        <v>538</v>
      </c>
      <c r="JWF119" s="4" t="str" cm="1">
        <f t="array" ref="JWF119:JWH119">IFERROR(VLOOKUP(JWE119,[1]MA!$A$6:$D$32,{2,3,4},0),IFERROR(VLOOKUP(JWE119,[1]MO!$A$6:$D$26,{2,3,4},0),IFERROR(VLOOKUP(JWE119,[1]MQ!$A$6:$D$26,{2,3,4},0),IFERROR(VLOOKUP(JWE119,[1]BA!$A$6:$H$184,{2,5,8},0),{"No encontrado","X","X"}))))</f>
        <v>VARILLA CORRUGADA</v>
      </c>
      <c r="JWG119" s="12" t="str">
        <v>Kg</v>
      </c>
      <c r="JWH119" s="4">
        <v>18</v>
      </c>
      <c r="JWI119" s="1">
        <f t="shared" ref="JWI119" si="7062">4*0.556*1.05</f>
        <v>2.34</v>
      </c>
      <c r="JWJ119" s="4">
        <f t="shared" si="1842"/>
        <v>42.12</v>
      </c>
      <c r="JWM119" s="1" t="s">
        <v>538</v>
      </c>
      <c r="JWN119" s="4" t="str" cm="1">
        <f t="array" ref="JWN119:JWP119">IFERROR(VLOOKUP(JWM119,[1]MA!$A$6:$D$32,{2,3,4},0),IFERROR(VLOOKUP(JWM119,[1]MO!$A$6:$D$26,{2,3,4},0),IFERROR(VLOOKUP(JWM119,[1]MQ!$A$6:$D$26,{2,3,4},0),IFERROR(VLOOKUP(JWM119,[1]BA!$A$6:$H$184,{2,5,8},0),{"No encontrado","X","X"}))))</f>
        <v>VARILLA CORRUGADA</v>
      </c>
      <c r="JWO119" s="12" t="str">
        <v>Kg</v>
      </c>
      <c r="JWP119" s="4">
        <v>18</v>
      </c>
      <c r="JWQ119" s="1">
        <f t="shared" ref="JWQ119" si="7063">4*0.556*1.05</f>
        <v>2.34</v>
      </c>
      <c r="JWR119" s="4">
        <f t="shared" si="1844"/>
        <v>42.12</v>
      </c>
      <c r="JWU119" s="1" t="s">
        <v>538</v>
      </c>
      <c r="JWV119" s="4" t="str" cm="1">
        <f t="array" ref="JWV119:JWX119">IFERROR(VLOOKUP(JWU119,[1]MA!$A$6:$D$32,{2,3,4},0),IFERROR(VLOOKUP(JWU119,[1]MO!$A$6:$D$26,{2,3,4},0),IFERROR(VLOOKUP(JWU119,[1]MQ!$A$6:$D$26,{2,3,4},0),IFERROR(VLOOKUP(JWU119,[1]BA!$A$6:$H$184,{2,5,8},0),{"No encontrado","X","X"}))))</f>
        <v>VARILLA CORRUGADA</v>
      </c>
      <c r="JWW119" s="12" t="str">
        <v>Kg</v>
      </c>
      <c r="JWX119" s="4">
        <v>18</v>
      </c>
      <c r="JWY119" s="1">
        <f t="shared" ref="JWY119" si="7064">4*0.556*1.05</f>
        <v>2.34</v>
      </c>
      <c r="JWZ119" s="4">
        <f t="shared" si="1846"/>
        <v>42.12</v>
      </c>
      <c r="JXC119" s="1" t="s">
        <v>538</v>
      </c>
      <c r="JXD119" s="4" t="str" cm="1">
        <f t="array" ref="JXD119:JXF119">IFERROR(VLOOKUP(JXC119,[1]MA!$A$6:$D$32,{2,3,4},0),IFERROR(VLOOKUP(JXC119,[1]MO!$A$6:$D$26,{2,3,4},0),IFERROR(VLOOKUP(JXC119,[1]MQ!$A$6:$D$26,{2,3,4},0),IFERROR(VLOOKUP(JXC119,[1]BA!$A$6:$H$184,{2,5,8},0),{"No encontrado","X","X"}))))</f>
        <v>VARILLA CORRUGADA</v>
      </c>
      <c r="JXE119" s="12" t="str">
        <v>Kg</v>
      </c>
      <c r="JXF119" s="4">
        <v>18</v>
      </c>
      <c r="JXG119" s="1">
        <f t="shared" ref="JXG119" si="7065">4*0.556*1.05</f>
        <v>2.34</v>
      </c>
      <c r="JXH119" s="4">
        <f t="shared" si="1848"/>
        <v>42.12</v>
      </c>
      <c r="JXK119" s="1" t="s">
        <v>538</v>
      </c>
      <c r="JXL119" s="4" t="str" cm="1">
        <f t="array" ref="JXL119:JXN119">IFERROR(VLOOKUP(JXK119,[1]MA!$A$6:$D$32,{2,3,4},0),IFERROR(VLOOKUP(JXK119,[1]MO!$A$6:$D$26,{2,3,4},0),IFERROR(VLOOKUP(JXK119,[1]MQ!$A$6:$D$26,{2,3,4},0),IFERROR(VLOOKUP(JXK119,[1]BA!$A$6:$H$184,{2,5,8},0),{"No encontrado","X","X"}))))</f>
        <v>VARILLA CORRUGADA</v>
      </c>
      <c r="JXM119" s="12" t="str">
        <v>Kg</v>
      </c>
      <c r="JXN119" s="4">
        <v>18</v>
      </c>
      <c r="JXO119" s="1">
        <f t="shared" ref="JXO119" si="7066">4*0.556*1.05</f>
        <v>2.34</v>
      </c>
      <c r="JXP119" s="4">
        <f t="shared" si="1850"/>
        <v>42.12</v>
      </c>
      <c r="JXS119" s="1" t="s">
        <v>538</v>
      </c>
      <c r="JXT119" s="4" t="str" cm="1">
        <f t="array" ref="JXT119:JXV119">IFERROR(VLOOKUP(JXS119,[1]MA!$A$6:$D$32,{2,3,4},0),IFERROR(VLOOKUP(JXS119,[1]MO!$A$6:$D$26,{2,3,4},0),IFERROR(VLOOKUP(JXS119,[1]MQ!$A$6:$D$26,{2,3,4},0),IFERROR(VLOOKUP(JXS119,[1]BA!$A$6:$H$184,{2,5,8},0),{"No encontrado","X","X"}))))</f>
        <v>VARILLA CORRUGADA</v>
      </c>
      <c r="JXU119" s="12" t="str">
        <v>Kg</v>
      </c>
      <c r="JXV119" s="4">
        <v>18</v>
      </c>
      <c r="JXW119" s="1">
        <f t="shared" ref="JXW119" si="7067">4*0.556*1.05</f>
        <v>2.34</v>
      </c>
      <c r="JXX119" s="4">
        <f t="shared" si="1852"/>
        <v>42.12</v>
      </c>
      <c r="JYA119" s="1" t="s">
        <v>538</v>
      </c>
      <c r="JYB119" s="4" t="str" cm="1">
        <f t="array" ref="JYB119:JYD119">IFERROR(VLOOKUP(JYA119,[1]MA!$A$6:$D$32,{2,3,4},0),IFERROR(VLOOKUP(JYA119,[1]MO!$A$6:$D$26,{2,3,4},0),IFERROR(VLOOKUP(JYA119,[1]MQ!$A$6:$D$26,{2,3,4},0),IFERROR(VLOOKUP(JYA119,[1]BA!$A$6:$H$184,{2,5,8},0),{"No encontrado","X","X"}))))</f>
        <v>VARILLA CORRUGADA</v>
      </c>
      <c r="JYC119" s="12" t="str">
        <v>Kg</v>
      </c>
      <c r="JYD119" s="4">
        <v>18</v>
      </c>
      <c r="JYE119" s="1">
        <f t="shared" ref="JYE119" si="7068">4*0.556*1.05</f>
        <v>2.34</v>
      </c>
      <c r="JYF119" s="4">
        <f t="shared" si="1854"/>
        <v>42.12</v>
      </c>
      <c r="JYI119" s="1" t="s">
        <v>538</v>
      </c>
      <c r="JYJ119" s="4" t="str" cm="1">
        <f t="array" ref="JYJ119:JYL119">IFERROR(VLOOKUP(JYI119,[1]MA!$A$6:$D$32,{2,3,4},0),IFERROR(VLOOKUP(JYI119,[1]MO!$A$6:$D$26,{2,3,4},0),IFERROR(VLOOKUP(JYI119,[1]MQ!$A$6:$D$26,{2,3,4},0),IFERROR(VLOOKUP(JYI119,[1]BA!$A$6:$H$184,{2,5,8},0),{"No encontrado","X","X"}))))</f>
        <v>VARILLA CORRUGADA</v>
      </c>
      <c r="JYK119" s="12" t="str">
        <v>Kg</v>
      </c>
      <c r="JYL119" s="4">
        <v>18</v>
      </c>
      <c r="JYM119" s="1">
        <f t="shared" ref="JYM119" si="7069">4*0.556*1.05</f>
        <v>2.34</v>
      </c>
      <c r="JYN119" s="4">
        <f t="shared" si="1856"/>
        <v>42.12</v>
      </c>
      <c r="JYQ119" s="1" t="s">
        <v>538</v>
      </c>
      <c r="JYR119" s="4" t="str" cm="1">
        <f t="array" ref="JYR119:JYT119">IFERROR(VLOOKUP(JYQ119,[1]MA!$A$6:$D$32,{2,3,4},0),IFERROR(VLOOKUP(JYQ119,[1]MO!$A$6:$D$26,{2,3,4},0),IFERROR(VLOOKUP(JYQ119,[1]MQ!$A$6:$D$26,{2,3,4},0),IFERROR(VLOOKUP(JYQ119,[1]BA!$A$6:$H$184,{2,5,8},0),{"No encontrado","X","X"}))))</f>
        <v>VARILLA CORRUGADA</v>
      </c>
      <c r="JYS119" s="12" t="str">
        <v>Kg</v>
      </c>
      <c r="JYT119" s="4">
        <v>18</v>
      </c>
      <c r="JYU119" s="1">
        <f t="shared" ref="JYU119" si="7070">4*0.556*1.05</f>
        <v>2.34</v>
      </c>
      <c r="JYV119" s="4">
        <f t="shared" si="1858"/>
        <v>42.12</v>
      </c>
      <c r="JYY119" s="1" t="s">
        <v>538</v>
      </c>
      <c r="JYZ119" s="4" t="str" cm="1">
        <f t="array" ref="JYZ119:JZB119">IFERROR(VLOOKUP(JYY119,[1]MA!$A$6:$D$32,{2,3,4},0),IFERROR(VLOOKUP(JYY119,[1]MO!$A$6:$D$26,{2,3,4},0),IFERROR(VLOOKUP(JYY119,[1]MQ!$A$6:$D$26,{2,3,4},0),IFERROR(VLOOKUP(JYY119,[1]BA!$A$6:$H$184,{2,5,8},0),{"No encontrado","X","X"}))))</f>
        <v>VARILLA CORRUGADA</v>
      </c>
      <c r="JZA119" s="12" t="str">
        <v>Kg</v>
      </c>
      <c r="JZB119" s="4">
        <v>18</v>
      </c>
      <c r="JZC119" s="1">
        <f t="shared" ref="JZC119" si="7071">4*0.556*1.05</f>
        <v>2.34</v>
      </c>
      <c r="JZD119" s="4">
        <f t="shared" si="1860"/>
        <v>42.12</v>
      </c>
      <c r="JZG119" s="1" t="s">
        <v>538</v>
      </c>
      <c r="JZH119" s="4" t="str" cm="1">
        <f t="array" ref="JZH119:JZJ119">IFERROR(VLOOKUP(JZG119,[1]MA!$A$6:$D$32,{2,3,4},0),IFERROR(VLOOKUP(JZG119,[1]MO!$A$6:$D$26,{2,3,4},0),IFERROR(VLOOKUP(JZG119,[1]MQ!$A$6:$D$26,{2,3,4},0),IFERROR(VLOOKUP(JZG119,[1]BA!$A$6:$H$184,{2,5,8},0),{"No encontrado","X","X"}))))</f>
        <v>VARILLA CORRUGADA</v>
      </c>
      <c r="JZI119" s="12" t="str">
        <v>Kg</v>
      </c>
      <c r="JZJ119" s="4">
        <v>18</v>
      </c>
      <c r="JZK119" s="1">
        <f t="shared" ref="JZK119" si="7072">4*0.556*1.05</f>
        <v>2.34</v>
      </c>
      <c r="JZL119" s="4">
        <f t="shared" si="1862"/>
        <v>42.12</v>
      </c>
      <c r="JZO119" s="1" t="s">
        <v>538</v>
      </c>
      <c r="JZP119" s="4" t="str" cm="1">
        <f t="array" ref="JZP119:JZR119">IFERROR(VLOOKUP(JZO119,[1]MA!$A$6:$D$32,{2,3,4},0),IFERROR(VLOOKUP(JZO119,[1]MO!$A$6:$D$26,{2,3,4},0),IFERROR(VLOOKUP(JZO119,[1]MQ!$A$6:$D$26,{2,3,4},0),IFERROR(VLOOKUP(JZO119,[1]BA!$A$6:$H$184,{2,5,8},0),{"No encontrado","X","X"}))))</f>
        <v>VARILLA CORRUGADA</v>
      </c>
      <c r="JZQ119" s="12" t="str">
        <v>Kg</v>
      </c>
      <c r="JZR119" s="4">
        <v>18</v>
      </c>
      <c r="JZS119" s="1">
        <f t="shared" ref="JZS119" si="7073">4*0.556*1.05</f>
        <v>2.34</v>
      </c>
      <c r="JZT119" s="4">
        <f t="shared" si="1864"/>
        <v>42.12</v>
      </c>
      <c r="JZW119" s="1" t="s">
        <v>538</v>
      </c>
      <c r="JZX119" s="4" t="str" cm="1">
        <f t="array" ref="JZX119:JZZ119">IFERROR(VLOOKUP(JZW119,[1]MA!$A$6:$D$32,{2,3,4},0),IFERROR(VLOOKUP(JZW119,[1]MO!$A$6:$D$26,{2,3,4},0),IFERROR(VLOOKUP(JZW119,[1]MQ!$A$6:$D$26,{2,3,4},0),IFERROR(VLOOKUP(JZW119,[1]BA!$A$6:$H$184,{2,5,8},0),{"No encontrado","X","X"}))))</f>
        <v>VARILLA CORRUGADA</v>
      </c>
      <c r="JZY119" s="12" t="str">
        <v>Kg</v>
      </c>
      <c r="JZZ119" s="4">
        <v>18</v>
      </c>
      <c r="KAA119" s="1">
        <f t="shared" ref="KAA119" si="7074">4*0.556*1.05</f>
        <v>2.34</v>
      </c>
      <c r="KAB119" s="4">
        <f t="shared" si="1866"/>
        <v>42.12</v>
      </c>
      <c r="KAE119" s="1" t="s">
        <v>538</v>
      </c>
      <c r="KAF119" s="4" t="str" cm="1">
        <f t="array" ref="KAF119:KAH119">IFERROR(VLOOKUP(KAE119,[1]MA!$A$6:$D$32,{2,3,4},0),IFERROR(VLOOKUP(KAE119,[1]MO!$A$6:$D$26,{2,3,4},0),IFERROR(VLOOKUP(KAE119,[1]MQ!$A$6:$D$26,{2,3,4},0),IFERROR(VLOOKUP(KAE119,[1]BA!$A$6:$H$184,{2,5,8},0),{"No encontrado","X","X"}))))</f>
        <v>VARILLA CORRUGADA</v>
      </c>
      <c r="KAG119" s="12" t="str">
        <v>Kg</v>
      </c>
      <c r="KAH119" s="4">
        <v>18</v>
      </c>
      <c r="KAI119" s="1">
        <f t="shared" ref="KAI119" si="7075">4*0.556*1.05</f>
        <v>2.34</v>
      </c>
      <c r="KAJ119" s="4">
        <f t="shared" si="1868"/>
        <v>42.12</v>
      </c>
      <c r="KAM119" s="1" t="s">
        <v>538</v>
      </c>
      <c r="KAN119" s="4" t="str" cm="1">
        <f t="array" ref="KAN119:KAP119">IFERROR(VLOOKUP(KAM119,[1]MA!$A$6:$D$32,{2,3,4},0),IFERROR(VLOOKUP(KAM119,[1]MO!$A$6:$D$26,{2,3,4},0),IFERROR(VLOOKUP(KAM119,[1]MQ!$A$6:$D$26,{2,3,4},0),IFERROR(VLOOKUP(KAM119,[1]BA!$A$6:$H$184,{2,5,8},0),{"No encontrado","X","X"}))))</f>
        <v>VARILLA CORRUGADA</v>
      </c>
      <c r="KAO119" s="12" t="str">
        <v>Kg</v>
      </c>
      <c r="KAP119" s="4">
        <v>18</v>
      </c>
      <c r="KAQ119" s="1">
        <f t="shared" ref="KAQ119" si="7076">4*0.556*1.05</f>
        <v>2.34</v>
      </c>
      <c r="KAR119" s="4">
        <f t="shared" si="1870"/>
        <v>42.12</v>
      </c>
      <c r="KAU119" s="1" t="s">
        <v>538</v>
      </c>
      <c r="KAV119" s="4" t="str" cm="1">
        <f t="array" ref="KAV119:KAX119">IFERROR(VLOOKUP(KAU119,[1]MA!$A$6:$D$32,{2,3,4},0),IFERROR(VLOOKUP(KAU119,[1]MO!$A$6:$D$26,{2,3,4},0),IFERROR(VLOOKUP(KAU119,[1]MQ!$A$6:$D$26,{2,3,4},0),IFERROR(VLOOKUP(KAU119,[1]BA!$A$6:$H$184,{2,5,8},0),{"No encontrado","X","X"}))))</f>
        <v>VARILLA CORRUGADA</v>
      </c>
      <c r="KAW119" s="12" t="str">
        <v>Kg</v>
      </c>
      <c r="KAX119" s="4">
        <v>18</v>
      </c>
      <c r="KAY119" s="1">
        <f t="shared" ref="KAY119" si="7077">4*0.556*1.05</f>
        <v>2.34</v>
      </c>
      <c r="KAZ119" s="4">
        <f t="shared" si="1872"/>
        <v>42.12</v>
      </c>
      <c r="KBC119" s="1" t="s">
        <v>538</v>
      </c>
      <c r="KBD119" s="4" t="str" cm="1">
        <f t="array" ref="KBD119:KBF119">IFERROR(VLOOKUP(KBC119,[1]MA!$A$6:$D$32,{2,3,4},0),IFERROR(VLOOKUP(KBC119,[1]MO!$A$6:$D$26,{2,3,4},0),IFERROR(VLOOKUP(KBC119,[1]MQ!$A$6:$D$26,{2,3,4},0),IFERROR(VLOOKUP(KBC119,[1]BA!$A$6:$H$184,{2,5,8},0),{"No encontrado","X","X"}))))</f>
        <v>VARILLA CORRUGADA</v>
      </c>
      <c r="KBE119" s="12" t="str">
        <v>Kg</v>
      </c>
      <c r="KBF119" s="4">
        <v>18</v>
      </c>
      <c r="KBG119" s="1">
        <f t="shared" ref="KBG119" si="7078">4*0.556*1.05</f>
        <v>2.34</v>
      </c>
      <c r="KBH119" s="4">
        <f t="shared" si="1874"/>
        <v>42.12</v>
      </c>
      <c r="KBK119" s="1" t="s">
        <v>538</v>
      </c>
      <c r="KBL119" s="4" t="str" cm="1">
        <f t="array" ref="KBL119:KBN119">IFERROR(VLOOKUP(KBK119,[1]MA!$A$6:$D$32,{2,3,4},0),IFERROR(VLOOKUP(KBK119,[1]MO!$A$6:$D$26,{2,3,4},0),IFERROR(VLOOKUP(KBK119,[1]MQ!$A$6:$D$26,{2,3,4},0),IFERROR(VLOOKUP(KBK119,[1]BA!$A$6:$H$184,{2,5,8},0),{"No encontrado","X","X"}))))</f>
        <v>VARILLA CORRUGADA</v>
      </c>
      <c r="KBM119" s="12" t="str">
        <v>Kg</v>
      </c>
      <c r="KBN119" s="4">
        <v>18</v>
      </c>
      <c r="KBO119" s="1">
        <f t="shared" ref="KBO119" si="7079">4*0.556*1.05</f>
        <v>2.34</v>
      </c>
      <c r="KBP119" s="4">
        <f t="shared" si="1876"/>
        <v>42.12</v>
      </c>
      <c r="KBS119" s="1" t="s">
        <v>538</v>
      </c>
      <c r="KBT119" s="4" t="str" cm="1">
        <f t="array" ref="KBT119:KBV119">IFERROR(VLOOKUP(KBS119,[1]MA!$A$6:$D$32,{2,3,4},0),IFERROR(VLOOKUP(KBS119,[1]MO!$A$6:$D$26,{2,3,4},0),IFERROR(VLOOKUP(KBS119,[1]MQ!$A$6:$D$26,{2,3,4},0),IFERROR(VLOOKUP(KBS119,[1]BA!$A$6:$H$184,{2,5,8},0),{"No encontrado","X","X"}))))</f>
        <v>VARILLA CORRUGADA</v>
      </c>
      <c r="KBU119" s="12" t="str">
        <v>Kg</v>
      </c>
      <c r="KBV119" s="4">
        <v>18</v>
      </c>
      <c r="KBW119" s="1">
        <f t="shared" ref="KBW119" si="7080">4*0.556*1.05</f>
        <v>2.34</v>
      </c>
      <c r="KBX119" s="4">
        <f t="shared" si="1878"/>
        <v>42.12</v>
      </c>
      <c r="KCA119" s="1" t="s">
        <v>538</v>
      </c>
      <c r="KCB119" s="4" t="str" cm="1">
        <f t="array" ref="KCB119:KCD119">IFERROR(VLOOKUP(KCA119,[1]MA!$A$6:$D$32,{2,3,4},0),IFERROR(VLOOKUP(KCA119,[1]MO!$A$6:$D$26,{2,3,4},0),IFERROR(VLOOKUP(KCA119,[1]MQ!$A$6:$D$26,{2,3,4},0),IFERROR(VLOOKUP(KCA119,[1]BA!$A$6:$H$184,{2,5,8},0),{"No encontrado","X","X"}))))</f>
        <v>VARILLA CORRUGADA</v>
      </c>
      <c r="KCC119" s="12" t="str">
        <v>Kg</v>
      </c>
      <c r="KCD119" s="4">
        <v>18</v>
      </c>
      <c r="KCE119" s="1">
        <f t="shared" ref="KCE119" si="7081">4*0.556*1.05</f>
        <v>2.34</v>
      </c>
      <c r="KCF119" s="4">
        <f t="shared" si="1880"/>
        <v>42.12</v>
      </c>
      <c r="KCI119" s="1" t="s">
        <v>538</v>
      </c>
      <c r="KCJ119" s="4" t="str" cm="1">
        <f t="array" ref="KCJ119:KCL119">IFERROR(VLOOKUP(KCI119,[1]MA!$A$6:$D$32,{2,3,4},0),IFERROR(VLOOKUP(KCI119,[1]MO!$A$6:$D$26,{2,3,4},0),IFERROR(VLOOKUP(KCI119,[1]MQ!$A$6:$D$26,{2,3,4},0),IFERROR(VLOOKUP(KCI119,[1]BA!$A$6:$H$184,{2,5,8},0),{"No encontrado","X","X"}))))</f>
        <v>VARILLA CORRUGADA</v>
      </c>
      <c r="KCK119" s="12" t="str">
        <v>Kg</v>
      </c>
      <c r="KCL119" s="4">
        <v>18</v>
      </c>
      <c r="KCM119" s="1">
        <f t="shared" ref="KCM119" si="7082">4*0.556*1.05</f>
        <v>2.34</v>
      </c>
      <c r="KCN119" s="4">
        <f t="shared" si="1882"/>
        <v>42.12</v>
      </c>
      <c r="KCQ119" s="1" t="s">
        <v>538</v>
      </c>
      <c r="KCR119" s="4" t="str" cm="1">
        <f t="array" ref="KCR119:KCT119">IFERROR(VLOOKUP(KCQ119,[1]MA!$A$6:$D$32,{2,3,4},0),IFERROR(VLOOKUP(KCQ119,[1]MO!$A$6:$D$26,{2,3,4},0),IFERROR(VLOOKUP(KCQ119,[1]MQ!$A$6:$D$26,{2,3,4},0),IFERROR(VLOOKUP(KCQ119,[1]BA!$A$6:$H$184,{2,5,8},0),{"No encontrado","X","X"}))))</f>
        <v>VARILLA CORRUGADA</v>
      </c>
      <c r="KCS119" s="12" t="str">
        <v>Kg</v>
      </c>
      <c r="KCT119" s="4">
        <v>18</v>
      </c>
      <c r="KCU119" s="1">
        <f t="shared" ref="KCU119" si="7083">4*0.556*1.05</f>
        <v>2.34</v>
      </c>
      <c r="KCV119" s="4">
        <f t="shared" si="1884"/>
        <v>42.12</v>
      </c>
      <c r="KCY119" s="1" t="s">
        <v>538</v>
      </c>
      <c r="KCZ119" s="4" t="str" cm="1">
        <f t="array" ref="KCZ119:KDB119">IFERROR(VLOOKUP(KCY119,[1]MA!$A$6:$D$32,{2,3,4},0),IFERROR(VLOOKUP(KCY119,[1]MO!$A$6:$D$26,{2,3,4},0),IFERROR(VLOOKUP(KCY119,[1]MQ!$A$6:$D$26,{2,3,4},0),IFERROR(VLOOKUP(KCY119,[1]BA!$A$6:$H$184,{2,5,8},0),{"No encontrado","X","X"}))))</f>
        <v>VARILLA CORRUGADA</v>
      </c>
      <c r="KDA119" s="12" t="str">
        <v>Kg</v>
      </c>
      <c r="KDB119" s="4">
        <v>18</v>
      </c>
      <c r="KDC119" s="1">
        <f t="shared" ref="KDC119" si="7084">4*0.556*1.05</f>
        <v>2.34</v>
      </c>
      <c r="KDD119" s="4">
        <f t="shared" si="1886"/>
        <v>42.12</v>
      </c>
      <c r="KDG119" s="1" t="s">
        <v>538</v>
      </c>
      <c r="KDH119" s="4" t="str" cm="1">
        <f t="array" ref="KDH119:KDJ119">IFERROR(VLOOKUP(KDG119,[1]MA!$A$6:$D$32,{2,3,4},0),IFERROR(VLOOKUP(KDG119,[1]MO!$A$6:$D$26,{2,3,4},0),IFERROR(VLOOKUP(KDG119,[1]MQ!$A$6:$D$26,{2,3,4},0),IFERROR(VLOOKUP(KDG119,[1]BA!$A$6:$H$184,{2,5,8},0),{"No encontrado","X","X"}))))</f>
        <v>VARILLA CORRUGADA</v>
      </c>
      <c r="KDI119" s="12" t="str">
        <v>Kg</v>
      </c>
      <c r="KDJ119" s="4">
        <v>18</v>
      </c>
      <c r="KDK119" s="1">
        <f t="shared" ref="KDK119" si="7085">4*0.556*1.05</f>
        <v>2.34</v>
      </c>
      <c r="KDL119" s="4">
        <f t="shared" si="1888"/>
        <v>42.12</v>
      </c>
      <c r="KDO119" s="1" t="s">
        <v>538</v>
      </c>
      <c r="KDP119" s="4" t="str" cm="1">
        <f t="array" ref="KDP119:KDR119">IFERROR(VLOOKUP(KDO119,[1]MA!$A$6:$D$32,{2,3,4},0),IFERROR(VLOOKUP(KDO119,[1]MO!$A$6:$D$26,{2,3,4},0),IFERROR(VLOOKUP(KDO119,[1]MQ!$A$6:$D$26,{2,3,4},0),IFERROR(VLOOKUP(KDO119,[1]BA!$A$6:$H$184,{2,5,8},0),{"No encontrado","X","X"}))))</f>
        <v>VARILLA CORRUGADA</v>
      </c>
      <c r="KDQ119" s="12" t="str">
        <v>Kg</v>
      </c>
      <c r="KDR119" s="4">
        <v>18</v>
      </c>
      <c r="KDS119" s="1">
        <f t="shared" ref="KDS119" si="7086">4*0.556*1.05</f>
        <v>2.34</v>
      </c>
      <c r="KDT119" s="4">
        <f t="shared" si="1890"/>
        <v>42.12</v>
      </c>
      <c r="KDW119" s="1" t="s">
        <v>538</v>
      </c>
      <c r="KDX119" s="4" t="str" cm="1">
        <f t="array" ref="KDX119:KDZ119">IFERROR(VLOOKUP(KDW119,[1]MA!$A$6:$D$32,{2,3,4},0),IFERROR(VLOOKUP(KDW119,[1]MO!$A$6:$D$26,{2,3,4},0),IFERROR(VLOOKUP(KDW119,[1]MQ!$A$6:$D$26,{2,3,4},0),IFERROR(VLOOKUP(KDW119,[1]BA!$A$6:$H$184,{2,5,8},0),{"No encontrado","X","X"}))))</f>
        <v>VARILLA CORRUGADA</v>
      </c>
      <c r="KDY119" s="12" t="str">
        <v>Kg</v>
      </c>
      <c r="KDZ119" s="4">
        <v>18</v>
      </c>
      <c r="KEA119" s="1">
        <f t="shared" ref="KEA119" si="7087">4*0.556*1.05</f>
        <v>2.34</v>
      </c>
      <c r="KEB119" s="4">
        <f t="shared" si="1892"/>
        <v>42.12</v>
      </c>
      <c r="KEE119" s="1" t="s">
        <v>538</v>
      </c>
      <c r="KEF119" s="4" t="str" cm="1">
        <f t="array" ref="KEF119:KEH119">IFERROR(VLOOKUP(KEE119,[1]MA!$A$6:$D$32,{2,3,4},0),IFERROR(VLOOKUP(KEE119,[1]MO!$A$6:$D$26,{2,3,4},0),IFERROR(VLOOKUP(KEE119,[1]MQ!$A$6:$D$26,{2,3,4},0),IFERROR(VLOOKUP(KEE119,[1]BA!$A$6:$H$184,{2,5,8},0),{"No encontrado","X","X"}))))</f>
        <v>VARILLA CORRUGADA</v>
      </c>
      <c r="KEG119" s="12" t="str">
        <v>Kg</v>
      </c>
      <c r="KEH119" s="4">
        <v>18</v>
      </c>
      <c r="KEI119" s="1">
        <f t="shared" ref="KEI119" si="7088">4*0.556*1.05</f>
        <v>2.34</v>
      </c>
      <c r="KEJ119" s="4">
        <f t="shared" si="1894"/>
        <v>42.12</v>
      </c>
      <c r="KEM119" s="1" t="s">
        <v>538</v>
      </c>
      <c r="KEN119" s="4" t="str" cm="1">
        <f t="array" ref="KEN119:KEP119">IFERROR(VLOOKUP(KEM119,[1]MA!$A$6:$D$32,{2,3,4},0),IFERROR(VLOOKUP(KEM119,[1]MO!$A$6:$D$26,{2,3,4},0),IFERROR(VLOOKUP(KEM119,[1]MQ!$A$6:$D$26,{2,3,4},0),IFERROR(VLOOKUP(KEM119,[1]BA!$A$6:$H$184,{2,5,8},0),{"No encontrado","X","X"}))))</f>
        <v>VARILLA CORRUGADA</v>
      </c>
      <c r="KEO119" s="12" t="str">
        <v>Kg</v>
      </c>
      <c r="KEP119" s="4">
        <v>18</v>
      </c>
      <c r="KEQ119" s="1">
        <f t="shared" ref="KEQ119" si="7089">4*0.556*1.05</f>
        <v>2.34</v>
      </c>
      <c r="KER119" s="4">
        <f t="shared" si="1896"/>
        <v>42.12</v>
      </c>
      <c r="KEU119" s="1" t="s">
        <v>538</v>
      </c>
      <c r="KEV119" s="4" t="str" cm="1">
        <f t="array" ref="KEV119:KEX119">IFERROR(VLOOKUP(KEU119,[1]MA!$A$6:$D$32,{2,3,4},0),IFERROR(VLOOKUP(KEU119,[1]MO!$A$6:$D$26,{2,3,4},0),IFERROR(VLOOKUP(KEU119,[1]MQ!$A$6:$D$26,{2,3,4},0),IFERROR(VLOOKUP(KEU119,[1]BA!$A$6:$H$184,{2,5,8},0),{"No encontrado","X","X"}))))</f>
        <v>VARILLA CORRUGADA</v>
      </c>
      <c r="KEW119" s="12" t="str">
        <v>Kg</v>
      </c>
      <c r="KEX119" s="4">
        <v>18</v>
      </c>
      <c r="KEY119" s="1">
        <f t="shared" ref="KEY119" si="7090">4*0.556*1.05</f>
        <v>2.34</v>
      </c>
      <c r="KEZ119" s="4">
        <f t="shared" si="1898"/>
        <v>42.12</v>
      </c>
      <c r="KFC119" s="1" t="s">
        <v>538</v>
      </c>
      <c r="KFD119" s="4" t="str" cm="1">
        <f t="array" ref="KFD119:KFF119">IFERROR(VLOOKUP(KFC119,[1]MA!$A$6:$D$32,{2,3,4},0),IFERROR(VLOOKUP(KFC119,[1]MO!$A$6:$D$26,{2,3,4},0),IFERROR(VLOOKUP(KFC119,[1]MQ!$A$6:$D$26,{2,3,4},0),IFERROR(VLOOKUP(KFC119,[1]BA!$A$6:$H$184,{2,5,8},0),{"No encontrado","X","X"}))))</f>
        <v>VARILLA CORRUGADA</v>
      </c>
      <c r="KFE119" s="12" t="str">
        <v>Kg</v>
      </c>
      <c r="KFF119" s="4">
        <v>18</v>
      </c>
      <c r="KFG119" s="1">
        <f t="shared" ref="KFG119" si="7091">4*0.556*1.05</f>
        <v>2.34</v>
      </c>
      <c r="KFH119" s="4">
        <f t="shared" si="1900"/>
        <v>42.12</v>
      </c>
      <c r="KFK119" s="1" t="s">
        <v>538</v>
      </c>
      <c r="KFL119" s="4" t="str" cm="1">
        <f t="array" ref="KFL119:KFN119">IFERROR(VLOOKUP(KFK119,[1]MA!$A$6:$D$32,{2,3,4},0),IFERROR(VLOOKUP(KFK119,[1]MO!$A$6:$D$26,{2,3,4},0),IFERROR(VLOOKUP(KFK119,[1]MQ!$A$6:$D$26,{2,3,4},0),IFERROR(VLOOKUP(KFK119,[1]BA!$A$6:$H$184,{2,5,8},0),{"No encontrado","X","X"}))))</f>
        <v>VARILLA CORRUGADA</v>
      </c>
      <c r="KFM119" s="12" t="str">
        <v>Kg</v>
      </c>
      <c r="KFN119" s="4">
        <v>18</v>
      </c>
      <c r="KFO119" s="1">
        <f t="shared" ref="KFO119" si="7092">4*0.556*1.05</f>
        <v>2.34</v>
      </c>
      <c r="KFP119" s="4">
        <f t="shared" si="1902"/>
        <v>42.12</v>
      </c>
      <c r="KFS119" s="1" t="s">
        <v>538</v>
      </c>
      <c r="KFT119" s="4" t="str" cm="1">
        <f t="array" ref="KFT119:KFV119">IFERROR(VLOOKUP(KFS119,[1]MA!$A$6:$D$32,{2,3,4},0),IFERROR(VLOOKUP(KFS119,[1]MO!$A$6:$D$26,{2,3,4},0),IFERROR(VLOOKUP(KFS119,[1]MQ!$A$6:$D$26,{2,3,4},0),IFERROR(VLOOKUP(KFS119,[1]BA!$A$6:$H$184,{2,5,8},0),{"No encontrado","X","X"}))))</f>
        <v>VARILLA CORRUGADA</v>
      </c>
      <c r="KFU119" s="12" t="str">
        <v>Kg</v>
      </c>
      <c r="KFV119" s="4">
        <v>18</v>
      </c>
      <c r="KFW119" s="1">
        <f t="shared" ref="KFW119" si="7093">4*0.556*1.05</f>
        <v>2.34</v>
      </c>
      <c r="KFX119" s="4">
        <f t="shared" si="1904"/>
        <v>42.12</v>
      </c>
      <c r="KGA119" s="1" t="s">
        <v>538</v>
      </c>
      <c r="KGB119" s="4" t="str" cm="1">
        <f t="array" ref="KGB119:KGD119">IFERROR(VLOOKUP(KGA119,[1]MA!$A$6:$D$32,{2,3,4},0),IFERROR(VLOOKUP(KGA119,[1]MO!$A$6:$D$26,{2,3,4},0),IFERROR(VLOOKUP(KGA119,[1]MQ!$A$6:$D$26,{2,3,4},0),IFERROR(VLOOKUP(KGA119,[1]BA!$A$6:$H$184,{2,5,8},0),{"No encontrado","X","X"}))))</f>
        <v>VARILLA CORRUGADA</v>
      </c>
      <c r="KGC119" s="12" t="str">
        <v>Kg</v>
      </c>
      <c r="KGD119" s="4">
        <v>18</v>
      </c>
      <c r="KGE119" s="1">
        <f t="shared" ref="KGE119" si="7094">4*0.556*1.05</f>
        <v>2.34</v>
      </c>
      <c r="KGF119" s="4">
        <f t="shared" si="1906"/>
        <v>42.12</v>
      </c>
      <c r="KGI119" s="1" t="s">
        <v>538</v>
      </c>
      <c r="KGJ119" s="4" t="str" cm="1">
        <f t="array" ref="KGJ119:KGL119">IFERROR(VLOOKUP(KGI119,[1]MA!$A$6:$D$32,{2,3,4},0),IFERROR(VLOOKUP(KGI119,[1]MO!$A$6:$D$26,{2,3,4},0),IFERROR(VLOOKUP(KGI119,[1]MQ!$A$6:$D$26,{2,3,4},0),IFERROR(VLOOKUP(KGI119,[1]BA!$A$6:$H$184,{2,5,8},0),{"No encontrado","X","X"}))))</f>
        <v>VARILLA CORRUGADA</v>
      </c>
      <c r="KGK119" s="12" t="str">
        <v>Kg</v>
      </c>
      <c r="KGL119" s="4">
        <v>18</v>
      </c>
      <c r="KGM119" s="1">
        <f t="shared" ref="KGM119" si="7095">4*0.556*1.05</f>
        <v>2.34</v>
      </c>
      <c r="KGN119" s="4">
        <f t="shared" si="1908"/>
        <v>42.12</v>
      </c>
      <c r="KGQ119" s="1" t="s">
        <v>538</v>
      </c>
      <c r="KGR119" s="4" t="str" cm="1">
        <f t="array" ref="KGR119:KGT119">IFERROR(VLOOKUP(KGQ119,[1]MA!$A$6:$D$32,{2,3,4},0),IFERROR(VLOOKUP(KGQ119,[1]MO!$A$6:$D$26,{2,3,4},0),IFERROR(VLOOKUP(KGQ119,[1]MQ!$A$6:$D$26,{2,3,4},0),IFERROR(VLOOKUP(KGQ119,[1]BA!$A$6:$H$184,{2,5,8},0),{"No encontrado","X","X"}))))</f>
        <v>VARILLA CORRUGADA</v>
      </c>
      <c r="KGS119" s="12" t="str">
        <v>Kg</v>
      </c>
      <c r="KGT119" s="4">
        <v>18</v>
      </c>
      <c r="KGU119" s="1">
        <f t="shared" ref="KGU119" si="7096">4*0.556*1.05</f>
        <v>2.34</v>
      </c>
      <c r="KGV119" s="4">
        <f t="shared" si="1910"/>
        <v>42.12</v>
      </c>
      <c r="KGY119" s="1" t="s">
        <v>538</v>
      </c>
      <c r="KGZ119" s="4" t="str" cm="1">
        <f t="array" ref="KGZ119:KHB119">IFERROR(VLOOKUP(KGY119,[1]MA!$A$6:$D$32,{2,3,4},0),IFERROR(VLOOKUP(KGY119,[1]MO!$A$6:$D$26,{2,3,4},0),IFERROR(VLOOKUP(KGY119,[1]MQ!$A$6:$D$26,{2,3,4},0),IFERROR(VLOOKUP(KGY119,[1]BA!$A$6:$H$184,{2,5,8},0),{"No encontrado","X","X"}))))</f>
        <v>VARILLA CORRUGADA</v>
      </c>
      <c r="KHA119" s="12" t="str">
        <v>Kg</v>
      </c>
      <c r="KHB119" s="4">
        <v>18</v>
      </c>
      <c r="KHC119" s="1">
        <f t="shared" ref="KHC119" si="7097">4*0.556*1.05</f>
        <v>2.34</v>
      </c>
      <c r="KHD119" s="4">
        <f t="shared" si="1912"/>
        <v>42.12</v>
      </c>
      <c r="KHG119" s="1" t="s">
        <v>538</v>
      </c>
      <c r="KHH119" s="4" t="str" cm="1">
        <f t="array" ref="KHH119:KHJ119">IFERROR(VLOOKUP(KHG119,[1]MA!$A$6:$D$32,{2,3,4},0),IFERROR(VLOOKUP(KHG119,[1]MO!$A$6:$D$26,{2,3,4},0),IFERROR(VLOOKUP(KHG119,[1]MQ!$A$6:$D$26,{2,3,4},0),IFERROR(VLOOKUP(KHG119,[1]BA!$A$6:$H$184,{2,5,8},0),{"No encontrado","X","X"}))))</f>
        <v>VARILLA CORRUGADA</v>
      </c>
      <c r="KHI119" s="12" t="str">
        <v>Kg</v>
      </c>
      <c r="KHJ119" s="4">
        <v>18</v>
      </c>
      <c r="KHK119" s="1">
        <f t="shared" ref="KHK119" si="7098">4*0.556*1.05</f>
        <v>2.34</v>
      </c>
      <c r="KHL119" s="4">
        <f t="shared" si="1914"/>
        <v>42.12</v>
      </c>
      <c r="KHO119" s="1" t="s">
        <v>538</v>
      </c>
      <c r="KHP119" s="4" t="str" cm="1">
        <f t="array" ref="KHP119:KHR119">IFERROR(VLOOKUP(KHO119,[1]MA!$A$6:$D$32,{2,3,4},0),IFERROR(VLOOKUP(KHO119,[1]MO!$A$6:$D$26,{2,3,4},0),IFERROR(VLOOKUP(KHO119,[1]MQ!$A$6:$D$26,{2,3,4},0),IFERROR(VLOOKUP(KHO119,[1]BA!$A$6:$H$184,{2,5,8},0),{"No encontrado","X","X"}))))</f>
        <v>VARILLA CORRUGADA</v>
      </c>
      <c r="KHQ119" s="12" t="str">
        <v>Kg</v>
      </c>
      <c r="KHR119" s="4">
        <v>18</v>
      </c>
      <c r="KHS119" s="1">
        <f t="shared" ref="KHS119" si="7099">4*0.556*1.05</f>
        <v>2.34</v>
      </c>
      <c r="KHT119" s="4">
        <f t="shared" si="1916"/>
        <v>42.12</v>
      </c>
      <c r="KHW119" s="1" t="s">
        <v>538</v>
      </c>
      <c r="KHX119" s="4" t="str" cm="1">
        <f t="array" ref="KHX119:KHZ119">IFERROR(VLOOKUP(KHW119,[1]MA!$A$6:$D$32,{2,3,4},0),IFERROR(VLOOKUP(KHW119,[1]MO!$A$6:$D$26,{2,3,4},0),IFERROR(VLOOKUP(KHW119,[1]MQ!$A$6:$D$26,{2,3,4},0),IFERROR(VLOOKUP(KHW119,[1]BA!$A$6:$H$184,{2,5,8},0),{"No encontrado","X","X"}))))</f>
        <v>VARILLA CORRUGADA</v>
      </c>
      <c r="KHY119" s="12" t="str">
        <v>Kg</v>
      </c>
      <c r="KHZ119" s="4">
        <v>18</v>
      </c>
      <c r="KIA119" s="1">
        <f t="shared" ref="KIA119" si="7100">4*0.556*1.05</f>
        <v>2.34</v>
      </c>
      <c r="KIB119" s="4">
        <f t="shared" si="1918"/>
        <v>42.12</v>
      </c>
      <c r="KIE119" s="1" t="s">
        <v>538</v>
      </c>
      <c r="KIF119" s="4" t="str" cm="1">
        <f t="array" ref="KIF119:KIH119">IFERROR(VLOOKUP(KIE119,[1]MA!$A$6:$D$32,{2,3,4},0),IFERROR(VLOOKUP(KIE119,[1]MO!$A$6:$D$26,{2,3,4},0),IFERROR(VLOOKUP(KIE119,[1]MQ!$A$6:$D$26,{2,3,4},0),IFERROR(VLOOKUP(KIE119,[1]BA!$A$6:$H$184,{2,5,8},0),{"No encontrado","X","X"}))))</f>
        <v>VARILLA CORRUGADA</v>
      </c>
      <c r="KIG119" s="12" t="str">
        <v>Kg</v>
      </c>
      <c r="KIH119" s="4">
        <v>18</v>
      </c>
      <c r="KII119" s="1">
        <f t="shared" ref="KII119" si="7101">4*0.556*1.05</f>
        <v>2.34</v>
      </c>
      <c r="KIJ119" s="4">
        <f t="shared" si="1920"/>
        <v>42.12</v>
      </c>
      <c r="KIM119" s="1" t="s">
        <v>538</v>
      </c>
      <c r="KIN119" s="4" t="str" cm="1">
        <f t="array" ref="KIN119:KIP119">IFERROR(VLOOKUP(KIM119,[1]MA!$A$6:$D$32,{2,3,4},0),IFERROR(VLOOKUP(KIM119,[1]MO!$A$6:$D$26,{2,3,4},0),IFERROR(VLOOKUP(KIM119,[1]MQ!$A$6:$D$26,{2,3,4},0),IFERROR(VLOOKUP(KIM119,[1]BA!$A$6:$H$184,{2,5,8},0),{"No encontrado","X","X"}))))</f>
        <v>VARILLA CORRUGADA</v>
      </c>
      <c r="KIO119" s="12" t="str">
        <v>Kg</v>
      </c>
      <c r="KIP119" s="4">
        <v>18</v>
      </c>
      <c r="KIQ119" s="1">
        <f t="shared" ref="KIQ119" si="7102">4*0.556*1.05</f>
        <v>2.34</v>
      </c>
      <c r="KIR119" s="4">
        <f t="shared" si="1922"/>
        <v>42.12</v>
      </c>
      <c r="KIU119" s="1" t="s">
        <v>538</v>
      </c>
      <c r="KIV119" s="4" t="str" cm="1">
        <f t="array" ref="KIV119:KIX119">IFERROR(VLOOKUP(KIU119,[1]MA!$A$6:$D$32,{2,3,4},0),IFERROR(VLOOKUP(KIU119,[1]MO!$A$6:$D$26,{2,3,4},0),IFERROR(VLOOKUP(KIU119,[1]MQ!$A$6:$D$26,{2,3,4},0),IFERROR(VLOOKUP(KIU119,[1]BA!$A$6:$H$184,{2,5,8},0),{"No encontrado","X","X"}))))</f>
        <v>VARILLA CORRUGADA</v>
      </c>
      <c r="KIW119" s="12" t="str">
        <v>Kg</v>
      </c>
      <c r="KIX119" s="4">
        <v>18</v>
      </c>
      <c r="KIY119" s="1">
        <f t="shared" ref="KIY119" si="7103">4*0.556*1.05</f>
        <v>2.34</v>
      </c>
      <c r="KIZ119" s="4">
        <f t="shared" si="1924"/>
        <v>42.12</v>
      </c>
      <c r="KJC119" s="1" t="s">
        <v>538</v>
      </c>
      <c r="KJD119" s="4" t="str" cm="1">
        <f t="array" ref="KJD119:KJF119">IFERROR(VLOOKUP(KJC119,[1]MA!$A$6:$D$32,{2,3,4},0),IFERROR(VLOOKUP(KJC119,[1]MO!$A$6:$D$26,{2,3,4},0),IFERROR(VLOOKUP(KJC119,[1]MQ!$A$6:$D$26,{2,3,4},0),IFERROR(VLOOKUP(KJC119,[1]BA!$A$6:$H$184,{2,5,8},0),{"No encontrado","X","X"}))))</f>
        <v>VARILLA CORRUGADA</v>
      </c>
      <c r="KJE119" s="12" t="str">
        <v>Kg</v>
      </c>
      <c r="KJF119" s="4">
        <v>18</v>
      </c>
      <c r="KJG119" s="1">
        <f t="shared" ref="KJG119" si="7104">4*0.556*1.05</f>
        <v>2.34</v>
      </c>
      <c r="KJH119" s="4">
        <f t="shared" si="1926"/>
        <v>42.12</v>
      </c>
      <c r="KJK119" s="1" t="s">
        <v>538</v>
      </c>
      <c r="KJL119" s="4" t="str" cm="1">
        <f t="array" ref="KJL119:KJN119">IFERROR(VLOOKUP(KJK119,[1]MA!$A$6:$D$32,{2,3,4},0),IFERROR(VLOOKUP(KJK119,[1]MO!$A$6:$D$26,{2,3,4},0),IFERROR(VLOOKUP(KJK119,[1]MQ!$A$6:$D$26,{2,3,4},0),IFERROR(VLOOKUP(KJK119,[1]BA!$A$6:$H$184,{2,5,8},0),{"No encontrado","X","X"}))))</f>
        <v>VARILLA CORRUGADA</v>
      </c>
      <c r="KJM119" s="12" t="str">
        <v>Kg</v>
      </c>
      <c r="KJN119" s="4">
        <v>18</v>
      </c>
      <c r="KJO119" s="1">
        <f t="shared" ref="KJO119" si="7105">4*0.556*1.05</f>
        <v>2.34</v>
      </c>
      <c r="KJP119" s="4">
        <f t="shared" si="1928"/>
        <v>42.12</v>
      </c>
      <c r="KJS119" s="1" t="s">
        <v>538</v>
      </c>
      <c r="KJT119" s="4" t="str" cm="1">
        <f t="array" ref="KJT119:KJV119">IFERROR(VLOOKUP(KJS119,[1]MA!$A$6:$D$32,{2,3,4},0),IFERROR(VLOOKUP(KJS119,[1]MO!$A$6:$D$26,{2,3,4},0),IFERROR(VLOOKUP(KJS119,[1]MQ!$A$6:$D$26,{2,3,4},0),IFERROR(VLOOKUP(KJS119,[1]BA!$A$6:$H$184,{2,5,8},0),{"No encontrado","X","X"}))))</f>
        <v>VARILLA CORRUGADA</v>
      </c>
      <c r="KJU119" s="12" t="str">
        <v>Kg</v>
      </c>
      <c r="KJV119" s="4">
        <v>18</v>
      </c>
      <c r="KJW119" s="1">
        <f t="shared" ref="KJW119" si="7106">4*0.556*1.05</f>
        <v>2.34</v>
      </c>
      <c r="KJX119" s="4">
        <f t="shared" si="1930"/>
        <v>42.12</v>
      </c>
      <c r="KKA119" s="1" t="s">
        <v>538</v>
      </c>
      <c r="KKB119" s="4" t="str" cm="1">
        <f t="array" ref="KKB119:KKD119">IFERROR(VLOOKUP(KKA119,[1]MA!$A$6:$D$32,{2,3,4},0),IFERROR(VLOOKUP(KKA119,[1]MO!$A$6:$D$26,{2,3,4},0),IFERROR(VLOOKUP(KKA119,[1]MQ!$A$6:$D$26,{2,3,4},0),IFERROR(VLOOKUP(KKA119,[1]BA!$A$6:$H$184,{2,5,8},0),{"No encontrado","X","X"}))))</f>
        <v>VARILLA CORRUGADA</v>
      </c>
      <c r="KKC119" s="12" t="str">
        <v>Kg</v>
      </c>
      <c r="KKD119" s="4">
        <v>18</v>
      </c>
      <c r="KKE119" s="1">
        <f t="shared" ref="KKE119" si="7107">4*0.556*1.05</f>
        <v>2.34</v>
      </c>
      <c r="KKF119" s="4">
        <f t="shared" si="1932"/>
        <v>42.12</v>
      </c>
      <c r="KKI119" s="1" t="s">
        <v>538</v>
      </c>
      <c r="KKJ119" s="4" t="str" cm="1">
        <f t="array" ref="KKJ119:KKL119">IFERROR(VLOOKUP(KKI119,[1]MA!$A$6:$D$32,{2,3,4},0),IFERROR(VLOOKUP(KKI119,[1]MO!$A$6:$D$26,{2,3,4},0),IFERROR(VLOOKUP(KKI119,[1]MQ!$A$6:$D$26,{2,3,4},0),IFERROR(VLOOKUP(KKI119,[1]BA!$A$6:$H$184,{2,5,8},0),{"No encontrado","X","X"}))))</f>
        <v>VARILLA CORRUGADA</v>
      </c>
      <c r="KKK119" s="12" t="str">
        <v>Kg</v>
      </c>
      <c r="KKL119" s="4">
        <v>18</v>
      </c>
      <c r="KKM119" s="1">
        <f t="shared" ref="KKM119" si="7108">4*0.556*1.05</f>
        <v>2.34</v>
      </c>
      <c r="KKN119" s="4">
        <f t="shared" si="1934"/>
        <v>42.12</v>
      </c>
      <c r="KKQ119" s="1" t="s">
        <v>538</v>
      </c>
      <c r="KKR119" s="4" t="str" cm="1">
        <f t="array" ref="KKR119:KKT119">IFERROR(VLOOKUP(KKQ119,[1]MA!$A$6:$D$32,{2,3,4},0),IFERROR(VLOOKUP(KKQ119,[1]MO!$A$6:$D$26,{2,3,4},0),IFERROR(VLOOKUP(KKQ119,[1]MQ!$A$6:$D$26,{2,3,4},0),IFERROR(VLOOKUP(KKQ119,[1]BA!$A$6:$H$184,{2,5,8},0),{"No encontrado","X","X"}))))</f>
        <v>VARILLA CORRUGADA</v>
      </c>
      <c r="KKS119" s="12" t="str">
        <v>Kg</v>
      </c>
      <c r="KKT119" s="4">
        <v>18</v>
      </c>
      <c r="KKU119" s="1">
        <f t="shared" ref="KKU119" si="7109">4*0.556*1.05</f>
        <v>2.34</v>
      </c>
      <c r="KKV119" s="4">
        <f t="shared" si="1936"/>
        <v>42.12</v>
      </c>
      <c r="KKY119" s="1" t="s">
        <v>538</v>
      </c>
      <c r="KKZ119" s="4" t="str" cm="1">
        <f t="array" ref="KKZ119:KLB119">IFERROR(VLOOKUP(KKY119,[1]MA!$A$6:$D$32,{2,3,4},0),IFERROR(VLOOKUP(KKY119,[1]MO!$A$6:$D$26,{2,3,4},0),IFERROR(VLOOKUP(KKY119,[1]MQ!$A$6:$D$26,{2,3,4},0),IFERROR(VLOOKUP(KKY119,[1]BA!$A$6:$H$184,{2,5,8},0),{"No encontrado","X","X"}))))</f>
        <v>VARILLA CORRUGADA</v>
      </c>
      <c r="KLA119" s="12" t="str">
        <v>Kg</v>
      </c>
      <c r="KLB119" s="4">
        <v>18</v>
      </c>
      <c r="KLC119" s="1">
        <f t="shared" ref="KLC119" si="7110">4*0.556*1.05</f>
        <v>2.34</v>
      </c>
      <c r="KLD119" s="4">
        <f t="shared" si="1938"/>
        <v>42.12</v>
      </c>
      <c r="KLG119" s="1" t="s">
        <v>538</v>
      </c>
      <c r="KLH119" s="4" t="str" cm="1">
        <f t="array" ref="KLH119:KLJ119">IFERROR(VLOOKUP(KLG119,[1]MA!$A$6:$D$32,{2,3,4},0),IFERROR(VLOOKUP(KLG119,[1]MO!$A$6:$D$26,{2,3,4},0),IFERROR(VLOOKUP(KLG119,[1]MQ!$A$6:$D$26,{2,3,4},0),IFERROR(VLOOKUP(KLG119,[1]BA!$A$6:$H$184,{2,5,8},0),{"No encontrado","X","X"}))))</f>
        <v>VARILLA CORRUGADA</v>
      </c>
      <c r="KLI119" s="12" t="str">
        <v>Kg</v>
      </c>
      <c r="KLJ119" s="4">
        <v>18</v>
      </c>
      <c r="KLK119" s="1">
        <f t="shared" ref="KLK119" si="7111">4*0.556*1.05</f>
        <v>2.34</v>
      </c>
      <c r="KLL119" s="4">
        <f t="shared" si="1940"/>
        <v>42.12</v>
      </c>
      <c r="KLO119" s="1" t="s">
        <v>538</v>
      </c>
      <c r="KLP119" s="4" t="str" cm="1">
        <f t="array" ref="KLP119:KLR119">IFERROR(VLOOKUP(KLO119,[1]MA!$A$6:$D$32,{2,3,4},0),IFERROR(VLOOKUP(KLO119,[1]MO!$A$6:$D$26,{2,3,4},0),IFERROR(VLOOKUP(KLO119,[1]MQ!$A$6:$D$26,{2,3,4},0),IFERROR(VLOOKUP(KLO119,[1]BA!$A$6:$H$184,{2,5,8},0),{"No encontrado","X","X"}))))</f>
        <v>VARILLA CORRUGADA</v>
      </c>
      <c r="KLQ119" s="12" t="str">
        <v>Kg</v>
      </c>
      <c r="KLR119" s="4">
        <v>18</v>
      </c>
      <c r="KLS119" s="1">
        <f t="shared" ref="KLS119" si="7112">4*0.556*1.05</f>
        <v>2.34</v>
      </c>
      <c r="KLT119" s="4">
        <f t="shared" si="1942"/>
        <v>42.12</v>
      </c>
      <c r="KLW119" s="1" t="s">
        <v>538</v>
      </c>
      <c r="KLX119" s="4" t="str" cm="1">
        <f t="array" ref="KLX119:KLZ119">IFERROR(VLOOKUP(KLW119,[1]MA!$A$6:$D$32,{2,3,4},0),IFERROR(VLOOKUP(KLW119,[1]MO!$A$6:$D$26,{2,3,4},0),IFERROR(VLOOKUP(KLW119,[1]MQ!$A$6:$D$26,{2,3,4},0),IFERROR(VLOOKUP(KLW119,[1]BA!$A$6:$H$184,{2,5,8},0),{"No encontrado","X","X"}))))</f>
        <v>VARILLA CORRUGADA</v>
      </c>
      <c r="KLY119" s="12" t="str">
        <v>Kg</v>
      </c>
      <c r="KLZ119" s="4">
        <v>18</v>
      </c>
      <c r="KMA119" s="1">
        <f t="shared" ref="KMA119" si="7113">4*0.556*1.05</f>
        <v>2.34</v>
      </c>
      <c r="KMB119" s="4">
        <f t="shared" si="1944"/>
        <v>42.12</v>
      </c>
      <c r="KME119" s="1" t="s">
        <v>538</v>
      </c>
      <c r="KMF119" s="4" t="str" cm="1">
        <f t="array" ref="KMF119:KMH119">IFERROR(VLOOKUP(KME119,[1]MA!$A$6:$D$32,{2,3,4},0),IFERROR(VLOOKUP(KME119,[1]MO!$A$6:$D$26,{2,3,4},0),IFERROR(VLOOKUP(KME119,[1]MQ!$A$6:$D$26,{2,3,4},0),IFERROR(VLOOKUP(KME119,[1]BA!$A$6:$H$184,{2,5,8},0),{"No encontrado","X","X"}))))</f>
        <v>VARILLA CORRUGADA</v>
      </c>
      <c r="KMG119" s="12" t="str">
        <v>Kg</v>
      </c>
      <c r="KMH119" s="4">
        <v>18</v>
      </c>
      <c r="KMI119" s="1">
        <f t="shared" ref="KMI119" si="7114">4*0.556*1.05</f>
        <v>2.34</v>
      </c>
      <c r="KMJ119" s="4">
        <f t="shared" si="1946"/>
        <v>42.12</v>
      </c>
      <c r="KMM119" s="1" t="s">
        <v>538</v>
      </c>
      <c r="KMN119" s="4" t="str" cm="1">
        <f t="array" ref="KMN119:KMP119">IFERROR(VLOOKUP(KMM119,[1]MA!$A$6:$D$32,{2,3,4},0),IFERROR(VLOOKUP(KMM119,[1]MO!$A$6:$D$26,{2,3,4},0),IFERROR(VLOOKUP(KMM119,[1]MQ!$A$6:$D$26,{2,3,4},0),IFERROR(VLOOKUP(KMM119,[1]BA!$A$6:$H$184,{2,5,8},0),{"No encontrado","X","X"}))))</f>
        <v>VARILLA CORRUGADA</v>
      </c>
      <c r="KMO119" s="12" t="str">
        <v>Kg</v>
      </c>
      <c r="KMP119" s="4">
        <v>18</v>
      </c>
      <c r="KMQ119" s="1">
        <f t="shared" ref="KMQ119" si="7115">4*0.556*1.05</f>
        <v>2.34</v>
      </c>
      <c r="KMR119" s="4">
        <f t="shared" si="1948"/>
        <v>42.12</v>
      </c>
      <c r="KMU119" s="1" t="s">
        <v>538</v>
      </c>
      <c r="KMV119" s="4" t="str" cm="1">
        <f t="array" ref="KMV119:KMX119">IFERROR(VLOOKUP(KMU119,[1]MA!$A$6:$D$32,{2,3,4},0),IFERROR(VLOOKUP(KMU119,[1]MO!$A$6:$D$26,{2,3,4},0),IFERROR(VLOOKUP(KMU119,[1]MQ!$A$6:$D$26,{2,3,4},0),IFERROR(VLOOKUP(KMU119,[1]BA!$A$6:$H$184,{2,5,8},0),{"No encontrado","X","X"}))))</f>
        <v>VARILLA CORRUGADA</v>
      </c>
      <c r="KMW119" s="12" t="str">
        <v>Kg</v>
      </c>
      <c r="KMX119" s="4">
        <v>18</v>
      </c>
      <c r="KMY119" s="1">
        <f t="shared" ref="KMY119" si="7116">4*0.556*1.05</f>
        <v>2.34</v>
      </c>
      <c r="KMZ119" s="4">
        <f t="shared" si="1950"/>
        <v>42.12</v>
      </c>
      <c r="KNC119" s="1" t="s">
        <v>538</v>
      </c>
      <c r="KND119" s="4" t="str" cm="1">
        <f t="array" ref="KND119:KNF119">IFERROR(VLOOKUP(KNC119,[1]MA!$A$6:$D$32,{2,3,4},0),IFERROR(VLOOKUP(KNC119,[1]MO!$A$6:$D$26,{2,3,4},0),IFERROR(VLOOKUP(KNC119,[1]MQ!$A$6:$D$26,{2,3,4},0),IFERROR(VLOOKUP(KNC119,[1]BA!$A$6:$H$184,{2,5,8},0),{"No encontrado","X","X"}))))</f>
        <v>VARILLA CORRUGADA</v>
      </c>
      <c r="KNE119" s="12" t="str">
        <v>Kg</v>
      </c>
      <c r="KNF119" s="4">
        <v>18</v>
      </c>
      <c r="KNG119" s="1">
        <f t="shared" ref="KNG119" si="7117">4*0.556*1.05</f>
        <v>2.34</v>
      </c>
      <c r="KNH119" s="4">
        <f t="shared" si="1952"/>
        <v>42.12</v>
      </c>
      <c r="KNK119" s="1" t="s">
        <v>538</v>
      </c>
      <c r="KNL119" s="4" t="str" cm="1">
        <f t="array" ref="KNL119:KNN119">IFERROR(VLOOKUP(KNK119,[1]MA!$A$6:$D$32,{2,3,4},0),IFERROR(VLOOKUP(KNK119,[1]MO!$A$6:$D$26,{2,3,4},0),IFERROR(VLOOKUP(KNK119,[1]MQ!$A$6:$D$26,{2,3,4},0),IFERROR(VLOOKUP(KNK119,[1]BA!$A$6:$H$184,{2,5,8},0),{"No encontrado","X","X"}))))</f>
        <v>VARILLA CORRUGADA</v>
      </c>
      <c r="KNM119" s="12" t="str">
        <v>Kg</v>
      </c>
      <c r="KNN119" s="4">
        <v>18</v>
      </c>
      <c r="KNO119" s="1">
        <f t="shared" ref="KNO119" si="7118">4*0.556*1.05</f>
        <v>2.34</v>
      </c>
      <c r="KNP119" s="4">
        <f t="shared" si="1954"/>
        <v>42.12</v>
      </c>
      <c r="KNS119" s="1" t="s">
        <v>538</v>
      </c>
      <c r="KNT119" s="4" t="str" cm="1">
        <f t="array" ref="KNT119:KNV119">IFERROR(VLOOKUP(KNS119,[1]MA!$A$6:$D$32,{2,3,4},0),IFERROR(VLOOKUP(KNS119,[1]MO!$A$6:$D$26,{2,3,4},0),IFERROR(VLOOKUP(KNS119,[1]MQ!$A$6:$D$26,{2,3,4},0),IFERROR(VLOOKUP(KNS119,[1]BA!$A$6:$H$184,{2,5,8},0),{"No encontrado","X","X"}))))</f>
        <v>VARILLA CORRUGADA</v>
      </c>
      <c r="KNU119" s="12" t="str">
        <v>Kg</v>
      </c>
      <c r="KNV119" s="4">
        <v>18</v>
      </c>
      <c r="KNW119" s="1">
        <f t="shared" ref="KNW119" si="7119">4*0.556*1.05</f>
        <v>2.34</v>
      </c>
      <c r="KNX119" s="4">
        <f t="shared" si="1956"/>
        <v>42.12</v>
      </c>
      <c r="KOA119" s="1" t="s">
        <v>538</v>
      </c>
      <c r="KOB119" s="4" t="str" cm="1">
        <f t="array" ref="KOB119:KOD119">IFERROR(VLOOKUP(KOA119,[1]MA!$A$6:$D$32,{2,3,4},0),IFERROR(VLOOKUP(KOA119,[1]MO!$A$6:$D$26,{2,3,4},0),IFERROR(VLOOKUP(KOA119,[1]MQ!$A$6:$D$26,{2,3,4},0),IFERROR(VLOOKUP(KOA119,[1]BA!$A$6:$H$184,{2,5,8},0),{"No encontrado","X","X"}))))</f>
        <v>VARILLA CORRUGADA</v>
      </c>
      <c r="KOC119" s="12" t="str">
        <v>Kg</v>
      </c>
      <c r="KOD119" s="4">
        <v>18</v>
      </c>
      <c r="KOE119" s="1">
        <f t="shared" ref="KOE119" si="7120">4*0.556*1.05</f>
        <v>2.34</v>
      </c>
      <c r="KOF119" s="4">
        <f t="shared" si="1958"/>
        <v>42.12</v>
      </c>
      <c r="KOI119" s="1" t="s">
        <v>538</v>
      </c>
      <c r="KOJ119" s="4" t="str" cm="1">
        <f t="array" ref="KOJ119:KOL119">IFERROR(VLOOKUP(KOI119,[1]MA!$A$6:$D$32,{2,3,4},0),IFERROR(VLOOKUP(KOI119,[1]MO!$A$6:$D$26,{2,3,4},0),IFERROR(VLOOKUP(KOI119,[1]MQ!$A$6:$D$26,{2,3,4},0),IFERROR(VLOOKUP(KOI119,[1]BA!$A$6:$H$184,{2,5,8},0),{"No encontrado","X","X"}))))</f>
        <v>VARILLA CORRUGADA</v>
      </c>
      <c r="KOK119" s="12" t="str">
        <v>Kg</v>
      </c>
      <c r="KOL119" s="4">
        <v>18</v>
      </c>
      <c r="KOM119" s="1">
        <f t="shared" ref="KOM119" si="7121">4*0.556*1.05</f>
        <v>2.34</v>
      </c>
      <c r="KON119" s="4">
        <f t="shared" si="1960"/>
        <v>42.12</v>
      </c>
      <c r="KOQ119" s="1" t="s">
        <v>538</v>
      </c>
      <c r="KOR119" s="4" t="str" cm="1">
        <f t="array" ref="KOR119:KOT119">IFERROR(VLOOKUP(KOQ119,[1]MA!$A$6:$D$32,{2,3,4},0),IFERROR(VLOOKUP(KOQ119,[1]MO!$A$6:$D$26,{2,3,4},0),IFERROR(VLOOKUP(KOQ119,[1]MQ!$A$6:$D$26,{2,3,4},0),IFERROR(VLOOKUP(KOQ119,[1]BA!$A$6:$H$184,{2,5,8},0),{"No encontrado","X","X"}))))</f>
        <v>VARILLA CORRUGADA</v>
      </c>
      <c r="KOS119" s="12" t="str">
        <v>Kg</v>
      </c>
      <c r="KOT119" s="4">
        <v>18</v>
      </c>
      <c r="KOU119" s="1">
        <f t="shared" ref="KOU119" si="7122">4*0.556*1.05</f>
        <v>2.34</v>
      </c>
      <c r="KOV119" s="4">
        <f t="shared" si="1962"/>
        <v>42.12</v>
      </c>
      <c r="KOY119" s="1" t="s">
        <v>538</v>
      </c>
      <c r="KOZ119" s="4" t="str" cm="1">
        <f t="array" ref="KOZ119:KPB119">IFERROR(VLOOKUP(KOY119,[1]MA!$A$6:$D$32,{2,3,4},0),IFERROR(VLOOKUP(KOY119,[1]MO!$A$6:$D$26,{2,3,4},0),IFERROR(VLOOKUP(KOY119,[1]MQ!$A$6:$D$26,{2,3,4},0),IFERROR(VLOOKUP(KOY119,[1]BA!$A$6:$H$184,{2,5,8},0),{"No encontrado","X","X"}))))</f>
        <v>VARILLA CORRUGADA</v>
      </c>
      <c r="KPA119" s="12" t="str">
        <v>Kg</v>
      </c>
      <c r="KPB119" s="4">
        <v>18</v>
      </c>
      <c r="KPC119" s="1">
        <f t="shared" ref="KPC119" si="7123">4*0.556*1.05</f>
        <v>2.34</v>
      </c>
      <c r="KPD119" s="4">
        <f t="shared" si="1964"/>
        <v>42.12</v>
      </c>
      <c r="KPG119" s="1" t="s">
        <v>538</v>
      </c>
      <c r="KPH119" s="4" t="str" cm="1">
        <f t="array" ref="KPH119:KPJ119">IFERROR(VLOOKUP(KPG119,[1]MA!$A$6:$D$32,{2,3,4},0),IFERROR(VLOOKUP(KPG119,[1]MO!$A$6:$D$26,{2,3,4},0),IFERROR(VLOOKUP(KPG119,[1]MQ!$A$6:$D$26,{2,3,4},0),IFERROR(VLOOKUP(KPG119,[1]BA!$A$6:$H$184,{2,5,8},0),{"No encontrado","X","X"}))))</f>
        <v>VARILLA CORRUGADA</v>
      </c>
      <c r="KPI119" s="12" t="str">
        <v>Kg</v>
      </c>
      <c r="KPJ119" s="4">
        <v>18</v>
      </c>
      <c r="KPK119" s="1">
        <f t="shared" ref="KPK119" si="7124">4*0.556*1.05</f>
        <v>2.34</v>
      </c>
      <c r="KPL119" s="4">
        <f t="shared" si="1966"/>
        <v>42.12</v>
      </c>
      <c r="KPO119" s="1" t="s">
        <v>538</v>
      </c>
      <c r="KPP119" s="4" t="str" cm="1">
        <f t="array" ref="KPP119:KPR119">IFERROR(VLOOKUP(KPO119,[1]MA!$A$6:$D$32,{2,3,4},0),IFERROR(VLOOKUP(KPO119,[1]MO!$A$6:$D$26,{2,3,4},0),IFERROR(VLOOKUP(KPO119,[1]MQ!$A$6:$D$26,{2,3,4},0),IFERROR(VLOOKUP(KPO119,[1]BA!$A$6:$H$184,{2,5,8},0),{"No encontrado","X","X"}))))</f>
        <v>VARILLA CORRUGADA</v>
      </c>
      <c r="KPQ119" s="12" t="str">
        <v>Kg</v>
      </c>
      <c r="KPR119" s="4">
        <v>18</v>
      </c>
      <c r="KPS119" s="1">
        <f t="shared" ref="KPS119" si="7125">4*0.556*1.05</f>
        <v>2.34</v>
      </c>
      <c r="KPT119" s="4">
        <f t="shared" si="1968"/>
        <v>42.12</v>
      </c>
      <c r="KPW119" s="1" t="s">
        <v>538</v>
      </c>
      <c r="KPX119" s="4" t="str" cm="1">
        <f t="array" ref="KPX119:KPZ119">IFERROR(VLOOKUP(KPW119,[1]MA!$A$6:$D$32,{2,3,4},0),IFERROR(VLOOKUP(KPW119,[1]MO!$A$6:$D$26,{2,3,4},0),IFERROR(VLOOKUP(KPW119,[1]MQ!$A$6:$D$26,{2,3,4},0),IFERROR(VLOOKUP(KPW119,[1]BA!$A$6:$H$184,{2,5,8},0),{"No encontrado","X","X"}))))</f>
        <v>VARILLA CORRUGADA</v>
      </c>
      <c r="KPY119" s="12" t="str">
        <v>Kg</v>
      </c>
      <c r="KPZ119" s="4">
        <v>18</v>
      </c>
      <c r="KQA119" s="1">
        <f t="shared" ref="KQA119" si="7126">4*0.556*1.05</f>
        <v>2.34</v>
      </c>
      <c r="KQB119" s="4">
        <f t="shared" si="1970"/>
        <v>42.12</v>
      </c>
      <c r="KQE119" s="1" t="s">
        <v>538</v>
      </c>
      <c r="KQF119" s="4" t="str" cm="1">
        <f t="array" ref="KQF119:KQH119">IFERROR(VLOOKUP(KQE119,[1]MA!$A$6:$D$32,{2,3,4},0),IFERROR(VLOOKUP(KQE119,[1]MO!$A$6:$D$26,{2,3,4},0),IFERROR(VLOOKUP(KQE119,[1]MQ!$A$6:$D$26,{2,3,4},0),IFERROR(VLOOKUP(KQE119,[1]BA!$A$6:$H$184,{2,5,8},0),{"No encontrado","X","X"}))))</f>
        <v>VARILLA CORRUGADA</v>
      </c>
      <c r="KQG119" s="12" t="str">
        <v>Kg</v>
      </c>
      <c r="KQH119" s="4">
        <v>18</v>
      </c>
      <c r="KQI119" s="1">
        <f t="shared" ref="KQI119" si="7127">4*0.556*1.05</f>
        <v>2.34</v>
      </c>
      <c r="KQJ119" s="4">
        <f t="shared" si="1972"/>
        <v>42.12</v>
      </c>
      <c r="KQM119" s="1" t="s">
        <v>538</v>
      </c>
      <c r="KQN119" s="4" t="str" cm="1">
        <f t="array" ref="KQN119:KQP119">IFERROR(VLOOKUP(KQM119,[1]MA!$A$6:$D$32,{2,3,4},0),IFERROR(VLOOKUP(KQM119,[1]MO!$A$6:$D$26,{2,3,4},0),IFERROR(VLOOKUP(KQM119,[1]MQ!$A$6:$D$26,{2,3,4},0),IFERROR(VLOOKUP(KQM119,[1]BA!$A$6:$H$184,{2,5,8},0),{"No encontrado","X","X"}))))</f>
        <v>VARILLA CORRUGADA</v>
      </c>
      <c r="KQO119" s="12" t="str">
        <v>Kg</v>
      </c>
      <c r="KQP119" s="4">
        <v>18</v>
      </c>
      <c r="KQQ119" s="1">
        <f t="shared" ref="KQQ119" si="7128">4*0.556*1.05</f>
        <v>2.34</v>
      </c>
      <c r="KQR119" s="4">
        <f t="shared" si="1974"/>
        <v>42.12</v>
      </c>
      <c r="KQU119" s="1" t="s">
        <v>538</v>
      </c>
      <c r="KQV119" s="4" t="str" cm="1">
        <f t="array" ref="KQV119:KQX119">IFERROR(VLOOKUP(KQU119,[1]MA!$A$6:$D$32,{2,3,4},0),IFERROR(VLOOKUP(KQU119,[1]MO!$A$6:$D$26,{2,3,4},0),IFERROR(VLOOKUP(KQU119,[1]MQ!$A$6:$D$26,{2,3,4},0),IFERROR(VLOOKUP(KQU119,[1]BA!$A$6:$H$184,{2,5,8},0),{"No encontrado","X","X"}))))</f>
        <v>VARILLA CORRUGADA</v>
      </c>
      <c r="KQW119" s="12" t="str">
        <v>Kg</v>
      </c>
      <c r="KQX119" s="4">
        <v>18</v>
      </c>
      <c r="KQY119" s="1">
        <f t="shared" ref="KQY119" si="7129">4*0.556*1.05</f>
        <v>2.34</v>
      </c>
      <c r="KQZ119" s="4">
        <f t="shared" si="1976"/>
        <v>42.12</v>
      </c>
      <c r="KRC119" s="1" t="s">
        <v>538</v>
      </c>
      <c r="KRD119" s="4" t="str" cm="1">
        <f t="array" ref="KRD119:KRF119">IFERROR(VLOOKUP(KRC119,[1]MA!$A$6:$D$32,{2,3,4},0),IFERROR(VLOOKUP(KRC119,[1]MO!$A$6:$D$26,{2,3,4},0),IFERROR(VLOOKUP(KRC119,[1]MQ!$A$6:$D$26,{2,3,4},0),IFERROR(VLOOKUP(KRC119,[1]BA!$A$6:$H$184,{2,5,8},0),{"No encontrado","X","X"}))))</f>
        <v>VARILLA CORRUGADA</v>
      </c>
      <c r="KRE119" s="12" t="str">
        <v>Kg</v>
      </c>
      <c r="KRF119" s="4">
        <v>18</v>
      </c>
      <c r="KRG119" s="1">
        <f t="shared" ref="KRG119" si="7130">4*0.556*1.05</f>
        <v>2.34</v>
      </c>
      <c r="KRH119" s="4">
        <f t="shared" si="1978"/>
        <v>42.12</v>
      </c>
      <c r="KRK119" s="1" t="s">
        <v>538</v>
      </c>
      <c r="KRL119" s="4" t="str" cm="1">
        <f t="array" ref="KRL119:KRN119">IFERROR(VLOOKUP(KRK119,[1]MA!$A$6:$D$32,{2,3,4},0),IFERROR(VLOOKUP(KRK119,[1]MO!$A$6:$D$26,{2,3,4},0),IFERROR(VLOOKUP(KRK119,[1]MQ!$A$6:$D$26,{2,3,4},0),IFERROR(VLOOKUP(KRK119,[1]BA!$A$6:$H$184,{2,5,8},0),{"No encontrado","X","X"}))))</f>
        <v>VARILLA CORRUGADA</v>
      </c>
      <c r="KRM119" s="12" t="str">
        <v>Kg</v>
      </c>
      <c r="KRN119" s="4">
        <v>18</v>
      </c>
      <c r="KRO119" s="1">
        <f t="shared" ref="KRO119" si="7131">4*0.556*1.05</f>
        <v>2.34</v>
      </c>
      <c r="KRP119" s="4">
        <f t="shared" si="1980"/>
        <v>42.12</v>
      </c>
      <c r="KRS119" s="1" t="s">
        <v>538</v>
      </c>
      <c r="KRT119" s="4" t="str" cm="1">
        <f t="array" ref="KRT119:KRV119">IFERROR(VLOOKUP(KRS119,[1]MA!$A$6:$D$32,{2,3,4},0),IFERROR(VLOOKUP(KRS119,[1]MO!$A$6:$D$26,{2,3,4},0),IFERROR(VLOOKUP(KRS119,[1]MQ!$A$6:$D$26,{2,3,4},0),IFERROR(VLOOKUP(KRS119,[1]BA!$A$6:$H$184,{2,5,8},0),{"No encontrado","X","X"}))))</f>
        <v>VARILLA CORRUGADA</v>
      </c>
      <c r="KRU119" s="12" t="str">
        <v>Kg</v>
      </c>
      <c r="KRV119" s="4">
        <v>18</v>
      </c>
      <c r="KRW119" s="1">
        <f t="shared" ref="KRW119" si="7132">4*0.556*1.05</f>
        <v>2.34</v>
      </c>
      <c r="KRX119" s="4">
        <f t="shared" si="1982"/>
        <v>42.12</v>
      </c>
      <c r="KSA119" s="1" t="s">
        <v>538</v>
      </c>
      <c r="KSB119" s="4" t="str" cm="1">
        <f t="array" ref="KSB119:KSD119">IFERROR(VLOOKUP(KSA119,[1]MA!$A$6:$D$32,{2,3,4},0),IFERROR(VLOOKUP(KSA119,[1]MO!$A$6:$D$26,{2,3,4},0),IFERROR(VLOOKUP(KSA119,[1]MQ!$A$6:$D$26,{2,3,4},0),IFERROR(VLOOKUP(KSA119,[1]BA!$A$6:$H$184,{2,5,8},0),{"No encontrado","X","X"}))))</f>
        <v>VARILLA CORRUGADA</v>
      </c>
      <c r="KSC119" s="12" t="str">
        <v>Kg</v>
      </c>
      <c r="KSD119" s="4">
        <v>18</v>
      </c>
      <c r="KSE119" s="1">
        <f t="shared" ref="KSE119" si="7133">4*0.556*1.05</f>
        <v>2.34</v>
      </c>
      <c r="KSF119" s="4">
        <f t="shared" si="1984"/>
        <v>42.12</v>
      </c>
      <c r="KSI119" s="1" t="s">
        <v>538</v>
      </c>
      <c r="KSJ119" s="4" t="str" cm="1">
        <f t="array" ref="KSJ119:KSL119">IFERROR(VLOOKUP(KSI119,[1]MA!$A$6:$D$32,{2,3,4},0),IFERROR(VLOOKUP(KSI119,[1]MO!$A$6:$D$26,{2,3,4},0),IFERROR(VLOOKUP(KSI119,[1]MQ!$A$6:$D$26,{2,3,4},0),IFERROR(VLOOKUP(KSI119,[1]BA!$A$6:$H$184,{2,5,8},0),{"No encontrado","X","X"}))))</f>
        <v>VARILLA CORRUGADA</v>
      </c>
      <c r="KSK119" s="12" t="str">
        <v>Kg</v>
      </c>
      <c r="KSL119" s="4">
        <v>18</v>
      </c>
      <c r="KSM119" s="1">
        <f t="shared" ref="KSM119" si="7134">4*0.556*1.05</f>
        <v>2.34</v>
      </c>
      <c r="KSN119" s="4">
        <f t="shared" si="1986"/>
        <v>42.12</v>
      </c>
      <c r="KSQ119" s="1" t="s">
        <v>538</v>
      </c>
      <c r="KSR119" s="4" t="str" cm="1">
        <f t="array" ref="KSR119:KST119">IFERROR(VLOOKUP(KSQ119,[1]MA!$A$6:$D$32,{2,3,4},0),IFERROR(VLOOKUP(KSQ119,[1]MO!$A$6:$D$26,{2,3,4},0),IFERROR(VLOOKUP(KSQ119,[1]MQ!$A$6:$D$26,{2,3,4},0),IFERROR(VLOOKUP(KSQ119,[1]BA!$A$6:$H$184,{2,5,8},0),{"No encontrado","X","X"}))))</f>
        <v>VARILLA CORRUGADA</v>
      </c>
      <c r="KSS119" s="12" t="str">
        <v>Kg</v>
      </c>
      <c r="KST119" s="4">
        <v>18</v>
      </c>
      <c r="KSU119" s="1">
        <f t="shared" ref="KSU119" si="7135">4*0.556*1.05</f>
        <v>2.34</v>
      </c>
      <c r="KSV119" s="4">
        <f t="shared" si="1988"/>
        <v>42.12</v>
      </c>
      <c r="KSY119" s="1" t="s">
        <v>538</v>
      </c>
      <c r="KSZ119" s="4" t="str" cm="1">
        <f t="array" ref="KSZ119:KTB119">IFERROR(VLOOKUP(KSY119,[1]MA!$A$6:$D$32,{2,3,4},0),IFERROR(VLOOKUP(KSY119,[1]MO!$A$6:$D$26,{2,3,4},0),IFERROR(VLOOKUP(KSY119,[1]MQ!$A$6:$D$26,{2,3,4},0),IFERROR(VLOOKUP(KSY119,[1]BA!$A$6:$H$184,{2,5,8},0),{"No encontrado","X","X"}))))</f>
        <v>VARILLA CORRUGADA</v>
      </c>
      <c r="KTA119" s="12" t="str">
        <v>Kg</v>
      </c>
      <c r="KTB119" s="4">
        <v>18</v>
      </c>
      <c r="KTC119" s="1">
        <f t="shared" ref="KTC119" si="7136">4*0.556*1.05</f>
        <v>2.34</v>
      </c>
      <c r="KTD119" s="4">
        <f t="shared" si="1990"/>
        <v>42.12</v>
      </c>
      <c r="KTG119" s="1" t="s">
        <v>538</v>
      </c>
      <c r="KTH119" s="4" t="str" cm="1">
        <f t="array" ref="KTH119:KTJ119">IFERROR(VLOOKUP(KTG119,[1]MA!$A$6:$D$32,{2,3,4},0),IFERROR(VLOOKUP(KTG119,[1]MO!$A$6:$D$26,{2,3,4},0),IFERROR(VLOOKUP(KTG119,[1]MQ!$A$6:$D$26,{2,3,4},0),IFERROR(VLOOKUP(KTG119,[1]BA!$A$6:$H$184,{2,5,8},0),{"No encontrado","X","X"}))))</f>
        <v>VARILLA CORRUGADA</v>
      </c>
      <c r="KTI119" s="12" t="str">
        <v>Kg</v>
      </c>
      <c r="KTJ119" s="4">
        <v>18</v>
      </c>
      <c r="KTK119" s="1">
        <f t="shared" ref="KTK119" si="7137">4*0.556*1.05</f>
        <v>2.34</v>
      </c>
      <c r="KTL119" s="4">
        <f t="shared" si="1992"/>
        <v>42.12</v>
      </c>
      <c r="KTO119" s="1" t="s">
        <v>538</v>
      </c>
      <c r="KTP119" s="4" t="str" cm="1">
        <f t="array" ref="KTP119:KTR119">IFERROR(VLOOKUP(KTO119,[1]MA!$A$6:$D$32,{2,3,4},0),IFERROR(VLOOKUP(KTO119,[1]MO!$A$6:$D$26,{2,3,4},0),IFERROR(VLOOKUP(KTO119,[1]MQ!$A$6:$D$26,{2,3,4},0),IFERROR(VLOOKUP(KTO119,[1]BA!$A$6:$H$184,{2,5,8},0),{"No encontrado","X","X"}))))</f>
        <v>VARILLA CORRUGADA</v>
      </c>
      <c r="KTQ119" s="12" t="str">
        <v>Kg</v>
      </c>
      <c r="KTR119" s="4">
        <v>18</v>
      </c>
      <c r="KTS119" s="1">
        <f t="shared" ref="KTS119" si="7138">4*0.556*1.05</f>
        <v>2.34</v>
      </c>
      <c r="KTT119" s="4">
        <f t="shared" si="1994"/>
        <v>42.12</v>
      </c>
      <c r="KTW119" s="1" t="s">
        <v>538</v>
      </c>
      <c r="KTX119" s="4" t="str" cm="1">
        <f t="array" ref="KTX119:KTZ119">IFERROR(VLOOKUP(KTW119,[1]MA!$A$6:$D$32,{2,3,4},0),IFERROR(VLOOKUP(KTW119,[1]MO!$A$6:$D$26,{2,3,4},0),IFERROR(VLOOKUP(KTW119,[1]MQ!$A$6:$D$26,{2,3,4},0),IFERROR(VLOOKUP(KTW119,[1]BA!$A$6:$H$184,{2,5,8},0),{"No encontrado","X","X"}))))</f>
        <v>VARILLA CORRUGADA</v>
      </c>
      <c r="KTY119" s="12" t="str">
        <v>Kg</v>
      </c>
      <c r="KTZ119" s="4">
        <v>18</v>
      </c>
      <c r="KUA119" s="1">
        <f t="shared" ref="KUA119" si="7139">4*0.556*1.05</f>
        <v>2.34</v>
      </c>
      <c r="KUB119" s="4">
        <f t="shared" si="1996"/>
        <v>42.12</v>
      </c>
      <c r="KUE119" s="1" t="s">
        <v>538</v>
      </c>
      <c r="KUF119" s="4" t="str" cm="1">
        <f t="array" ref="KUF119:KUH119">IFERROR(VLOOKUP(KUE119,[1]MA!$A$6:$D$32,{2,3,4},0),IFERROR(VLOOKUP(KUE119,[1]MO!$A$6:$D$26,{2,3,4},0),IFERROR(VLOOKUP(KUE119,[1]MQ!$A$6:$D$26,{2,3,4},0),IFERROR(VLOOKUP(KUE119,[1]BA!$A$6:$H$184,{2,5,8},0),{"No encontrado","X","X"}))))</f>
        <v>VARILLA CORRUGADA</v>
      </c>
      <c r="KUG119" s="12" t="str">
        <v>Kg</v>
      </c>
      <c r="KUH119" s="4">
        <v>18</v>
      </c>
      <c r="KUI119" s="1">
        <f t="shared" ref="KUI119" si="7140">4*0.556*1.05</f>
        <v>2.34</v>
      </c>
      <c r="KUJ119" s="4">
        <f t="shared" si="1998"/>
        <v>42.12</v>
      </c>
      <c r="KUM119" s="1" t="s">
        <v>538</v>
      </c>
      <c r="KUN119" s="4" t="str" cm="1">
        <f t="array" ref="KUN119:KUP119">IFERROR(VLOOKUP(KUM119,[1]MA!$A$6:$D$32,{2,3,4},0),IFERROR(VLOOKUP(KUM119,[1]MO!$A$6:$D$26,{2,3,4},0),IFERROR(VLOOKUP(KUM119,[1]MQ!$A$6:$D$26,{2,3,4},0),IFERROR(VLOOKUP(KUM119,[1]BA!$A$6:$H$184,{2,5,8},0),{"No encontrado","X","X"}))))</f>
        <v>VARILLA CORRUGADA</v>
      </c>
      <c r="KUO119" s="12" t="str">
        <v>Kg</v>
      </c>
      <c r="KUP119" s="4">
        <v>18</v>
      </c>
      <c r="KUQ119" s="1">
        <f t="shared" ref="KUQ119" si="7141">4*0.556*1.05</f>
        <v>2.34</v>
      </c>
      <c r="KUR119" s="4">
        <f t="shared" si="2000"/>
        <v>42.12</v>
      </c>
      <c r="KUU119" s="1" t="s">
        <v>538</v>
      </c>
      <c r="KUV119" s="4" t="str" cm="1">
        <f t="array" ref="KUV119:KUX119">IFERROR(VLOOKUP(KUU119,[1]MA!$A$6:$D$32,{2,3,4},0),IFERROR(VLOOKUP(KUU119,[1]MO!$A$6:$D$26,{2,3,4},0),IFERROR(VLOOKUP(KUU119,[1]MQ!$A$6:$D$26,{2,3,4},0),IFERROR(VLOOKUP(KUU119,[1]BA!$A$6:$H$184,{2,5,8},0),{"No encontrado","X","X"}))))</f>
        <v>VARILLA CORRUGADA</v>
      </c>
      <c r="KUW119" s="12" t="str">
        <v>Kg</v>
      </c>
      <c r="KUX119" s="4">
        <v>18</v>
      </c>
      <c r="KUY119" s="1">
        <f t="shared" ref="KUY119" si="7142">4*0.556*1.05</f>
        <v>2.34</v>
      </c>
      <c r="KUZ119" s="4">
        <f t="shared" si="2002"/>
        <v>42.12</v>
      </c>
      <c r="KVC119" s="1" t="s">
        <v>538</v>
      </c>
      <c r="KVD119" s="4" t="str" cm="1">
        <f t="array" ref="KVD119:KVF119">IFERROR(VLOOKUP(KVC119,[1]MA!$A$6:$D$32,{2,3,4},0),IFERROR(VLOOKUP(KVC119,[1]MO!$A$6:$D$26,{2,3,4},0),IFERROR(VLOOKUP(KVC119,[1]MQ!$A$6:$D$26,{2,3,4},0),IFERROR(VLOOKUP(KVC119,[1]BA!$A$6:$H$184,{2,5,8},0),{"No encontrado","X","X"}))))</f>
        <v>VARILLA CORRUGADA</v>
      </c>
      <c r="KVE119" s="12" t="str">
        <v>Kg</v>
      </c>
      <c r="KVF119" s="4">
        <v>18</v>
      </c>
      <c r="KVG119" s="1">
        <f t="shared" ref="KVG119" si="7143">4*0.556*1.05</f>
        <v>2.34</v>
      </c>
      <c r="KVH119" s="4">
        <f t="shared" si="2004"/>
        <v>42.12</v>
      </c>
      <c r="KVK119" s="1" t="s">
        <v>538</v>
      </c>
      <c r="KVL119" s="4" t="str" cm="1">
        <f t="array" ref="KVL119:KVN119">IFERROR(VLOOKUP(KVK119,[1]MA!$A$6:$D$32,{2,3,4},0),IFERROR(VLOOKUP(KVK119,[1]MO!$A$6:$D$26,{2,3,4},0),IFERROR(VLOOKUP(KVK119,[1]MQ!$A$6:$D$26,{2,3,4},0),IFERROR(VLOOKUP(KVK119,[1]BA!$A$6:$H$184,{2,5,8},0),{"No encontrado","X","X"}))))</f>
        <v>VARILLA CORRUGADA</v>
      </c>
      <c r="KVM119" s="12" t="str">
        <v>Kg</v>
      </c>
      <c r="KVN119" s="4">
        <v>18</v>
      </c>
      <c r="KVO119" s="1">
        <f t="shared" ref="KVO119" si="7144">4*0.556*1.05</f>
        <v>2.34</v>
      </c>
      <c r="KVP119" s="4">
        <f t="shared" si="2006"/>
        <v>42.12</v>
      </c>
      <c r="KVS119" s="1" t="s">
        <v>538</v>
      </c>
      <c r="KVT119" s="4" t="str" cm="1">
        <f t="array" ref="KVT119:KVV119">IFERROR(VLOOKUP(KVS119,[1]MA!$A$6:$D$32,{2,3,4},0),IFERROR(VLOOKUP(KVS119,[1]MO!$A$6:$D$26,{2,3,4},0),IFERROR(VLOOKUP(KVS119,[1]MQ!$A$6:$D$26,{2,3,4},0),IFERROR(VLOOKUP(KVS119,[1]BA!$A$6:$H$184,{2,5,8},0),{"No encontrado","X","X"}))))</f>
        <v>VARILLA CORRUGADA</v>
      </c>
      <c r="KVU119" s="12" t="str">
        <v>Kg</v>
      </c>
      <c r="KVV119" s="4">
        <v>18</v>
      </c>
      <c r="KVW119" s="1">
        <f t="shared" ref="KVW119" si="7145">4*0.556*1.05</f>
        <v>2.34</v>
      </c>
      <c r="KVX119" s="4">
        <f t="shared" si="2008"/>
        <v>42.12</v>
      </c>
      <c r="KWA119" s="1" t="s">
        <v>538</v>
      </c>
      <c r="KWB119" s="4" t="str" cm="1">
        <f t="array" ref="KWB119:KWD119">IFERROR(VLOOKUP(KWA119,[1]MA!$A$6:$D$32,{2,3,4},0),IFERROR(VLOOKUP(KWA119,[1]MO!$A$6:$D$26,{2,3,4},0),IFERROR(VLOOKUP(KWA119,[1]MQ!$A$6:$D$26,{2,3,4},0),IFERROR(VLOOKUP(KWA119,[1]BA!$A$6:$H$184,{2,5,8},0),{"No encontrado","X","X"}))))</f>
        <v>VARILLA CORRUGADA</v>
      </c>
      <c r="KWC119" s="12" t="str">
        <v>Kg</v>
      </c>
      <c r="KWD119" s="4">
        <v>18</v>
      </c>
      <c r="KWE119" s="1">
        <f t="shared" ref="KWE119" si="7146">4*0.556*1.05</f>
        <v>2.34</v>
      </c>
      <c r="KWF119" s="4">
        <f t="shared" si="2010"/>
        <v>42.12</v>
      </c>
      <c r="KWI119" s="1" t="s">
        <v>538</v>
      </c>
      <c r="KWJ119" s="4" t="str" cm="1">
        <f t="array" ref="KWJ119:KWL119">IFERROR(VLOOKUP(KWI119,[1]MA!$A$6:$D$32,{2,3,4},0),IFERROR(VLOOKUP(KWI119,[1]MO!$A$6:$D$26,{2,3,4},0),IFERROR(VLOOKUP(KWI119,[1]MQ!$A$6:$D$26,{2,3,4},0),IFERROR(VLOOKUP(KWI119,[1]BA!$A$6:$H$184,{2,5,8},0),{"No encontrado","X","X"}))))</f>
        <v>VARILLA CORRUGADA</v>
      </c>
      <c r="KWK119" s="12" t="str">
        <v>Kg</v>
      </c>
      <c r="KWL119" s="4">
        <v>18</v>
      </c>
      <c r="KWM119" s="1">
        <f t="shared" ref="KWM119" si="7147">4*0.556*1.05</f>
        <v>2.34</v>
      </c>
      <c r="KWN119" s="4">
        <f t="shared" si="2012"/>
        <v>42.12</v>
      </c>
      <c r="KWQ119" s="1" t="s">
        <v>538</v>
      </c>
      <c r="KWR119" s="4" t="str" cm="1">
        <f t="array" ref="KWR119:KWT119">IFERROR(VLOOKUP(KWQ119,[1]MA!$A$6:$D$32,{2,3,4},0),IFERROR(VLOOKUP(KWQ119,[1]MO!$A$6:$D$26,{2,3,4},0),IFERROR(VLOOKUP(KWQ119,[1]MQ!$A$6:$D$26,{2,3,4},0),IFERROR(VLOOKUP(KWQ119,[1]BA!$A$6:$H$184,{2,5,8},0),{"No encontrado","X","X"}))))</f>
        <v>VARILLA CORRUGADA</v>
      </c>
      <c r="KWS119" s="12" t="str">
        <v>Kg</v>
      </c>
      <c r="KWT119" s="4">
        <v>18</v>
      </c>
      <c r="KWU119" s="1">
        <f t="shared" ref="KWU119" si="7148">4*0.556*1.05</f>
        <v>2.34</v>
      </c>
      <c r="KWV119" s="4">
        <f t="shared" si="2014"/>
        <v>42.12</v>
      </c>
      <c r="KWY119" s="1" t="s">
        <v>538</v>
      </c>
      <c r="KWZ119" s="4" t="str" cm="1">
        <f t="array" ref="KWZ119:KXB119">IFERROR(VLOOKUP(KWY119,[1]MA!$A$6:$D$32,{2,3,4},0),IFERROR(VLOOKUP(KWY119,[1]MO!$A$6:$D$26,{2,3,4},0),IFERROR(VLOOKUP(KWY119,[1]MQ!$A$6:$D$26,{2,3,4},0),IFERROR(VLOOKUP(KWY119,[1]BA!$A$6:$H$184,{2,5,8},0),{"No encontrado","X","X"}))))</f>
        <v>VARILLA CORRUGADA</v>
      </c>
      <c r="KXA119" s="12" t="str">
        <v>Kg</v>
      </c>
      <c r="KXB119" s="4">
        <v>18</v>
      </c>
      <c r="KXC119" s="1">
        <f t="shared" ref="KXC119" si="7149">4*0.556*1.05</f>
        <v>2.34</v>
      </c>
      <c r="KXD119" s="4">
        <f t="shared" si="2016"/>
        <v>42.12</v>
      </c>
      <c r="KXG119" s="1" t="s">
        <v>538</v>
      </c>
      <c r="KXH119" s="4" t="str" cm="1">
        <f t="array" ref="KXH119:KXJ119">IFERROR(VLOOKUP(KXG119,[1]MA!$A$6:$D$32,{2,3,4},0),IFERROR(VLOOKUP(KXG119,[1]MO!$A$6:$D$26,{2,3,4},0),IFERROR(VLOOKUP(KXG119,[1]MQ!$A$6:$D$26,{2,3,4},0),IFERROR(VLOOKUP(KXG119,[1]BA!$A$6:$H$184,{2,5,8},0),{"No encontrado","X","X"}))))</f>
        <v>VARILLA CORRUGADA</v>
      </c>
      <c r="KXI119" s="12" t="str">
        <v>Kg</v>
      </c>
      <c r="KXJ119" s="4">
        <v>18</v>
      </c>
      <c r="KXK119" s="1">
        <f t="shared" ref="KXK119" si="7150">4*0.556*1.05</f>
        <v>2.34</v>
      </c>
      <c r="KXL119" s="4">
        <f t="shared" si="2018"/>
        <v>42.12</v>
      </c>
      <c r="KXO119" s="1" t="s">
        <v>538</v>
      </c>
      <c r="KXP119" s="4" t="str" cm="1">
        <f t="array" ref="KXP119:KXR119">IFERROR(VLOOKUP(KXO119,[1]MA!$A$6:$D$32,{2,3,4},0),IFERROR(VLOOKUP(KXO119,[1]MO!$A$6:$D$26,{2,3,4},0),IFERROR(VLOOKUP(KXO119,[1]MQ!$A$6:$D$26,{2,3,4},0),IFERROR(VLOOKUP(KXO119,[1]BA!$A$6:$H$184,{2,5,8},0),{"No encontrado","X","X"}))))</f>
        <v>VARILLA CORRUGADA</v>
      </c>
      <c r="KXQ119" s="12" t="str">
        <v>Kg</v>
      </c>
      <c r="KXR119" s="4">
        <v>18</v>
      </c>
      <c r="KXS119" s="1">
        <f t="shared" ref="KXS119" si="7151">4*0.556*1.05</f>
        <v>2.34</v>
      </c>
      <c r="KXT119" s="4">
        <f t="shared" si="2020"/>
        <v>42.12</v>
      </c>
      <c r="KXW119" s="1" t="s">
        <v>538</v>
      </c>
      <c r="KXX119" s="4" t="str" cm="1">
        <f t="array" ref="KXX119:KXZ119">IFERROR(VLOOKUP(KXW119,[1]MA!$A$6:$D$32,{2,3,4},0),IFERROR(VLOOKUP(KXW119,[1]MO!$A$6:$D$26,{2,3,4},0),IFERROR(VLOOKUP(KXW119,[1]MQ!$A$6:$D$26,{2,3,4},0),IFERROR(VLOOKUP(KXW119,[1]BA!$A$6:$H$184,{2,5,8},0),{"No encontrado","X","X"}))))</f>
        <v>VARILLA CORRUGADA</v>
      </c>
      <c r="KXY119" s="12" t="str">
        <v>Kg</v>
      </c>
      <c r="KXZ119" s="4">
        <v>18</v>
      </c>
      <c r="KYA119" s="1">
        <f t="shared" ref="KYA119" si="7152">4*0.556*1.05</f>
        <v>2.34</v>
      </c>
      <c r="KYB119" s="4">
        <f t="shared" si="2022"/>
        <v>42.12</v>
      </c>
      <c r="KYE119" s="1" t="s">
        <v>538</v>
      </c>
      <c r="KYF119" s="4" t="str" cm="1">
        <f t="array" ref="KYF119:KYH119">IFERROR(VLOOKUP(KYE119,[1]MA!$A$6:$D$32,{2,3,4},0),IFERROR(VLOOKUP(KYE119,[1]MO!$A$6:$D$26,{2,3,4},0),IFERROR(VLOOKUP(KYE119,[1]MQ!$A$6:$D$26,{2,3,4},0),IFERROR(VLOOKUP(KYE119,[1]BA!$A$6:$H$184,{2,5,8},0),{"No encontrado","X","X"}))))</f>
        <v>VARILLA CORRUGADA</v>
      </c>
      <c r="KYG119" s="12" t="str">
        <v>Kg</v>
      </c>
      <c r="KYH119" s="4">
        <v>18</v>
      </c>
      <c r="KYI119" s="1">
        <f t="shared" ref="KYI119" si="7153">4*0.556*1.05</f>
        <v>2.34</v>
      </c>
      <c r="KYJ119" s="4">
        <f t="shared" si="2024"/>
        <v>42.12</v>
      </c>
      <c r="KYM119" s="1" t="s">
        <v>538</v>
      </c>
      <c r="KYN119" s="4" t="str" cm="1">
        <f t="array" ref="KYN119:KYP119">IFERROR(VLOOKUP(KYM119,[1]MA!$A$6:$D$32,{2,3,4},0),IFERROR(VLOOKUP(KYM119,[1]MO!$A$6:$D$26,{2,3,4},0),IFERROR(VLOOKUP(KYM119,[1]MQ!$A$6:$D$26,{2,3,4},0),IFERROR(VLOOKUP(KYM119,[1]BA!$A$6:$H$184,{2,5,8},0),{"No encontrado","X","X"}))))</f>
        <v>VARILLA CORRUGADA</v>
      </c>
      <c r="KYO119" s="12" t="str">
        <v>Kg</v>
      </c>
      <c r="KYP119" s="4">
        <v>18</v>
      </c>
      <c r="KYQ119" s="1">
        <f t="shared" ref="KYQ119" si="7154">4*0.556*1.05</f>
        <v>2.34</v>
      </c>
      <c r="KYR119" s="4">
        <f t="shared" si="2026"/>
        <v>42.12</v>
      </c>
      <c r="KYU119" s="1" t="s">
        <v>538</v>
      </c>
      <c r="KYV119" s="4" t="str" cm="1">
        <f t="array" ref="KYV119:KYX119">IFERROR(VLOOKUP(KYU119,[1]MA!$A$6:$D$32,{2,3,4},0),IFERROR(VLOOKUP(KYU119,[1]MO!$A$6:$D$26,{2,3,4},0),IFERROR(VLOOKUP(KYU119,[1]MQ!$A$6:$D$26,{2,3,4},0),IFERROR(VLOOKUP(KYU119,[1]BA!$A$6:$H$184,{2,5,8},0),{"No encontrado","X","X"}))))</f>
        <v>VARILLA CORRUGADA</v>
      </c>
      <c r="KYW119" s="12" t="str">
        <v>Kg</v>
      </c>
      <c r="KYX119" s="4">
        <v>18</v>
      </c>
      <c r="KYY119" s="1">
        <f t="shared" ref="KYY119" si="7155">4*0.556*1.05</f>
        <v>2.34</v>
      </c>
      <c r="KYZ119" s="4">
        <f t="shared" si="2028"/>
        <v>42.12</v>
      </c>
      <c r="KZC119" s="1" t="s">
        <v>538</v>
      </c>
      <c r="KZD119" s="4" t="str" cm="1">
        <f t="array" ref="KZD119:KZF119">IFERROR(VLOOKUP(KZC119,[1]MA!$A$6:$D$32,{2,3,4},0),IFERROR(VLOOKUP(KZC119,[1]MO!$A$6:$D$26,{2,3,4},0),IFERROR(VLOOKUP(KZC119,[1]MQ!$A$6:$D$26,{2,3,4},0),IFERROR(VLOOKUP(KZC119,[1]BA!$A$6:$H$184,{2,5,8},0),{"No encontrado","X","X"}))))</f>
        <v>VARILLA CORRUGADA</v>
      </c>
      <c r="KZE119" s="12" t="str">
        <v>Kg</v>
      </c>
      <c r="KZF119" s="4">
        <v>18</v>
      </c>
      <c r="KZG119" s="1">
        <f t="shared" ref="KZG119" si="7156">4*0.556*1.05</f>
        <v>2.34</v>
      </c>
      <c r="KZH119" s="4">
        <f t="shared" si="2030"/>
        <v>42.12</v>
      </c>
      <c r="KZK119" s="1" t="s">
        <v>538</v>
      </c>
      <c r="KZL119" s="4" t="str" cm="1">
        <f t="array" ref="KZL119:KZN119">IFERROR(VLOOKUP(KZK119,[1]MA!$A$6:$D$32,{2,3,4},0),IFERROR(VLOOKUP(KZK119,[1]MO!$A$6:$D$26,{2,3,4},0),IFERROR(VLOOKUP(KZK119,[1]MQ!$A$6:$D$26,{2,3,4},0),IFERROR(VLOOKUP(KZK119,[1]BA!$A$6:$H$184,{2,5,8},0),{"No encontrado","X","X"}))))</f>
        <v>VARILLA CORRUGADA</v>
      </c>
      <c r="KZM119" s="12" t="str">
        <v>Kg</v>
      </c>
      <c r="KZN119" s="4">
        <v>18</v>
      </c>
      <c r="KZO119" s="1">
        <f t="shared" ref="KZO119" si="7157">4*0.556*1.05</f>
        <v>2.34</v>
      </c>
      <c r="KZP119" s="4">
        <f t="shared" si="2032"/>
        <v>42.12</v>
      </c>
      <c r="KZS119" s="1" t="s">
        <v>538</v>
      </c>
      <c r="KZT119" s="4" t="str" cm="1">
        <f t="array" ref="KZT119:KZV119">IFERROR(VLOOKUP(KZS119,[1]MA!$A$6:$D$32,{2,3,4},0),IFERROR(VLOOKUP(KZS119,[1]MO!$A$6:$D$26,{2,3,4},0),IFERROR(VLOOKUP(KZS119,[1]MQ!$A$6:$D$26,{2,3,4},0),IFERROR(VLOOKUP(KZS119,[1]BA!$A$6:$H$184,{2,5,8},0),{"No encontrado","X","X"}))))</f>
        <v>VARILLA CORRUGADA</v>
      </c>
      <c r="KZU119" s="12" t="str">
        <v>Kg</v>
      </c>
      <c r="KZV119" s="4">
        <v>18</v>
      </c>
      <c r="KZW119" s="1">
        <f t="shared" ref="KZW119" si="7158">4*0.556*1.05</f>
        <v>2.34</v>
      </c>
      <c r="KZX119" s="4">
        <f t="shared" si="2034"/>
        <v>42.12</v>
      </c>
      <c r="LAA119" s="1" t="s">
        <v>538</v>
      </c>
      <c r="LAB119" s="4" t="str" cm="1">
        <f t="array" ref="LAB119:LAD119">IFERROR(VLOOKUP(LAA119,[1]MA!$A$6:$D$32,{2,3,4},0),IFERROR(VLOOKUP(LAA119,[1]MO!$A$6:$D$26,{2,3,4},0),IFERROR(VLOOKUP(LAA119,[1]MQ!$A$6:$D$26,{2,3,4},0),IFERROR(VLOOKUP(LAA119,[1]BA!$A$6:$H$184,{2,5,8},0),{"No encontrado","X","X"}))))</f>
        <v>VARILLA CORRUGADA</v>
      </c>
      <c r="LAC119" s="12" t="str">
        <v>Kg</v>
      </c>
      <c r="LAD119" s="4">
        <v>18</v>
      </c>
      <c r="LAE119" s="1">
        <f t="shared" ref="LAE119" si="7159">4*0.556*1.05</f>
        <v>2.34</v>
      </c>
      <c r="LAF119" s="4">
        <f t="shared" si="2036"/>
        <v>42.12</v>
      </c>
      <c r="LAI119" s="1" t="s">
        <v>538</v>
      </c>
      <c r="LAJ119" s="4" t="str" cm="1">
        <f t="array" ref="LAJ119:LAL119">IFERROR(VLOOKUP(LAI119,[1]MA!$A$6:$D$32,{2,3,4},0),IFERROR(VLOOKUP(LAI119,[1]MO!$A$6:$D$26,{2,3,4},0),IFERROR(VLOOKUP(LAI119,[1]MQ!$A$6:$D$26,{2,3,4},0),IFERROR(VLOOKUP(LAI119,[1]BA!$A$6:$H$184,{2,5,8},0),{"No encontrado","X","X"}))))</f>
        <v>VARILLA CORRUGADA</v>
      </c>
      <c r="LAK119" s="12" t="str">
        <v>Kg</v>
      </c>
      <c r="LAL119" s="4">
        <v>18</v>
      </c>
      <c r="LAM119" s="1">
        <f t="shared" ref="LAM119" si="7160">4*0.556*1.05</f>
        <v>2.34</v>
      </c>
      <c r="LAN119" s="4">
        <f t="shared" si="2038"/>
        <v>42.12</v>
      </c>
      <c r="LAQ119" s="1" t="s">
        <v>538</v>
      </c>
      <c r="LAR119" s="4" t="str" cm="1">
        <f t="array" ref="LAR119:LAT119">IFERROR(VLOOKUP(LAQ119,[1]MA!$A$6:$D$32,{2,3,4},0),IFERROR(VLOOKUP(LAQ119,[1]MO!$A$6:$D$26,{2,3,4},0),IFERROR(VLOOKUP(LAQ119,[1]MQ!$A$6:$D$26,{2,3,4},0),IFERROR(VLOOKUP(LAQ119,[1]BA!$A$6:$H$184,{2,5,8},0),{"No encontrado","X","X"}))))</f>
        <v>VARILLA CORRUGADA</v>
      </c>
      <c r="LAS119" s="12" t="str">
        <v>Kg</v>
      </c>
      <c r="LAT119" s="4">
        <v>18</v>
      </c>
      <c r="LAU119" s="1">
        <f t="shared" ref="LAU119" si="7161">4*0.556*1.05</f>
        <v>2.34</v>
      </c>
      <c r="LAV119" s="4">
        <f t="shared" si="2040"/>
        <v>42.12</v>
      </c>
      <c r="LAY119" s="1" t="s">
        <v>538</v>
      </c>
      <c r="LAZ119" s="4" t="str" cm="1">
        <f t="array" ref="LAZ119:LBB119">IFERROR(VLOOKUP(LAY119,[1]MA!$A$6:$D$32,{2,3,4},0),IFERROR(VLOOKUP(LAY119,[1]MO!$A$6:$D$26,{2,3,4},0),IFERROR(VLOOKUP(LAY119,[1]MQ!$A$6:$D$26,{2,3,4},0),IFERROR(VLOOKUP(LAY119,[1]BA!$A$6:$H$184,{2,5,8},0),{"No encontrado","X","X"}))))</f>
        <v>VARILLA CORRUGADA</v>
      </c>
      <c r="LBA119" s="12" t="str">
        <v>Kg</v>
      </c>
      <c r="LBB119" s="4">
        <v>18</v>
      </c>
      <c r="LBC119" s="1">
        <f t="shared" ref="LBC119" si="7162">4*0.556*1.05</f>
        <v>2.34</v>
      </c>
      <c r="LBD119" s="4">
        <f t="shared" si="2042"/>
        <v>42.12</v>
      </c>
      <c r="LBG119" s="1" t="s">
        <v>538</v>
      </c>
      <c r="LBH119" s="4" t="str" cm="1">
        <f t="array" ref="LBH119:LBJ119">IFERROR(VLOOKUP(LBG119,[1]MA!$A$6:$D$32,{2,3,4},0),IFERROR(VLOOKUP(LBG119,[1]MO!$A$6:$D$26,{2,3,4},0),IFERROR(VLOOKUP(LBG119,[1]MQ!$A$6:$D$26,{2,3,4},0),IFERROR(VLOOKUP(LBG119,[1]BA!$A$6:$H$184,{2,5,8},0),{"No encontrado","X","X"}))))</f>
        <v>VARILLA CORRUGADA</v>
      </c>
      <c r="LBI119" s="12" t="str">
        <v>Kg</v>
      </c>
      <c r="LBJ119" s="4">
        <v>18</v>
      </c>
      <c r="LBK119" s="1">
        <f t="shared" ref="LBK119" si="7163">4*0.556*1.05</f>
        <v>2.34</v>
      </c>
      <c r="LBL119" s="4">
        <f t="shared" si="2044"/>
        <v>42.12</v>
      </c>
      <c r="LBO119" s="1" t="s">
        <v>538</v>
      </c>
      <c r="LBP119" s="4" t="str" cm="1">
        <f t="array" ref="LBP119:LBR119">IFERROR(VLOOKUP(LBO119,[1]MA!$A$6:$D$32,{2,3,4},0),IFERROR(VLOOKUP(LBO119,[1]MO!$A$6:$D$26,{2,3,4},0),IFERROR(VLOOKUP(LBO119,[1]MQ!$A$6:$D$26,{2,3,4},0),IFERROR(VLOOKUP(LBO119,[1]BA!$A$6:$H$184,{2,5,8},0),{"No encontrado","X","X"}))))</f>
        <v>VARILLA CORRUGADA</v>
      </c>
      <c r="LBQ119" s="12" t="str">
        <v>Kg</v>
      </c>
      <c r="LBR119" s="4">
        <v>18</v>
      </c>
      <c r="LBS119" s="1">
        <f t="shared" ref="LBS119" si="7164">4*0.556*1.05</f>
        <v>2.34</v>
      </c>
      <c r="LBT119" s="4">
        <f t="shared" si="2046"/>
        <v>42.12</v>
      </c>
      <c r="LBW119" s="1" t="s">
        <v>538</v>
      </c>
      <c r="LBX119" s="4" t="str" cm="1">
        <f t="array" ref="LBX119:LBZ119">IFERROR(VLOOKUP(LBW119,[1]MA!$A$6:$D$32,{2,3,4},0),IFERROR(VLOOKUP(LBW119,[1]MO!$A$6:$D$26,{2,3,4},0),IFERROR(VLOOKUP(LBW119,[1]MQ!$A$6:$D$26,{2,3,4},0),IFERROR(VLOOKUP(LBW119,[1]BA!$A$6:$H$184,{2,5,8},0),{"No encontrado","X","X"}))))</f>
        <v>VARILLA CORRUGADA</v>
      </c>
      <c r="LBY119" s="12" t="str">
        <v>Kg</v>
      </c>
      <c r="LBZ119" s="4">
        <v>18</v>
      </c>
      <c r="LCA119" s="1">
        <f t="shared" ref="LCA119" si="7165">4*0.556*1.05</f>
        <v>2.34</v>
      </c>
      <c r="LCB119" s="4">
        <f t="shared" si="2048"/>
        <v>42.12</v>
      </c>
      <c r="LCE119" s="1" t="s">
        <v>538</v>
      </c>
      <c r="LCF119" s="4" t="str" cm="1">
        <f t="array" ref="LCF119:LCH119">IFERROR(VLOOKUP(LCE119,[1]MA!$A$6:$D$32,{2,3,4},0),IFERROR(VLOOKUP(LCE119,[1]MO!$A$6:$D$26,{2,3,4},0),IFERROR(VLOOKUP(LCE119,[1]MQ!$A$6:$D$26,{2,3,4},0),IFERROR(VLOOKUP(LCE119,[1]BA!$A$6:$H$184,{2,5,8},0),{"No encontrado","X","X"}))))</f>
        <v>VARILLA CORRUGADA</v>
      </c>
      <c r="LCG119" s="12" t="str">
        <v>Kg</v>
      </c>
      <c r="LCH119" s="4">
        <v>18</v>
      </c>
      <c r="LCI119" s="1">
        <f t="shared" ref="LCI119" si="7166">4*0.556*1.05</f>
        <v>2.34</v>
      </c>
      <c r="LCJ119" s="4">
        <f t="shared" si="2050"/>
        <v>42.12</v>
      </c>
      <c r="LCM119" s="1" t="s">
        <v>538</v>
      </c>
      <c r="LCN119" s="4" t="str" cm="1">
        <f t="array" ref="LCN119:LCP119">IFERROR(VLOOKUP(LCM119,[1]MA!$A$6:$D$32,{2,3,4},0),IFERROR(VLOOKUP(LCM119,[1]MO!$A$6:$D$26,{2,3,4},0),IFERROR(VLOOKUP(LCM119,[1]MQ!$A$6:$D$26,{2,3,4},0),IFERROR(VLOOKUP(LCM119,[1]BA!$A$6:$H$184,{2,5,8},0),{"No encontrado","X","X"}))))</f>
        <v>VARILLA CORRUGADA</v>
      </c>
      <c r="LCO119" s="12" t="str">
        <v>Kg</v>
      </c>
      <c r="LCP119" s="4">
        <v>18</v>
      </c>
      <c r="LCQ119" s="1">
        <f t="shared" ref="LCQ119" si="7167">4*0.556*1.05</f>
        <v>2.34</v>
      </c>
      <c r="LCR119" s="4">
        <f t="shared" si="2052"/>
        <v>42.12</v>
      </c>
      <c r="LCU119" s="1" t="s">
        <v>538</v>
      </c>
      <c r="LCV119" s="4" t="str" cm="1">
        <f t="array" ref="LCV119:LCX119">IFERROR(VLOOKUP(LCU119,[1]MA!$A$6:$D$32,{2,3,4},0),IFERROR(VLOOKUP(LCU119,[1]MO!$A$6:$D$26,{2,3,4},0),IFERROR(VLOOKUP(LCU119,[1]MQ!$A$6:$D$26,{2,3,4},0),IFERROR(VLOOKUP(LCU119,[1]BA!$A$6:$H$184,{2,5,8},0),{"No encontrado","X","X"}))))</f>
        <v>VARILLA CORRUGADA</v>
      </c>
      <c r="LCW119" s="12" t="str">
        <v>Kg</v>
      </c>
      <c r="LCX119" s="4">
        <v>18</v>
      </c>
      <c r="LCY119" s="1">
        <f t="shared" ref="LCY119" si="7168">4*0.556*1.05</f>
        <v>2.34</v>
      </c>
      <c r="LCZ119" s="4">
        <f t="shared" si="2054"/>
        <v>42.12</v>
      </c>
      <c r="LDC119" s="1" t="s">
        <v>538</v>
      </c>
      <c r="LDD119" s="4" t="str" cm="1">
        <f t="array" ref="LDD119:LDF119">IFERROR(VLOOKUP(LDC119,[1]MA!$A$6:$D$32,{2,3,4},0),IFERROR(VLOOKUP(LDC119,[1]MO!$A$6:$D$26,{2,3,4},0),IFERROR(VLOOKUP(LDC119,[1]MQ!$A$6:$D$26,{2,3,4},0),IFERROR(VLOOKUP(LDC119,[1]BA!$A$6:$H$184,{2,5,8},0),{"No encontrado","X","X"}))))</f>
        <v>VARILLA CORRUGADA</v>
      </c>
      <c r="LDE119" s="12" t="str">
        <v>Kg</v>
      </c>
      <c r="LDF119" s="4">
        <v>18</v>
      </c>
      <c r="LDG119" s="1">
        <f t="shared" ref="LDG119" si="7169">4*0.556*1.05</f>
        <v>2.34</v>
      </c>
      <c r="LDH119" s="4">
        <f t="shared" si="2056"/>
        <v>42.12</v>
      </c>
      <c r="LDK119" s="1" t="s">
        <v>538</v>
      </c>
      <c r="LDL119" s="4" t="str" cm="1">
        <f t="array" ref="LDL119:LDN119">IFERROR(VLOOKUP(LDK119,[1]MA!$A$6:$D$32,{2,3,4},0),IFERROR(VLOOKUP(LDK119,[1]MO!$A$6:$D$26,{2,3,4},0),IFERROR(VLOOKUP(LDK119,[1]MQ!$A$6:$D$26,{2,3,4},0),IFERROR(VLOOKUP(LDK119,[1]BA!$A$6:$H$184,{2,5,8},0),{"No encontrado","X","X"}))))</f>
        <v>VARILLA CORRUGADA</v>
      </c>
      <c r="LDM119" s="12" t="str">
        <v>Kg</v>
      </c>
      <c r="LDN119" s="4">
        <v>18</v>
      </c>
      <c r="LDO119" s="1">
        <f t="shared" ref="LDO119" si="7170">4*0.556*1.05</f>
        <v>2.34</v>
      </c>
      <c r="LDP119" s="4">
        <f t="shared" si="2058"/>
        <v>42.12</v>
      </c>
      <c r="LDS119" s="1" t="s">
        <v>538</v>
      </c>
      <c r="LDT119" s="4" t="str" cm="1">
        <f t="array" ref="LDT119:LDV119">IFERROR(VLOOKUP(LDS119,[1]MA!$A$6:$D$32,{2,3,4},0),IFERROR(VLOOKUP(LDS119,[1]MO!$A$6:$D$26,{2,3,4},0),IFERROR(VLOOKUP(LDS119,[1]MQ!$A$6:$D$26,{2,3,4},0),IFERROR(VLOOKUP(LDS119,[1]BA!$A$6:$H$184,{2,5,8},0),{"No encontrado","X","X"}))))</f>
        <v>VARILLA CORRUGADA</v>
      </c>
      <c r="LDU119" s="12" t="str">
        <v>Kg</v>
      </c>
      <c r="LDV119" s="4">
        <v>18</v>
      </c>
      <c r="LDW119" s="1">
        <f t="shared" ref="LDW119" si="7171">4*0.556*1.05</f>
        <v>2.34</v>
      </c>
      <c r="LDX119" s="4">
        <f t="shared" si="2060"/>
        <v>42.12</v>
      </c>
      <c r="LEA119" s="1" t="s">
        <v>538</v>
      </c>
      <c r="LEB119" s="4" t="str" cm="1">
        <f t="array" ref="LEB119:LED119">IFERROR(VLOOKUP(LEA119,[1]MA!$A$6:$D$32,{2,3,4},0),IFERROR(VLOOKUP(LEA119,[1]MO!$A$6:$D$26,{2,3,4},0),IFERROR(VLOOKUP(LEA119,[1]MQ!$A$6:$D$26,{2,3,4},0),IFERROR(VLOOKUP(LEA119,[1]BA!$A$6:$H$184,{2,5,8},0),{"No encontrado","X","X"}))))</f>
        <v>VARILLA CORRUGADA</v>
      </c>
      <c r="LEC119" s="12" t="str">
        <v>Kg</v>
      </c>
      <c r="LED119" s="4">
        <v>18</v>
      </c>
      <c r="LEE119" s="1">
        <f t="shared" ref="LEE119" si="7172">4*0.556*1.05</f>
        <v>2.34</v>
      </c>
      <c r="LEF119" s="4">
        <f t="shared" si="2062"/>
        <v>42.12</v>
      </c>
      <c r="LEI119" s="1" t="s">
        <v>538</v>
      </c>
      <c r="LEJ119" s="4" t="str" cm="1">
        <f t="array" ref="LEJ119:LEL119">IFERROR(VLOOKUP(LEI119,[1]MA!$A$6:$D$32,{2,3,4},0),IFERROR(VLOOKUP(LEI119,[1]MO!$A$6:$D$26,{2,3,4},0),IFERROR(VLOOKUP(LEI119,[1]MQ!$A$6:$D$26,{2,3,4},0),IFERROR(VLOOKUP(LEI119,[1]BA!$A$6:$H$184,{2,5,8},0),{"No encontrado","X","X"}))))</f>
        <v>VARILLA CORRUGADA</v>
      </c>
      <c r="LEK119" s="12" t="str">
        <v>Kg</v>
      </c>
      <c r="LEL119" s="4">
        <v>18</v>
      </c>
      <c r="LEM119" s="1">
        <f t="shared" ref="LEM119" si="7173">4*0.556*1.05</f>
        <v>2.34</v>
      </c>
      <c r="LEN119" s="4">
        <f t="shared" si="2064"/>
        <v>42.12</v>
      </c>
      <c r="LEQ119" s="1" t="s">
        <v>538</v>
      </c>
      <c r="LER119" s="4" t="str" cm="1">
        <f t="array" ref="LER119:LET119">IFERROR(VLOOKUP(LEQ119,[1]MA!$A$6:$D$32,{2,3,4},0),IFERROR(VLOOKUP(LEQ119,[1]MO!$A$6:$D$26,{2,3,4},0),IFERROR(VLOOKUP(LEQ119,[1]MQ!$A$6:$D$26,{2,3,4},0),IFERROR(VLOOKUP(LEQ119,[1]BA!$A$6:$H$184,{2,5,8},0),{"No encontrado","X","X"}))))</f>
        <v>VARILLA CORRUGADA</v>
      </c>
      <c r="LES119" s="12" t="str">
        <v>Kg</v>
      </c>
      <c r="LET119" s="4">
        <v>18</v>
      </c>
      <c r="LEU119" s="1">
        <f t="shared" ref="LEU119" si="7174">4*0.556*1.05</f>
        <v>2.34</v>
      </c>
      <c r="LEV119" s="4">
        <f t="shared" si="2066"/>
        <v>42.12</v>
      </c>
      <c r="LEY119" s="1" t="s">
        <v>538</v>
      </c>
      <c r="LEZ119" s="4" t="str" cm="1">
        <f t="array" ref="LEZ119:LFB119">IFERROR(VLOOKUP(LEY119,[1]MA!$A$6:$D$32,{2,3,4},0),IFERROR(VLOOKUP(LEY119,[1]MO!$A$6:$D$26,{2,3,4},0),IFERROR(VLOOKUP(LEY119,[1]MQ!$A$6:$D$26,{2,3,4},0),IFERROR(VLOOKUP(LEY119,[1]BA!$A$6:$H$184,{2,5,8},0),{"No encontrado","X","X"}))))</f>
        <v>VARILLA CORRUGADA</v>
      </c>
      <c r="LFA119" s="12" t="str">
        <v>Kg</v>
      </c>
      <c r="LFB119" s="4">
        <v>18</v>
      </c>
      <c r="LFC119" s="1">
        <f t="shared" ref="LFC119" si="7175">4*0.556*1.05</f>
        <v>2.34</v>
      </c>
      <c r="LFD119" s="4">
        <f t="shared" si="2068"/>
        <v>42.12</v>
      </c>
      <c r="LFG119" s="1" t="s">
        <v>538</v>
      </c>
      <c r="LFH119" s="4" t="str" cm="1">
        <f t="array" ref="LFH119:LFJ119">IFERROR(VLOOKUP(LFG119,[1]MA!$A$6:$D$32,{2,3,4},0),IFERROR(VLOOKUP(LFG119,[1]MO!$A$6:$D$26,{2,3,4},0),IFERROR(VLOOKUP(LFG119,[1]MQ!$A$6:$D$26,{2,3,4},0),IFERROR(VLOOKUP(LFG119,[1]BA!$A$6:$H$184,{2,5,8},0),{"No encontrado","X","X"}))))</f>
        <v>VARILLA CORRUGADA</v>
      </c>
      <c r="LFI119" s="12" t="str">
        <v>Kg</v>
      </c>
      <c r="LFJ119" s="4">
        <v>18</v>
      </c>
      <c r="LFK119" s="1">
        <f t="shared" ref="LFK119" si="7176">4*0.556*1.05</f>
        <v>2.34</v>
      </c>
      <c r="LFL119" s="4">
        <f t="shared" si="2070"/>
        <v>42.12</v>
      </c>
      <c r="LFO119" s="1" t="s">
        <v>538</v>
      </c>
      <c r="LFP119" s="4" t="str" cm="1">
        <f t="array" ref="LFP119:LFR119">IFERROR(VLOOKUP(LFO119,[1]MA!$A$6:$D$32,{2,3,4},0),IFERROR(VLOOKUP(LFO119,[1]MO!$A$6:$D$26,{2,3,4},0),IFERROR(VLOOKUP(LFO119,[1]MQ!$A$6:$D$26,{2,3,4},0),IFERROR(VLOOKUP(LFO119,[1]BA!$A$6:$H$184,{2,5,8},0),{"No encontrado","X","X"}))))</f>
        <v>VARILLA CORRUGADA</v>
      </c>
      <c r="LFQ119" s="12" t="str">
        <v>Kg</v>
      </c>
      <c r="LFR119" s="4">
        <v>18</v>
      </c>
      <c r="LFS119" s="1">
        <f t="shared" ref="LFS119" si="7177">4*0.556*1.05</f>
        <v>2.34</v>
      </c>
      <c r="LFT119" s="4">
        <f t="shared" si="2072"/>
        <v>42.12</v>
      </c>
      <c r="LFW119" s="1" t="s">
        <v>538</v>
      </c>
      <c r="LFX119" s="4" t="str" cm="1">
        <f t="array" ref="LFX119:LFZ119">IFERROR(VLOOKUP(LFW119,[1]MA!$A$6:$D$32,{2,3,4},0),IFERROR(VLOOKUP(LFW119,[1]MO!$A$6:$D$26,{2,3,4},0),IFERROR(VLOOKUP(LFW119,[1]MQ!$A$6:$D$26,{2,3,4},0),IFERROR(VLOOKUP(LFW119,[1]BA!$A$6:$H$184,{2,5,8},0),{"No encontrado","X","X"}))))</f>
        <v>VARILLA CORRUGADA</v>
      </c>
      <c r="LFY119" s="12" t="str">
        <v>Kg</v>
      </c>
      <c r="LFZ119" s="4">
        <v>18</v>
      </c>
      <c r="LGA119" s="1">
        <f t="shared" ref="LGA119" si="7178">4*0.556*1.05</f>
        <v>2.34</v>
      </c>
      <c r="LGB119" s="4">
        <f t="shared" si="2074"/>
        <v>42.12</v>
      </c>
      <c r="LGE119" s="1" t="s">
        <v>538</v>
      </c>
      <c r="LGF119" s="4" t="str" cm="1">
        <f t="array" ref="LGF119:LGH119">IFERROR(VLOOKUP(LGE119,[1]MA!$A$6:$D$32,{2,3,4},0),IFERROR(VLOOKUP(LGE119,[1]MO!$A$6:$D$26,{2,3,4},0),IFERROR(VLOOKUP(LGE119,[1]MQ!$A$6:$D$26,{2,3,4},0),IFERROR(VLOOKUP(LGE119,[1]BA!$A$6:$H$184,{2,5,8},0),{"No encontrado","X","X"}))))</f>
        <v>VARILLA CORRUGADA</v>
      </c>
      <c r="LGG119" s="12" t="str">
        <v>Kg</v>
      </c>
      <c r="LGH119" s="4">
        <v>18</v>
      </c>
      <c r="LGI119" s="1">
        <f t="shared" ref="LGI119" si="7179">4*0.556*1.05</f>
        <v>2.34</v>
      </c>
      <c r="LGJ119" s="4">
        <f t="shared" si="2076"/>
        <v>42.12</v>
      </c>
      <c r="LGM119" s="1" t="s">
        <v>538</v>
      </c>
      <c r="LGN119" s="4" t="str" cm="1">
        <f t="array" ref="LGN119:LGP119">IFERROR(VLOOKUP(LGM119,[1]MA!$A$6:$D$32,{2,3,4},0),IFERROR(VLOOKUP(LGM119,[1]MO!$A$6:$D$26,{2,3,4},0),IFERROR(VLOOKUP(LGM119,[1]MQ!$A$6:$D$26,{2,3,4},0),IFERROR(VLOOKUP(LGM119,[1]BA!$A$6:$H$184,{2,5,8},0),{"No encontrado","X","X"}))))</f>
        <v>VARILLA CORRUGADA</v>
      </c>
      <c r="LGO119" s="12" t="str">
        <v>Kg</v>
      </c>
      <c r="LGP119" s="4">
        <v>18</v>
      </c>
      <c r="LGQ119" s="1">
        <f t="shared" ref="LGQ119" si="7180">4*0.556*1.05</f>
        <v>2.34</v>
      </c>
      <c r="LGR119" s="4">
        <f t="shared" si="2078"/>
        <v>42.12</v>
      </c>
      <c r="LGU119" s="1" t="s">
        <v>538</v>
      </c>
      <c r="LGV119" s="4" t="str" cm="1">
        <f t="array" ref="LGV119:LGX119">IFERROR(VLOOKUP(LGU119,[1]MA!$A$6:$D$32,{2,3,4},0),IFERROR(VLOOKUP(LGU119,[1]MO!$A$6:$D$26,{2,3,4},0),IFERROR(VLOOKUP(LGU119,[1]MQ!$A$6:$D$26,{2,3,4},0),IFERROR(VLOOKUP(LGU119,[1]BA!$A$6:$H$184,{2,5,8},0),{"No encontrado","X","X"}))))</f>
        <v>VARILLA CORRUGADA</v>
      </c>
      <c r="LGW119" s="12" t="str">
        <v>Kg</v>
      </c>
      <c r="LGX119" s="4">
        <v>18</v>
      </c>
      <c r="LGY119" s="1">
        <f t="shared" ref="LGY119" si="7181">4*0.556*1.05</f>
        <v>2.34</v>
      </c>
      <c r="LGZ119" s="4">
        <f t="shared" si="2080"/>
        <v>42.12</v>
      </c>
      <c r="LHC119" s="1" t="s">
        <v>538</v>
      </c>
      <c r="LHD119" s="4" t="str" cm="1">
        <f t="array" ref="LHD119:LHF119">IFERROR(VLOOKUP(LHC119,[1]MA!$A$6:$D$32,{2,3,4},0),IFERROR(VLOOKUP(LHC119,[1]MO!$A$6:$D$26,{2,3,4},0),IFERROR(VLOOKUP(LHC119,[1]MQ!$A$6:$D$26,{2,3,4},0),IFERROR(VLOOKUP(LHC119,[1]BA!$A$6:$H$184,{2,5,8},0),{"No encontrado","X","X"}))))</f>
        <v>VARILLA CORRUGADA</v>
      </c>
      <c r="LHE119" s="12" t="str">
        <v>Kg</v>
      </c>
      <c r="LHF119" s="4">
        <v>18</v>
      </c>
      <c r="LHG119" s="1">
        <f t="shared" ref="LHG119" si="7182">4*0.556*1.05</f>
        <v>2.34</v>
      </c>
      <c r="LHH119" s="4">
        <f t="shared" si="2082"/>
        <v>42.12</v>
      </c>
      <c r="LHK119" s="1" t="s">
        <v>538</v>
      </c>
      <c r="LHL119" s="4" t="str" cm="1">
        <f t="array" ref="LHL119:LHN119">IFERROR(VLOOKUP(LHK119,[1]MA!$A$6:$D$32,{2,3,4},0),IFERROR(VLOOKUP(LHK119,[1]MO!$A$6:$D$26,{2,3,4},0),IFERROR(VLOOKUP(LHK119,[1]MQ!$A$6:$D$26,{2,3,4},0),IFERROR(VLOOKUP(LHK119,[1]BA!$A$6:$H$184,{2,5,8},0),{"No encontrado","X","X"}))))</f>
        <v>VARILLA CORRUGADA</v>
      </c>
      <c r="LHM119" s="12" t="str">
        <v>Kg</v>
      </c>
      <c r="LHN119" s="4">
        <v>18</v>
      </c>
      <c r="LHO119" s="1">
        <f t="shared" ref="LHO119" si="7183">4*0.556*1.05</f>
        <v>2.34</v>
      </c>
      <c r="LHP119" s="4">
        <f t="shared" si="2084"/>
        <v>42.12</v>
      </c>
      <c r="LHS119" s="1" t="s">
        <v>538</v>
      </c>
      <c r="LHT119" s="4" t="str" cm="1">
        <f t="array" ref="LHT119:LHV119">IFERROR(VLOOKUP(LHS119,[1]MA!$A$6:$D$32,{2,3,4},0),IFERROR(VLOOKUP(LHS119,[1]MO!$A$6:$D$26,{2,3,4},0),IFERROR(VLOOKUP(LHS119,[1]MQ!$A$6:$D$26,{2,3,4},0),IFERROR(VLOOKUP(LHS119,[1]BA!$A$6:$H$184,{2,5,8},0),{"No encontrado","X","X"}))))</f>
        <v>VARILLA CORRUGADA</v>
      </c>
      <c r="LHU119" s="12" t="str">
        <v>Kg</v>
      </c>
      <c r="LHV119" s="4">
        <v>18</v>
      </c>
      <c r="LHW119" s="1">
        <f t="shared" ref="LHW119" si="7184">4*0.556*1.05</f>
        <v>2.34</v>
      </c>
      <c r="LHX119" s="4">
        <f t="shared" si="2086"/>
        <v>42.12</v>
      </c>
      <c r="LIA119" s="1" t="s">
        <v>538</v>
      </c>
      <c r="LIB119" s="4" t="str" cm="1">
        <f t="array" ref="LIB119:LID119">IFERROR(VLOOKUP(LIA119,[1]MA!$A$6:$D$32,{2,3,4},0),IFERROR(VLOOKUP(LIA119,[1]MO!$A$6:$D$26,{2,3,4},0),IFERROR(VLOOKUP(LIA119,[1]MQ!$A$6:$D$26,{2,3,4},0),IFERROR(VLOOKUP(LIA119,[1]BA!$A$6:$H$184,{2,5,8},0),{"No encontrado","X","X"}))))</f>
        <v>VARILLA CORRUGADA</v>
      </c>
      <c r="LIC119" s="12" t="str">
        <v>Kg</v>
      </c>
      <c r="LID119" s="4">
        <v>18</v>
      </c>
      <c r="LIE119" s="1">
        <f t="shared" ref="LIE119" si="7185">4*0.556*1.05</f>
        <v>2.34</v>
      </c>
      <c r="LIF119" s="4">
        <f t="shared" si="2088"/>
        <v>42.12</v>
      </c>
      <c r="LII119" s="1" t="s">
        <v>538</v>
      </c>
      <c r="LIJ119" s="4" t="str" cm="1">
        <f t="array" ref="LIJ119:LIL119">IFERROR(VLOOKUP(LII119,[1]MA!$A$6:$D$32,{2,3,4},0),IFERROR(VLOOKUP(LII119,[1]MO!$A$6:$D$26,{2,3,4},0),IFERROR(VLOOKUP(LII119,[1]MQ!$A$6:$D$26,{2,3,4},0),IFERROR(VLOOKUP(LII119,[1]BA!$A$6:$H$184,{2,5,8},0),{"No encontrado","X","X"}))))</f>
        <v>VARILLA CORRUGADA</v>
      </c>
      <c r="LIK119" s="12" t="str">
        <v>Kg</v>
      </c>
      <c r="LIL119" s="4">
        <v>18</v>
      </c>
      <c r="LIM119" s="1">
        <f t="shared" ref="LIM119" si="7186">4*0.556*1.05</f>
        <v>2.34</v>
      </c>
      <c r="LIN119" s="4">
        <f t="shared" si="2090"/>
        <v>42.12</v>
      </c>
      <c r="LIQ119" s="1" t="s">
        <v>538</v>
      </c>
      <c r="LIR119" s="4" t="str" cm="1">
        <f t="array" ref="LIR119:LIT119">IFERROR(VLOOKUP(LIQ119,[1]MA!$A$6:$D$32,{2,3,4},0),IFERROR(VLOOKUP(LIQ119,[1]MO!$A$6:$D$26,{2,3,4},0),IFERROR(VLOOKUP(LIQ119,[1]MQ!$A$6:$D$26,{2,3,4},0),IFERROR(VLOOKUP(LIQ119,[1]BA!$A$6:$H$184,{2,5,8},0),{"No encontrado","X","X"}))))</f>
        <v>VARILLA CORRUGADA</v>
      </c>
      <c r="LIS119" s="12" t="str">
        <v>Kg</v>
      </c>
      <c r="LIT119" s="4">
        <v>18</v>
      </c>
      <c r="LIU119" s="1">
        <f t="shared" ref="LIU119" si="7187">4*0.556*1.05</f>
        <v>2.34</v>
      </c>
      <c r="LIV119" s="4">
        <f t="shared" si="2092"/>
        <v>42.12</v>
      </c>
      <c r="LIY119" s="1" t="s">
        <v>538</v>
      </c>
      <c r="LIZ119" s="4" t="str" cm="1">
        <f t="array" ref="LIZ119:LJB119">IFERROR(VLOOKUP(LIY119,[1]MA!$A$6:$D$32,{2,3,4},0),IFERROR(VLOOKUP(LIY119,[1]MO!$A$6:$D$26,{2,3,4},0),IFERROR(VLOOKUP(LIY119,[1]MQ!$A$6:$D$26,{2,3,4},0),IFERROR(VLOOKUP(LIY119,[1]BA!$A$6:$H$184,{2,5,8},0),{"No encontrado","X","X"}))))</f>
        <v>VARILLA CORRUGADA</v>
      </c>
      <c r="LJA119" s="12" t="str">
        <v>Kg</v>
      </c>
      <c r="LJB119" s="4">
        <v>18</v>
      </c>
      <c r="LJC119" s="1">
        <f t="shared" ref="LJC119" si="7188">4*0.556*1.05</f>
        <v>2.34</v>
      </c>
      <c r="LJD119" s="4">
        <f t="shared" si="2094"/>
        <v>42.12</v>
      </c>
      <c r="LJG119" s="1" t="s">
        <v>538</v>
      </c>
      <c r="LJH119" s="4" t="str" cm="1">
        <f t="array" ref="LJH119:LJJ119">IFERROR(VLOOKUP(LJG119,[1]MA!$A$6:$D$32,{2,3,4},0),IFERROR(VLOOKUP(LJG119,[1]MO!$A$6:$D$26,{2,3,4},0),IFERROR(VLOOKUP(LJG119,[1]MQ!$A$6:$D$26,{2,3,4},0),IFERROR(VLOOKUP(LJG119,[1]BA!$A$6:$H$184,{2,5,8},0),{"No encontrado","X","X"}))))</f>
        <v>VARILLA CORRUGADA</v>
      </c>
      <c r="LJI119" s="12" t="str">
        <v>Kg</v>
      </c>
      <c r="LJJ119" s="4">
        <v>18</v>
      </c>
      <c r="LJK119" s="1">
        <f t="shared" ref="LJK119" si="7189">4*0.556*1.05</f>
        <v>2.34</v>
      </c>
      <c r="LJL119" s="4">
        <f t="shared" si="2096"/>
        <v>42.12</v>
      </c>
      <c r="LJO119" s="1" t="s">
        <v>538</v>
      </c>
      <c r="LJP119" s="4" t="str" cm="1">
        <f t="array" ref="LJP119:LJR119">IFERROR(VLOOKUP(LJO119,[1]MA!$A$6:$D$32,{2,3,4},0),IFERROR(VLOOKUP(LJO119,[1]MO!$A$6:$D$26,{2,3,4},0),IFERROR(VLOOKUP(LJO119,[1]MQ!$A$6:$D$26,{2,3,4},0),IFERROR(VLOOKUP(LJO119,[1]BA!$A$6:$H$184,{2,5,8},0),{"No encontrado","X","X"}))))</f>
        <v>VARILLA CORRUGADA</v>
      </c>
      <c r="LJQ119" s="12" t="str">
        <v>Kg</v>
      </c>
      <c r="LJR119" s="4">
        <v>18</v>
      </c>
      <c r="LJS119" s="1">
        <f t="shared" ref="LJS119" si="7190">4*0.556*1.05</f>
        <v>2.34</v>
      </c>
      <c r="LJT119" s="4">
        <f t="shared" si="2098"/>
        <v>42.12</v>
      </c>
      <c r="LJW119" s="1" t="s">
        <v>538</v>
      </c>
      <c r="LJX119" s="4" t="str" cm="1">
        <f t="array" ref="LJX119:LJZ119">IFERROR(VLOOKUP(LJW119,[1]MA!$A$6:$D$32,{2,3,4},0),IFERROR(VLOOKUP(LJW119,[1]MO!$A$6:$D$26,{2,3,4},0),IFERROR(VLOOKUP(LJW119,[1]MQ!$A$6:$D$26,{2,3,4},0),IFERROR(VLOOKUP(LJW119,[1]BA!$A$6:$H$184,{2,5,8},0),{"No encontrado","X","X"}))))</f>
        <v>VARILLA CORRUGADA</v>
      </c>
      <c r="LJY119" s="12" t="str">
        <v>Kg</v>
      </c>
      <c r="LJZ119" s="4">
        <v>18</v>
      </c>
      <c r="LKA119" s="1">
        <f t="shared" ref="LKA119" si="7191">4*0.556*1.05</f>
        <v>2.34</v>
      </c>
      <c r="LKB119" s="4">
        <f t="shared" si="2100"/>
        <v>42.12</v>
      </c>
      <c r="LKE119" s="1" t="s">
        <v>538</v>
      </c>
      <c r="LKF119" s="4" t="str" cm="1">
        <f t="array" ref="LKF119:LKH119">IFERROR(VLOOKUP(LKE119,[1]MA!$A$6:$D$32,{2,3,4},0),IFERROR(VLOOKUP(LKE119,[1]MO!$A$6:$D$26,{2,3,4},0),IFERROR(VLOOKUP(LKE119,[1]MQ!$A$6:$D$26,{2,3,4},0),IFERROR(VLOOKUP(LKE119,[1]BA!$A$6:$H$184,{2,5,8},0),{"No encontrado","X","X"}))))</f>
        <v>VARILLA CORRUGADA</v>
      </c>
      <c r="LKG119" s="12" t="str">
        <v>Kg</v>
      </c>
      <c r="LKH119" s="4">
        <v>18</v>
      </c>
      <c r="LKI119" s="1">
        <f t="shared" ref="LKI119" si="7192">4*0.556*1.05</f>
        <v>2.34</v>
      </c>
      <c r="LKJ119" s="4">
        <f t="shared" si="2102"/>
        <v>42.12</v>
      </c>
      <c r="LKM119" s="1" t="s">
        <v>538</v>
      </c>
      <c r="LKN119" s="4" t="str" cm="1">
        <f t="array" ref="LKN119:LKP119">IFERROR(VLOOKUP(LKM119,[1]MA!$A$6:$D$32,{2,3,4},0),IFERROR(VLOOKUP(LKM119,[1]MO!$A$6:$D$26,{2,3,4},0),IFERROR(VLOOKUP(LKM119,[1]MQ!$A$6:$D$26,{2,3,4},0),IFERROR(VLOOKUP(LKM119,[1]BA!$A$6:$H$184,{2,5,8},0),{"No encontrado","X","X"}))))</f>
        <v>VARILLA CORRUGADA</v>
      </c>
      <c r="LKO119" s="12" t="str">
        <v>Kg</v>
      </c>
      <c r="LKP119" s="4">
        <v>18</v>
      </c>
      <c r="LKQ119" s="1">
        <f t="shared" ref="LKQ119" si="7193">4*0.556*1.05</f>
        <v>2.34</v>
      </c>
      <c r="LKR119" s="4">
        <f t="shared" si="2104"/>
        <v>42.12</v>
      </c>
      <c r="LKU119" s="1" t="s">
        <v>538</v>
      </c>
      <c r="LKV119" s="4" t="str" cm="1">
        <f t="array" ref="LKV119:LKX119">IFERROR(VLOOKUP(LKU119,[1]MA!$A$6:$D$32,{2,3,4},0),IFERROR(VLOOKUP(LKU119,[1]MO!$A$6:$D$26,{2,3,4},0),IFERROR(VLOOKUP(LKU119,[1]MQ!$A$6:$D$26,{2,3,4},0),IFERROR(VLOOKUP(LKU119,[1]BA!$A$6:$H$184,{2,5,8},0),{"No encontrado","X","X"}))))</f>
        <v>VARILLA CORRUGADA</v>
      </c>
      <c r="LKW119" s="12" t="str">
        <v>Kg</v>
      </c>
      <c r="LKX119" s="4">
        <v>18</v>
      </c>
      <c r="LKY119" s="1">
        <f t="shared" ref="LKY119" si="7194">4*0.556*1.05</f>
        <v>2.34</v>
      </c>
      <c r="LKZ119" s="4">
        <f t="shared" si="2106"/>
        <v>42.12</v>
      </c>
      <c r="LLC119" s="1" t="s">
        <v>538</v>
      </c>
      <c r="LLD119" s="4" t="str" cm="1">
        <f t="array" ref="LLD119:LLF119">IFERROR(VLOOKUP(LLC119,[1]MA!$A$6:$D$32,{2,3,4},0),IFERROR(VLOOKUP(LLC119,[1]MO!$A$6:$D$26,{2,3,4},0),IFERROR(VLOOKUP(LLC119,[1]MQ!$A$6:$D$26,{2,3,4},0),IFERROR(VLOOKUP(LLC119,[1]BA!$A$6:$H$184,{2,5,8},0),{"No encontrado","X","X"}))))</f>
        <v>VARILLA CORRUGADA</v>
      </c>
      <c r="LLE119" s="12" t="str">
        <v>Kg</v>
      </c>
      <c r="LLF119" s="4">
        <v>18</v>
      </c>
      <c r="LLG119" s="1">
        <f t="shared" ref="LLG119" si="7195">4*0.556*1.05</f>
        <v>2.34</v>
      </c>
      <c r="LLH119" s="4">
        <f t="shared" si="2108"/>
        <v>42.12</v>
      </c>
      <c r="LLK119" s="1" t="s">
        <v>538</v>
      </c>
      <c r="LLL119" s="4" t="str" cm="1">
        <f t="array" ref="LLL119:LLN119">IFERROR(VLOOKUP(LLK119,[1]MA!$A$6:$D$32,{2,3,4},0),IFERROR(VLOOKUP(LLK119,[1]MO!$A$6:$D$26,{2,3,4},0),IFERROR(VLOOKUP(LLK119,[1]MQ!$A$6:$D$26,{2,3,4},0),IFERROR(VLOOKUP(LLK119,[1]BA!$A$6:$H$184,{2,5,8},0),{"No encontrado","X","X"}))))</f>
        <v>VARILLA CORRUGADA</v>
      </c>
      <c r="LLM119" s="12" t="str">
        <v>Kg</v>
      </c>
      <c r="LLN119" s="4">
        <v>18</v>
      </c>
      <c r="LLO119" s="1">
        <f t="shared" ref="LLO119" si="7196">4*0.556*1.05</f>
        <v>2.34</v>
      </c>
      <c r="LLP119" s="4">
        <f t="shared" si="2110"/>
        <v>42.12</v>
      </c>
      <c r="LLS119" s="1" t="s">
        <v>538</v>
      </c>
      <c r="LLT119" s="4" t="str" cm="1">
        <f t="array" ref="LLT119:LLV119">IFERROR(VLOOKUP(LLS119,[1]MA!$A$6:$D$32,{2,3,4},0),IFERROR(VLOOKUP(LLS119,[1]MO!$A$6:$D$26,{2,3,4},0),IFERROR(VLOOKUP(LLS119,[1]MQ!$A$6:$D$26,{2,3,4},0),IFERROR(VLOOKUP(LLS119,[1]BA!$A$6:$H$184,{2,5,8},0),{"No encontrado","X","X"}))))</f>
        <v>VARILLA CORRUGADA</v>
      </c>
      <c r="LLU119" s="12" t="str">
        <v>Kg</v>
      </c>
      <c r="LLV119" s="4">
        <v>18</v>
      </c>
      <c r="LLW119" s="1">
        <f t="shared" ref="LLW119" si="7197">4*0.556*1.05</f>
        <v>2.34</v>
      </c>
      <c r="LLX119" s="4">
        <f t="shared" si="2112"/>
        <v>42.12</v>
      </c>
      <c r="LMA119" s="1" t="s">
        <v>538</v>
      </c>
      <c r="LMB119" s="4" t="str" cm="1">
        <f t="array" ref="LMB119:LMD119">IFERROR(VLOOKUP(LMA119,[1]MA!$A$6:$D$32,{2,3,4},0),IFERROR(VLOOKUP(LMA119,[1]MO!$A$6:$D$26,{2,3,4},0),IFERROR(VLOOKUP(LMA119,[1]MQ!$A$6:$D$26,{2,3,4},0),IFERROR(VLOOKUP(LMA119,[1]BA!$A$6:$H$184,{2,5,8},0),{"No encontrado","X","X"}))))</f>
        <v>VARILLA CORRUGADA</v>
      </c>
      <c r="LMC119" s="12" t="str">
        <v>Kg</v>
      </c>
      <c r="LMD119" s="4">
        <v>18</v>
      </c>
      <c r="LME119" s="1">
        <f t="shared" ref="LME119" si="7198">4*0.556*1.05</f>
        <v>2.34</v>
      </c>
      <c r="LMF119" s="4">
        <f t="shared" si="2114"/>
        <v>42.12</v>
      </c>
      <c r="LMI119" s="1" t="s">
        <v>538</v>
      </c>
      <c r="LMJ119" s="4" t="str" cm="1">
        <f t="array" ref="LMJ119:LML119">IFERROR(VLOOKUP(LMI119,[1]MA!$A$6:$D$32,{2,3,4},0),IFERROR(VLOOKUP(LMI119,[1]MO!$A$6:$D$26,{2,3,4},0),IFERROR(VLOOKUP(LMI119,[1]MQ!$A$6:$D$26,{2,3,4},0),IFERROR(VLOOKUP(LMI119,[1]BA!$A$6:$H$184,{2,5,8},0),{"No encontrado","X","X"}))))</f>
        <v>VARILLA CORRUGADA</v>
      </c>
      <c r="LMK119" s="12" t="str">
        <v>Kg</v>
      </c>
      <c r="LML119" s="4">
        <v>18</v>
      </c>
      <c r="LMM119" s="1">
        <f t="shared" ref="LMM119" si="7199">4*0.556*1.05</f>
        <v>2.34</v>
      </c>
      <c r="LMN119" s="4">
        <f t="shared" si="2116"/>
        <v>42.12</v>
      </c>
      <c r="LMQ119" s="1" t="s">
        <v>538</v>
      </c>
      <c r="LMR119" s="4" t="str" cm="1">
        <f t="array" ref="LMR119:LMT119">IFERROR(VLOOKUP(LMQ119,[1]MA!$A$6:$D$32,{2,3,4},0),IFERROR(VLOOKUP(LMQ119,[1]MO!$A$6:$D$26,{2,3,4},0),IFERROR(VLOOKUP(LMQ119,[1]MQ!$A$6:$D$26,{2,3,4},0),IFERROR(VLOOKUP(LMQ119,[1]BA!$A$6:$H$184,{2,5,8},0),{"No encontrado","X","X"}))))</f>
        <v>VARILLA CORRUGADA</v>
      </c>
      <c r="LMS119" s="12" t="str">
        <v>Kg</v>
      </c>
      <c r="LMT119" s="4">
        <v>18</v>
      </c>
      <c r="LMU119" s="1">
        <f t="shared" ref="LMU119" si="7200">4*0.556*1.05</f>
        <v>2.34</v>
      </c>
      <c r="LMV119" s="4">
        <f t="shared" si="2118"/>
        <v>42.12</v>
      </c>
      <c r="LMY119" s="1" t="s">
        <v>538</v>
      </c>
      <c r="LMZ119" s="4" t="str" cm="1">
        <f t="array" ref="LMZ119:LNB119">IFERROR(VLOOKUP(LMY119,[1]MA!$A$6:$D$32,{2,3,4},0),IFERROR(VLOOKUP(LMY119,[1]MO!$A$6:$D$26,{2,3,4},0),IFERROR(VLOOKUP(LMY119,[1]MQ!$A$6:$D$26,{2,3,4},0),IFERROR(VLOOKUP(LMY119,[1]BA!$A$6:$H$184,{2,5,8},0),{"No encontrado","X","X"}))))</f>
        <v>VARILLA CORRUGADA</v>
      </c>
      <c r="LNA119" s="12" t="str">
        <v>Kg</v>
      </c>
      <c r="LNB119" s="4">
        <v>18</v>
      </c>
      <c r="LNC119" s="1">
        <f t="shared" ref="LNC119" si="7201">4*0.556*1.05</f>
        <v>2.34</v>
      </c>
      <c r="LND119" s="4">
        <f t="shared" si="2120"/>
        <v>42.12</v>
      </c>
      <c r="LNG119" s="1" t="s">
        <v>538</v>
      </c>
      <c r="LNH119" s="4" t="str" cm="1">
        <f t="array" ref="LNH119:LNJ119">IFERROR(VLOOKUP(LNG119,[1]MA!$A$6:$D$32,{2,3,4},0),IFERROR(VLOOKUP(LNG119,[1]MO!$A$6:$D$26,{2,3,4},0),IFERROR(VLOOKUP(LNG119,[1]MQ!$A$6:$D$26,{2,3,4},0),IFERROR(VLOOKUP(LNG119,[1]BA!$A$6:$H$184,{2,5,8},0),{"No encontrado","X","X"}))))</f>
        <v>VARILLA CORRUGADA</v>
      </c>
      <c r="LNI119" s="12" t="str">
        <v>Kg</v>
      </c>
      <c r="LNJ119" s="4">
        <v>18</v>
      </c>
      <c r="LNK119" s="1">
        <f t="shared" ref="LNK119" si="7202">4*0.556*1.05</f>
        <v>2.34</v>
      </c>
      <c r="LNL119" s="4">
        <f t="shared" si="2122"/>
        <v>42.12</v>
      </c>
      <c r="LNO119" s="1" t="s">
        <v>538</v>
      </c>
      <c r="LNP119" s="4" t="str" cm="1">
        <f t="array" ref="LNP119:LNR119">IFERROR(VLOOKUP(LNO119,[1]MA!$A$6:$D$32,{2,3,4},0),IFERROR(VLOOKUP(LNO119,[1]MO!$A$6:$D$26,{2,3,4},0),IFERROR(VLOOKUP(LNO119,[1]MQ!$A$6:$D$26,{2,3,4},0),IFERROR(VLOOKUP(LNO119,[1]BA!$A$6:$H$184,{2,5,8},0),{"No encontrado","X","X"}))))</f>
        <v>VARILLA CORRUGADA</v>
      </c>
      <c r="LNQ119" s="12" t="str">
        <v>Kg</v>
      </c>
      <c r="LNR119" s="4">
        <v>18</v>
      </c>
      <c r="LNS119" s="1">
        <f t="shared" ref="LNS119" si="7203">4*0.556*1.05</f>
        <v>2.34</v>
      </c>
      <c r="LNT119" s="4">
        <f t="shared" si="2124"/>
        <v>42.12</v>
      </c>
      <c r="LNW119" s="1" t="s">
        <v>538</v>
      </c>
      <c r="LNX119" s="4" t="str" cm="1">
        <f t="array" ref="LNX119:LNZ119">IFERROR(VLOOKUP(LNW119,[1]MA!$A$6:$D$32,{2,3,4},0),IFERROR(VLOOKUP(LNW119,[1]MO!$A$6:$D$26,{2,3,4},0),IFERROR(VLOOKUP(LNW119,[1]MQ!$A$6:$D$26,{2,3,4},0),IFERROR(VLOOKUP(LNW119,[1]BA!$A$6:$H$184,{2,5,8},0),{"No encontrado","X","X"}))))</f>
        <v>VARILLA CORRUGADA</v>
      </c>
      <c r="LNY119" s="12" t="str">
        <v>Kg</v>
      </c>
      <c r="LNZ119" s="4">
        <v>18</v>
      </c>
      <c r="LOA119" s="1">
        <f t="shared" ref="LOA119" si="7204">4*0.556*1.05</f>
        <v>2.34</v>
      </c>
      <c r="LOB119" s="4">
        <f t="shared" si="2126"/>
        <v>42.12</v>
      </c>
      <c r="LOE119" s="1" t="s">
        <v>538</v>
      </c>
      <c r="LOF119" s="4" t="str" cm="1">
        <f t="array" ref="LOF119:LOH119">IFERROR(VLOOKUP(LOE119,[1]MA!$A$6:$D$32,{2,3,4},0),IFERROR(VLOOKUP(LOE119,[1]MO!$A$6:$D$26,{2,3,4},0),IFERROR(VLOOKUP(LOE119,[1]MQ!$A$6:$D$26,{2,3,4},0),IFERROR(VLOOKUP(LOE119,[1]BA!$A$6:$H$184,{2,5,8},0),{"No encontrado","X","X"}))))</f>
        <v>VARILLA CORRUGADA</v>
      </c>
      <c r="LOG119" s="12" t="str">
        <v>Kg</v>
      </c>
      <c r="LOH119" s="4">
        <v>18</v>
      </c>
      <c r="LOI119" s="1">
        <f t="shared" ref="LOI119" si="7205">4*0.556*1.05</f>
        <v>2.34</v>
      </c>
      <c r="LOJ119" s="4">
        <f t="shared" si="2128"/>
        <v>42.12</v>
      </c>
      <c r="LOM119" s="1" t="s">
        <v>538</v>
      </c>
      <c r="LON119" s="4" t="str" cm="1">
        <f t="array" ref="LON119:LOP119">IFERROR(VLOOKUP(LOM119,[1]MA!$A$6:$D$32,{2,3,4},0),IFERROR(VLOOKUP(LOM119,[1]MO!$A$6:$D$26,{2,3,4},0),IFERROR(VLOOKUP(LOM119,[1]MQ!$A$6:$D$26,{2,3,4},0),IFERROR(VLOOKUP(LOM119,[1]BA!$A$6:$H$184,{2,5,8},0),{"No encontrado","X","X"}))))</f>
        <v>VARILLA CORRUGADA</v>
      </c>
      <c r="LOO119" s="12" t="str">
        <v>Kg</v>
      </c>
      <c r="LOP119" s="4">
        <v>18</v>
      </c>
      <c r="LOQ119" s="1">
        <f t="shared" ref="LOQ119" si="7206">4*0.556*1.05</f>
        <v>2.34</v>
      </c>
      <c r="LOR119" s="4">
        <f t="shared" si="2130"/>
        <v>42.12</v>
      </c>
      <c r="LOU119" s="1" t="s">
        <v>538</v>
      </c>
      <c r="LOV119" s="4" t="str" cm="1">
        <f t="array" ref="LOV119:LOX119">IFERROR(VLOOKUP(LOU119,[1]MA!$A$6:$D$32,{2,3,4},0),IFERROR(VLOOKUP(LOU119,[1]MO!$A$6:$D$26,{2,3,4},0),IFERROR(VLOOKUP(LOU119,[1]MQ!$A$6:$D$26,{2,3,4},0),IFERROR(VLOOKUP(LOU119,[1]BA!$A$6:$H$184,{2,5,8},0),{"No encontrado","X","X"}))))</f>
        <v>VARILLA CORRUGADA</v>
      </c>
      <c r="LOW119" s="12" t="str">
        <v>Kg</v>
      </c>
      <c r="LOX119" s="4">
        <v>18</v>
      </c>
      <c r="LOY119" s="1">
        <f t="shared" ref="LOY119" si="7207">4*0.556*1.05</f>
        <v>2.34</v>
      </c>
      <c r="LOZ119" s="4">
        <f t="shared" si="2132"/>
        <v>42.12</v>
      </c>
      <c r="LPC119" s="1" t="s">
        <v>538</v>
      </c>
      <c r="LPD119" s="4" t="str" cm="1">
        <f t="array" ref="LPD119:LPF119">IFERROR(VLOOKUP(LPC119,[1]MA!$A$6:$D$32,{2,3,4},0),IFERROR(VLOOKUP(LPC119,[1]MO!$A$6:$D$26,{2,3,4},0),IFERROR(VLOOKUP(LPC119,[1]MQ!$A$6:$D$26,{2,3,4},0),IFERROR(VLOOKUP(LPC119,[1]BA!$A$6:$H$184,{2,5,8},0),{"No encontrado","X","X"}))))</f>
        <v>VARILLA CORRUGADA</v>
      </c>
      <c r="LPE119" s="12" t="str">
        <v>Kg</v>
      </c>
      <c r="LPF119" s="4">
        <v>18</v>
      </c>
      <c r="LPG119" s="1">
        <f t="shared" ref="LPG119" si="7208">4*0.556*1.05</f>
        <v>2.34</v>
      </c>
      <c r="LPH119" s="4">
        <f t="shared" si="2134"/>
        <v>42.12</v>
      </c>
      <c r="LPK119" s="1" t="s">
        <v>538</v>
      </c>
      <c r="LPL119" s="4" t="str" cm="1">
        <f t="array" ref="LPL119:LPN119">IFERROR(VLOOKUP(LPK119,[1]MA!$A$6:$D$32,{2,3,4},0),IFERROR(VLOOKUP(LPK119,[1]MO!$A$6:$D$26,{2,3,4},0),IFERROR(VLOOKUP(LPK119,[1]MQ!$A$6:$D$26,{2,3,4},0),IFERROR(VLOOKUP(LPK119,[1]BA!$A$6:$H$184,{2,5,8},0),{"No encontrado","X","X"}))))</f>
        <v>VARILLA CORRUGADA</v>
      </c>
      <c r="LPM119" s="12" t="str">
        <v>Kg</v>
      </c>
      <c r="LPN119" s="4">
        <v>18</v>
      </c>
      <c r="LPO119" s="1">
        <f t="shared" ref="LPO119" si="7209">4*0.556*1.05</f>
        <v>2.34</v>
      </c>
      <c r="LPP119" s="4">
        <f t="shared" si="2136"/>
        <v>42.12</v>
      </c>
      <c r="LPS119" s="1" t="s">
        <v>538</v>
      </c>
      <c r="LPT119" s="4" t="str" cm="1">
        <f t="array" ref="LPT119:LPV119">IFERROR(VLOOKUP(LPS119,[1]MA!$A$6:$D$32,{2,3,4},0),IFERROR(VLOOKUP(LPS119,[1]MO!$A$6:$D$26,{2,3,4},0),IFERROR(VLOOKUP(LPS119,[1]MQ!$A$6:$D$26,{2,3,4},0),IFERROR(VLOOKUP(LPS119,[1]BA!$A$6:$H$184,{2,5,8},0),{"No encontrado","X","X"}))))</f>
        <v>VARILLA CORRUGADA</v>
      </c>
      <c r="LPU119" s="12" t="str">
        <v>Kg</v>
      </c>
      <c r="LPV119" s="4">
        <v>18</v>
      </c>
      <c r="LPW119" s="1">
        <f t="shared" ref="LPW119" si="7210">4*0.556*1.05</f>
        <v>2.34</v>
      </c>
      <c r="LPX119" s="4">
        <f t="shared" si="2138"/>
        <v>42.12</v>
      </c>
      <c r="LQA119" s="1" t="s">
        <v>538</v>
      </c>
      <c r="LQB119" s="4" t="str" cm="1">
        <f t="array" ref="LQB119:LQD119">IFERROR(VLOOKUP(LQA119,[1]MA!$A$6:$D$32,{2,3,4},0),IFERROR(VLOOKUP(LQA119,[1]MO!$A$6:$D$26,{2,3,4},0),IFERROR(VLOOKUP(LQA119,[1]MQ!$A$6:$D$26,{2,3,4},0),IFERROR(VLOOKUP(LQA119,[1]BA!$A$6:$H$184,{2,5,8},0),{"No encontrado","X","X"}))))</f>
        <v>VARILLA CORRUGADA</v>
      </c>
      <c r="LQC119" s="12" t="str">
        <v>Kg</v>
      </c>
      <c r="LQD119" s="4">
        <v>18</v>
      </c>
      <c r="LQE119" s="1">
        <f t="shared" ref="LQE119" si="7211">4*0.556*1.05</f>
        <v>2.34</v>
      </c>
      <c r="LQF119" s="4">
        <f t="shared" si="2140"/>
        <v>42.12</v>
      </c>
      <c r="LQI119" s="1" t="s">
        <v>538</v>
      </c>
      <c r="LQJ119" s="4" t="str" cm="1">
        <f t="array" ref="LQJ119:LQL119">IFERROR(VLOOKUP(LQI119,[1]MA!$A$6:$D$32,{2,3,4},0),IFERROR(VLOOKUP(LQI119,[1]MO!$A$6:$D$26,{2,3,4},0),IFERROR(VLOOKUP(LQI119,[1]MQ!$A$6:$D$26,{2,3,4},0),IFERROR(VLOOKUP(LQI119,[1]BA!$A$6:$H$184,{2,5,8},0),{"No encontrado","X","X"}))))</f>
        <v>VARILLA CORRUGADA</v>
      </c>
      <c r="LQK119" s="12" t="str">
        <v>Kg</v>
      </c>
      <c r="LQL119" s="4">
        <v>18</v>
      </c>
      <c r="LQM119" s="1">
        <f t="shared" ref="LQM119" si="7212">4*0.556*1.05</f>
        <v>2.34</v>
      </c>
      <c r="LQN119" s="4">
        <f t="shared" si="2142"/>
        <v>42.12</v>
      </c>
      <c r="LQQ119" s="1" t="s">
        <v>538</v>
      </c>
      <c r="LQR119" s="4" t="str" cm="1">
        <f t="array" ref="LQR119:LQT119">IFERROR(VLOOKUP(LQQ119,[1]MA!$A$6:$D$32,{2,3,4},0),IFERROR(VLOOKUP(LQQ119,[1]MO!$A$6:$D$26,{2,3,4},0),IFERROR(VLOOKUP(LQQ119,[1]MQ!$A$6:$D$26,{2,3,4},0),IFERROR(VLOOKUP(LQQ119,[1]BA!$A$6:$H$184,{2,5,8},0),{"No encontrado","X","X"}))))</f>
        <v>VARILLA CORRUGADA</v>
      </c>
      <c r="LQS119" s="12" t="str">
        <v>Kg</v>
      </c>
      <c r="LQT119" s="4">
        <v>18</v>
      </c>
      <c r="LQU119" s="1">
        <f t="shared" ref="LQU119" si="7213">4*0.556*1.05</f>
        <v>2.34</v>
      </c>
      <c r="LQV119" s="4">
        <f t="shared" si="2144"/>
        <v>42.12</v>
      </c>
      <c r="LQY119" s="1" t="s">
        <v>538</v>
      </c>
      <c r="LQZ119" s="4" t="str" cm="1">
        <f t="array" ref="LQZ119:LRB119">IFERROR(VLOOKUP(LQY119,[1]MA!$A$6:$D$32,{2,3,4},0),IFERROR(VLOOKUP(LQY119,[1]MO!$A$6:$D$26,{2,3,4},0),IFERROR(VLOOKUP(LQY119,[1]MQ!$A$6:$D$26,{2,3,4},0),IFERROR(VLOOKUP(LQY119,[1]BA!$A$6:$H$184,{2,5,8},0),{"No encontrado","X","X"}))))</f>
        <v>VARILLA CORRUGADA</v>
      </c>
      <c r="LRA119" s="12" t="str">
        <v>Kg</v>
      </c>
      <c r="LRB119" s="4">
        <v>18</v>
      </c>
      <c r="LRC119" s="1">
        <f t="shared" ref="LRC119" si="7214">4*0.556*1.05</f>
        <v>2.34</v>
      </c>
      <c r="LRD119" s="4">
        <f t="shared" si="2146"/>
        <v>42.12</v>
      </c>
      <c r="LRG119" s="1" t="s">
        <v>538</v>
      </c>
      <c r="LRH119" s="4" t="str" cm="1">
        <f t="array" ref="LRH119:LRJ119">IFERROR(VLOOKUP(LRG119,[1]MA!$A$6:$D$32,{2,3,4},0),IFERROR(VLOOKUP(LRG119,[1]MO!$A$6:$D$26,{2,3,4},0),IFERROR(VLOOKUP(LRG119,[1]MQ!$A$6:$D$26,{2,3,4},0),IFERROR(VLOOKUP(LRG119,[1]BA!$A$6:$H$184,{2,5,8},0),{"No encontrado","X","X"}))))</f>
        <v>VARILLA CORRUGADA</v>
      </c>
      <c r="LRI119" s="12" t="str">
        <v>Kg</v>
      </c>
      <c r="LRJ119" s="4">
        <v>18</v>
      </c>
      <c r="LRK119" s="1">
        <f t="shared" ref="LRK119" si="7215">4*0.556*1.05</f>
        <v>2.34</v>
      </c>
      <c r="LRL119" s="4">
        <f t="shared" si="2148"/>
        <v>42.12</v>
      </c>
      <c r="LRO119" s="1" t="s">
        <v>538</v>
      </c>
      <c r="LRP119" s="4" t="str" cm="1">
        <f t="array" ref="LRP119:LRR119">IFERROR(VLOOKUP(LRO119,[1]MA!$A$6:$D$32,{2,3,4},0),IFERROR(VLOOKUP(LRO119,[1]MO!$A$6:$D$26,{2,3,4},0),IFERROR(VLOOKUP(LRO119,[1]MQ!$A$6:$D$26,{2,3,4},0),IFERROR(VLOOKUP(LRO119,[1]BA!$A$6:$H$184,{2,5,8},0),{"No encontrado","X","X"}))))</f>
        <v>VARILLA CORRUGADA</v>
      </c>
      <c r="LRQ119" s="12" t="str">
        <v>Kg</v>
      </c>
      <c r="LRR119" s="4">
        <v>18</v>
      </c>
      <c r="LRS119" s="1">
        <f t="shared" ref="LRS119" si="7216">4*0.556*1.05</f>
        <v>2.34</v>
      </c>
      <c r="LRT119" s="4">
        <f t="shared" si="2150"/>
        <v>42.12</v>
      </c>
      <c r="LRW119" s="1" t="s">
        <v>538</v>
      </c>
      <c r="LRX119" s="4" t="str" cm="1">
        <f t="array" ref="LRX119:LRZ119">IFERROR(VLOOKUP(LRW119,[1]MA!$A$6:$D$32,{2,3,4},0),IFERROR(VLOOKUP(LRW119,[1]MO!$A$6:$D$26,{2,3,4},0),IFERROR(VLOOKUP(LRW119,[1]MQ!$A$6:$D$26,{2,3,4},0),IFERROR(VLOOKUP(LRW119,[1]BA!$A$6:$H$184,{2,5,8},0),{"No encontrado","X","X"}))))</f>
        <v>VARILLA CORRUGADA</v>
      </c>
      <c r="LRY119" s="12" t="str">
        <v>Kg</v>
      </c>
      <c r="LRZ119" s="4">
        <v>18</v>
      </c>
      <c r="LSA119" s="1">
        <f t="shared" ref="LSA119" si="7217">4*0.556*1.05</f>
        <v>2.34</v>
      </c>
      <c r="LSB119" s="4">
        <f t="shared" si="2152"/>
        <v>42.12</v>
      </c>
      <c r="LSE119" s="1" t="s">
        <v>538</v>
      </c>
      <c r="LSF119" s="4" t="str" cm="1">
        <f t="array" ref="LSF119:LSH119">IFERROR(VLOOKUP(LSE119,[1]MA!$A$6:$D$32,{2,3,4},0),IFERROR(VLOOKUP(LSE119,[1]MO!$A$6:$D$26,{2,3,4},0),IFERROR(VLOOKUP(LSE119,[1]MQ!$A$6:$D$26,{2,3,4},0),IFERROR(VLOOKUP(LSE119,[1]BA!$A$6:$H$184,{2,5,8},0),{"No encontrado","X","X"}))))</f>
        <v>VARILLA CORRUGADA</v>
      </c>
      <c r="LSG119" s="12" t="str">
        <v>Kg</v>
      </c>
      <c r="LSH119" s="4">
        <v>18</v>
      </c>
      <c r="LSI119" s="1">
        <f t="shared" ref="LSI119" si="7218">4*0.556*1.05</f>
        <v>2.34</v>
      </c>
      <c r="LSJ119" s="4">
        <f t="shared" si="2154"/>
        <v>42.12</v>
      </c>
      <c r="LSM119" s="1" t="s">
        <v>538</v>
      </c>
      <c r="LSN119" s="4" t="str" cm="1">
        <f t="array" ref="LSN119:LSP119">IFERROR(VLOOKUP(LSM119,[1]MA!$A$6:$D$32,{2,3,4},0),IFERROR(VLOOKUP(LSM119,[1]MO!$A$6:$D$26,{2,3,4},0),IFERROR(VLOOKUP(LSM119,[1]MQ!$A$6:$D$26,{2,3,4},0),IFERROR(VLOOKUP(LSM119,[1]BA!$A$6:$H$184,{2,5,8},0),{"No encontrado","X","X"}))))</f>
        <v>VARILLA CORRUGADA</v>
      </c>
      <c r="LSO119" s="12" t="str">
        <v>Kg</v>
      </c>
      <c r="LSP119" s="4">
        <v>18</v>
      </c>
      <c r="LSQ119" s="1">
        <f t="shared" ref="LSQ119" si="7219">4*0.556*1.05</f>
        <v>2.34</v>
      </c>
      <c r="LSR119" s="4">
        <f t="shared" si="2156"/>
        <v>42.12</v>
      </c>
      <c r="LSU119" s="1" t="s">
        <v>538</v>
      </c>
      <c r="LSV119" s="4" t="str" cm="1">
        <f t="array" ref="LSV119:LSX119">IFERROR(VLOOKUP(LSU119,[1]MA!$A$6:$D$32,{2,3,4},0),IFERROR(VLOOKUP(LSU119,[1]MO!$A$6:$D$26,{2,3,4},0),IFERROR(VLOOKUP(LSU119,[1]MQ!$A$6:$D$26,{2,3,4},0),IFERROR(VLOOKUP(LSU119,[1]BA!$A$6:$H$184,{2,5,8},0),{"No encontrado","X","X"}))))</f>
        <v>VARILLA CORRUGADA</v>
      </c>
      <c r="LSW119" s="12" t="str">
        <v>Kg</v>
      </c>
      <c r="LSX119" s="4">
        <v>18</v>
      </c>
      <c r="LSY119" s="1">
        <f t="shared" ref="LSY119" si="7220">4*0.556*1.05</f>
        <v>2.34</v>
      </c>
      <c r="LSZ119" s="4">
        <f t="shared" si="2158"/>
        <v>42.12</v>
      </c>
      <c r="LTC119" s="1" t="s">
        <v>538</v>
      </c>
      <c r="LTD119" s="4" t="str" cm="1">
        <f t="array" ref="LTD119:LTF119">IFERROR(VLOOKUP(LTC119,[1]MA!$A$6:$D$32,{2,3,4},0),IFERROR(VLOOKUP(LTC119,[1]MO!$A$6:$D$26,{2,3,4},0),IFERROR(VLOOKUP(LTC119,[1]MQ!$A$6:$D$26,{2,3,4},0),IFERROR(VLOOKUP(LTC119,[1]BA!$A$6:$H$184,{2,5,8},0),{"No encontrado","X","X"}))))</f>
        <v>VARILLA CORRUGADA</v>
      </c>
      <c r="LTE119" s="12" t="str">
        <v>Kg</v>
      </c>
      <c r="LTF119" s="4">
        <v>18</v>
      </c>
      <c r="LTG119" s="1">
        <f t="shared" ref="LTG119" si="7221">4*0.556*1.05</f>
        <v>2.34</v>
      </c>
      <c r="LTH119" s="4">
        <f t="shared" si="2160"/>
        <v>42.12</v>
      </c>
      <c r="LTK119" s="1" t="s">
        <v>538</v>
      </c>
      <c r="LTL119" s="4" t="str" cm="1">
        <f t="array" ref="LTL119:LTN119">IFERROR(VLOOKUP(LTK119,[1]MA!$A$6:$D$32,{2,3,4},0),IFERROR(VLOOKUP(LTK119,[1]MO!$A$6:$D$26,{2,3,4},0),IFERROR(VLOOKUP(LTK119,[1]MQ!$A$6:$D$26,{2,3,4},0),IFERROR(VLOOKUP(LTK119,[1]BA!$A$6:$H$184,{2,5,8},0),{"No encontrado","X","X"}))))</f>
        <v>VARILLA CORRUGADA</v>
      </c>
      <c r="LTM119" s="12" t="str">
        <v>Kg</v>
      </c>
      <c r="LTN119" s="4">
        <v>18</v>
      </c>
      <c r="LTO119" s="1">
        <f t="shared" ref="LTO119" si="7222">4*0.556*1.05</f>
        <v>2.34</v>
      </c>
      <c r="LTP119" s="4">
        <f t="shared" si="2162"/>
        <v>42.12</v>
      </c>
      <c r="LTS119" s="1" t="s">
        <v>538</v>
      </c>
      <c r="LTT119" s="4" t="str" cm="1">
        <f t="array" ref="LTT119:LTV119">IFERROR(VLOOKUP(LTS119,[1]MA!$A$6:$D$32,{2,3,4},0),IFERROR(VLOOKUP(LTS119,[1]MO!$A$6:$D$26,{2,3,4},0),IFERROR(VLOOKUP(LTS119,[1]MQ!$A$6:$D$26,{2,3,4},0),IFERROR(VLOOKUP(LTS119,[1]BA!$A$6:$H$184,{2,5,8},0),{"No encontrado","X","X"}))))</f>
        <v>VARILLA CORRUGADA</v>
      </c>
      <c r="LTU119" s="12" t="str">
        <v>Kg</v>
      </c>
      <c r="LTV119" s="4">
        <v>18</v>
      </c>
      <c r="LTW119" s="1">
        <f t="shared" ref="LTW119" si="7223">4*0.556*1.05</f>
        <v>2.34</v>
      </c>
      <c r="LTX119" s="4">
        <f t="shared" si="2164"/>
        <v>42.12</v>
      </c>
      <c r="LUA119" s="1" t="s">
        <v>538</v>
      </c>
      <c r="LUB119" s="4" t="str" cm="1">
        <f t="array" ref="LUB119:LUD119">IFERROR(VLOOKUP(LUA119,[1]MA!$A$6:$D$32,{2,3,4},0),IFERROR(VLOOKUP(LUA119,[1]MO!$A$6:$D$26,{2,3,4},0),IFERROR(VLOOKUP(LUA119,[1]MQ!$A$6:$D$26,{2,3,4},0),IFERROR(VLOOKUP(LUA119,[1]BA!$A$6:$H$184,{2,5,8},0),{"No encontrado","X","X"}))))</f>
        <v>VARILLA CORRUGADA</v>
      </c>
      <c r="LUC119" s="12" t="str">
        <v>Kg</v>
      </c>
      <c r="LUD119" s="4">
        <v>18</v>
      </c>
      <c r="LUE119" s="1">
        <f t="shared" ref="LUE119" si="7224">4*0.556*1.05</f>
        <v>2.34</v>
      </c>
      <c r="LUF119" s="4">
        <f t="shared" si="2166"/>
        <v>42.12</v>
      </c>
      <c r="LUI119" s="1" t="s">
        <v>538</v>
      </c>
      <c r="LUJ119" s="4" t="str" cm="1">
        <f t="array" ref="LUJ119:LUL119">IFERROR(VLOOKUP(LUI119,[1]MA!$A$6:$D$32,{2,3,4},0),IFERROR(VLOOKUP(LUI119,[1]MO!$A$6:$D$26,{2,3,4},0),IFERROR(VLOOKUP(LUI119,[1]MQ!$A$6:$D$26,{2,3,4},0),IFERROR(VLOOKUP(LUI119,[1]BA!$A$6:$H$184,{2,5,8},0),{"No encontrado","X","X"}))))</f>
        <v>VARILLA CORRUGADA</v>
      </c>
      <c r="LUK119" s="12" t="str">
        <v>Kg</v>
      </c>
      <c r="LUL119" s="4">
        <v>18</v>
      </c>
      <c r="LUM119" s="1">
        <f t="shared" ref="LUM119" si="7225">4*0.556*1.05</f>
        <v>2.34</v>
      </c>
      <c r="LUN119" s="4">
        <f t="shared" si="2168"/>
        <v>42.12</v>
      </c>
      <c r="LUQ119" s="1" t="s">
        <v>538</v>
      </c>
      <c r="LUR119" s="4" t="str" cm="1">
        <f t="array" ref="LUR119:LUT119">IFERROR(VLOOKUP(LUQ119,[1]MA!$A$6:$D$32,{2,3,4},0),IFERROR(VLOOKUP(LUQ119,[1]MO!$A$6:$D$26,{2,3,4},0),IFERROR(VLOOKUP(LUQ119,[1]MQ!$A$6:$D$26,{2,3,4},0),IFERROR(VLOOKUP(LUQ119,[1]BA!$A$6:$H$184,{2,5,8},0),{"No encontrado","X","X"}))))</f>
        <v>VARILLA CORRUGADA</v>
      </c>
      <c r="LUS119" s="12" t="str">
        <v>Kg</v>
      </c>
      <c r="LUT119" s="4">
        <v>18</v>
      </c>
      <c r="LUU119" s="1">
        <f t="shared" ref="LUU119" si="7226">4*0.556*1.05</f>
        <v>2.34</v>
      </c>
      <c r="LUV119" s="4">
        <f t="shared" si="2170"/>
        <v>42.12</v>
      </c>
      <c r="LUY119" s="1" t="s">
        <v>538</v>
      </c>
      <c r="LUZ119" s="4" t="str" cm="1">
        <f t="array" ref="LUZ119:LVB119">IFERROR(VLOOKUP(LUY119,[1]MA!$A$6:$D$32,{2,3,4},0),IFERROR(VLOOKUP(LUY119,[1]MO!$A$6:$D$26,{2,3,4},0),IFERROR(VLOOKUP(LUY119,[1]MQ!$A$6:$D$26,{2,3,4},0),IFERROR(VLOOKUP(LUY119,[1]BA!$A$6:$H$184,{2,5,8},0),{"No encontrado","X","X"}))))</f>
        <v>VARILLA CORRUGADA</v>
      </c>
      <c r="LVA119" s="12" t="str">
        <v>Kg</v>
      </c>
      <c r="LVB119" s="4">
        <v>18</v>
      </c>
      <c r="LVC119" s="1">
        <f t="shared" ref="LVC119" si="7227">4*0.556*1.05</f>
        <v>2.34</v>
      </c>
      <c r="LVD119" s="4">
        <f t="shared" si="2172"/>
        <v>42.12</v>
      </c>
      <c r="LVG119" s="1" t="s">
        <v>538</v>
      </c>
      <c r="LVH119" s="4" t="str" cm="1">
        <f t="array" ref="LVH119:LVJ119">IFERROR(VLOOKUP(LVG119,[1]MA!$A$6:$D$32,{2,3,4},0),IFERROR(VLOOKUP(LVG119,[1]MO!$A$6:$D$26,{2,3,4},0),IFERROR(VLOOKUP(LVG119,[1]MQ!$A$6:$D$26,{2,3,4},0),IFERROR(VLOOKUP(LVG119,[1]BA!$A$6:$H$184,{2,5,8},0),{"No encontrado","X","X"}))))</f>
        <v>VARILLA CORRUGADA</v>
      </c>
      <c r="LVI119" s="12" t="str">
        <v>Kg</v>
      </c>
      <c r="LVJ119" s="4">
        <v>18</v>
      </c>
      <c r="LVK119" s="1">
        <f t="shared" ref="LVK119" si="7228">4*0.556*1.05</f>
        <v>2.34</v>
      </c>
      <c r="LVL119" s="4">
        <f t="shared" si="2174"/>
        <v>42.12</v>
      </c>
      <c r="LVO119" s="1" t="s">
        <v>538</v>
      </c>
      <c r="LVP119" s="4" t="str" cm="1">
        <f t="array" ref="LVP119:LVR119">IFERROR(VLOOKUP(LVO119,[1]MA!$A$6:$D$32,{2,3,4},0),IFERROR(VLOOKUP(LVO119,[1]MO!$A$6:$D$26,{2,3,4},0),IFERROR(VLOOKUP(LVO119,[1]MQ!$A$6:$D$26,{2,3,4},0),IFERROR(VLOOKUP(LVO119,[1]BA!$A$6:$H$184,{2,5,8},0),{"No encontrado","X","X"}))))</f>
        <v>VARILLA CORRUGADA</v>
      </c>
      <c r="LVQ119" s="12" t="str">
        <v>Kg</v>
      </c>
      <c r="LVR119" s="4">
        <v>18</v>
      </c>
      <c r="LVS119" s="1">
        <f t="shared" ref="LVS119" si="7229">4*0.556*1.05</f>
        <v>2.34</v>
      </c>
      <c r="LVT119" s="4">
        <f t="shared" si="2176"/>
        <v>42.12</v>
      </c>
      <c r="LVW119" s="1" t="s">
        <v>538</v>
      </c>
      <c r="LVX119" s="4" t="str" cm="1">
        <f t="array" ref="LVX119:LVZ119">IFERROR(VLOOKUP(LVW119,[1]MA!$A$6:$D$32,{2,3,4},0),IFERROR(VLOOKUP(LVW119,[1]MO!$A$6:$D$26,{2,3,4},0),IFERROR(VLOOKUP(LVW119,[1]MQ!$A$6:$D$26,{2,3,4},0),IFERROR(VLOOKUP(LVW119,[1]BA!$A$6:$H$184,{2,5,8},0),{"No encontrado","X","X"}))))</f>
        <v>VARILLA CORRUGADA</v>
      </c>
      <c r="LVY119" s="12" t="str">
        <v>Kg</v>
      </c>
      <c r="LVZ119" s="4">
        <v>18</v>
      </c>
      <c r="LWA119" s="1">
        <f t="shared" ref="LWA119" si="7230">4*0.556*1.05</f>
        <v>2.34</v>
      </c>
      <c r="LWB119" s="4">
        <f t="shared" si="2178"/>
        <v>42.12</v>
      </c>
      <c r="LWE119" s="1" t="s">
        <v>538</v>
      </c>
      <c r="LWF119" s="4" t="str" cm="1">
        <f t="array" ref="LWF119:LWH119">IFERROR(VLOOKUP(LWE119,[1]MA!$A$6:$D$32,{2,3,4},0),IFERROR(VLOOKUP(LWE119,[1]MO!$A$6:$D$26,{2,3,4},0),IFERROR(VLOOKUP(LWE119,[1]MQ!$A$6:$D$26,{2,3,4},0),IFERROR(VLOOKUP(LWE119,[1]BA!$A$6:$H$184,{2,5,8},0),{"No encontrado","X","X"}))))</f>
        <v>VARILLA CORRUGADA</v>
      </c>
      <c r="LWG119" s="12" t="str">
        <v>Kg</v>
      </c>
      <c r="LWH119" s="4">
        <v>18</v>
      </c>
      <c r="LWI119" s="1">
        <f t="shared" ref="LWI119" si="7231">4*0.556*1.05</f>
        <v>2.34</v>
      </c>
      <c r="LWJ119" s="4">
        <f t="shared" si="2180"/>
        <v>42.12</v>
      </c>
      <c r="LWM119" s="1" t="s">
        <v>538</v>
      </c>
      <c r="LWN119" s="4" t="str" cm="1">
        <f t="array" ref="LWN119:LWP119">IFERROR(VLOOKUP(LWM119,[1]MA!$A$6:$D$32,{2,3,4},0),IFERROR(VLOOKUP(LWM119,[1]MO!$A$6:$D$26,{2,3,4},0),IFERROR(VLOOKUP(LWM119,[1]MQ!$A$6:$D$26,{2,3,4},0),IFERROR(VLOOKUP(LWM119,[1]BA!$A$6:$H$184,{2,5,8},0),{"No encontrado","X","X"}))))</f>
        <v>VARILLA CORRUGADA</v>
      </c>
      <c r="LWO119" s="12" t="str">
        <v>Kg</v>
      </c>
      <c r="LWP119" s="4">
        <v>18</v>
      </c>
      <c r="LWQ119" s="1">
        <f t="shared" ref="LWQ119" si="7232">4*0.556*1.05</f>
        <v>2.34</v>
      </c>
      <c r="LWR119" s="4">
        <f t="shared" si="2182"/>
        <v>42.12</v>
      </c>
      <c r="LWU119" s="1" t="s">
        <v>538</v>
      </c>
      <c r="LWV119" s="4" t="str" cm="1">
        <f t="array" ref="LWV119:LWX119">IFERROR(VLOOKUP(LWU119,[1]MA!$A$6:$D$32,{2,3,4},0),IFERROR(VLOOKUP(LWU119,[1]MO!$A$6:$D$26,{2,3,4},0),IFERROR(VLOOKUP(LWU119,[1]MQ!$A$6:$D$26,{2,3,4},0),IFERROR(VLOOKUP(LWU119,[1]BA!$A$6:$H$184,{2,5,8},0),{"No encontrado","X","X"}))))</f>
        <v>VARILLA CORRUGADA</v>
      </c>
      <c r="LWW119" s="12" t="str">
        <v>Kg</v>
      </c>
      <c r="LWX119" s="4">
        <v>18</v>
      </c>
      <c r="LWY119" s="1">
        <f t="shared" ref="LWY119" si="7233">4*0.556*1.05</f>
        <v>2.34</v>
      </c>
      <c r="LWZ119" s="4">
        <f t="shared" si="2184"/>
        <v>42.12</v>
      </c>
      <c r="LXC119" s="1" t="s">
        <v>538</v>
      </c>
      <c r="LXD119" s="4" t="str" cm="1">
        <f t="array" ref="LXD119:LXF119">IFERROR(VLOOKUP(LXC119,[1]MA!$A$6:$D$32,{2,3,4},0),IFERROR(VLOOKUP(LXC119,[1]MO!$A$6:$D$26,{2,3,4},0),IFERROR(VLOOKUP(LXC119,[1]MQ!$A$6:$D$26,{2,3,4},0),IFERROR(VLOOKUP(LXC119,[1]BA!$A$6:$H$184,{2,5,8},0),{"No encontrado","X","X"}))))</f>
        <v>VARILLA CORRUGADA</v>
      </c>
      <c r="LXE119" s="12" t="str">
        <v>Kg</v>
      </c>
      <c r="LXF119" s="4">
        <v>18</v>
      </c>
      <c r="LXG119" s="1">
        <f t="shared" ref="LXG119" si="7234">4*0.556*1.05</f>
        <v>2.34</v>
      </c>
      <c r="LXH119" s="4">
        <f t="shared" si="2186"/>
        <v>42.12</v>
      </c>
      <c r="LXK119" s="1" t="s">
        <v>538</v>
      </c>
      <c r="LXL119" s="4" t="str" cm="1">
        <f t="array" ref="LXL119:LXN119">IFERROR(VLOOKUP(LXK119,[1]MA!$A$6:$D$32,{2,3,4},0),IFERROR(VLOOKUP(LXK119,[1]MO!$A$6:$D$26,{2,3,4},0),IFERROR(VLOOKUP(LXK119,[1]MQ!$A$6:$D$26,{2,3,4},0),IFERROR(VLOOKUP(LXK119,[1]BA!$A$6:$H$184,{2,5,8},0),{"No encontrado","X","X"}))))</f>
        <v>VARILLA CORRUGADA</v>
      </c>
      <c r="LXM119" s="12" t="str">
        <v>Kg</v>
      </c>
      <c r="LXN119" s="4">
        <v>18</v>
      </c>
      <c r="LXO119" s="1">
        <f t="shared" ref="LXO119" si="7235">4*0.556*1.05</f>
        <v>2.34</v>
      </c>
      <c r="LXP119" s="4">
        <f t="shared" si="2188"/>
        <v>42.12</v>
      </c>
      <c r="LXS119" s="1" t="s">
        <v>538</v>
      </c>
      <c r="LXT119" s="4" t="str" cm="1">
        <f t="array" ref="LXT119:LXV119">IFERROR(VLOOKUP(LXS119,[1]MA!$A$6:$D$32,{2,3,4},0),IFERROR(VLOOKUP(LXS119,[1]MO!$A$6:$D$26,{2,3,4},0),IFERROR(VLOOKUP(LXS119,[1]MQ!$A$6:$D$26,{2,3,4},0),IFERROR(VLOOKUP(LXS119,[1]BA!$A$6:$H$184,{2,5,8},0),{"No encontrado","X","X"}))))</f>
        <v>VARILLA CORRUGADA</v>
      </c>
      <c r="LXU119" s="12" t="str">
        <v>Kg</v>
      </c>
      <c r="LXV119" s="4">
        <v>18</v>
      </c>
      <c r="LXW119" s="1">
        <f t="shared" ref="LXW119" si="7236">4*0.556*1.05</f>
        <v>2.34</v>
      </c>
      <c r="LXX119" s="4">
        <f t="shared" si="2190"/>
        <v>42.12</v>
      </c>
      <c r="LYA119" s="1" t="s">
        <v>538</v>
      </c>
      <c r="LYB119" s="4" t="str" cm="1">
        <f t="array" ref="LYB119:LYD119">IFERROR(VLOOKUP(LYA119,[1]MA!$A$6:$D$32,{2,3,4},0),IFERROR(VLOOKUP(LYA119,[1]MO!$A$6:$D$26,{2,3,4},0),IFERROR(VLOOKUP(LYA119,[1]MQ!$A$6:$D$26,{2,3,4},0),IFERROR(VLOOKUP(LYA119,[1]BA!$A$6:$H$184,{2,5,8},0),{"No encontrado","X","X"}))))</f>
        <v>VARILLA CORRUGADA</v>
      </c>
      <c r="LYC119" s="12" t="str">
        <v>Kg</v>
      </c>
      <c r="LYD119" s="4">
        <v>18</v>
      </c>
      <c r="LYE119" s="1">
        <f t="shared" ref="LYE119" si="7237">4*0.556*1.05</f>
        <v>2.34</v>
      </c>
      <c r="LYF119" s="4">
        <f t="shared" si="2192"/>
        <v>42.12</v>
      </c>
      <c r="LYI119" s="1" t="s">
        <v>538</v>
      </c>
      <c r="LYJ119" s="4" t="str" cm="1">
        <f t="array" ref="LYJ119:LYL119">IFERROR(VLOOKUP(LYI119,[1]MA!$A$6:$D$32,{2,3,4},0),IFERROR(VLOOKUP(LYI119,[1]MO!$A$6:$D$26,{2,3,4},0),IFERROR(VLOOKUP(LYI119,[1]MQ!$A$6:$D$26,{2,3,4},0),IFERROR(VLOOKUP(LYI119,[1]BA!$A$6:$H$184,{2,5,8},0),{"No encontrado","X","X"}))))</f>
        <v>VARILLA CORRUGADA</v>
      </c>
      <c r="LYK119" s="12" t="str">
        <v>Kg</v>
      </c>
      <c r="LYL119" s="4">
        <v>18</v>
      </c>
      <c r="LYM119" s="1">
        <f t="shared" ref="LYM119" si="7238">4*0.556*1.05</f>
        <v>2.34</v>
      </c>
      <c r="LYN119" s="4">
        <f t="shared" si="2194"/>
        <v>42.12</v>
      </c>
      <c r="LYQ119" s="1" t="s">
        <v>538</v>
      </c>
      <c r="LYR119" s="4" t="str" cm="1">
        <f t="array" ref="LYR119:LYT119">IFERROR(VLOOKUP(LYQ119,[1]MA!$A$6:$D$32,{2,3,4},0),IFERROR(VLOOKUP(LYQ119,[1]MO!$A$6:$D$26,{2,3,4},0),IFERROR(VLOOKUP(LYQ119,[1]MQ!$A$6:$D$26,{2,3,4},0),IFERROR(VLOOKUP(LYQ119,[1]BA!$A$6:$H$184,{2,5,8},0),{"No encontrado","X","X"}))))</f>
        <v>VARILLA CORRUGADA</v>
      </c>
      <c r="LYS119" s="12" t="str">
        <v>Kg</v>
      </c>
      <c r="LYT119" s="4">
        <v>18</v>
      </c>
      <c r="LYU119" s="1">
        <f t="shared" ref="LYU119" si="7239">4*0.556*1.05</f>
        <v>2.34</v>
      </c>
      <c r="LYV119" s="4">
        <f t="shared" si="2196"/>
        <v>42.12</v>
      </c>
      <c r="LYY119" s="1" t="s">
        <v>538</v>
      </c>
      <c r="LYZ119" s="4" t="str" cm="1">
        <f t="array" ref="LYZ119:LZB119">IFERROR(VLOOKUP(LYY119,[1]MA!$A$6:$D$32,{2,3,4},0),IFERROR(VLOOKUP(LYY119,[1]MO!$A$6:$D$26,{2,3,4},0),IFERROR(VLOOKUP(LYY119,[1]MQ!$A$6:$D$26,{2,3,4},0),IFERROR(VLOOKUP(LYY119,[1]BA!$A$6:$H$184,{2,5,8},0),{"No encontrado","X","X"}))))</f>
        <v>VARILLA CORRUGADA</v>
      </c>
      <c r="LZA119" s="12" t="str">
        <v>Kg</v>
      </c>
      <c r="LZB119" s="4">
        <v>18</v>
      </c>
      <c r="LZC119" s="1">
        <f t="shared" ref="LZC119" si="7240">4*0.556*1.05</f>
        <v>2.34</v>
      </c>
      <c r="LZD119" s="4">
        <f t="shared" si="2198"/>
        <v>42.12</v>
      </c>
      <c r="LZG119" s="1" t="s">
        <v>538</v>
      </c>
      <c r="LZH119" s="4" t="str" cm="1">
        <f t="array" ref="LZH119:LZJ119">IFERROR(VLOOKUP(LZG119,[1]MA!$A$6:$D$32,{2,3,4},0),IFERROR(VLOOKUP(LZG119,[1]MO!$A$6:$D$26,{2,3,4},0),IFERROR(VLOOKUP(LZG119,[1]MQ!$A$6:$D$26,{2,3,4},0),IFERROR(VLOOKUP(LZG119,[1]BA!$A$6:$H$184,{2,5,8},0),{"No encontrado","X","X"}))))</f>
        <v>VARILLA CORRUGADA</v>
      </c>
      <c r="LZI119" s="12" t="str">
        <v>Kg</v>
      </c>
      <c r="LZJ119" s="4">
        <v>18</v>
      </c>
      <c r="LZK119" s="1">
        <f t="shared" ref="LZK119" si="7241">4*0.556*1.05</f>
        <v>2.34</v>
      </c>
      <c r="LZL119" s="4">
        <f t="shared" si="2200"/>
        <v>42.12</v>
      </c>
      <c r="LZO119" s="1" t="s">
        <v>538</v>
      </c>
      <c r="LZP119" s="4" t="str" cm="1">
        <f t="array" ref="LZP119:LZR119">IFERROR(VLOOKUP(LZO119,[1]MA!$A$6:$D$32,{2,3,4},0),IFERROR(VLOOKUP(LZO119,[1]MO!$A$6:$D$26,{2,3,4},0),IFERROR(VLOOKUP(LZO119,[1]MQ!$A$6:$D$26,{2,3,4},0),IFERROR(VLOOKUP(LZO119,[1]BA!$A$6:$H$184,{2,5,8},0),{"No encontrado","X","X"}))))</f>
        <v>VARILLA CORRUGADA</v>
      </c>
      <c r="LZQ119" s="12" t="str">
        <v>Kg</v>
      </c>
      <c r="LZR119" s="4">
        <v>18</v>
      </c>
      <c r="LZS119" s="1">
        <f t="shared" ref="LZS119" si="7242">4*0.556*1.05</f>
        <v>2.34</v>
      </c>
      <c r="LZT119" s="4">
        <f t="shared" si="2202"/>
        <v>42.12</v>
      </c>
      <c r="LZW119" s="1" t="s">
        <v>538</v>
      </c>
      <c r="LZX119" s="4" t="str" cm="1">
        <f t="array" ref="LZX119:LZZ119">IFERROR(VLOOKUP(LZW119,[1]MA!$A$6:$D$32,{2,3,4},0),IFERROR(VLOOKUP(LZW119,[1]MO!$A$6:$D$26,{2,3,4},0),IFERROR(VLOOKUP(LZW119,[1]MQ!$A$6:$D$26,{2,3,4},0),IFERROR(VLOOKUP(LZW119,[1]BA!$A$6:$H$184,{2,5,8},0),{"No encontrado","X","X"}))))</f>
        <v>VARILLA CORRUGADA</v>
      </c>
      <c r="LZY119" s="12" t="str">
        <v>Kg</v>
      </c>
      <c r="LZZ119" s="4">
        <v>18</v>
      </c>
      <c r="MAA119" s="1">
        <f t="shared" ref="MAA119" si="7243">4*0.556*1.05</f>
        <v>2.34</v>
      </c>
      <c r="MAB119" s="4">
        <f t="shared" si="2204"/>
        <v>42.12</v>
      </c>
      <c r="MAE119" s="1" t="s">
        <v>538</v>
      </c>
      <c r="MAF119" s="4" t="str" cm="1">
        <f t="array" ref="MAF119:MAH119">IFERROR(VLOOKUP(MAE119,[1]MA!$A$6:$D$32,{2,3,4},0),IFERROR(VLOOKUP(MAE119,[1]MO!$A$6:$D$26,{2,3,4},0),IFERROR(VLOOKUP(MAE119,[1]MQ!$A$6:$D$26,{2,3,4},0),IFERROR(VLOOKUP(MAE119,[1]BA!$A$6:$H$184,{2,5,8},0),{"No encontrado","X","X"}))))</f>
        <v>VARILLA CORRUGADA</v>
      </c>
      <c r="MAG119" s="12" t="str">
        <v>Kg</v>
      </c>
      <c r="MAH119" s="4">
        <v>18</v>
      </c>
      <c r="MAI119" s="1">
        <f t="shared" ref="MAI119" si="7244">4*0.556*1.05</f>
        <v>2.34</v>
      </c>
      <c r="MAJ119" s="4">
        <f t="shared" si="2206"/>
        <v>42.12</v>
      </c>
      <c r="MAM119" s="1" t="s">
        <v>538</v>
      </c>
      <c r="MAN119" s="4" t="str" cm="1">
        <f t="array" ref="MAN119:MAP119">IFERROR(VLOOKUP(MAM119,[1]MA!$A$6:$D$32,{2,3,4},0),IFERROR(VLOOKUP(MAM119,[1]MO!$A$6:$D$26,{2,3,4},0),IFERROR(VLOOKUP(MAM119,[1]MQ!$A$6:$D$26,{2,3,4},0),IFERROR(VLOOKUP(MAM119,[1]BA!$A$6:$H$184,{2,5,8},0),{"No encontrado","X","X"}))))</f>
        <v>VARILLA CORRUGADA</v>
      </c>
      <c r="MAO119" s="12" t="str">
        <v>Kg</v>
      </c>
      <c r="MAP119" s="4">
        <v>18</v>
      </c>
      <c r="MAQ119" s="1">
        <f t="shared" ref="MAQ119" si="7245">4*0.556*1.05</f>
        <v>2.34</v>
      </c>
      <c r="MAR119" s="4">
        <f t="shared" si="2208"/>
        <v>42.12</v>
      </c>
      <c r="MAU119" s="1" t="s">
        <v>538</v>
      </c>
      <c r="MAV119" s="4" t="str" cm="1">
        <f t="array" ref="MAV119:MAX119">IFERROR(VLOOKUP(MAU119,[1]MA!$A$6:$D$32,{2,3,4},0),IFERROR(VLOOKUP(MAU119,[1]MO!$A$6:$D$26,{2,3,4},0),IFERROR(VLOOKUP(MAU119,[1]MQ!$A$6:$D$26,{2,3,4},0),IFERROR(VLOOKUP(MAU119,[1]BA!$A$6:$H$184,{2,5,8},0),{"No encontrado","X","X"}))))</f>
        <v>VARILLA CORRUGADA</v>
      </c>
      <c r="MAW119" s="12" t="str">
        <v>Kg</v>
      </c>
      <c r="MAX119" s="4">
        <v>18</v>
      </c>
      <c r="MAY119" s="1">
        <f t="shared" ref="MAY119" si="7246">4*0.556*1.05</f>
        <v>2.34</v>
      </c>
      <c r="MAZ119" s="4">
        <f t="shared" si="2210"/>
        <v>42.12</v>
      </c>
      <c r="MBC119" s="1" t="s">
        <v>538</v>
      </c>
      <c r="MBD119" s="4" t="str" cm="1">
        <f t="array" ref="MBD119:MBF119">IFERROR(VLOOKUP(MBC119,[1]MA!$A$6:$D$32,{2,3,4},0),IFERROR(VLOOKUP(MBC119,[1]MO!$A$6:$D$26,{2,3,4},0),IFERROR(VLOOKUP(MBC119,[1]MQ!$A$6:$D$26,{2,3,4},0),IFERROR(VLOOKUP(MBC119,[1]BA!$A$6:$H$184,{2,5,8},0),{"No encontrado","X","X"}))))</f>
        <v>VARILLA CORRUGADA</v>
      </c>
      <c r="MBE119" s="12" t="str">
        <v>Kg</v>
      </c>
      <c r="MBF119" s="4">
        <v>18</v>
      </c>
      <c r="MBG119" s="1">
        <f t="shared" ref="MBG119" si="7247">4*0.556*1.05</f>
        <v>2.34</v>
      </c>
      <c r="MBH119" s="4">
        <f t="shared" si="2212"/>
        <v>42.12</v>
      </c>
      <c r="MBK119" s="1" t="s">
        <v>538</v>
      </c>
      <c r="MBL119" s="4" t="str" cm="1">
        <f t="array" ref="MBL119:MBN119">IFERROR(VLOOKUP(MBK119,[1]MA!$A$6:$D$32,{2,3,4},0),IFERROR(VLOOKUP(MBK119,[1]MO!$A$6:$D$26,{2,3,4},0),IFERROR(VLOOKUP(MBK119,[1]MQ!$A$6:$D$26,{2,3,4},0),IFERROR(VLOOKUP(MBK119,[1]BA!$A$6:$H$184,{2,5,8},0),{"No encontrado","X","X"}))))</f>
        <v>VARILLA CORRUGADA</v>
      </c>
      <c r="MBM119" s="12" t="str">
        <v>Kg</v>
      </c>
      <c r="MBN119" s="4">
        <v>18</v>
      </c>
      <c r="MBO119" s="1">
        <f t="shared" ref="MBO119" si="7248">4*0.556*1.05</f>
        <v>2.34</v>
      </c>
      <c r="MBP119" s="4">
        <f t="shared" si="2214"/>
        <v>42.12</v>
      </c>
      <c r="MBS119" s="1" t="s">
        <v>538</v>
      </c>
      <c r="MBT119" s="4" t="str" cm="1">
        <f t="array" ref="MBT119:MBV119">IFERROR(VLOOKUP(MBS119,[1]MA!$A$6:$D$32,{2,3,4},0),IFERROR(VLOOKUP(MBS119,[1]MO!$A$6:$D$26,{2,3,4},0),IFERROR(VLOOKUP(MBS119,[1]MQ!$A$6:$D$26,{2,3,4},0),IFERROR(VLOOKUP(MBS119,[1]BA!$A$6:$H$184,{2,5,8},0),{"No encontrado","X","X"}))))</f>
        <v>VARILLA CORRUGADA</v>
      </c>
      <c r="MBU119" s="12" t="str">
        <v>Kg</v>
      </c>
      <c r="MBV119" s="4">
        <v>18</v>
      </c>
      <c r="MBW119" s="1">
        <f t="shared" ref="MBW119" si="7249">4*0.556*1.05</f>
        <v>2.34</v>
      </c>
      <c r="MBX119" s="4">
        <f t="shared" si="2216"/>
        <v>42.12</v>
      </c>
      <c r="MCA119" s="1" t="s">
        <v>538</v>
      </c>
      <c r="MCB119" s="4" t="str" cm="1">
        <f t="array" ref="MCB119:MCD119">IFERROR(VLOOKUP(MCA119,[1]MA!$A$6:$D$32,{2,3,4},0),IFERROR(VLOOKUP(MCA119,[1]MO!$A$6:$D$26,{2,3,4},0),IFERROR(VLOOKUP(MCA119,[1]MQ!$A$6:$D$26,{2,3,4},0),IFERROR(VLOOKUP(MCA119,[1]BA!$A$6:$H$184,{2,5,8},0),{"No encontrado","X","X"}))))</f>
        <v>VARILLA CORRUGADA</v>
      </c>
      <c r="MCC119" s="12" t="str">
        <v>Kg</v>
      </c>
      <c r="MCD119" s="4">
        <v>18</v>
      </c>
      <c r="MCE119" s="1">
        <f t="shared" ref="MCE119" si="7250">4*0.556*1.05</f>
        <v>2.34</v>
      </c>
      <c r="MCF119" s="4">
        <f t="shared" si="2218"/>
        <v>42.12</v>
      </c>
      <c r="MCI119" s="1" t="s">
        <v>538</v>
      </c>
      <c r="MCJ119" s="4" t="str" cm="1">
        <f t="array" ref="MCJ119:MCL119">IFERROR(VLOOKUP(MCI119,[1]MA!$A$6:$D$32,{2,3,4},0),IFERROR(VLOOKUP(MCI119,[1]MO!$A$6:$D$26,{2,3,4},0),IFERROR(VLOOKUP(MCI119,[1]MQ!$A$6:$D$26,{2,3,4},0),IFERROR(VLOOKUP(MCI119,[1]BA!$A$6:$H$184,{2,5,8},0),{"No encontrado","X","X"}))))</f>
        <v>VARILLA CORRUGADA</v>
      </c>
      <c r="MCK119" s="12" t="str">
        <v>Kg</v>
      </c>
      <c r="MCL119" s="4">
        <v>18</v>
      </c>
      <c r="MCM119" s="1">
        <f t="shared" ref="MCM119" si="7251">4*0.556*1.05</f>
        <v>2.34</v>
      </c>
      <c r="MCN119" s="4">
        <f t="shared" si="2220"/>
        <v>42.12</v>
      </c>
      <c r="MCQ119" s="1" t="s">
        <v>538</v>
      </c>
      <c r="MCR119" s="4" t="str" cm="1">
        <f t="array" ref="MCR119:MCT119">IFERROR(VLOOKUP(MCQ119,[1]MA!$A$6:$D$32,{2,3,4},0),IFERROR(VLOOKUP(MCQ119,[1]MO!$A$6:$D$26,{2,3,4},0),IFERROR(VLOOKUP(MCQ119,[1]MQ!$A$6:$D$26,{2,3,4},0),IFERROR(VLOOKUP(MCQ119,[1]BA!$A$6:$H$184,{2,5,8},0),{"No encontrado","X","X"}))))</f>
        <v>VARILLA CORRUGADA</v>
      </c>
      <c r="MCS119" s="12" t="str">
        <v>Kg</v>
      </c>
      <c r="MCT119" s="4">
        <v>18</v>
      </c>
      <c r="MCU119" s="1">
        <f t="shared" ref="MCU119" si="7252">4*0.556*1.05</f>
        <v>2.34</v>
      </c>
      <c r="MCV119" s="4">
        <f t="shared" si="2222"/>
        <v>42.12</v>
      </c>
      <c r="MCY119" s="1" t="s">
        <v>538</v>
      </c>
      <c r="MCZ119" s="4" t="str" cm="1">
        <f t="array" ref="MCZ119:MDB119">IFERROR(VLOOKUP(MCY119,[1]MA!$A$6:$D$32,{2,3,4},0),IFERROR(VLOOKUP(MCY119,[1]MO!$A$6:$D$26,{2,3,4},0),IFERROR(VLOOKUP(MCY119,[1]MQ!$A$6:$D$26,{2,3,4},0),IFERROR(VLOOKUP(MCY119,[1]BA!$A$6:$H$184,{2,5,8},0),{"No encontrado","X","X"}))))</f>
        <v>VARILLA CORRUGADA</v>
      </c>
      <c r="MDA119" s="12" t="str">
        <v>Kg</v>
      </c>
      <c r="MDB119" s="4">
        <v>18</v>
      </c>
      <c r="MDC119" s="1">
        <f t="shared" ref="MDC119" si="7253">4*0.556*1.05</f>
        <v>2.34</v>
      </c>
      <c r="MDD119" s="4">
        <f t="shared" si="2224"/>
        <v>42.12</v>
      </c>
      <c r="MDG119" s="1" t="s">
        <v>538</v>
      </c>
      <c r="MDH119" s="4" t="str" cm="1">
        <f t="array" ref="MDH119:MDJ119">IFERROR(VLOOKUP(MDG119,[1]MA!$A$6:$D$32,{2,3,4},0),IFERROR(VLOOKUP(MDG119,[1]MO!$A$6:$D$26,{2,3,4},0),IFERROR(VLOOKUP(MDG119,[1]MQ!$A$6:$D$26,{2,3,4},0),IFERROR(VLOOKUP(MDG119,[1]BA!$A$6:$H$184,{2,5,8},0),{"No encontrado","X","X"}))))</f>
        <v>VARILLA CORRUGADA</v>
      </c>
      <c r="MDI119" s="12" t="str">
        <v>Kg</v>
      </c>
      <c r="MDJ119" s="4">
        <v>18</v>
      </c>
      <c r="MDK119" s="1">
        <f t="shared" ref="MDK119" si="7254">4*0.556*1.05</f>
        <v>2.34</v>
      </c>
      <c r="MDL119" s="4">
        <f t="shared" si="2226"/>
        <v>42.12</v>
      </c>
      <c r="MDO119" s="1" t="s">
        <v>538</v>
      </c>
      <c r="MDP119" s="4" t="str" cm="1">
        <f t="array" ref="MDP119:MDR119">IFERROR(VLOOKUP(MDO119,[1]MA!$A$6:$D$32,{2,3,4},0),IFERROR(VLOOKUP(MDO119,[1]MO!$A$6:$D$26,{2,3,4},0),IFERROR(VLOOKUP(MDO119,[1]MQ!$A$6:$D$26,{2,3,4},0),IFERROR(VLOOKUP(MDO119,[1]BA!$A$6:$H$184,{2,5,8},0),{"No encontrado","X","X"}))))</f>
        <v>VARILLA CORRUGADA</v>
      </c>
      <c r="MDQ119" s="12" t="str">
        <v>Kg</v>
      </c>
      <c r="MDR119" s="4">
        <v>18</v>
      </c>
      <c r="MDS119" s="1">
        <f t="shared" ref="MDS119" si="7255">4*0.556*1.05</f>
        <v>2.34</v>
      </c>
      <c r="MDT119" s="4">
        <f t="shared" si="2228"/>
        <v>42.12</v>
      </c>
      <c r="MDW119" s="1" t="s">
        <v>538</v>
      </c>
      <c r="MDX119" s="4" t="str" cm="1">
        <f t="array" ref="MDX119:MDZ119">IFERROR(VLOOKUP(MDW119,[1]MA!$A$6:$D$32,{2,3,4},0),IFERROR(VLOOKUP(MDW119,[1]MO!$A$6:$D$26,{2,3,4},0),IFERROR(VLOOKUP(MDW119,[1]MQ!$A$6:$D$26,{2,3,4},0),IFERROR(VLOOKUP(MDW119,[1]BA!$A$6:$H$184,{2,5,8},0),{"No encontrado","X","X"}))))</f>
        <v>VARILLA CORRUGADA</v>
      </c>
      <c r="MDY119" s="12" t="str">
        <v>Kg</v>
      </c>
      <c r="MDZ119" s="4">
        <v>18</v>
      </c>
      <c r="MEA119" s="1">
        <f t="shared" ref="MEA119" si="7256">4*0.556*1.05</f>
        <v>2.34</v>
      </c>
      <c r="MEB119" s="4">
        <f t="shared" si="2230"/>
        <v>42.12</v>
      </c>
      <c r="MEE119" s="1" t="s">
        <v>538</v>
      </c>
      <c r="MEF119" s="4" t="str" cm="1">
        <f t="array" ref="MEF119:MEH119">IFERROR(VLOOKUP(MEE119,[1]MA!$A$6:$D$32,{2,3,4},0),IFERROR(VLOOKUP(MEE119,[1]MO!$A$6:$D$26,{2,3,4},0),IFERROR(VLOOKUP(MEE119,[1]MQ!$A$6:$D$26,{2,3,4},0),IFERROR(VLOOKUP(MEE119,[1]BA!$A$6:$H$184,{2,5,8},0),{"No encontrado","X","X"}))))</f>
        <v>VARILLA CORRUGADA</v>
      </c>
      <c r="MEG119" s="12" t="str">
        <v>Kg</v>
      </c>
      <c r="MEH119" s="4">
        <v>18</v>
      </c>
      <c r="MEI119" s="1">
        <f t="shared" ref="MEI119" si="7257">4*0.556*1.05</f>
        <v>2.34</v>
      </c>
      <c r="MEJ119" s="4">
        <f t="shared" si="2232"/>
        <v>42.12</v>
      </c>
      <c r="MEM119" s="1" t="s">
        <v>538</v>
      </c>
      <c r="MEN119" s="4" t="str" cm="1">
        <f t="array" ref="MEN119:MEP119">IFERROR(VLOOKUP(MEM119,[1]MA!$A$6:$D$32,{2,3,4},0),IFERROR(VLOOKUP(MEM119,[1]MO!$A$6:$D$26,{2,3,4},0),IFERROR(VLOOKUP(MEM119,[1]MQ!$A$6:$D$26,{2,3,4},0),IFERROR(VLOOKUP(MEM119,[1]BA!$A$6:$H$184,{2,5,8},0),{"No encontrado","X","X"}))))</f>
        <v>VARILLA CORRUGADA</v>
      </c>
      <c r="MEO119" s="12" t="str">
        <v>Kg</v>
      </c>
      <c r="MEP119" s="4">
        <v>18</v>
      </c>
      <c r="MEQ119" s="1">
        <f t="shared" ref="MEQ119" si="7258">4*0.556*1.05</f>
        <v>2.34</v>
      </c>
      <c r="MER119" s="4">
        <f t="shared" si="2234"/>
        <v>42.12</v>
      </c>
      <c r="MEU119" s="1" t="s">
        <v>538</v>
      </c>
      <c r="MEV119" s="4" t="str" cm="1">
        <f t="array" ref="MEV119:MEX119">IFERROR(VLOOKUP(MEU119,[1]MA!$A$6:$D$32,{2,3,4},0),IFERROR(VLOOKUP(MEU119,[1]MO!$A$6:$D$26,{2,3,4},0),IFERROR(VLOOKUP(MEU119,[1]MQ!$A$6:$D$26,{2,3,4},0),IFERROR(VLOOKUP(MEU119,[1]BA!$A$6:$H$184,{2,5,8},0),{"No encontrado","X","X"}))))</f>
        <v>VARILLA CORRUGADA</v>
      </c>
      <c r="MEW119" s="12" t="str">
        <v>Kg</v>
      </c>
      <c r="MEX119" s="4">
        <v>18</v>
      </c>
      <c r="MEY119" s="1">
        <f t="shared" ref="MEY119" si="7259">4*0.556*1.05</f>
        <v>2.34</v>
      </c>
      <c r="MEZ119" s="4">
        <f t="shared" si="2236"/>
        <v>42.12</v>
      </c>
      <c r="MFC119" s="1" t="s">
        <v>538</v>
      </c>
      <c r="MFD119" s="4" t="str" cm="1">
        <f t="array" ref="MFD119:MFF119">IFERROR(VLOOKUP(MFC119,[1]MA!$A$6:$D$32,{2,3,4},0),IFERROR(VLOOKUP(MFC119,[1]MO!$A$6:$D$26,{2,3,4},0),IFERROR(VLOOKUP(MFC119,[1]MQ!$A$6:$D$26,{2,3,4},0),IFERROR(VLOOKUP(MFC119,[1]BA!$A$6:$H$184,{2,5,8},0),{"No encontrado","X","X"}))))</f>
        <v>VARILLA CORRUGADA</v>
      </c>
      <c r="MFE119" s="12" t="str">
        <v>Kg</v>
      </c>
      <c r="MFF119" s="4">
        <v>18</v>
      </c>
      <c r="MFG119" s="1">
        <f t="shared" ref="MFG119" si="7260">4*0.556*1.05</f>
        <v>2.34</v>
      </c>
      <c r="MFH119" s="4">
        <f t="shared" si="2238"/>
        <v>42.12</v>
      </c>
      <c r="MFK119" s="1" t="s">
        <v>538</v>
      </c>
      <c r="MFL119" s="4" t="str" cm="1">
        <f t="array" ref="MFL119:MFN119">IFERROR(VLOOKUP(MFK119,[1]MA!$A$6:$D$32,{2,3,4},0),IFERROR(VLOOKUP(MFK119,[1]MO!$A$6:$D$26,{2,3,4},0),IFERROR(VLOOKUP(MFK119,[1]MQ!$A$6:$D$26,{2,3,4},0),IFERROR(VLOOKUP(MFK119,[1]BA!$A$6:$H$184,{2,5,8},0),{"No encontrado","X","X"}))))</f>
        <v>VARILLA CORRUGADA</v>
      </c>
      <c r="MFM119" s="12" t="str">
        <v>Kg</v>
      </c>
      <c r="MFN119" s="4">
        <v>18</v>
      </c>
      <c r="MFO119" s="1">
        <f t="shared" ref="MFO119" si="7261">4*0.556*1.05</f>
        <v>2.34</v>
      </c>
      <c r="MFP119" s="4">
        <f t="shared" si="2240"/>
        <v>42.12</v>
      </c>
      <c r="MFS119" s="1" t="s">
        <v>538</v>
      </c>
      <c r="MFT119" s="4" t="str" cm="1">
        <f t="array" ref="MFT119:MFV119">IFERROR(VLOOKUP(MFS119,[1]MA!$A$6:$D$32,{2,3,4},0),IFERROR(VLOOKUP(MFS119,[1]MO!$A$6:$D$26,{2,3,4},0),IFERROR(VLOOKUP(MFS119,[1]MQ!$A$6:$D$26,{2,3,4},0),IFERROR(VLOOKUP(MFS119,[1]BA!$A$6:$H$184,{2,5,8},0),{"No encontrado","X","X"}))))</f>
        <v>VARILLA CORRUGADA</v>
      </c>
      <c r="MFU119" s="12" t="str">
        <v>Kg</v>
      </c>
      <c r="MFV119" s="4">
        <v>18</v>
      </c>
      <c r="MFW119" s="1">
        <f t="shared" ref="MFW119" si="7262">4*0.556*1.05</f>
        <v>2.34</v>
      </c>
      <c r="MFX119" s="4">
        <f t="shared" si="2242"/>
        <v>42.12</v>
      </c>
      <c r="MGA119" s="1" t="s">
        <v>538</v>
      </c>
      <c r="MGB119" s="4" t="str" cm="1">
        <f t="array" ref="MGB119:MGD119">IFERROR(VLOOKUP(MGA119,[1]MA!$A$6:$D$32,{2,3,4},0),IFERROR(VLOOKUP(MGA119,[1]MO!$A$6:$D$26,{2,3,4},0),IFERROR(VLOOKUP(MGA119,[1]MQ!$A$6:$D$26,{2,3,4},0),IFERROR(VLOOKUP(MGA119,[1]BA!$A$6:$H$184,{2,5,8},0),{"No encontrado","X","X"}))))</f>
        <v>VARILLA CORRUGADA</v>
      </c>
      <c r="MGC119" s="12" t="str">
        <v>Kg</v>
      </c>
      <c r="MGD119" s="4">
        <v>18</v>
      </c>
      <c r="MGE119" s="1">
        <f t="shared" ref="MGE119" si="7263">4*0.556*1.05</f>
        <v>2.34</v>
      </c>
      <c r="MGF119" s="4">
        <f t="shared" si="2244"/>
        <v>42.12</v>
      </c>
      <c r="MGI119" s="1" t="s">
        <v>538</v>
      </c>
      <c r="MGJ119" s="4" t="str" cm="1">
        <f t="array" ref="MGJ119:MGL119">IFERROR(VLOOKUP(MGI119,[1]MA!$A$6:$D$32,{2,3,4},0),IFERROR(VLOOKUP(MGI119,[1]MO!$A$6:$D$26,{2,3,4},0),IFERROR(VLOOKUP(MGI119,[1]MQ!$A$6:$D$26,{2,3,4},0),IFERROR(VLOOKUP(MGI119,[1]BA!$A$6:$H$184,{2,5,8},0),{"No encontrado","X","X"}))))</f>
        <v>VARILLA CORRUGADA</v>
      </c>
      <c r="MGK119" s="12" t="str">
        <v>Kg</v>
      </c>
      <c r="MGL119" s="4">
        <v>18</v>
      </c>
      <c r="MGM119" s="1">
        <f t="shared" ref="MGM119" si="7264">4*0.556*1.05</f>
        <v>2.34</v>
      </c>
      <c r="MGN119" s="4">
        <f t="shared" si="2246"/>
        <v>42.12</v>
      </c>
      <c r="MGQ119" s="1" t="s">
        <v>538</v>
      </c>
      <c r="MGR119" s="4" t="str" cm="1">
        <f t="array" ref="MGR119:MGT119">IFERROR(VLOOKUP(MGQ119,[1]MA!$A$6:$D$32,{2,3,4},0),IFERROR(VLOOKUP(MGQ119,[1]MO!$A$6:$D$26,{2,3,4},0),IFERROR(VLOOKUP(MGQ119,[1]MQ!$A$6:$D$26,{2,3,4},0),IFERROR(VLOOKUP(MGQ119,[1]BA!$A$6:$H$184,{2,5,8},0),{"No encontrado","X","X"}))))</f>
        <v>VARILLA CORRUGADA</v>
      </c>
      <c r="MGS119" s="12" t="str">
        <v>Kg</v>
      </c>
      <c r="MGT119" s="4">
        <v>18</v>
      </c>
      <c r="MGU119" s="1">
        <f t="shared" ref="MGU119" si="7265">4*0.556*1.05</f>
        <v>2.34</v>
      </c>
      <c r="MGV119" s="4">
        <f t="shared" si="2248"/>
        <v>42.12</v>
      </c>
      <c r="MGY119" s="1" t="s">
        <v>538</v>
      </c>
      <c r="MGZ119" s="4" t="str" cm="1">
        <f t="array" ref="MGZ119:MHB119">IFERROR(VLOOKUP(MGY119,[1]MA!$A$6:$D$32,{2,3,4},0),IFERROR(VLOOKUP(MGY119,[1]MO!$A$6:$D$26,{2,3,4},0),IFERROR(VLOOKUP(MGY119,[1]MQ!$A$6:$D$26,{2,3,4},0),IFERROR(VLOOKUP(MGY119,[1]BA!$A$6:$H$184,{2,5,8},0),{"No encontrado","X","X"}))))</f>
        <v>VARILLA CORRUGADA</v>
      </c>
      <c r="MHA119" s="12" t="str">
        <v>Kg</v>
      </c>
      <c r="MHB119" s="4">
        <v>18</v>
      </c>
      <c r="MHC119" s="1">
        <f t="shared" ref="MHC119" si="7266">4*0.556*1.05</f>
        <v>2.34</v>
      </c>
      <c r="MHD119" s="4">
        <f t="shared" si="2250"/>
        <v>42.12</v>
      </c>
      <c r="MHG119" s="1" t="s">
        <v>538</v>
      </c>
      <c r="MHH119" s="4" t="str" cm="1">
        <f t="array" ref="MHH119:MHJ119">IFERROR(VLOOKUP(MHG119,[1]MA!$A$6:$D$32,{2,3,4},0),IFERROR(VLOOKUP(MHG119,[1]MO!$A$6:$D$26,{2,3,4},0),IFERROR(VLOOKUP(MHG119,[1]MQ!$A$6:$D$26,{2,3,4},0),IFERROR(VLOOKUP(MHG119,[1]BA!$A$6:$H$184,{2,5,8},0),{"No encontrado","X","X"}))))</f>
        <v>VARILLA CORRUGADA</v>
      </c>
      <c r="MHI119" s="12" t="str">
        <v>Kg</v>
      </c>
      <c r="MHJ119" s="4">
        <v>18</v>
      </c>
      <c r="MHK119" s="1">
        <f t="shared" ref="MHK119" si="7267">4*0.556*1.05</f>
        <v>2.34</v>
      </c>
      <c r="MHL119" s="4">
        <f t="shared" si="2252"/>
        <v>42.12</v>
      </c>
      <c r="MHO119" s="1" t="s">
        <v>538</v>
      </c>
      <c r="MHP119" s="4" t="str" cm="1">
        <f t="array" ref="MHP119:MHR119">IFERROR(VLOOKUP(MHO119,[1]MA!$A$6:$D$32,{2,3,4},0),IFERROR(VLOOKUP(MHO119,[1]MO!$A$6:$D$26,{2,3,4},0),IFERROR(VLOOKUP(MHO119,[1]MQ!$A$6:$D$26,{2,3,4},0),IFERROR(VLOOKUP(MHO119,[1]BA!$A$6:$H$184,{2,5,8},0),{"No encontrado","X","X"}))))</f>
        <v>VARILLA CORRUGADA</v>
      </c>
      <c r="MHQ119" s="12" t="str">
        <v>Kg</v>
      </c>
      <c r="MHR119" s="4">
        <v>18</v>
      </c>
      <c r="MHS119" s="1">
        <f t="shared" ref="MHS119" si="7268">4*0.556*1.05</f>
        <v>2.34</v>
      </c>
      <c r="MHT119" s="4">
        <f t="shared" si="2254"/>
        <v>42.12</v>
      </c>
      <c r="MHW119" s="1" t="s">
        <v>538</v>
      </c>
      <c r="MHX119" s="4" t="str" cm="1">
        <f t="array" ref="MHX119:MHZ119">IFERROR(VLOOKUP(MHW119,[1]MA!$A$6:$D$32,{2,3,4},0),IFERROR(VLOOKUP(MHW119,[1]MO!$A$6:$D$26,{2,3,4},0),IFERROR(VLOOKUP(MHW119,[1]MQ!$A$6:$D$26,{2,3,4},0),IFERROR(VLOOKUP(MHW119,[1]BA!$A$6:$H$184,{2,5,8},0),{"No encontrado","X","X"}))))</f>
        <v>VARILLA CORRUGADA</v>
      </c>
      <c r="MHY119" s="12" t="str">
        <v>Kg</v>
      </c>
      <c r="MHZ119" s="4">
        <v>18</v>
      </c>
      <c r="MIA119" s="1">
        <f t="shared" ref="MIA119" si="7269">4*0.556*1.05</f>
        <v>2.34</v>
      </c>
      <c r="MIB119" s="4">
        <f t="shared" si="2256"/>
        <v>42.12</v>
      </c>
      <c r="MIE119" s="1" t="s">
        <v>538</v>
      </c>
      <c r="MIF119" s="4" t="str" cm="1">
        <f t="array" ref="MIF119:MIH119">IFERROR(VLOOKUP(MIE119,[1]MA!$A$6:$D$32,{2,3,4},0),IFERROR(VLOOKUP(MIE119,[1]MO!$A$6:$D$26,{2,3,4},0),IFERROR(VLOOKUP(MIE119,[1]MQ!$A$6:$D$26,{2,3,4},0),IFERROR(VLOOKUP(MIE119,[1]BA!$A$6:$H$184,{2,5,8},0),{"No encontrado","X","X"}))))</f>
        <v>VARILLA CORRUGADA</v>
      </c>
      <c r="MIG119" s="12" t="str">
        <v>Kg</v>
      </c>
      <c r="MIH119" s="4">
        <v>18</v>
      </c>
      <c r="MII119" s="1">
        <f t="shared" ref="MII119" si="7270">4*0.556*1.05</f>
        <v>2.34</v>
      </c>
      <c r="MIJ119" s="4">
        <f t="shared" si="2258"/>
        <v>42.12</v>
      </c>
      <c r="MIM119" s="1" t="s">
        <v>538</v>
      </c>
      <c r="MIN119" s="4" t="str" cm="1">
        <f t="array" ref="MIN119:MIP119">IFERROR(VLOOKUP(MIM119,[1]MA!$A$6:$D$32,{2,3,4},0),IFERROR(VLOOKUP(MIM119,[1]MO!$A$6:$D$26,{2,3,4},0),IFERROR(VLOOKUP(MIM119,[1]MQ!$A$6:$D$26,{2,3,4},0),IFERROR(VLOOKUP(MIM119,[1]BA!$A$6:$H$184,{2,5,8},0),{"No encontrado","X","X"}))))</f>
        <v>VARILLA CORRUGADA</v>
      </c>
      <c r="MIO119" s="12" t="str">
        <v>Kg</v>
      </c>
      <c r="MIP119" s="4">
        <v>18</v>
      </c>
      <c r="MIQ119" s="1">
        <f t="shared" ref="MIQ119" si="7271">4*0.556*1.05</f>
        <v>2.34</v>
      </c>
      <c r="MIR119" s="4">
        <f t="shared" si="2260"/>
        <v>42.12</v>
      </c>
      <c r="MIU119" s="1" t="s">
        <v>538</v>
      </c>
      <c r="MIV119" s="4" t="str" cm="1">
        <f t="array" ref="MIV119:MIX119">IFERROR(VLOOKUP(MIU119,[1]MA!$A$6:$D$32,{2,3,4},0),IFERROR(VLOOKUP(MIU119,[1]MO!$A$6:$D$26,{2,3,4},0),IFERROR(VLOOKUP(MIU119,[1]MQ!$A$6:$D$26,{2,3,4},0),IFERROR(VLOOKUP(MIU119,[1]BA!$A$6:$H$184,{2,5,8},0),{"No encontrado","X","X"}))))</f>
        <v>VARILLA CORRUGADA</v>
      </c>
      <c r="MIW119" s="12" t="str">
        <v>Kg</v>
      </c>
      <c r="MIX119" s="4">
        <v>18</v>
      </c>
      <c r="MIY119" s="1">
        <f t="shared" ref="MIY119" si="7272">4*0.556*1.05</f>
        <v>2.34</v>
      </c>
      <c r="MIZ119" s="4">
        <f t="shared" si="2262"/>
        <v>42.12</v>
      </c>
      <c r="MJC119" s="1" t="s">
        <v>538</v>
      </c>
      <c r="MJD119" s="4" t="str" cm="1">
        <f t="array" ref="MJD119:MJF119">IFERROR(VLOOKUP(MJC119,[1]MA!$A$6:$D$32,{2,3,4},0),IFERROR(VLOOKUP(MJC119,[1]MO!$A$6:$D$26,{2,3,4},0),IFERROR(VLOOKUP(MJC119,[1]MQ!$A$6:$D$26,{2,3,4},0),IFERROR(VLOOKUP(MJC119,[1]BA!$A$6:$H$184,{2,5,8},0),{"No encontrado","X","X"}))))</f>
        <v>VARILLA CORRUGADA</v>
      </c>
      <c r="MJE119" s="12" t="str">
        <v>Kg</v>
      </c>
      <c r="MJF119" s="4">
        <v>18</v>
      </c>
      <c r="MJG119" s="1">
        <f t="shared" ref="MJG119" si="7273">4*0.556*1.05</f>
        <v>2.34</v>
      </c>
      <c r="MJH119" s="4">
        <f t="shared" si="2264"/>
        <v>42.12</v>
      </c>
      <c r="MJK119" s="1" t="s">
        <v>538</v>
      </c>
      <c r="MJL119" s="4" t="str" cm="1">
        <f t="array" ref="MJL119:MJN119">IFERROR(VLOOKUP(MJK119,[1]MA!$A$6:$D$32,{2,3,4},0),IFERROR(VLOOKUP(MJK119,[1]MO!$A$6:$D$26,{2,3,4},0),IFERROR(VLOOKUP(MJK119,[1]MQ!$A$6:$D$26,{2,3,4},0),IFERROR(VLOOKUP(MJK119,[1]BA!$A$6:$H$184,{2,5,8},0),{"No encontrado","X","X"}))))</f>
        <v>VARILLA CORRUGADA</v>
      </c>
      <c r="MJM119" s="12" t="str">
        <v>Kg</v>
      </c>
      <c r="MJN119" s="4">
        <v>18</v>
      </c>
      <c r="MJO119" s="1">
        <f t="shared" ref="MJO119" si="7274">4*0.556*1.05</f>
        <v>2.34</v>
      </c>
      <c r="MJP119" s="4">
        <f t="shared" si="2266"/>
        <v>42.12</v>
      </c>
      <c r="MJS119" s="1" t="s">
        <v>538</v>
      </c>
      <c r="MJT119" s="4" t="str" cm="1">
        <f t="array" ref="MJT119:MJV119">IFERROR(VLOOKUP(MJS119,[1]MA!$A$6:$D$32,{2,3,4},0),IFERROR(VLOOKUP(MJS119,[1]MO!$A$6:$D$26,{2,3,4},0),IFERROR(VLOOKUP(MJS119,[1]MQ!$A$6:$D$26,{2,3,4},0),IFERROR(VLOOKUP(MJS119,[1]BA!$A$6:$H$184,{2,5,8},0),{"No encontrado","X","X"}))))</f>
        <v>VARILLA CORRUGADA</v>
      </c>
      <c r="MJU119" s="12" t="str">
        <v>Kg</v>
      </c>
      <c r="MJV119" s="4">
        <v>18</v>
      </c>
      <c r="MJW119" s="1">
        <f t="shared" ref="MJW119" si="7275">4*0.556*1.05</f>
        <v>2.34</v>
      </c>
      <c r="MJX119" s="4">
        <f t="shared" si="2268"/>
        <v>42.12</v>
      </c>
      <c r="MKA119" s="1" t="s">
        <v>538</v>
      </c>
      <c r="MKB119" s="4" t="str" cm="1">
        <f t="array" ref="MKB119:MKD119">IFERROR(VLOOKUP(MKA119,[1]MA!$A$6:$D$32,{2,3,4},0),IFERROR(VLOOKUP(MKA119,[1]MO!$A$6:$D$26,{2,3,4},0),IFERROR(VLOOKUP(MKA119,[1]MQ!$A$6:$D$26,{2,3,4},0),IFERROR(VLOOKUP(MKA119,[1]BA!$A$6:$H$184,{2,5,8},0),{"No encontrado","X","X"}))))</f>
        <v>VARILLA CORRUGADA</v>
      </c>
      <c r="MKC119" s="12" t="str">
        <v>Kg</v>
      </c>
      <c r="MKD119" s="4">
        <v>18</v>
      </c>
      <c r="MKE119" s="1">
        <f t="shared" ref="MKE119" si="7276">4*0.556*1.05</f>
        <v>2.34</v>
      </c>
      <c r="MKF119" s="4">
        <f t="shared" si="2270"/>
        <v>42.12</v>
      </c>
      <c r="MKI119" s="1" t="s">
        <v>538</v>
      </c>
      <c r="MKJ119" s="4" t="str" cm="1">
        <f t="array" ref="MKJ119:MKL119">IFERROR(VLOOKUP(MKI119,[1]MA!$A$6:$D$32,{2,3,4},0),IFERROR(VLOOKUP(MKI119,[1]MO!$A$6:$D$26,{2,3,4},0),IFERROR(VLOOKUP(MKI119,[1]MQ!$A$6:$D$26,{2,3,4},0),IFERROR(VLOOKUP(MKI119,[1]BA!$A$6:$H$184,{2,5,8},0),{"No encontrado","X","X"}))))</f>
        <v>VARILLA CORRUGADA</v>
      </c>
      <c r="MKK119" s="12" t="str">
        <v>Kg</v>
      </c>
      <c r="MKL119" s="4">
        <v>18</v>
      </c>
      <c r="MKM119" s="1">
        <f t="shared" ref="MKM119" si="7277">4*0.556*1.05</f>
        <v>2.34</v>
      </c>
      <c r="MKN119" s="4">
        <f t="shared" si="2272"/>
        <v>42.12</v>
      </c>
      <c r="MKQ119" s="1" t="s">
        <v>538</v>
      </c>
      <c r="MKR119" s="4" t="str" cm="1">
        <f t="array" ref="MKR119:MKT119">IFERROR(VLOOKUP(MKQ119,[1]MA!$A$6:$D$32,{2,3,4},0),IFERROR(VLOOKUP(MKQ119,[1]MO!$A$6:$D$26,{2,3,4},0),IFERROR(VLOOKUP(MKQ119,[1]MQ!$A$6:$D$26,{2,3,4},0),IFERROR(VLOOKUP(MKQ119,[1]BA!$A$6:$H$184,{2,5,8},0),{"No encontrado","X","X"}))))</f>
        <v>VARILLA CORRUGADA</v>
      </c>
      <c r="MKS119" s="12" t="str">
        <v>Kg</v>
      </c>
      <c r="MKT119" s="4">
        <v>18</v>
      </c>
      <c r="MKU119" s="1">
        <f t="shared" ref="MKU119" si="7278">4*0.556*1.05</f>
        <v>2.34</v>
      </c>
      <c r="MKV119" s="4">
        <f t="shared" si="2274"/>
        <v>42.12</v>
      </c>
      <c r="MKY119" s="1" t="s">
        <v>538</v>
      </c>
      <c r="MKZ119" s="4" t="str" cm="1">
        <f t="array" ref="MKZ119:MLB119">IFERROR(VLOOKUP(MKY119,[1]MA!$A$6:$D$32,{2,3,4},0),IFERROR(VLOOKUP(MKY119,[1]MO!$A$6:$D$26,{2,3,4},0),IFERROR(VLOOKUP(MKY119,[1]MQ!$A$6:$D$26,{2,3,4},0),IFERROR(VLOOKUP(MKY119,[1]BA!$A$6:$H$184,{2,5,8},0),{"No encontrado","X","X"}))))</f>
        <v>VARILLA CORRUGADA</v>
      </c>
      <c r="MLA119" s="12" t="str">
        <v>Kg</v>
      </c>
      <c r="MLB119" s="4">
        <v>18</v>
      </c>
      <c r="MLC119" s="1">
        <f t="shared" ref="MLC119" si="7279">4*0.556*1.05</f>
        <v>2.34</v>
      </c>
      <c r="MLD119" s="4">
        <f t="shared" si="2276"/>
        <v>42.12</v>
      </c>
      <c r="MLG119" s="1" t="s">
        <v>538</v>
      </c>
      <c r="MLH119" s="4" t="str" cm="1">
        <f t="array" ref="MLH119:MLJ119">IFERROR(VLOOKUP(MLG119,[1]MA!$A$6:$D$32,{2,3,4},0),IFERROR(VLOOKUP(MLG119,[1]MO!$A$6:$D$26,{2,3,4},0),IFERROR(VLOOKUP(MLG119,[1]MQ!$A$6:$D$26,{2,3,4},0),IFERROR(VLOOKUP(MLG119,[1]BA!$A$6:$H$184,{2,5,8},0),{"No encontrado","X","X"}))))</f>
        <v>VARILLA CORRUGADA</v>
      </c>
      <c r="MLI119" s="12" t="str">
        <v>Kg</v>
      </c>
      <c r="MLJ119" s="4">
        <v>18</v>
      </c>
      <c r="MLK119" s="1">
        <f t="shared" ref="MLK119" si="7280">4*0.556*1.05</f>
        <v>2.34</v>
      </c>
      <c r="MLL119" s="4">
        <f t="shared" si="2278"/>
        <v>42.12</v>
      </c>
      <c r="MLO119" s="1" t="s">
        <v>538</v>
      </c>
      <c r="MLP119" s="4" t="str" cm="1">
        <f t="array" ref="MLP119:MLR119">IFERROR(VLOOKUP(MLO119,[1]MA!$A$6:$D$32,{2,3,4},0),IFERROR(VLOOKUP(MLO119,[1]MO!$A$6:$D$26,{2,3,4},0),IFERROR(VLOOKUP(MLO119,[1]MQ!$A$6:$D$26,{2,3,4},0),IFERROR(VLOOKUP(MLO119,[1]BA!$A$6:$H$184,{2,5,8},0),{"No encontrado","X","X"}))))</f>
        <v>VARILLA CORRUGADA</v>
      </c>
      <c r="MLQ119" s="12" t="str">
        <v>Kg</v>
      </c>
      <c r="MLR119" s="4">
        <v>18</v>
      </c>
      <c r="MLS119" s="1">
        <f t="shared" ref="MLS119" si="7281">4*0.556*1.05</f>
        <v>2.34</v>
      </c>
      <c r="MLT119" s="4">
        <f t="shared" si="2280"/>
        <v>42.12</v>
      </c>
      <c r="MLW119" s="1" t="s">
        <v>538</v>
      </c>
      <c r="MLX119" s="4" t="str" cm="1">
        <f t="array" ref="MLX119:MLZ119">IFERROR(VLOOKUP(MLW119,[1]MA!$A$6:$D$32,{2,3,4},0),IFERROR(VLOOKUP(MLW119,[1]MO!$A$6:$D$26,{2,3,4},0),IFERROR(VLOOKUP(MLW119,[1]MQ!$A$6:$D$26,{2,3,4},0),IFERROR(VLOOKUP(MLW119,[1]BA!$A$6:$H$184,{2,5,8},0),{"No encontrado","X","X"}))))</f>
        <v>VARILLA CORRUGADA</v>
      </c>
      <c r="MLY119" s="12" t="str">
        <v>Kg</v>
      </c>
      <c r="MLZ119" s="4">
        <v>18</v>
      </c>
      <c r="MMA119" s="1">
        <f t="shared" ref="MMA119" si="7282">4*0.556*1.05</f>
        <v>2.34</v>
      </c>
      <c r="MMB119" s="4">
        <f t="shared" si="2282"/>
        <v>42.12</v>
      </c>
      <c r="MME119" s="1" t="s">
        <v>538</v>
      </c>
      <c r="MMF119" s="4" t="str" cm="1">
        <f t="array" ref="MMF119:MMH119">IFERROR(VLOOKUP(MME119,[1]MA!$A$6:$D$32,{2,3,4},0),IFERROR(VLOOKUP(MME119,[1]MO!$A$6:$D$26,{2,3,4},0),IFERROR(VLOOKUP(MME119,[1]MQ!$A$6:$D$26,{2,3,4},0),IFERROR(VLOOKUP(MME119,[1]BA!$A$6:$H$184,{2,5,8},0),{"No encontrado","X","X"}))))</f>
        <v>VARILLA CORRUGADA</v>
      </c>
      <c r="MMG119" s="12" t="str">
        <v>Kg</v>
      </c>
      <c r="MMH119" s="4">
        <v>18</v>
      </c>
      <c r="MMI119" s="1">
        <f t="shared" ref="MMI119" si="7283">4*0.556*1.05</f>
        <v>2.34</v>
      </c>
      <c r="MMJ119" s="4">
        <f t="shared" si="2284"/>
        <v>42.12</v>
      </c>
      <c r="MMM119" s="1" t="s">
        <v>538</v>
      </c>
      <c r="MMN119" s="4" t="str" cm="1">
        <f t="array" ref="MMN119:MMP119">IFERROR(VLOOKUP(MMM119,[1]MA!$A$6:$D$32,{2,3,4},0),IFERROR(VLOOKUP(MMM119,[1]MO!$A$6:$D$26,{2,3,4},0),IFERROR(VLOOKUP(MMM119,[1]MQ!$A$6:$D$26,{2,3,4},0),IFERROR(VLOOKUP(MMM119,[1]BA!$A$6:$H$184,{2,5,8},0),{"No encontrado","X","X"}))))</f>
        <v>VARILLA CORRUGADA</v>
      </c>
      <c r="MMO119" s="12" t="str">
        <v>Kg</v>
      </c>
      <c r="MMP119" s="4">
        <v>18</v>
      </c>
      <c r="MMQ119" s="1">
        <f t="shared" ref="MMQ119" si="7284">4*0.556*1.05</f>
        <v>2.34</v>
      </c>
      <c r="MMR119" s="4">
        <f t="shared" si="2286"/>
        <v>42.12</v>
      </c>
      <c r="MMU119" s="1" t="s">
        <v>538</v>
      </c>
      <c r="MMV119" s="4" t="str" cm="1">
        <f t="array" ref="MMV119:MMX119">IFERROR(VLOOKUP(MMU119,[1]MA!$A$6:$D$32,{2,3,4},0),IFERROR(VLOOKUP(MMU119,[1]MO!$A$6:$D$26,{2,3,4},0),IFERROR(VLOOKUP(MMU119,[1]MQ!$A$6:$D$26,{2,3,4},0),IFERROR(VLOOKUP(MMU119,[1]BA!$A$6:$H$184,{2,5,8},0),{"No encontrado","X","X"}))))</f>
        <v>VARILLA CORRUGADA</v>
      </c>
      <c r="MMW119" s="12" t="str">
        <v>Kg</v>
      </c>
      <c r="MMX119" s="4">
        <v>18</v>
      </c>
      <c r="MMY119" s="1">
        <f t="shared" ref="MMY119" si="7285">4*0.556*1.05</f>
        <v>2.34</v>
      </c>
      <c r="MMZ119" s="4">
        <f t="shared" si="2288"/>
        <v>42.12</v>
      </c>
      <c r="MNC119" s="1" t="s">
        <v>538</v>
      </c>
      <c r="MND119" s="4" t="str" cm="1">
        <f t="array" ref="MND119:MNF119">IFERROR(VLOOKUP(MNC119,[1]MA!$A$6:$D$32,{2,3,4},0),IFERROR(VLOOKUP(MNC119,[1]MO!$A$6:$D$26,{2,3,4},0),IFERROR(VLOOKUP(MNC119,[1]MQ!$A$6:$D$26,{2,3,4},0),IFERROR(VLOOKUP(MNC119,[1]BA!$A$6:$H$184,{2,5,8},0),{"No encontrado","X","X"}))))</f>
        <v>VARILLA CORRUGADA</v>
      </c>
      <c r="MNE119" s="12" t="str">
        <v>Kg</v>
      </c>
      <c r="MNF119" s="4">
        <v>18</v>
      </c>
      <c r="MNG119" s="1">
        <f t="shared" ref="MNG119" si="7286">4*0.556*1.05</f>
        <v>2.34</v>
      </c>
      <c r="MNH119" s="4">
        <f t="shared" si="2290"/>
        <v>42.12</v>
      </c>
      <c r="MNK119" s="1" t="s">
        <v>538</v>
      </c>
      <c r="MNL119" s="4" t="str" cm="1">
        <f t="array" ref="MNL119:MNN119">IFERROR(VLOOKUP(MNK119,[1]MA!$A$6:$D$32,{2,3,4},0),IFERROR(VLOOKUP(MNK119,[1]MO!$A$6:$D$26,{2,3,4},0),IFERROR(VLOOKUP(MNK119,[1]MQ!$A$6:$D$26,{2,3,4},0),IFERROR(VLOOKUP(MNK119,[1]BA!$A$6:$H$184,{2,5,8},0),{"No encontrado","X","X"}))))</f>
        <v>VARILLA CORRUGADA</v>
      </c>
      <c r="MNM119" s="12" t="str">
        <v>Kg</v>
      </c>
      <c r="MNN119" s="4">
        <v>18</v>
      </c>
      <c r="MNO119" s="1">
        <f t="shared" ref="MNO119" si="7287">4*0.556*1.05</f>
        <v>2.34</v>
      </c>
      <c r="MNP119" s="4">
        <f t="shared" si="2292"/>
        <v>42.12</v>
      </c>
      <c r="MNS119" s="1" t="s">
        <v>538</v>
      </c>
      <c r="MNT119" s="4" t="str" cm="1">
        <f t="array" ref="MNT119:MNV119">IFERROR(VLOOKUP(MNS119,[1]MA!$A$6:$D$32,{2,3,4},0),IFERROR(VLOOKUP(MNS119,[1]MO!$A$6:$D$26,{2,3,4},0),IFERROR(VLOOKUP(MNS119,[1]MQ!$A$6:$D$26,{2,3,4},0),IFERROR(VLOOKUP(MNS119,[1]BA!$A$6:$H$184,{2,5,8},0),{"No encontrado","X","X"}))))</f>
        <v>VARILLA CORRUGADA</v>
      </c>
      <c r="MNU119" s="12" t="str">
        <v>Kg</v>
      </c>
      <c r="MNV119" s="4">
        <v>18</v>
      </c>
      <c r="MNW119" s="1">
        <f t="shared" ref="MNW119" si="7288">4*0.556*1.05</f>
        <v>2.34</v>
      </c>
      <c r="MNX119" s="4">
        <f t="shared" si="2294"/>
        <v>42.12</v>
      </c>
      <c r="MOA119" s="1" t="s">
        <v>538</v>
      </c>
      <c r="MOB119" s="4" t="str" cm="1">
        <f t="array" ref="MOB119:MOD119">IFERROR(VLOOKUP(MOA119,[1]MA!$A$6:$D$32,{2,3,4},0),IFERROR(VLOOKUP(MOA119,[1]MO!$A$6:$D$26,{2,3,4},0),IFERROR(VLOOKUP(MOA119,[1]MQ!$A$6:$D$26,{2,3,4},0),IFERROR(VLOOKUP(MOA119,[1]BA!$A$6:$H$184,{2,5,8},0),{"No encontrado","X","X"}))))</f>
        <v>VARILLA CORRUGADA</v>
      </c>
      <c r="MOC119" s="12" t="str">
        <v>Kg</v>
      </c>
      <c r="MOD119" s="4">
        <v>18</v>
      </c>
      <c r="MOE119" s="1">
        <f t="shared" ref="MOE119" si="7289">4*0.556*1.05</f>
        <v>2.34</v>
      </c>
      <c r="MOF119" s="4">
        <f t="shared" si="2296"/>
        <v>42.12</v>
      </c>
      <c r="MOI119" s="1" t="s">
        <v>538</v>
      </c>
      <c r="MOJ119" s="4" t="str" cm="1">
        <f t="array" ref="MOJ119:MOL119">IFERROR(VLOOKUP(MOI119,[1]MA!$A$6:$D$32,{2,3,4},0),IFERROR(VLOOKUP(MOI119,[1]MO!$A$6:$D$26,{2,3,4},0),IFERROR(VLOOKUP(MOI119,[1]MQ!$A$6:$D$26,{2,3,4},0),IFERROR(VLOOKUP(MOI119,[1]BA!$A$6:$H$184,{2,5,8},0),{"No encontrado","X","X"}))))</f>
        <v>VARILLA CORRUGADA</v>
      </c>
      <c r="MOK119" s="12" t="str">
        <v>Kg</v>
      </c>
      <c r="MOL119" s="4">
        <v>18</v>
      </c>
      <c r="MOM119" s="1">
        <f t="shared" ref="MOM119" si="7290">4*0.556*1.05</f>
        <v>2.34</v>
      </c>
      <c r="MON119" s="4">
        <f t="shared" si="2298"/>
        <v>42.12</v>
      </c>
      <c r="MOQ119" s="1" t="s">
        <v>538</v>
      </c>
      <c r="MOR119" s="4" t="str" cm="1">
        <f t="array" ref="MOR119:MOT119">IFERROR(VLOOKUP(MOQ119,[1]MA!$A$6:$D$32,{2,3,4},0),IFERROR(VLOOKUP(MOQ119,[1]MO!$A$6:$D$26,{2,3,4},0),IFERROR(VLOOKUP(MOQ119,[1]MQ!$A$6:$D$26,{2,3,4},0),IFERROR(VLOOKUP(MOQ119,[1]BA!$A$6:$H$184,{2,5,8},0),{"No encontrado","X","X"}))))</f>
        <v>VARILLA CORRUGADA</v>
      </c>
      <c r="MOS119" s="12" t="str">
        <v>Kg</v>
      </c>
      <c r="MOT119" s="4">
        <v>18</v>
      </c>
      <c r="MOU119" s="1">
        <f t="shared" ref="MOU119" si="7291">4*0.556*1.05</f>
        <v>2.34</v>
      </c>
      <c r="MOV119" s="4">
        <f t="shared" si="2300"/>
        <v>42.12</v>
      </c>
      <c r="MOY119" s="1" t="s">
        <v>538</v>
      </c>
      <c r="MOZ119" s="4" t="str" cm="1">
        <f t="array" ref="MOZ119:MPB119">IFERROR(VLOOKUP(MOY119,[1]MA!$A$6:$D$32,{2,3,4},0),IFERROR(VLOOKUP(MOY119,[1]MO!$A$6:$D$26,{2,3,4},0),IFERROR(VLOOKUP(MOY119,[1]MQ!$A$6:$D$26,{2,3,4},0),IFERROR(VLOOKUP(MOY119,[1]BA!$A$6:$H$184,{2,5,8},0),{"No encontrado","X","X"}))))</f>
        <v>VARILLA CORRUGADA</v>
      </c>
      <c r="MPA119" s="12" t="str">
        <v>Kg</v>
      </c>
      <c r="MPB119" s="4">
        <v>18</v>
      </c>
      <c r="MPC119" s="1">
        <f t="shared" ref="MPC119" si="7292">4*0.556*1.05</f>
        <v>2.34</v>
      </c>
      <c r="MPD119" s="4">
        <f t="shared" si="2302"/>
        <v>42.12</v>
      </c>
      <c r="MPG119" s="1" t="s">
        <v>538</v>
      </c>
      <c r="MPH119" s="4" t="str" cm="1">
        <f t="array" ref="MPH119:MPJ119">IFERROR(VLOOKUP(MPG119,[1]MA!$A$6:$D$32,{2,3,4},0),IFERROR(VLOOKUP(MPG119,[1]MO!$A$6:$D$26,{2,3,4},0),IFERROR(VLOOKUP(MPG119,[1]MQ!$A$6:$D$26,{2,3,4},0),IFERROR(VLOOKUP(MPG119,[1]BA!$A$6:$H$184,{2,5,8},0),{"No encontrado","X","X"}))))</f>
        <v>VARILLA CORRUGADA</v>
      </c>
      <c r="MPI119" s="12" t="str">
        <v>Kg</v>
      </c>
      <c r="MPJ119" s="4">
        <v>18</v>
      </c>
      <c r="MPK119" s="1">
        <f t="shared" ref="MPK119" si="7293">4*0.556*1.05</f>
        <v>2.34</v>
      </c>
      <c r="MPL119" s="4">
        <f t="shared" si="2304"/>
        <v>42.12</v>
      </c>
      <c r="MPO119" s="1" t="s">
        <v>538</v>
      </c>
      <c r="MPP119" s="4" t="str" cm="1">
        <f t="array" ref="MPP119:MPR119">IFERROR(VLOOKUP(MPO119,[1]MA!$A$6:$D$32,{2,3,4},0),IFERROR(VLOOKUP(MPO119,[1]MO!$A$6:$D$26,{2,3,4},0),IFERROR(VLOOKUP(MPO119,[1]MQ!$A$6:$D$26,{2,3,4},0),IFERROR(VLOOKUP(MPO119,[1]BA!$A$6:$H$184,{2,5,8},0),{"No encontrado","X","X"}))))</f>
        <v>VARILLA CORRUGADA</v>
      </c>
      <c r="MPQ119" s="12" t="str">
        <v>Kg</v>
      </c>
      <c r="MPR119" s="4">
        <v>18</v>
      </c>
      <c r="MPS119" s="1">
        <f t="shared" ref="MPS119" si="7294">4*0.556*1.05</f>
        <v>2.34</v>
      </c>
      <c r="MPT119" s="4">
        <f t="shared" si="2306"/>
        <v>42.12</v>
      </c>
      <c r="MPW119" s="1" t="s">
        <v>538</v>
      </c>
      <c r="MPX119" s="4" t="str" cm="1">
        <f t="array" ref="MPX119:MPZ119">IFERROR(VLOOKUP(MPW119,[1]MA!$A$6:$D$32,{2,3,4},0),IFERROR(VLOOKUP(MPW119,[1]MO!$A$6:$D$26,{2,3,4},0),IFERROR(VLOOKUP(MPW119,[1]MQ!$A$6:$D$26,{2,3,4},0),IFERROR(VLOOKUP(MPW119,[1]BA!$A$6:$H$184,{2,5,8},0),{"No encontrado","X","X"}))))</f>
        <v>VARILLA CORRUGADA</v>
      </c>
      <c r="MPY119" s="12" t="str">
        <v>Kg</v>
      </c>
      <c r="MPZ119" s="4">
        <v>18</v>
      </c>
      <c r="MQA119" s="1">
        <f t="shared" ref="MQA119" si="7295">4*0.556*1.05</f>
        <v>2.34</v>
      </c>
      <c r="MQB119" s="4">
        <f t="shared" si="2308"/>
        <v>42.12</v>
      </c>
      <c r="MQE119" s="1" t="s">
        <v>538</v>
      </c>
      <c r="MQF119" s="4" t="str" cm="1">
        <f t="array" ref="MQF119:MQH119">IFERROR(VLOOKUP(MQE119,[1]MA!$A$6:$D$32,{2,3,4},0),IFERROR(VLOOKUP(MQE119,[1]MO!$A$6:$D$26,{2,3,4},0),IFERROR(VLOOKUP(MQE119,[1]MQ!$A$6:$D$26,{2,3,4},0),IFERROR(VLOOKUP(MQE119,[1]BA!$A$6:$H$184,{2,5,8},0),{"No encontrado","X","X"}))))</f>
        <v>VARILLA CORRUGADA</v>
      </c>
      <c r="MQG119" s="12" t="str">
        <v>Kg</v>
      </c>
      <c r="MQH119" s="4">
        <v>18</v>
      </c>
      <c r="MQI119" s="1">
        <f t="shared" ref="MQI119" si="7296">4*0.556*1.05</f>
        <v>2.34</v>
      </c>
      <c r="MQJ119" s="4">
        <f t="shared" si="2310"/>
        <v>42.12</v>
      </c>
      <c r="MQM119" s="1" t="s">
        <v>538</v>
      </c>
      <c r="MQN119" s="4" t="str" cm="1">
        <f t="array" ref="MQN119:MQP119">IFERROR(VLOOKUP(MQM119,[1]MA!$A$6:$D$32,{2,3,4},0),IFERROR(VLOOKUP(MQM119,[1]MO!$A$6:$D$26,{2,3,4},0),IFERROR(VLOOKUP(MQM119,[1]MQ!$A$6:$D$26,{2,3,4},0),IFERROR(VLOOKUP(MQM119,[1]BA!$A$6:$H$184,{2,5,8},0),{"No encontrado","X","X"}))))</f>
        <v>VARILLA CORRUGADA</v>
      </c>
      <c r="MQO119" s="12" t="str">
        <v>Kg</v>
      </c>
      <c r="MQP119" s="4">
        <v>18</v>
      </c>
      <c r="MQQ119" s="1">
        <f t="shared" ref="MQQ119" si="7297">4*0.556*1.05</f>
        <v>2.34</v>
      </c>
      <c r="MQR119" s="4">
        <f t="shared" si="2312"/>
        <v>42.12</v>
      </c>
      <c r="MQU119" s="1" t="s">
        <v>538</v>
      </c>
      <c r="MQV119" s="4" t="str" cm="1">
        <f t="array" ref="MQV119:MQX119">IFERROR(VLOOKUP(MQU119,[1]MA!$A$6:$D$32,{2,3,4},0),IFERROR(VLOOKUP(MQU119,[1]MO!$A$6:$D$26,{2,3,4},0),IFERROR(VLOOKUP(MQU119,[1]MQ!$A$6:$D$26,{2,3,4},0),IFERROR(VLOOKUP(MQU119,[1]BA!$A$6:$H$184,{2,5,8},0),{"No encontrado","X","X"}))))</f>
        <v>VARILLA CORRUGADA</v>
      </c>
      <c r="MQW119" s="12" t="str">
        <v>Kg</v>
      </c>
      <c r="MQX119" s="4">
        <v>18</v>
      </c>
      <c r="MQY119" s="1">
        <f t="shared" ref="MQY119" si="7298">4*0.556*1.05</f>
        <v>2.34</v>
      </c>
      <c r="MQZ119" s="4">
        <f t="shared" si="2314"/>
        <v>42.12</v>
      </c>
      <c r="MRC119" s="1" t="s">
        <v>538</v>
      </c>
      <c r="MRD119" s="4" t="str" cm="1">
        <f t="array" ref="MRD119:MRF119">IFERROR(VLOOKUP(MRC119,[1]MA!$A$6:$D$32,{2,3,4},0),IFERROR(VLOOKUP(MRC119,[1]MO!$A$6:$D$26,{2,3,4},0),IFERROR(VLOOKUP(MRC119,[1]MQ!$A$6:$D$26,{2,3,4},0),IFERROR(VLOOKUP(MRC119,[1]BA!$A$6:$H$184,{2,5,8},0),{"No encontrado","X","X"}))))</f>
        <v>VARILLA CORRUGADA</v>
      </c>
      <c r="MRE119" s="12" t="str">
        <v>Kg</v>
      </c>
      <c r="MRF119" s="4">
        <v>18</v>
      </c>
      <c r="MRG119" s="1">
        <f t="shared" ref="MRG119" si="7299">4*0.556*1.05</f>
        <v>2.34</v>
      </c>
      <c r="MRH119" s="4">
        <f t="shared" si="2316"/>
        <v>42.12</v>
      </c>
      <c r="MRK119" s="1" t="s">
        <v>538</v>
      </c>
      <c r="MRL119" s="4" t="str" cm="1">
        <f t="array" ref="MRL119:MRN119">IFERROR(VLOOKUP(MRK119,[1]MA!$A$6:$D$32,{2,3,4},0),IFERROR(VLOOKUP(MRK119,[1]MO!$A$6:$D$26,{2,3,4},0),IFERROR(VLOOKUP(MRK119,[1]MQ!$A$6:$D$26,{2,3,4},0),IFERROR(VLOOKUP(MRK119,[1]BA!$A$6:$H$184,{2,5,8},0),{"No encontrado","X","X"}))))</f>
        <v>VARILLA CORRUGADA</v>
      </c>
      <c r="MRM119" s="12" t="str">
        <v>Kg</v>
      </c>
      <c r="MRN119" s="4">
        <v>18</v>
      </c>
      <c r="MRO119" s="1">
        <f t="shared" ref="MRO119" si="7300">4*0.556*1.05</f>
        <v>2.34</v>
      </c>
      <c r="MRP119" s="4">
        <f t="shared" si="2318"/>
        <v>42.12</v>
      </c>
      <c r="MRS119" s="1" t="s">
        <v>538</v>
      </c>
      <c r="MRT119" s="4" t="str" cm="1">
        <f t="array" ref="MRT119:MRV119">IFERROR(VLOOKUP(MRS119,[1]MA!$A$6:$D$32,{2,3,4},0),IFERROR(VLOOKUP(MRS119,[1]MO!$A$6:$D$26,{2,3,4},0),IFERROR(VLOOKUP(MRS119,[1]MQ!$A$6:$D$26,{2,3,4},0),IFERROR(VLOOKUP(MRS119,[1]BA!$A$6:$H$184,{2,5,8},0),{"No encontrado","X","X"}))))</f>
        <v>VARILLA CORRUGADA</v>
      </c>
      <c r="MRU119" s="12" t="str">
        <v>Kg</v>
      </c>
      <c r="MRV119" s="4">
        <v>18</v>
      </c>
      <c r="MRW119" s="1">
        <f t="shared" ref="MRW119" si="7301">4*0.556*1.05</f>
        <v>2.34</v>
      </c>
      <c r="MRX119" s="4">
        <f t="shared" si="2320"/>
        <v>42.12</v>
      </c>
      <c r="MSA119" s="1" t="s">
        <v>538</v>
      </c>
      <c r="MSB119" s="4" t="str" cm="1">
        <f t="array" ref="MSB119:MSD119">IFERROR(VLOOKUP(MSA119,[1]MA!$A$6:$D$32,{2,3,4},0),IFERROR(VLOOKUP(MSA119,[1]MO!$A$6:$D$26,{2,3,4},0),IFERROR(VLOOKUP(MSA119,[1]MQ!$A$6:$D$26,{2,3,4},0),IFERROR(VLOOKUP(MSA119,[1]BA!$A$6:$H$184,{2,5,8},0),{"No encontrado","X","X"}))))</f>
        <v>VARILLA CORRUGADA</v>
      </c>
      <c r="MSC119" s="12" t="str">
        <v>Kg</v>
      </c>
      <c r="MSD119" s="4">
        <v>18</v>
      </c>
      <c r="MSE119" s="1">
        <f t="shared" ref="MSE119" si="7302">4*0.556*1.05</f>
        <v>2.34</v>
      </c>
      <c r="MSF119" s="4">
        <f t="shared" si="2322"/>
        <v>42.12</v>
      </c>
      <c r="MSI119" s="1" t="s">
        <v>538</v>
      </c>
      <c r="MSJ119" s="4" t="str" cm="1">
        <f t="array" ref="MSJ119:MSL119">IFERROR(VLOOKUP(MSI119,[1]MA!$A$6:$D$32,{2,3,4},0),IFERROR(VLOOKUP(MSI119,[1]MO!$A$6:$D$26,{2,3,4},0),IFERROR(VLOOKUP(MSI119,[1]MQ!$A$6:$D$26,{2,3,4},0),IFERROR(VLOOKUP(MSI119,[1]BA!$A$6:$H$184,{2,5,8},0),{"No encontrado","X","X"}))))</f>
        <v>VARILLA CORRUGADA</v>
      </c>
      <c r="MSK119" s="12" t="str">
        <v>Kg</v>
      </c>
      <c r="MSL119" s="4">
        <v>18</v>
      </c>
      <c r="MSM119" s="1">
        <f t="shared" ref="MSM119" si="7303">4*0.556*1.05</f>
        <v>2.34</v>
      </c>
      <c r="MSN119" s="4">
        <f t="shared" si="2324"/>
        <v>42.12</v>
      </c>
      <c r="MSQ119" s="1" t="s">
        <v>538</v>
      </c>
      <c r="MSR119" s="4" t="str" cm="1">
        <f t="array" ref="MSR119:MST119">IFERROR(VLOOKUP(MSQ119,[1]MA!$A$6:$D$32,{2,3,4},0),IFERROR(VLOOKUP(MSQ119,[1]MO!$A$6:$D$26,{2,3,4},0),IFERROR(VLOOKUP(MSQ119,[1]MQ!$A$6:$D$26,{2,3,4},0),IFERROR(VLOOKUP(MSQ119,[1]BA!$A$6:$H$184,{2,5,8},0),{"No encontrado","X","X"}))))</f>
        <v>VARILLA CORRUGADA</v>
      </c>
      <c r="MSS119" s="12" t="str">
        <v>Kg</v>
      </c>
      <c r="MST119" s="4">
        <v>18</v>
      </c>
      <c r="MSU119" s="1">
        <f t="shared" ref="MSU119" si="7304">4*0.556*1.05</f>
        <v>2.34</v>
      </c>
      <c r="MSV119" s="4">
        <f t="shared" si="2326"/>
        <v>42.12</v>
      </c>
      <c r="MSY119" s="1" t="s">
        <v>538</v>
      </c>
      <c r="MSZ119" s="4" t="str" cm="1">
        <f t="array" ref="MSZ119:MTB119">IFERROR(VLOOKUP(MSY119,[1]MA!$A$6:$D$32,{2,3,4},0),IFERROR(VLOOKUP(MSY119,[1]MO!$A$6:$D$26,{2,3,4},0),IFERROR(VLOOKUP(MSY119,[1]MQ!$A$6:$D$26,{2,3,4},0),IFERROR(VLOOKUP(MSY119,[1]BA!$A$6:$H$184,{2,5,8},0),{"No encontrado","X","X"}))))</f>
        <v>VARILLA CORRUGADA</v>
      </c>
      <c r="MTA119" s="12" t="str">
        <v>Kg</v>
      </c>
      <c r="MTB119" s="4">
        <v>18</v>
      </c>
      <c r="MTC119" s="1">
        <f t="shared" ref="MTC119" si="7305">4*0.556*1.05</f>
        <v>2.34</v>
      </c>
      <c r="MTD119" s="4">
        <f t="shared" si="2328"/>
        <v>42.12</v>
      </c>
      <c r="MTG119" s="1" t="s">
        <v>538</v>
      </c>
      <c r="MTH119" s="4" t="str" cm="1">
        <f t="array" ref="MTH119:MTJ119">IFERROR(VLOOKUP(MTG119,[1]MA!$A$6:$D$32,{2,3,4},0),IFERROR(VLOOKUP(MTG119,[1]MO!$A$6:$D$26,{2,3,4},0),IFERROR(VLOOKUP(MTG119,[1]MQ!$A$6:$D$26,{2,3,4},0),IFERROR(VLOOKUP(MTG119,[1]BA!$A$6:$H$184,{2,5,8},0),{"No encontrado","X","X"}))))</f>
        <v>VARILLA CORRUGADA</v>
      </c>
      <c r="MTI119" s="12" t="str">
        <v>Kg</v>
      </c>
      <c r="MTJ119" s="4">
        <v>18</v>
      </c>
      <c r="MTK119" s="1">
        <f t="shared" ref="MTK119" si="7306">4*0.556*1.05</f>
        <v>2.34</v>
      </c>
      <c r="MTL119" s="4">
        <f t="shared" si="2330"/>
        <v>42.12</v>
      </c>
      <c r="MTO119" s="1" t="s">
        <v>538</v>
      </c>
      <c r="MTP119" s="4" t="str" cm="1">
        <f t="array" ref="MTP119:MTR119">IFERROR(VLOOKUP(MTO119,[1]MA!$A$6:$D$32,{2,3,4},0),IFERROR(VLOOKUP(MTO119,[1]MO!$A$6:$D$26,{2,3,4},0),IFERROR(VLOOKUP(MTO119,[1]MQ!$A$6:$D$26,{2,3,4},0),IFERROR(VLOOKUP(MTO119,[1]BA!$A$6:$H$184,{2,5,8},0),{"No encontrado","X","X"}))))</f>
        <v>VARILLA CORRUGADA</v>
      </c>
      <c r="MTQ119" s="12" t="str">
        <v>Kg</v>
      </c>
      <c r="MTR119" s="4">
        <v>18</v>
      </c>
      <c r="MTS119" s="1">
        <f t="shared" ref="MTS119" si="7307">4*0.556*1.05</f>
        <v>2.34</v>
      </c>
      <c r="MTT119" s="4">
        <f t="shared" si="2332"/>
        <v>42.12</v>
      </c>
      <c r="MTW119" s="1" t="s">
        <v>538</v>
      </c>
      <c r="MTX119" s="4" t="str" cm="1">
        <f t="array" ref="MTX119:MTZ119">IFERROR(VLOOKUP(MTW119,[1]MA!$A$6:$D$32,{2,3,4},0),IFERROR(VLOOKUP(MTW119,[1]MO!$A$6:$D$26,{2,3,4},0),IFERROR(VLOOKUP(MTW119,[1]MQ!$A$6:$D$26,{2,3,4},0),IFERROR(VLOOKUP(MTW119,[1]BA!$A$6:$H$184,{2,5,8},0),{"No encontrado","X","X"}))))</f>
        <v>VARILLA CORRUGADA</v>
      </c>
      <c r="MTY119" s="12" t="str">
        <v>Kg</v>
      </c>
      <c r="MTZ119" s="4">
        <v>18</v>
      </c>
      <c r="MUA119" s="1">
        <f t="shared" ref="MUA119" si="7308">4*0.556*1.05</f>
        <v>2.34</v>
      </c>
      <c r="MUB119" s="4">
        <f t="shared" si="2334"/>
        <v>42.12</v>
      </c>
      <c r="MUE119" s="1" t="s">
        <v>538</v>
      </c>
      <c r="MUF119" s="4" t="str" cm="1">
        <f t="array" ref="MUF119:MUH119">IFERROR(VLOOKUP(MUE119,[1]MA!$A$6:$D$32,{2,3,4},0),IFERROR(VLOOKUP(MUE119,[1]MO!$A$6:$D$26,{2,3,4},0),IFERROR(VLOOKUP(MUE119,[1]MQ!$A$6:$D$26,{2,3,4},0),IFERROR(VLOOKUP(MUE119,[1]BA!$A$6:$H$184,{2,5,8},0),{"No encontrado","X","X"}))))</f>
        <v>VARILLA CORRUGADA</v>
      </c>
      <c r="MUG119" s="12" t="str">
        <v>Kg</v>
      </c>
      <c r="MUH119" s="4">
        <v>18</v>
      </c>
      <c r="MUI119" s="1">
        <f t="shared" ref="MUI119" si="7309">4*0.556*1.05</f>
        <v>2.34</v>
      </c>
      <c r="MUJ119" s="4">
        <f t="shared" si="2336"/>
        <v>42.12</v>
      </c>
      <c r="MUM119" s="1" t="s">
        <v>538</v>
      </c>
      <c r="MUN119" s="4" t="str" cm="1">
        <f t="array" ref="MUN119:MUP119">IFERROR(VLOOKUP(MUM119,[1]MA!$A$6:$D$32,{2,3,4},0),IFERROR(VLOOKUP(MUM119,[1]MO!$A$6:$D$26,{2,3,4},0),IFERROR(VLOOKUP(MUM119,[1]MQ!$A$6:$D$26,{2,3,4},0),IFERROR(VLOOKUP(MUM119,[1]BA!$A$6:$H$184,{2,5,8},0),{"No encontrado","X","X"}))))</f>
        <v>VARILLA CORRUGADA</v>
      </c>
      <c r="MUO119" s="12" t="str">
        <v>Kg</v>
      </c>
      <c r="MUP119" s="4">
        <v>18</v>
      </c>
      <c r="MUQ119" s="1">
        <f t="shared" ref="MUQ119" si="7310">4*0.556*1.05</f>
        <v>2.34</v>
      </c>
      <c r="MUR119" s="4">
        <f t="shared" si="2338"/>
        <v>42.12</v>
      </c>
      <c r="MUU119" s="1" t="s">
        <v>538</v>
      </c>
      <c r="MUV119" s="4" t="str" cm="1">
        <f t="array" ref="MUV119:MUX119">IFERROR(VLOOKUP(MUU119,[1]MA!$A$6:$D$32,{2,3,4},0),IFERROR(VLOOKUP(MUU119,[1]MO!$A$6:$D$26,{2,3,4},0),IFERROR(VLOOKUP(MUU119,[1]MQ!$A$6:$D$26,{2,3,4},0),IFERROR(VLOOKUP(MUU119,[1]BA!$A$6:$H$184,{2,5,8},0),{"No encontrado","X","X"}))))</f>
        <v>VARILLA CORRUGADA</v>
      </c>
      <c r="MUW119" s="12" t="str">
        <v>Kg</v>
      </c>
      <c r="MUX119" s="4">
        <v>18</v>
      </c>
      <c r="MUY119" s="1">
        <f t="shared" ref="MUY119" si="7311">4*0.556*1.05</f>
        <v>2.34</v>
      </c>
      <c r="MUZ119" s="4">
        <f t="shared" si="2340"/>
        <v>42.12</v>
      </c>
      <c r="MVC119" s="1" t="s">
        <v>538</v>
      </c>
      <c r="MVD119" s="4" t="str" cm="1">
        <f t="array" ref="MVD119:MVF119">IFERROR(VLOOKUP(MVC119,[1]MA!$A$6:$D$32,{2,3,4},0),IFERROR(VLOOKUP(MVC119,[1]MO!$A$6:$D$26,{2,3,4},0),IFERROR(VLOOKUP(MVC119,[1]MQ!$A$6:$D$26,{2,3,4},0),IFERROR(VLOOKUP(MVC119,[1]BA!$A$6:$H$184,{2,5,8},0),{"No encontrado","X","X"}))))</f>
        <v>VARILLA CORRUGADA</v>
      </c>
      <c r="MVE119" s="12" t="str">
        <v>Kg</v>
      </c>
      <c r="MVF119" s="4">
        <v>18</v>
      </c>
      <c r="MVG119" s="1">
        <f t="shared" ref="MVG119" si="7312">4*0.556*1.05</f>
        <v>2.34</v>
      </c>
      <c r="MVH119" s="4">
        <f t="shared" si="2342"/>
        <v>42.12</v>
      </c>
      <c r="MVK119" s="1" t="s">
        <v>538</v>
      </c>
      <c r="MVL119" s="4" t="str" cm="1">
        <f t="array" ref="MVL119:MVN119">IFERROR(VLOOKUP(MVK119,[1]MA!$A$6:$D$32,{2,3,4},0),IFERROR(VLOOKUP(MVK119,[1]MO!$A$6:$D$26,{2,3,4},0),IFERROR(VLOOKUP(MVK119,[1]MQ!$A$6:$D$26,{2,3,4},0),IFERROR(VLOOKUP(MVK119,[1]BA!$A$6:$H$184,{2,5,8},0),{"No encontrado","X","X"}))))</f>
        <v>VARILLA CORRUGADA</v>
      </c>
      <c r="MVM119" s="12" t="str">
        <v>Kg</v>
      </c>
      <c r="MVN119" s="4">
        <v>18</v>
      </c>
      <c r="MVO119" s="1">
        <f t="shared" ref="MVO119" si="7313">4*0.556*1.05</f>
        <v>2.34</v>
      </c>
      <c r="MVP119" s="4">
        <f t="shared" si="2344"/>
        <v>42.12</v>
      </c>
      <c r="MVS119" s="1" t="s">
        <v>538</v>
      </c>
      <c r="MVT119" s="4" t="str" cm="1">
        <f t="array" ref="MVT119:MVV119">IFERROR(VLOOKUP(MVS119,[1]MA!$A$6:$D$32,{2,3,4},0),IFERROR(VLOOKUP(MVS119,[1]MO!$A$6:$D$26,{2,3,4},0),IFERROR(VLOOKUP(MVS119,[1]MQ!$A$6:$D$26,{2,3,4},0),IFERROR(VLOOKUP(MVS119,[1]BA!$A$6:$H$184,{2,5,8},0),{"No encontrado","X","X"}))))</f>
        <v>VARILLA CORRUGADA</v>
      </c>
      <c r="MVU119" s="12" t="str">
        <v>Kg</v>
      </c>
      <c r="MVV119" s="4">
        <v>18</v>
      </c>
      <c r="MVW119" s="1">
        <f t="shared" ref="MVW119" si="7314">4*0.556*1.05</f>
        <v>2.34</v>
      </c>
      <c r="MVX119" s="4">
        <f t="shared" si="2346"/>
        <v>42.12</v>
      </c>
      <c r="MWA119" s="1" t="s">
        <v>538</v>
      </c>
      <c r="MWB119" s="4" t="str" cm="1">
        <f t="array" ref="MWB119:MWD119">IFERROR(VLOOKUP(MWA119,[1]MA!$A$6:$D$32,{2,3,4},0),IFERROR(VLOOKUP(MWA119,[1]MO!$A$6:$D$26,{2,3,4},0),IFERROR(VLOOKUP(MWA119,[1]MQ!$A$6:$D$26,{2,3,4},0),IFERROR(VLOOKUP(MWA119,[1]BA!$A$6:$H$184,{2,5,8},0),{"No encontrado","X","X"}))))</f>
        <v>VARILLA CORRUGADA</v>
      </c>
      <c r="MWC119" s="12" t="str">
        <v>Kg</v>
      </c>
      <c r="MWD119" s="4">
        <v>18</v>
      </c>
      <c r="MWE119" s="1">
        <f t="shared" ref="MWE119" si="7315">4*0.556*1.05</f>
        <v>2.34</v>
      </c>
      <c r="MWF119" s="4">
        <f t="shared" si="2348"/>
        <v>42.12</v>
      </c>
      <c r="MWI119" s="1" t="s">
        <v>538</v>
      </c>
      <c r="MWJ119" s="4" t="str" cm="1">
        <f t="array" ref="MWJ119:MWL119">IFERROR(VLOOKUP(MWI119,[1]MA!$A$6:$D$32,{2,3,4},0),IFERROR(VLOOKUP(MWI119,[1]MO!$A$6:$D$26,{2,3,4},0),IFERROR(VLOOKUP(MWI119,[1]MQ!$A$6:$D$26,{2,3,4},0),IFERROR(VLOOKUP(MWI119,[1]BA!$A$6:$H$184,{2,5,8},0),{"No encontrado","X","X"}))))</f>
        <v>VARILLA CORRUGADA</v>
      </c>
      <c r="MWK119" s="12" t="str">
        <v>Kg</v>
      </c>
      <c r="MWL119" s="4">
        <v>18</v>
      </c>
      <c r="MWM119" s="1">
        <f t="shared" ref="MWM119" si="7316">4*0.556*1.05</f>
        <v>2.34</v>
      </c>
      <c r="MWN119" s="4">
        <f t="shared" si="2350"/>
        <v>42.12</v>
      </c>
      <c r="MWQ119" s="1" t="s">
        <v>538</v>
      </c>
      <c r="MWR119" s="4" t="str" cm="1">
        <f t="array" ref="MWR119:MWT119">IFERROR(VLOOKUP(MWQ119,[1]MA!$A$6:$D$32,{2,3,4},0),IFERROR(VLOOKUP(MWQ119,[1]MO!$A$6:$D$26,{2,3,4},0),IFERROR(VLOOKUP(MWQ119,[1]MQ!$A$6:$D$26,{2,3,4},0),IFERROR(VLOOKUP(MWQ119,[1]BA!$A$6:$H$184,{2,5,8},0),{"No encontrado","X","X"}))))</f>
        <v>VARILLA CORRUGADA</v>
      </c>
      <c r="MWS119" s="12" t="str">
        <v>Kg</v>
      </c>
      <c r="MWT119" s="4">
        <v>18</v>
      </c>
      <c r="MWU119" s="1">
        <f t="shared" ref="MWU119" si="7317">4*0.556*1.05</f>
        <v>2.34</v>
      </c>
      <c r="MWV119" s="4">
        <f t="shared" si="2352"/>
        <v>42.12</v>
      </c>
      <c r="MWY119" s="1" t="s">
        <v>538</v>
      </c>
      <c r="MWZ119" s="4" t="str" cm="1">
        <f t="array" ref="MWZ119:MXB119">IFERROR(VLOOKUP(MWY119,[1]MA!$A$6:$D$32,{2,3,4},0),IFERROR(VLOOKUP(MWY119,[1]MO!$A$6:$D$26,{2,3,4},0),IFERROR(VLOOKUP(MWY119,[1]MQ!$A$6:$D$26,{2,3,4},0),IFERROR(VLOOKUP(MWY119,[1]BA!$A$6:$H$184,{2,5,8},0),{"No encontrado","X","X"}))))</f>
        <v>VARILLA CORRUGADA</v>
      </c>
      <c r="MXA119" s="12" t="str">
        <v>Kg</v>
      </c>
      <c r="MXB119" s="4">
        <v>18</v>
      </c>
      <c r="MXC119" s="1">
        <f t="shared" ref="MXC119" si="7318">4*0.556*1.05</f>
        <v>2.34</v>
      </c>
      <c r="MXD119" s="4">
        <f t="shared" si="2354"/>
        <v>42.12</v>
      </c>
      <c r="MXG119" s="1" t="s">
        <v>538</v>
      </c>
      <c r="MXH119" s="4" t="str" cm="1">
        <f t="array" ref="MXH119:MXJ119">IFERROR(VLOOKUP(MXG119,[1]MA!$A$6:$D$32,{2,3,4},0),IFERROR(VLOOKUP(MXG119,[1]MO!$A$6:$D$26,{2,3,4},0),IFERROR(VLOOKUP(MXG119,[1]MQ!$A$6:$D$26,{2,3,4},0),IFERROR(VLOOKUP(MXG119,[1]BA!$A$6:$H$184,{2,5,8},0),{"No encontrado","X","X"}))))</f>
        <v>VARILLA CORRUGADA</v>
      </c>
      <c r="MXI119" s="12" t="str">
        <v>Kg</v>
      </c>
      <c r="MXJ119" s="4">
        <v>18</v>
      </c>
      <c r="MXK119" s="1">
        <f t="shared" ref="MXK119" si="7319">4*0.556*1.05</f>
        <v>2.34</v>
      </c>
      <c r="MXL119" s="4">
        <f t="shared" si="2356"/>
        <v>42.12</v>
      </c>
      <c r="MXO119" s="1" t="s">
        <v>538</v>
      </c>
      <c r="MXP119" s="4" t="str" cm="1">
        <f t="array" ref="MXP119:MXR119">IFERROR(VLOOKUP(MXO119,[1]MA!$A$6:$D$32,{2,3,4},0),IFERROR(VLOOKUP(MXO119,[1]MO!$A$6:$D$26,{2,3,4},0),IFERROR(VLOOKUP(MXO119,[1]MQ!$A$6:$D$26,{2,3,4},0),IFERROR(VLOOKUP(MXO119,[1]BA!$A$6:$H$184,{2,5,8},0),{"No encontrado","X","X"}))))</f>
        <v>VARILLA CORRUGADA</v>
      </c>
      <c r="MXQ119" s="12" t="str">
        <v>Kg</v>
      </c>
      <c r="MXR119" s="4">
        <v>18</v>
      </c>
      <c r="MXS119" s="1">
        <f t="shared" ref="MXS119" si="7320">4*0.556*1.05</f>
        <v>2.34</v>
      </c>
      <c r="MXT119" s="4">
        <f t="shared" si="2358"/>
        <v>42.12</v>
      </c>
      <c r="MXW119" s="1" t="s">
        <v>538</v>
      </c>
      <c r="MXX119" s="4" t="str" cm="1">
        <f t="array" ref="MXX119:MXZ119">IFERROR(VLOOKUP(MXW119,[1]MA!$A$6:$D$32,{2,3,4},0),IFERROR(VLOOKUP(MXW119,[1]MO!$A$6:$D$26,{2,3,4},0),IFERROR(VLOOKUP(MXW119,[1]MQ!$A$6:$D$26,{2,3,4},0),IFERROR(VLOOKUP(MXW119,[1]BA!$A$6:$H$184,{2,5,8},0),{"No encontrado","X","X"}))))</f>
        <v>VARILLA CORRUGADA</v>
      </c>
      <c r="MXY119" s="12" t="str">
        <v>Kg</v>
      </c>
      <c r="MXZ119" s="4">
        <v>18</v>
      </c>
      <c r="MYA119" s="1">
        <f t="shared" ref="MYA119" si="7321">4*0.556*1.05</f>
        <v>2.34</v>
      </c>
      <c r="MYB119" s="4">
        <f t="shared" si="2360"/>
        <v>42.12</v>
      </c>
      <c r="MYE119" s="1" t="s">
        <v>538</v>
      </c>
      <c r="MYF119" s="4" t="str" cm="1">
        <f t="array" ref="MYF119:MYH119">IFERROR(VLOOKUP(MYE119,[1]MA!$A$6:$D$32,{2,3,4},0),IFERROR(VLOOKUP(MYE119,[1]MO!$A$6:$D$26,{2,3,4},0),IFERROR(VLOOKUP(MYE119,[1]MQ!$A$6:$D$26,{2,3,4},0),IFERROR(VLOOKUP(MYE119,[1]BA!$A$6:$H$184,{2,5,8},0),{"No encontrado","X","X"}))))</f>
        <v>VARILLA CORRUGADA</v>
      </c>
      <c r="MYG119" s="12" t="str">
        <v>Kg</v>
      </c>
      <c r="MYH119" s="4">
        <v>18</v>
      </c>
      <c r="MYI119" s="1">
        <f t="shared" ref="MYI119" si="7322">4*0.556*1.05</f>
        <v>2.34</v>
      </c>
      <c r="MYJ119" s="4">
        <f t="shared" si="2362"/>
        <v>42.12</v>
      </c>
      <c r="MYM119" s="1" t="s">
        <v>538</v>
      </c>
      <c r="MYN119" s="4" t="str" cm="1">
        <f t="array" ref="MYN119:MYP119">IFERROR(VLOOKUP(MYM119,[1]MA!$A$6:$D$32,{2,3,4},0),IFERROR(VLOOKUP(MYM119,[1]MO!$A$6:$D$26,{2,3,4},0),IFERROR(VLOOKUP(MYM119,[1]MQ!$A$6:$D$26,{2,3,4},0),IFERROR(VLOOKUP(MYM119,[1]BA!$A$6:$H$184,{2,5,8},0),{"No encontrado","X","X"}))))</f>
        <v>VARILLA CORRUGADA</v>
      </c>
      <c r="MYO119" s="12" t="str">
        <v>Kg</v>
      </c>
      <c r="MYP119" s="4">
        <v>18</v>
      </c>
      <c r="MYQ119" s="1">
        <f t="shared" ref="MYQ119" si="7323">4*0.556*1.05</f>
        <v>2.34</v>
      </c>
      <c r="MYR119" s="4">
        <f t="shared" si="2364"/>
        <v>42.12</v>
      </c>
      <c r="MYU119" s="1" t="s">
        <v>538</v>
      </c>
      <c r="MYV119" s="4" t="str" cm="1">
        <f t="array" ref="MYV119:MYX119">IFERROR(VLOOKUP(MYU119,[1]MA!$A$6:$D$32,{2,3,4},0),IFERROR(VLOOKUP(MYU119,[1]MO!$A$6:$D$26,{2,3,4},0),IFERROR(VLOOKUP(MYU119,[1]MQ!$A$6:$D$26,{2,3,4},0),IFERROR(VLOOKUP(MYU119,[1]BA!$A$6:$H$184,{2,5,8},0),{"No encontrado","X","X"}))))</f>
        <v>VARILLA CORRUGADA</v>
      </c>
      <c r="MYW119" s="12" t="str">
        <v>Kg</v>
      </c>
      <c r="MYX119" s="4">
        <v>18</v>
      </c>
      <c r="MYY119" s="1">
        <f t="shared" ref="MYY119" si="7324">4*0.556*1.05</f>
        <v>2.34</v>
      </c>
      <c r="MYZ119" s="4">
        <f t="shared" si="2366"/>
        <v>42.12</v>
      </c>
      <c r="MZC119" s="1" t="s">
        <v>538</v>
      </c>
      <c r="MZD119" s="4" t="str" cm="1">
        <f t="array" ref="MZD119:MZF119">IFERROR(VLOOKUP(MZC119,[1]MA!$A$6:$D$32,{2,3,4},0),IFERROR(VLOOKUP(MZC119,[1]MO!$A$6:$D$26,{2,3,4},0),IFERROR(VLOOKUP(MZC119,[1]MQ!$A$6:$D$26,{2,3,4},0),IFERROR(VLOOKUP(MZC119,[1]BA!$A$6:$H$184,{2,5,8},0),{"No encontrado","X","X"}))))</f>
        <v>VARILLA CORRUGADA</v>
      </c>
      <c r="MZE119" s="12" t="str">
        <v>Kg</v>
      </c>
      <c r="MZF119" s="4">
        <v>18</v>
      </c>
      <c r="MZG119" s="1">
        <f t="shared" ref="MZG119" si="7325">4*0.556*1.05</f>
        <v>2.34</v>
      </c>
      <c r="MZH119" s="4">
        <f t="shared" si="2368"/>
        <v>42.12</v>
      </c>
      <c r="MZK119" s="1" t="s">
        <v>538</v>
      </c>
      <c r="MZL119" s="4" t="str" cm="1">
        <f t="array" ref="MZL119:MZN119">IFERROR(VLOOKUP(MZK119,[1]MA!$A$6:$D$32,{2,3,4},0),IFERROR(VLOOKUP(MZK119,[1]MO!$A$6:$D$26,{2,3,4},0),IFERROR(VLOOKUP(MZK119,[1]MQ!$A$6:$D$26,{2,3,4},0),IFERROR(VLOOKUP(MZK119,[1]BA!$A$6:$H$184,{2,5,8},0),{"No encontrado","X","X"}))))</f>
        <v>VARILLA CORRUGADA</v>
      </c>
      <c r="MZM119" s="12" t="str">
        <v>Kg</v>
      </c>
      <c r="MZN119" s="4">
        <v>18</v>
      </c>
      <c r="MZO119" s="1">
        <f t="shared" ref="MZO119" si="7326">4*0.556*1.05</f>
        <v>2.34</v>
      </c>
      <c r="MZP119" s="4">
        <f t="shared" si="2370"/>
        <v>42.12</v>
      </c>
      <c r="MZS119" s="1" t="s">
        <v>538</v>
      </c>
      <c r="MZT119" s="4" t="str" cm="1">
        <f t="array" ref="MZT119:MZV119">IFERROR(VLOOKUP(MZS119,[1]MA!$A$6:$D$32,{2,3,4},0),IFERROR(VLOOKUP(MZS119,[1]MO!$A$6:$D$26,{2,3,4},0),IFERROR(VLOOKUP(MZS119,[1]MQ!$A$6:$D$26,{2,3,4},0),IFERROR(VLOOKUP(MZS119,[1]BA!$A$6:$H$184,{2,5,8},0),{"No encontrado","X","X"}))))</f>
        <v>VARILLA CORRUGADA</v>
      </c>
      <c r="MZU119" s="12" t="str">
        <v>Kg</v>
      </c>
      <c r="MZV119" s="4">
        <v>18</v>
      </c>
      <c r="MZW119" s="1">
        <f t="shared" ref="MZW119" si="7327">4*0.556*1.05</f>
        <v>2.34</v>
      </c>
      <c r="MZX119" s="4">
        <f t="shared" si="2372"/>
        <v>42.12</v>
      </c>
      <c r="NAA119" s="1" t="s">
        <v>538</v>
      </c>
      <c r="NAB119" s="4" t="str" cm="1">
        <f t="array" ref="NAB119:NAD119">IFERROR(VLOOKUP(NAA119,[1]MA!$A$6:$D$32,{2,3,4},0),IFERROR(VLOOKUP(NAA119,[1]MO!$A$6:$D$26,{2,3,4},0),IFERROR(VLOOKUP(NAA119,[1]MQ!$A$6:$D$26,{2,3,4},0),IFERROR(VLOOKUP(NAA119,[1]BA!$A$6:$H$184,{2,5,8},0),{"No encontrado","X","X"}))))</f>
        <v>VARILLA CORRUGADA</v>
      </c>
      <c r="NAC119" s="12" t="str">
        <v>Kg</v>
      </c>
      <c r="NAD119" s="4">
        <v>18</v>
      </c>
      <c r="NAE119" s="1">
        <f t="shared" ref="NAE119" si="7328">4*0.556*1.05</f>
        <v>2.34</v>
      </c>
      <c r="NAF119" s="4">
        <f t="shared" si="2374"/>
        <v>42.12</v>
      </c>
      <c r="NAI119" s="1" t="s">
        <v>538</v>
      </c>
      <c r="NAJ119" s="4" t="str" cm="1">
        <f t="array" ref="NAJ119:NAL119">IFERROR(VLOOKUP(NAI119,[1]MA!$A$6:$D$32,{2,3,4},0),IFERROR(VLOOKUP(NAI119,[1]MO!$A$6:$D$26,{2,3,4},0),IFERROR(VLOOKUP(NAI119,[1]MQ!$A$6:$D$26,{2,3,4},0),IFERROR(VLOOKUP(NAI119,[1]BA!$A$6:$H$184,{2,5,8},0),{"No encontrado","X","X"}))))</f>
        <v>VARILLA CORRUGADA</v>
      </c>
      <c r="NAK119" s="12" t="str">
        <v>Kg</v>
      </c>
      <c r="NAL119" s="4">
        <v>18</v>
      </c>
      <c r="NAM119" s="1">
        <f t="shared" ref="NAM119" si="7329">4*0.556*1.05</f>
        <v>2.34</v>
      </c>
      <c r="NAN119" s="4">
        <f t="shared" si="2376"/>
        <v>42.12</v>
      </c>
      <c r="NAQ119" s="1" t="s">
        <v>538</v>
      </c>
      <c r="NAR119" s="4" t="str" cm="1">
        <f t="array" ref="NAR119:NAT119">IFERROR(VLOOKUP(NAQ119,[1]MA!$A$6:$D$32,{2,3,4},0),IFERROR(VLOOKUP(NAQ119,[1]MO!$A$6:$D$26,{2,3,4},0),IFERROR(VLOOKUP(NAQ119,[1]MQ!$A$6:$D$26,{2,3,4},0),IFERROR(VLOOKUP(NAQ119,[1]BA!$A$6:$H$184,{2,5,8},0),{"No encontrado","X","X"}))))</f>
        <v>VARILLA CORRUGADA</v>
      </c>
      <c r="NAS119" s="12" t="str">
        <v>Kg</v>
      </c>
      <c r="NAT119" s="4">
        <v>18</v>
      </c>
      <c r="NAU119" s="1">
        <f t="shared" ref="NAU119" si="7330">4*0.556*1.05</f>
        <v>2.34</v>
      </c>
      <c r="NAV119" s="4">
        <f t="shared" si="2378"/>
        <v>42.12</v>
      </c>
      <c r="NAY119" s="1" t="s">
        <v>538</v>
      </c>
      <c r="NAZ119" s="4" t="str" cm="1">
        <f t="array" ref="NAZ119:NBB119">IFERROR(VLOOKUP(NAY119,[1]MA!$A$6:$D$32,{2,3,4},0),IFERROR(VLOOKUP(NAY119,[1]MO!$A$6:$D$26,{2,3,4},0),IFERROR(VLOOKUP(NAY119,[1]MQ!$A$6:$D$26,{2,3,4},0),IFERROR(VLOOKUP(NAY119,[1]BA!$A$6:$H$184,{2,5,8},0),{"No encontrado","X","X"}))))</f>
        <v>VARILLA CORRUGADA</v>
      </c>
      <c r="NBA119" s="12" t="str">
        <v>Kg</v>
      </c>
      <c r="NBB119" s="4">
        <v>18</v>
      </c>
      <c r="NBC119" s="1">
        <f t="shared" ref="NBC119" si="7331">4*0.556*1.05</f>
        <v>2.34</v>
      </c>
      <c r="NBD119" s="4">
        <f t="shared" si="2380"/>
        <v>42.12</v>
      </c>
      <c r="NBG119" s="1" t="s">
        <v>538</v>
      </c>
      <c r="NBH119" s="4" t="str" cm="1">
        <f t="array" ref="NBH119:NBJ119">IFERROR(VLOOKUP(NBG119,[1]MA!$A$6:$D$32,{2,3,4},0),IFERROR(VLOOKUP(NBG119,[1]MO!$A$6:$D$26,{2,3,4},0),IFERROR(VLOOKUP(NBG119,[1]MQ!$A$6:$D$26,{2,3,4},0),IFERROR(VLOOKUP(NBG119,[1]BA!$A$6:$H$184,{2,5,8},0),{"No encontrado","X","X"}))))</f>
        <v>VARILLA CORRUGADA</v>
      </c>
      <c r="NBI119" s="12" t="str">
        <v>Kg</v>
      </c>
      <c r="NBJ119" s="4">
        <v>18</v>
      </c>
      <c r="NBK119" s="1">
        <f t="shared" ref="NBK119" si="7332">4*0.556*1.05</f>
        <v>2.34</v>
      </c>
      <c r="NBL119" s="4">
        <f t="shared" si="2382"/>
        <v>42.12</v>
      </c>
      <c r="NBO119" s="1" t="s">
        <v>538</v>
      </c>
      <c r="NBP119" s="4" t="str" cm="1">
        <f t="array" ref="NBP119:NBR119">IFERROR(VLOOKUP(NBO119,[1]MA!$A$6:$D$32,{2,3,4},0),IFERROR(VLOOKUP(NBO119,[1]MO!$A$6:$D$26,{2,3,4},0),IFERROR(VLOOKUP(NBO119,[1]MQ!$A$6:$D$26,{2,3,4},0),IFERROR(VLOOKUP(NBO119,[1]BA!$A$6:$H$184,{2,5,8},0),{"No encontrado","X","X"}))))</f>
        <v>VARILLA CORRUGADA</v>
      </c>
      <c r="NBQ119" s="12" t="str">
        <v>Kg</v>
      </c>
      <c r="NBR119" s="4">
        <v>18</v>
      </c>
      <c r="NBS119" s="1">
        <f t="shared" ref="NBS119" si="7333">4*0.556*1.05</f>
        <v>2.34</v>
      </c>
      <c r="NBT119" s="4">
        <f t="shared" si="2384"/>
        <v>42.12</v>
      </c>
      <c r="NBW119" s="1" t="s">
        <v>538</v>
      </c>
      <c r="NBX119" s="4" t="str" cm="1">
        <f t="array" ref="NBX119:NBZ119">IFERROR(VLOOKUP(NBW119,[1]MA!$A$6:$D$32,{2,3,4},0),IFERROR(VLOOKUP(NBW119,[1]MO!$A$6:$D$26,{2,3,4},0),IFERROR(VLOOKUP(NBW119,[1]MQ!$A$6:$D$26,{2,3,4},0),IFERROR(VLOOKUP(NBW119,[1]BA!$A$6:$H$184,{2,5,8},0),{"No encontrado","X","X"}))))</f>
        <v>VARILLA CORRUGADA</v>
      </c>
      <c r="NBY119" s="12" t="str">
        <v>Kg</v>
      </c>
      <c r="NBZ119" s="4">
        <v>18</v>
      </c>
      <c r="NCA119" s="1">
        <f t="shared" ref="NCA119" si="7334">4*0.556*1.05</f>
        <v>2.34</v>
      </c>
      <c r="NCB119" s="4">
        <f t="shared" si="2386"/>
        <v>42.12</v>
      </c>
      <c r="NCE119" s="1" t="s">
        <v>538</v>
      </c>
      <c r="NCF119" s="4" t="str" cm="1">
        <f t="array" ref="NCF119:NCH119">IFERROR(VLOOKUP(NCE119,[1]MA!$A$6:$D$32,{2,3,4},0),IFERROR(VLOOKUP(NCE119,[1]MO!$A$6:$D$26,{2,3,4},0),IFERROR(VLOOKUP(NCE119,[1]MQ!$A$6:$D$26,{2,3,4},0),IFERROR(VLOOKUP(NCE119,[1]BA!$A$6:$H$184,{2,5,8},0),{"No encontrado","X","X"}))))</f>
        <v>VARILLA CORRUGADA</v>
      </c>
      <c r="NCG119" s="12" t="str">
        <v>Kg</v>
      </c>
      <c r="NCH119" s="4">
        <v>18</v>
      </c>
      <c r="NCI119" s="1">
        <f t="shared" ref="NCI119" si="7335">4*0.556*1.05</f>
        <v>2.34</v>
      </c>
      <c r="NCJ119" s="4">
        <f t="shared" si="2388"/>
        <v>42.12</v>
      </c>
      <c r="NCM119" s="1" t="s">
        <v>538</v>
      </c>
      <c r="NCN119" s="4" t="str" cm="1">
        <f t="array" ref="NCN119:NCP119">IFERROR(VLOOKUP(NCM119,[1]MA!$A$6:$D$32,{2,3,4},0),IFERROR(VLOOKUP(NCM119,[1]MO!$A$6:$D$26,{2,3,4},0),IFERROR(VLOOKUP(NCM119,[1]MQ!$A$6:$D$26,{2,3,4},0),IFERROR(VLOOKUP(NCM119,[1]BA!$A$6:$H$184,{2,5,8},0),{"No encontrado","X","X"}))))</f>
        <v>VARILLA CORRUGADA</v>
      </c>
      <c r="NCO119" s="12" t="str">
        <v>Kg</v>
      </c>
      <c r="NCP119" s="4">
        <v>18</v>
      </c>
      <c r="NCQ119" s="1">
        <f t="shared" ref="NCQ119" si="7336">4*0.556*1.05</f>
        <v>2.34</v>
      </c>
      <c r="NCR119" s="4">
        <f t="shared" si="2390"/>
        <v>42.12</v>
      </c>
      <c r="NCU119" s="1" t="s">
        <v>538</v>
      </c>
      <c r="NCV119" s="4" t="str" cm="1">
        <f t="array" ref="NCV119:NCX119">IFERROR(VLOOKUP(NCU119,[1]MA!$A$6:$D$32,{2,3,4},0),IFERROR(VLOOKUP(NCU119,[1]MO!$A$6:$D$26,{2,3,4},0),IFERROR(VLOOKUP(NCU119,[1]MQ!$A$6:$D$26,{2,3,4},0),IFERROR(VLOOKUP(NCU119,[1]BA!$A$6:$H$184,{2,5,8},0),{"No encontrado","X","X"}))))</f>
        <v>VARILLA CORRUGADA</v>
      </c>
      <c r="NCW119" s="12" t="str">
        <v>Kg</v>
      </c>
      <c r="NCX119" s="4">
        <v>18</v>
      </c>
      <c r="NCY119" s="1">
        <f t="shared" ref="NCY119" si="7337">4*0.556*1.05</f>
        <v>2.34</v>
      </c>
      <c r="NCZ119" s="4">
        <f t="shared" si="2392"/>
        <v>42.12</v>
      </c>
      <c r="NDC119" s="1" t="s">
        <v>538</v>
      </c>
      <c r="NDD119" s="4" t="str" cm="1">
        <f t="array" ref="NDD119:NDF119">IFERROR(VLOOKUP(NDC119,[1]MA!$A$6:$D$32,{2,3,4},0),IFERROR(VLOOKUP(NDC119,[1]MO!$A$6:$D$26,{2,3,4},0),IFERROR(VLOOKUP(NDC119,[1]MQ!$A$6:$D$26,{2,3,4},0),IFERROR(VLOOKUP(NDC119,[1]BA!$A$6:$H$184,{2,5,8},0),{"No encontrado","X","X"}))))</f>
        <v>VARILLA CORRUGADA</v>
      </c>
      <c r="NDE119" s="12" t="str">
        <v>Kg</v>
      </c>
      <c r="NDF119" s="4">
        <v>18</v>
      </c>
      <c r="NDG119" s="1">
        <f t="shared" ref="NDG119" si="7338">4*0.556*1.05</f>
        <v>2.34</v>
      </c>
      <c r="NDH119" s="4">
        <f t="shared" si="2394"/>
        <v>42.12</v>
      </c>
      <c r="NDK119" s="1" t="s">
        <v>538</v>
      </c>
      <c r="NDL119" s="4" t="str" cm="1">
        <f t="array" ref="NDL119:NDN119">IFERROR(VLOOKUP(NDK119,[1]MA!$A$6:$D$32,{2,3,4},0),IFERROR(VLOOKUP(NDK119,[1]MO!$A$6:$D$26,{2,3,4},0),IFERROR(VLOOKUP(NDK119,[1]MQ!$A$6:$D$26,{2,3,4},0),IFERROR(VLOOKUP(NDK119,[1]BA!$A$6:$H$184,{2,5,8},0),{"No encontrado","X","X"}))))</f>
        <v>VARILLA CORRUGADA</v>
      </c>
      <c r="NDM119" s="12" t="str">
        <v>Kg</v>
      </c>
      <c r="NDN119" s="4">
        <v>18</v>
      </c>
      <c r="NDO119" s="1">
        <f t="shared" ref="NDO119" si="7339">4*0.556*1.05</f>
        <v>2.34</v>
      </c>
      <c r="NDP119" s="4">
        <f t="shared" si="2396"/>
        <v>42.12</v>
      </c>
      <c r="NDS119" s="1" t="s">
        <v>538</v>
      </c>
      <c r="NDT119" s="4" t="str" cm="1">
        <f t="array" ref="NDT119:NDV119">IFERROR(VLOOKUP(NDS119,[1]MA!$A$6:$D$32,{2,3,4},0),IFERROR(VLOOKUP(NDS119,[1]MO!$A$6:$D$26,{2,3,4},0),IFERROR(VLOOKUP(NDS119,[1]MQ!$A$6:$D$26,{2,3,4},0),IFERROR(VLOOKUP(NDS119,[1]BA!$A$6:$H$184,{2,5,8},0),{"No encontrado","X","X"}))))</f>
        <v>VARILLA CORRUGADA</v>
      </c>
      <c r="NDU119" s="12" t="str">
        <v>Kg</v>
      </c>
      <c r="NDV119" s="4">
        <v>18</v>
      </c>
      <c r="NDW119" s="1">
        <f t="shared" ref="NDW119" si="7340">4*0.556*1.05</f>
        <v>2.34</v>
      </c>
      <c r="NDX119" s="4">
        <f t="shared" si="2398"/>
        <v>42.12</v>
      </c>
      <c r="NEA119" s="1" t="s">
        <v>538</v>
      </c>
      <c r="NEB119" s="4" t="str" cm="1">
        <f t="array" ref="NEB119:NED119">IFERROR(VLOOKUP(NEA119,[1]MA!$A$6:$D$32,{2,3,4},0),IFERROR(VLOOKUP(NEA119,[1]MO!$A$6:$D$26,{2,3,4},0),IFERROR(VLOOKUP(NEA119,[1]MQ!$A$6:$D$26,{2,3,4},0),IFERROR(VLOOKUP(NEA119,[1]BA!$A$6:$H$184,{2,5,8},0),{"No encontrado","X","X"}))))</f>
        <v>VARILLA CORRUGADA</v>
      </c>
      <c r="NEC119" s="12" t="str">
        <v>Kg</v>
      </c>
      <c r="NED119" s="4">
        <v>18</v>
      </c>
      <c r="NEE119" s="1">
        <f t="shared" ref="NEE119" si="7341">4*0.556*1.05</f>
        <v>2.34</v>
      </c>
      <c r="NEF119" s="4">
        <f t="shared" si="2400"/>
        <v>42.12</v>
      </c>
      <c r="NEI119" s="1" t="s">
        <v>538</v>
      </c>
      <c r="NEJ119" s="4" t="str" cm="1">
        <f t="array" ref="NEJ119:NEL119">IFERROR(VLOOKUP(NEI119,[1]MA!$A$6:$D$32,{2,3,4},0),IFERROR(VLOOKUP(NEI119,[1]MO!$A$6:$D$26,{2,3,4},0),IFERROR(VLOOKUP(NEI119,[1]MQ!$A$6:$D$26,{2,3,4},0),IFERROR(VLOOKUP(NEI119,[1]BA!$A$6:$H$184,{2,5,8},0),{"No encontrado","X","X"}))))</f>
        <v>VARILLA CORRUGADA</v>
      </c>
      <c r="NEK119" s="12" t="str">
        <v>Kg</v>
      </c>
      <c r="NEL119" s="4">
        <v>18</v>
      </c>
      <c r="NEM119" s="1">
        <f t="shared" ref="NEM119" si="7342">4*0.556*1.05</f>
        <v>2.34</v>
      </c>
      <c r="NEN119" s="4">
        <f t="shared" si="2402"/>
        <v>42.12</v>
      </c>
      <c r="NEQ119" s="1" t="s">
        <v>538</v>
      </c>
      <c r="NER119" s="4" t="str" cm="1">
        <f t="array" ref="NER119:NET119">IFERROR(VLOOKUP(NEQ119,[1]MA!$A$6:$D$32,{2,3,4},0),IFERROR(VLOOKUP(NEQ119,[1]MO!$A$6:$D$26,{2,3,4},0),IFERROR(VLOOKUP(NEQ119,[1]MQ!$A$6:$D$26,{2,3,4},0),IFERROR(VLOOKUP(NEQ119,[1]BA!$A$6:$H$184,{2,5,8},0),{"No encontrado","X","X"}))))</f>
        <v>VARILLA CORRUGADA</v>
      </c>
      <c r="NES119" s="12" t="str">
        <v>Kg</v>
      </c>
      <c r="NET119" s="4">
        <v>18</v>
      </c>
      <c r="NEU119" s="1">
        <f t="shared" ref="NEU119" si="7343">4*0.556*1.05</f>
        <v>2.34</v>
      </c>
      <c r="NEV119" s="4">
        <f t="shared" si="2404"/>
        <v>42.12</v>
      </c>
      <c r="NEY119" s="1" t="s">
        <v>538</v>
      </c>
      <c r="NEZ119" s="4" t="str" cm="1">
        <f t="array" ref="NEZ119:NFB119">IFERROR(VLOOKUP(NEY119,[1]MA!$A$6:$D$32,{2,3,4},0),IFERROR(VLOOKUP(NEY119,[1]MO!$A$6:$D$26,{2,3,4},0),IFERROR(VLOOKUP(NEY119,[1]MQ!$A$6:$D$26,{2,3,4},0),IFERROR(VLOOKUP(NEY119,[1]BA!$A$6:$H$184,{2,5,8},0),{"No encontrado","X","X"}))))</f>
        <v>VARILLA CORRUGADA</v>
      </c>
      <c r="NFA119" s="12" t="str">
        <v>Kg</v>
      </c>
      <c r="NFB119" s="4">
        <v>18</v>
      </c>
      <c r="NFC119" s="1">
        <f t="shared" ref="NFC119" si="7344">4*0.556*1.05</f>
        <v>2.34</v>
      </c>
      <c r="NFD119" s="4">
        <f t="shared" si="2406"/>
        <v>42.12</v>
      </c>
      <c r="NFG119" s="1" t="s">
        <v>538</v>
      </c>
      <c r="NFH119" s="4" t="str" cm="1">
        <f t="array" ref="NFH119:NFJ119">IFERROR(VLOOKUP(NFG119,[1]MA!$A$6:$D$32,{2,3,4},0),IFERROR(VLOOKUP(NFG119,[1]MO!$A$6:$D$26,{2,3,4},0),IFERROR(VLOOKUP(NFG119,[1]MQ!$A$6:$D$26,{2,3,4},0),IFERROR(VLOOKUP(NFG119,[1]BA!$A$6:$H$184,{2,5,8},0),{"No encontrado","X","X"}))))</f>
        <v>VARILLA CORRUGADA</v>
      </c>
      <c r="NFI119" s="12" t="str">
        <v>Kg</v>
      </c>
      <c r="NFJ119" s="4">
        <v>18</v>
      </c>
      <c r="NFK119" s="1">
        <f t="shared" ref="NFK119" si="7345">4*0.556*1.05</f>
        <v>2.34</v>
      </c>
      <c r="NFL119" s="4">
        <f t="shared" si="2408"/>
        <v>42.12</v>
      </c>
      <c r="NFO119" s="1" t="s">
        <v>538</v>
      </c>
      <c r="NFP119" s="4" t="str" cm="1">
        <f t="array" ref="NFP119:NFR119">IFERROR(VLOOKUP(NFO119,[1]MA!$A$6:$D$32,{2,3,4},0),IFERROR(VLOOKUP(NFO119,[1]MO!$A$6:$D$26,{2,3,4},0),IFERROR(VLOOKUP(NFO119,[1]MQ!$A$6:$D$26,{2,3,4},0),IFERROR(VLOOKUP(NFO119,[1]BA!$A$6:$H$184,{2,5,8},0),{"No encontrado","X","X"}))))</f>
        <v>VARILLA CORRUGADA</v>
      </c>
      <c r="NFQ119" s="12" t="str">
        <v>Kg</v>
      </c>
      <c r="NFR119" s="4">
        <v>18</v>
      </c>
      <c r="NFS119" s="1">
        <f t="shared" ref="NFS119" si="7346">4*0.556*1.05</f>
        <v>2.34</v>
      </c>
      <c r="NFT119" s="4">
        <f t="shared" si="2410"/>
        <v>42.12</v>
      </c>
      <c r="NFW119" s="1" t="s">
        <v>538</v>
      </c>
      <c r="NFX119" s="4" t="str" cm="1">
        <f t="array" ref="NFX119:NFZ119">IFERROR(VLOOKUP(NFW119,[1]MA!$A$6:$D$32,{2,3,4},0),IFERROR(VLOOKUP(NFW119,[1]MO!$A$6:$D$26,{2,3,4},0),IFERROR(VLOOKUP(NFW119,[1]MQ!$A$6:$D$26,{2,3,4},0),IFERROR(VLOOKUP(NFW119,[1]BA!$A$6:$H$184,{2,5,8},0),{"No encontrado","X","X"}))))</f>
        <v>VARILLA CORRUGADA</v>
      </c>
      <c r="NFY119" s="12" t="str">
        <v>Kg</v>
      </c>
      <c r="NFZ119" s="4">
        <v>18</v>
      </c>
      <c r="NGA119" s="1">
        <f t="shared" ref="NGA119" si="7347">4*0.556*1.05</f>
        <v>2.34</v>
      </c>
      <c r="NGB119" s="4">
        <f t="shared" si="2412"/>
        <v>42.12</v>
      </c>
      <c r="NGE119" s="1" t="s">
        <v>538</v>
      </c>
      <c r="NGF119" s="4" t="str" cm="1">
        <f t="array" ref="NGF119:NGH119">IFERROR(VLOOKUP(NGE119,[1]MA!$A$6:$D$32,{2,3,4},0),IFERROR(VLOOKUP(NGE119,[1]MO!$A$6:$D$26,{2,3,4},0),IFERROR(VLOOKUP(NGE119,[1]MQ!$A$6:$D$26,{2,3,4},0),IFERROR(VLOOKUP(NGE119,[1]BA!$A$6:$H$184,{2,5,8},0),{"No encontrado","X","X"}))))</f>
        <v>VARILLA CORRUGADA</v>
      </c>
      <c r="NGG119" s="12" t="str">
        <v>Kg</v>
      </c>
      <c r="NGH119" s="4">
        <v>18</v>
      </c>
      <c r="NGI119" s="1">
        <f t="shared" ref="NGI119" si="7348">4*0.556*1.05</f>
        <v>2.34</v>
      </c>
      <c r="NGJ119" s="4">
        <f t="shared" si="2414"/>
        <v>42.12</v>
      </c>
      <c r="NGM119" s="1" t="s">
        <v>538</v>
      </c>
      <c r="NGN119" s="4" t="str" cm="1">
        <f t="array" ref="NGN119:NGP119">IFERROR(VLOOKUP(NGM119,[1]MA!$A$6:$D$32,{2,3,4},0),IFERROR(VLOOKUP(NGM119,[1]MO!$A$6:$D$26,{2,3,4},0),IFERROR(VLOOKUP(NGM119,[1]MQ!$A$6:$D$26,{2,3,4},0),IFERROR(VLOOKUP(NGM119,[1]BA!$A$6:$H$184,{2,5,8},0),{"No encontrado","X","X"}))))</f>
        <v>VARILLA CORRUGADA</v>
      </c>
      <c r="NGO119" s="12" t="str">
        <v>Kg</v>
      </c>
      <c r="NGP119" s="4">
        <v>18</v>
      </c>
      <c r="NGQ119" s="1">
        <f t="shared" ref="NGQ119" si="7349">4*0.556*1.05</f>
        <v>2.34</v>
      </c>
      <c r="NGR119" s="4">
        <f t="shared" si="2416"/>
        <v>42.12</v>
      </c>
      <c r="NGU119" s="1" t="s">
        <v>538</v>
      </c>
      <c r="NGV119" s="4" t="str" cm="1">
        <f t="array" ref="NGV119:NGX119">IFERROR(VLOOKUP(NGU119,[1]MA!$A$6:$D$32,{2,3,4},0),IFERROR(VLOOKUP(NGU119,[1]MO!$A$6:$D$26,{2,3,4},0),IFERROR(VLOOKUP(NGU119,[1]MQ!$A$6:$D$26,{2,3,4},0),IFERROR(VLOOKUP(NGU119,[1]BA!$A$6:$H$184,{2,5,8},0),{"No encontrado","X","X"}))))</f>
        <v>VARILLA CORRUGADA</v>
      </c>
      <c r="NGW119" s="12" t="str">
        <v>Kg</v>
      </c>
      <c r="NGX119" s="4">
        <v>18</v>
      </c>
      <c r="NGY119" s="1">
        <f t="shared" ref="NGY119" si="7350">4*0.556*1.05</f>
        <v>2.34</v>
      </c>
      <c r="NGZ119" s="4">
        <f t="shared" si="2418"/>
        <v>42.12</v>
      </c>
      <c r="NHC119" s="1" t="s">
        <v>538</v>
      </c>
      <c r="NHD119" s="4" t="str" cm="1">
        <f t="array" ref="NHD119:NHF119">IFERROR(VLOOKUP(NHC119,[1]MA!$A$6:$D$32,{2,3,4},0),IFERROR(VLOOKUP(NHC119,[1]MO!$A$6:$D$26,{2,3,4},0),IFERROR(VLOOKUP(NHC119,[1]MQ!$A$6:$D$26,{2,3,4},0),IFERROR(VLOOKUP(NHC119,[1]BA!$A$6:$H$184,{2,5,8},0),{"No encontrado","X","X"}))))</f>
        <v>VARILLA CORRUGADA</v>
      </c>
      <c r="NHE119" s="12" t="str">
        <v>Kg</v>
      </c>
      <c r="NHF119" s="4">
        <v>18</v>
      </c>
      <c r="NHG119" s="1">
        <f t="shared" ref="NHG119" si="7351">4*0.556*1.05</f>
        <v>2.34</v>
      </c>
      <c r="NHH119" s="4">
        <f t="shared" si="2420"/>
        <v>42.12</v>
      </c>
      <c r="NHK119" s="1" t="s">
        <v>538</v>
      </c>
      <c r="NHL119" s="4" t="str" cm="1">
        <f t="array" ref="NHL119:NHN119">IFERROR(VLOOKUP(NHK119,[1]MA!$A$6:$D$32,{2,3,4},0),IFERROR(VLOOKUP(NHK119,[1]MO!$A$6:$D$26,{2,3,4},0),IFERROR(VLOOKUP(NHK119,[1]MQ!$A$6:$D$26,{2,3,4},0),IFERROR(VLOOKUP(NHK119,[1]BA!$A$6:$H$184,{2,5,8},0),{"No encontrado","X","X"}))))</f>
        <v>VARILLA CORRUGADA</v>
      </c>
      <c r="NHM119" s="12" t="str">
        <v>Kg</v>
      </c>
      <c r="NHN119" s="4">
        <v>18</v>
      </c>
      <c r="NHO119" s="1">
        <f t="shared" ref="NHO119" si="7352">4*0.556*1.05</f>
        <v>2.34</v>
      </c>
      <c r="NHP119" s="4">
        <f t="shared" si="2422"/>
        <v>42.12</v>
      </c>
      <c r="NHS119" s="1" t="s">
        <v>538</v>
      </c>
      <c r="NHT119" s="4" t="str" cm="1">
        <f t="array" ref="NHT119:NHV119">IFERROR(VLOOKUP(NHS119,[1]MA!$A$6:$D$32,{2,3,4},0),IFERROR(VLOOKUP(NHS119,[1]MO!$A$6:$D$26,{2,3,4},0),IFERROR(VLOOKUP(NHS119,[1]MQ!$A$6:$D$26,{2,3,4},0),IFERROR(VLOOKUP(NHS119,[1]BA!$A$6:$H$184,{2,5,8},0),{"No encontrado","X","X"}))))</f>
        <v>VARILLA CORRUGADA</v>
      </c>
      <c r="NHU119" s="12" t="str">
        <v>Kg</v>
      </c>
      <c r="NHV119" s="4">
        <v>18</v>
      </c>
      <c r="NHW119" s="1">
        <f t="shared" ref="NHW119" si="7353">4*0.556*1.05</f>
        <v>2.34</v>
      </c>
      <c r="NHX119" s="4">
        <f t="shared" si="2424"/>
        <v>42.12</v>
      </c>
      <c r="NIA119" s="1" t="s">
        <v>538</v>
      </c>
      <c r="NIB119" s="4" t="str" cm="1">
        <f t="array" ref="NIB119:NID119">IFERROR(VLOOKUP(NIA119,[1]MA!$A$6:$D$32,{2,3,4},0),IFERROR(VLOOKUP(NIA119,[1]MO!$A$6:$D$26,{2,3,4},0),IFERROR(VLOOKUP(NIA119,[1]MQ!$A$6:$D$26,{2,3,4},0),IFERROR(VLOOKUP(NIA119,[1]BA!$A$6:$H$184,{2,5,8},0),{"No encontrado","X","X"}))))</f>
        <v>VARILLA CORRUGADA</v>
      </c>
      <c r="NIC119" s="12" t="str">
        <v>Kg</v>
      </c>
      <c r="NID119" s="4">
        <v>18</v>
      </c>
      <c r="NIE119" s="1">
        <f t="shared" ref="NIE119" si="7354">4*0.556*1.05</f>
        <v>2.34</v>
      </c>
      <c r="NIF119" s="4">
        <f t="shared" si="2426"/>
        <v>42.12</v>
      </c>
      <c r="NII119" s="1" t="s">
        <v>538</v>
      </c>
      <c r="NIJ119" s="4" t="str" cm="1">
        <f t="array" ref="NIJ119:NIL119">IFERROR(VLOOKUP(NII119,[1]MA!$A$6:$D$32,{2,3,4},0),IFERROR(VLOOKUP(NII119,[1]MO!$A$6:$D$26,{2,3,4},0),IFERROR(VLOOKUP(NII119,[1]MQ!$A$6:$D$26,{2,3,4},0),IFERROR(VLOOKUP(NII119,[1]BA!$A$6:$H$184,{2,5,8},0),{"No encontrado","X","X"}))))</f>
        <v>VARILLA CORRUGADA</v>
      </c>
      <c r="NIK119" s="12" t="str">
        <v>Kg</v>
      </c>
      <c r="NIL119" s="4">
        <v>18</v>
      </c>
      <c r="NIM119" s="1">
        <f t="shared" ref="NIM119" si="7355">4*0.556*1.05</f>
        <v>2.34</v>
      </c>
      <c r="NIN119" s="4">
        <f t="shared" si="2428"/>
        <v>42.12</v>
      </c>
      <c r="NIQ119" s="1" t="s">
        <v>538</v>
      </c>
      <c r="NIR119" s="4" t="str" cm="1">
        <f t="array" ref="NIR119:NIT119">IFERROR(VLOOKUP(NIQ119,[1]MA!$A$6:$D$32,{2,3,4},0),IFERROR(VLOOKUP(NIQ119,[1]MO!$A$6:$D$26,{2,3,4},0),IFERROR(VLOOKUP(NIQ119,[1]MQ!$A$6:$D$26,{2,3,4},0),IFERROR(VLOOKUP(NIQ119,[1]BA!$A$6:$H$184,{2,5,8},0),{"No encontrado","X","X"}))))</f>
        <v>VARILLA CORRUGADA</v>
      </c>
      <c r="NIS119" s="12" t="str">
        <v>Kg</v>
      </c>
      <c r="NIT119" s="4">
        <v>18</v>
      </c>
      <c r="NIU119" s="1">
        <f t="shared" ref="NIU119" si="7356">4*0.556*1.05</f>
        <v>2.34</v>
      </c>
      <c r="NIV119" s="4">
        <f t="shared" si="2430"/>
        <v>42.12</v>
      </c>
      <c r="NIY119" s="1" t="s">
        <v>538</v>
      </c>
      <c r="NIZ119" s="4" t="str" cm="1">
        <f t="array" ref="NIZ119:NJB119">IFERROR(VLOOKUP(NIY119,[1]MA!$A$6:$D$32,{2,3,4},0),IFERROR(VLOOKUP(NIY119,[1]MO!$A$6:$D$26,{2,3,4},0),IFERROR(VLOOKUP(NIY119,[1]MQ!$A$6:$D$26,{2,3,4},0),IFERROR(VLOOKUP(NIY119,[1]BA!$A$6:$H$184,{2,5,8},0),{"No encontrado","X","X"}))))</f>
        <v>VARILLA CORRUGADA</v>
      </c>
      <c r="NJA119" s="12" t="str">
        <v>Kg</v>
      </c>
      <c r="NJB119" s="4">
        <v>18</v>
      </c>
      <c r="NJC119" s="1">
        <f t="shared" ref="NJC119" si="7357">4*0.556*1.05</f>
        <v>2.34</v>
      </c>
      <c r="NJD119" s="4">
        <f t="shared" si="2432"/>
        <v>42.12</v>
      </c>
      <c r="NJG119" s="1" t="s">
        <v>538</v>
      </c>
      <c r="NJH119" s="4" t="str" cm="1">
        <f t="array" ref="NJH119:NJJ119">IFERROR(VLOOKUP(NJG119,[1]MA!$A$6:$D$32,{2,3,4},0),IFERROR(VLOOKUP(NJG119,[1]MO!$A$6:$D$26,{2,3,4},0),IFERROR(VLOOKUP(NJG119,[1]MQ!$A$6:$D$26,{2,3,4},0),IFERROR(VLOOKUP(NJG119,[1]BA!$A$6:$H$184,{2,5,8},0),{"No encontrado","X","X"}))))</f>
        <v>VARILLA CORRUGADA</v>
      </c>
      <c r="NJI119" s="12" t="str">
        <v>Kg</v>
      </c>
      <c r="NJJ119" s="4">
        <v>18</v>
      </c>
      <c r="NJK119" s="1">
        <f t="shared" ref="NJK119" si="7358">4*0.556*1.05</f>
        <v>2.34</v>
      </c>
      <c r="NJL119" s="4">
        <f t="shared" si="2434"/>
        <v>42.12</v>
      </c>
      <c r="NJO119" s="1" t="s">
        <v>538</v>
      </c>
      <c r="NJP119" s="4" t="str" cm="1">
        <f t="array" ref="NJP119:NJR119">IFERROR(VLOOKUP(NJO119,[1]MA!$A$6:$D$32,{2,3,4},0),IFERROR(VLOOKUP(NJO119,[1]MO!$A$6:$D$26,{2,3,4},0),IFERROR(VLOOKUP(NJO119,[1]MQ!$A$6:$D$26,{2,3,4},0),IFERROR(VLOOKUP(NJO119,[1]BA!$A$6:$H$184,{2,5,8},0),{"No encontrado","X","X"}))))</f>
        <v>VARILLA CORRUGADA</v>
      </c>
      <c r="NJQ119" s="12" t="str">
        <v>Kg</v>
      </c>
      <c r="NJR119" s="4">
        <v>18</v>
      </c>
      <c r="NJS119" s="1">
        <f t="shared" ref="NJS119" si="7359">4*0.556*1.05</f>
        <v>2.34</v>
      </c>
      <c r="NJT119" s="4">
        <f t="shared" si="2436"/>
        <v>42.12</v>
      </c>
      <c r="NJW119" s="1" t="s">
        <v>538</v>
      </c>
      <c r="NJX119" s="4" t="str" cm="1">
        <f t="array" ref="NJX119:NJZ119">IFERROR(VLOOKUP(NJW119,[1]MA!$A$6:$D$32,{2,3,4},0),IFERROR(VLOOKUP(NJW119,[1]MO!$A$6:$D$26,{2,3,4},0),IFERROR(VLOOKUP(NJW119,[1]MQ!$A$6:$D$26,{2,3,4},0),IFERROR(VLOOKUP(NJW119,[1]BA!$A$6:$H$184,{2,5,8},0),{"No encontrado","X","X"}))))</f>
        <v>VARILLA CORRUGADA</v>
      </c>
      <c r="NJY119" s="12" t="str">
        <v>Kg</v>
      </c>
      <c r="NJZ119" s="4">
        <v>18</v>
      </c>
      <c r="NKA119" s="1">
        <f t="shared" ref="NKA119" si="7360">4*0.556*1.05</f>
        <v>2.34</v>
      </c>
      <c r="NKB119" s="4">
        <f t="shared" si="2438"/>
        <v>42.12</v>
      </c>
      <c r="NKE119" s="1" t="s">
        <v>538</v>
      </c>
      <c r="NKF119" s="4" t="str" cm="1">
        <f t="array" ref="NKF119:NKH119">IFERROR(VLOOKUP(NKE119,[1]MA!$A$6:$D$32,{2,3,4},0),IFERROR(VLOOKUP(NKE119,[1]MO!$A$6:$D$26,{2,3,4},0),IFERROR(VLOOKUP(NKE119,[1]MQ!$A$6:$D$26,{2,3,4},0),IFERROR(VLOOKUP(NKE119,[1]BA!$A$6:$H$184,{2,5,8},0),{"No encontrado","X","X"}))))</f>
        <v>VARILLA CORRUGADA</v>
      </c>
      <c r="NKG119" s="12" t="str">
        <v>Kg</v>
      </c>
      <c r="NKH119" s="4">
        <v>18</v>
      </c>
      <c r="NKI119" s="1">
        <f t="shared" ref="NKI119" si="7361">4*0.556*1.05</f>
        <v>2.34</v>
      </c>
      <c r="NKJ119" s="4">
        <f t="shared" si="2440"/>
        <v>42.12</v>
      </c>
      <c r="NKM119" s="1" t="s">
        <v>538</v>
      </c>
      <c r="NKN119" s="4" t="str" cm="1">
        <f t="array" ref="NKN119:NKP119">IFERROR(VLOOKUP(NKM119,[1]MA!$A$6:$D$32,{2,3,4},0),IFERROR(VLOOKUP(NKM119,[1]MO!$A$6:$D$26,{2,3,4},0),IFERROR(VLOOKUP(NKM119,[1]MQ!$A$6:$D$26,{2,3,4},0),IFERROR(VLOOKUP(NKM119,[1]BA!$A$6:$H$184,{2,5,8},0),{"No encontrado","X","X"}))))</f>
        <v>VARILLA CORRUGADA</v>
      </c>
      <c r="NKO119" s="12" t="str">
        <v>Kg</v>
      </c>
      <c r="NKP119" s="4">
        <v>18</v>
      </c>
      <c r="NKQ119" s="1">
        <f t="shared" ref="NKQ119" si="7362">4*0.556*1.05</f>
        <v>2.34</v>
      </c>
      <c r="NKR119" s="4">
        <f t="shared" si="2442"/>
        <v>42.12</v>
      </c>
      <c r="NKU119" s="1" t="s">
        <v>538</v>
      </c>
      <c r="NKV119" s="4" t="str" cm="1">
        <f t="array" ref="NKV119:NKX119">IFERROR(VLOOKUP(NKU119,[1]MA!$A$6:$D$32,{2,3,4},0),IFERROR(VLOOKUP(NKU119,[1]MO!$A$6:$D$26,{2,3,4},0),IFERROR(VLOOKUP(NKU119,[1]MQ!$A$6:$D$26,{2,3,4},0),IFERROR(VLOOKUP(NKU119,[1]BA!$A$6:$H$184,{2,5,8},0),{"No encontrado","X","X"}))))</f>
        <v>VARILLA CORRUGADA</v>
      </c>
      <c r="NKW119" s="12" t="str">
        <v>Kg</v>
      </c>
      <c r="NKX119" s="4">
        <v>18</v>
      </c>
      <c r="NKY119" s="1">
        <f t="shared" ref="NKY119" si="7363">4*0.556*1.05</f>
        <v>2.34</v>
      </c>
      <c r="NKZ119" s="4">
        <f t="shared" si="2444"/>
        <v>42.12</v>
      </c>
      <c r="NLC119" s="1" t="s">
        <v>538</v>
      </c>
      <c r="NLD119" s="4" t="str" cm="1">
        <f t="array" ref="NLD119:NLF119">IFERROR(VLOOKUP(NLC119,[1]MA!$A$6:$D$32,{2,3,4},0),IFERROR(VLOOKUP(NLC119,[1]MO!$A$6:$D$26,{2,3,4},0),IFERROR(VLOOKUP(NLC119,[1]MQ!$A$6:$D$26,{2,3,4},0),IFERROR(VLOOKUP(NLC119,[1]BA!$A$6:$H$184,{2,5,8},0),{"No encontrado","X","X"}))))</f>
        <v>VARILLA CORRUGADA</v>
      </c>
      <c r="NLE119" s="12" t="str">
        <v>Kg</v>
      </c>
      <c r="NLF119" s="4">
        <v>18</v>
      </c>
      <c r="NLG119" s="1">
        <f t="shared" ref="NLG119" si="7364">4*0.556*1.05</f>
        <v>2.34</v>
      </c>
      <c r="NLH119" s="4">
        <f t="shared" si="2446"/>
        <v>42.12</v>
      </c>
      <c r="NLK119" s="1" t="s">
        <v>538</v>
      </c>
      <c r="NLL119" s="4" t="str" cm="1">
        <f t="array" ref="NLL119:NLN119">IFERROR(VLOOKUP(NLK119,[1]MA!$A$6:$D$32,{2,3,4},0),IFERROR(VLOOKUP(NLK119,[1]MO!$A$6:$D$26,{2,3,4},0),IFERROR(VLOOKUP(NLK119,[1]MQ!$A$6:$D$26,{2,3,4},0),IFERROR(VLOOKUP(NLK119,[1]BA!$A$6:$H$184,{2,5,8},0),{"No encontrado","X","X"}))))</f>
        <v>VARILLA CORRUGADA</v>
      </c>
      <c r="NLM119" s="12" t="str">
        <v>Kg</v>
      </c>
      <c r="NLN119" s="4">
        <v>18</v>
      </c>
      <c r="NLO119" s="1">
        <f t="shared" ref="NLO119" si="7365">4*0.556*1.05</f>
        <v>2.34</v>
      </c>
      <c r="NLP119" s="4">
        <f t="shared" si="2448"/>
        <v>42.12</v>
      </c>
      <c r="NLS119" s="1" t="s">
        <v>538</v>
      </c>
      <c r="NLT119" s="4" t="str" cm="1">
        <f t="array" ref="NLT119:NLV119">IFERROR(VLOOKUP(NLS119,[1]MA!$A$6:$D$32,{2,3,4},0),IFERROR(VLOOKUP(NLS119,[1]MO!$A$6:$D$26,{2,3,4},0),IFERROR(VLOOKUP(NLS119,[1]MQ!$A$6:$D$26,{2,3,4},0),IFERROR(VLOOKUP(NLS119,[1]BA!$A$6:$H$184,{2,5,8},0),{"No encontrado","X","X"}))))</f>
        <v>VARILLA CORRUGADA</v>
      </c>
      <c r="NLU119" s="12" t="str">
        <v>Kg</v>
      </c>
      <c r="NLV119" s="4">
        <v>18</v>
      </c>
      <c r="NLW119" s="1">
        <f t="shared" ref="NLW119" si="7366">4*0.556*1.05</f>
        <v>2.34</v>
      </c>
      <c r="NLX119" s="4">
        <f t="shared" si="2450"/>
        <v>42.12</v>
      </c>
      <c r="NMA119" s="1" t="s">
        <v>538</v>
      </c>
      <c r="NMB119" s="4" t="str" cm="1">
        <f t="array" ref="NMB119:NMD119">IFERROR(VLOOKUP(NMA119,[1]MA!$A$6:$D$32,{2,3,4},0),IFERROR(VLOOKUP(NMA119,[1]MO!$A$6:$D$26,{2,3,4},0),IFERROR(VLOOKUP(NMA119,[1]MQ!$A$6:$D$26,{2,3,4},0),IFERROR(VLOOKUP(NMA119,[1]BA!$A$6:$H$184,{2,5,8},0),{"No encontrado","X","X"}))))</f>
        <v>VARILLA CORRUGADA</v>
      </c>
      <c r="NMC119" s="12" t="str">
        <v>Kg</v>
      </c>
      <c r="NMD119" s="4">
        <v>18</v>
      </c>
      <c r="NME119" s="1">
        <f t="shared" ref="NME119" si="7367">4*0.556*1.05</f>
        <v>2.34</v>
      </c>
      <c r="NMF119" s="4">
        <f t="shared" si="2452"/>
        <v>42.12</v>
      </c>
      <c r="NMI119" s="1" t="s">
        <v>538</v>
      </c>
      <c r="NMJ119" s="4" t="str" cm="1">
        <f t="array" ref="NMJ119:NML119">IFERROR(VLOOKUP(NMI119,[1]MA!$A$6:$D$32,{2,3,4},0),IFERROR(VLOOKUP(NMI119,[1]MO!$A$6:$D$26,{2,3,4},0),IFERROR(VLOOKUP(NMI119,[1]MQ!$A$6:$D$26,{2,3,4},0),IFERROR(VLOOKUP(NMI119,[1]BA!$A$6:$H$184,{2,5,8},0),{"No encontrado","X","X"}))))</f>
        <v>VARILLA CORRUGADA</v>
      </c>
      <c r="NMK119" s="12" t="str">
        <v>Kg</v>
      </c>
      <c r="NML119" s="4">
        <v>18</v>
      </c>
      <c r="NMM119" s="1">
        <f t="shared" ref="NMM119" si="7368">4*0.556*1.05</f>
        <v>2.34</v>
      </c>
      <c r="NMN119" s="4">
        <f t="shared" si="2454"/>
        <v>42.12</v>
      </c>
      <c r="NMQ119" s="1" t="s">
        <v>538</v>
      </c>
      <c r="NMR119" s="4" t="str" cm="1">
        <f t="array" ref="NMR119:NMT119">IFERROR(VLOOKUP(NMQ119,[1]MA!$A$6:$D$32,{2,3,4},0),IFERROR(VLOOKUP(NMQ119,[1]MO!$A$6:$D$26,{2,3,4},0),IFERROR(VLOOKUP(NMQ119,[1]MQ!$A$6:$D$26,{2,3,4},0),IFERROR(VLOOKUP(NMQ119,[1]BA!$A$6:$H$184,{2,5,8},0),{"No encontrado","X","X"}))))</f>
        <v>VARILLA CORRUGADA</v>
      </c>
      <c r="NMS119" s="12" t="str">
        <v>Kg</v>
      </c>
      <c r="NMT119" s="4">
        <v>18</v>
      </c>
      <c r="NMU119" s="1">
        <f t="shared" ref="NMU119" si="7369">4*0.556*1.05</f>
        <v>2.34</v>
      </c>
      <c r="NMV119" s="4">
        <f t="shared" si="2456"/>
        <v>42.12</v>
      </c>
      <c r="NMY119" s="1" t="s">
        <v>538</v>
      </c>
      <c r="NMZ119" s="4" t="str" cm="1">
        <f t="array" ref="NMZ119:NNB119">IFERROR(VLOOKUP(NMY119,[1]MA!$A$6:$D$32,{2,3,4},0),IFERROR(VLOOKUP(NMY119,[1]MO!$A$6:$D$26,{2,3,4},0),IFERROR(VLOOKUP(NMY119,[1]MQ!$A$6:$D$26,{2,3,4},0),IFERROR(VLOOKUP(NMY119,[1]BA!$A$6:$H$184,{2,5,8},0),{"No encontrado","X","X"}))))</f>
        <v>VARILLA CORRUGADA</v>
      </c>
      <c r="NNA119" s="12" t="str">
        <v>Kg</v>
      </c>
      <c r="NNB119" s="4">
        <v>18</v>
      </c>
      <c r="NNC119" s="1">
        <f t="shared" ref="NNC119" si="7370">4*0.556*1.05</f>
        <v>2.34</v>
      </c>
      <c r="NND119" s="4">
        <f t="shared" si="2458"/>
        <v>42.12</v>
      </c>
      <c r="NNG119" s="1" t="s">
        <v>538</v>
      </c>
      <c r="NNH119" s="4" t="str" cm="1">
        <f t="array" ref="NNH119:NNJ119">IFERROR(VLOOKUP(NNG119,[1]MA!$A$6:$D$32,{2,3,4},0),IFERROR(VLOOKUP(NNG119,[1]MO!$A$6:$D$26,{2,3,4},0),IFERROR(VLOOKUP(NNG119,[1]MQ!$A$6:$D$26,{2,3,4},0),IFERROR(VLOOKUP(NNG119,[1]BA!$A$6:$H$184,{2,5,8},0),{"No encontrado","X","X"}))))</f>
        <v>VARILLA CORRUGADA</v>
      </c>
      <c r="NNI119" s="12" t="str">
        <v>Kg</v>
      </c>
      <c r="NNJ119" s="4">
        <v>18</v>
      </c>
      <c r="NNK119" s="1">
        <f t="shared" ref="NNK119" si="7371">4*0.556*1.05</f>
        <v>2.34</v>
      </c>
      <c r="NNL119" s="4">
        <f t="shared" si="2460"/>
        <v>42.12</v>
      </c>
      <c r="NNO119" s="1" t="s">
        <v>538</v>
      </c>
      <c r="NNP119" s="4" t="str" cm="1">
        <f t="array" ref="NNP119:NNR119">IFERROR(VLOOKUP(NNO119,[1]MA!$A$6:$D$32,{2,3,4},0),IFERROR(VLOOKUP(NNO119,[1]MO!$A$6:$D$26,{2,3,4},0),IFERROR(VLOOKUP(NNO119,[1]MQ!$A$6:$D$26,{2,3,4},0),IFERROR(VLOOKUP(NNO119,[1]BA!$A$6:$H$184,{2,5,8},0),{"No encontrado","X","X"}))))</f>
        <v>VARILLA CORRUGADA</v>
      </c>
      <c r="NNQ119" s="12" t="str">
        <v>Kg</v>
      </c>
      <c r="NNR119" s="4">
        <v>18</v>
      </c>
      <c r="NNS119" s="1">
        <f t="shared" ref="NNS119" si="7372">4*0.556*1.05</f>
        <v>2.34</v>
      </c>
      <c r="NNT119" s="4">
        <f t="shared" si="2462"/>
        <v>42.12</v>
      </c>
      <c r="NNW119" s="1" t="s">
        <v>538</v>
      </c>
      <c r="NNX119" s="4" t="str" cm="1">
        <f t="array" ref="NNX119:NNZ119">IFERROR(VLOOKUP(NNW119,[1]MA!$A$6:$D$32,{2,3,4},0),IFERROR(VLOOKUP(NNW119,[1]MO!$A$6:$D$26,{2,3,4},0),IFERROR(VLOOKUP(NNW119,[1]MQ!$A$6:$D$26,{2,3,4},0),IFERROR(VLOOKUP(NNW119,[1]BA!$A$6:$H$184,{2,5,8},0),{"No encontrado","X","X"}))))</f>
        <v>VARILLA CORRUGADA</v>
      </c>
      <c r="NNY119" s="12" t="str">
        <v>Kg</v>
      </c>
      <c r="NNZ119" s="4">
        <v>18</v>
      </c>
      <c r="NOA119" s="1">
        <f t="shared" ref="NOA119" si="7373">4*0.556*1.05</f>
        <v>2.34</v>
      </c>
      <c r="NOB119" s="4">
        <f t="shared" si="2464"/>
        <v>42.12</v>
      </c>
      <c r="NOE119" s="1" t="s">
        <v>538</v>
      </c>
      <c r="NOF119" s="4" t="str" cm="1">
        <f t="array" ref="NOF119:NOH119">IFERROR(VLOOKUP(NOE119,[1]MA!$A$6:$D$32,{2,3,4},0),IFERROR(VLOOKUP(NOE119,[1]MO!$A$6:$D$26,{2,3,4},0),IFERROR(VLOOKUP(NOE119,[1]MQ!$A$6:$D$26,{2,3,4},0),IFERROR(VLOOKUP(NOE119,[1]BA!$A$6:$H$184,{2,5,8},0),{"No encontrado","X","X"}))))</f>
        <v>VARILLA CORRUGADA</v>
      </c>
      <c r="NOG119" s="12" t="str">
        <v>Kg</v>
      </c>
      <c r="NOH119" s="4">
        <v>18</v>
      </c>
      <c r="NOI119" s="1">
        <f t="shared" ref="NOI119" si="7374">4*0.556*1.05</f>
        <v>2.34</v>
      </c>
      <c r="NOJ119" s="4">
        <f t="shared" si="2466"/>
        <v>42.12</v>
      </c>
      <c r="NOM119" s="1" t="s">
        <v>538</v>
      </c>
      <c r="NON119" s="4" t="str" cm="1">
        <f t="array" ref="NON119:NOP119">IFERROR(VLOOKUP(NOM119,[1]MA!$A$6:$D$32,{2,3,4},0),IFERROR(VLOOKUP(NOM119,[1]MO!$A$6:$D$26,{2,3,4},0),IFERROR(VLOOKUP(NOM119,[1]MQ!$A$6:$D$26,{2,3,4},0),IFERROR(VLOOKUP(NOM119,[1]BA!$A$6:$H$184,{2,5,8},0),{"No encontrado","X","X"}))))</f>
        <v>VARILLA CORRUGADA</v>
      </c>
      <c r="NOO119" s="12" t="str">
        <v>Kg</v>
      </c>
      <c r="NOP119" s="4">
        <v>18</v>
      </c>
      <c r="NOQ119" s="1">
        <f t="shared" ref="NOQ119" si="7375">4*0.556*1.05</f>
        <v>2.34</v>
      </c>
      <c r="NOR119" s="4">
        <f t="shared" si="2468"/>
        <v>42.12</v>
      </c>
      <c r="NOU119" s="1" t="s">
        <v>538</v>
      </c>
      <c r="NOV119" s="4" t="str" cm="1">
        <f t="array" ref="NOV119:NOX119">IFERROR(VLOOKUP(NOU119,[1]MA!$A$6:$D$32,{2,3,4},0),IFERROR(VLOOKUP(NOU119,[1]MO!$A$6:$D$26,{2,3,4},0),IFERROR(VLOOKUP(NOU119,[1]MQ!$A$6:$D$26,{2,3,4},0),IFERROR(VLOOKUP(NOU119,[1]BA!$A$6:$H$184,{2,5,8},0),{"No encontrado","X","X"}))))</f>
        <v>VARILLA CORRUGADA</v>
      </c>
      <c r="NOW119" s="12" t="str">
        <v>Kg</v>
      </c>
      <c r="NOX119" s="4">
        <v>18</v>
      </c>
      <c r="NOY119" s="1">
        <f t="shared" ref="NOY119" si="7376">4*0.556*1.05</f>
        <v>2.34</v>
      </c>
      <c r="NOZ119" s="4">
        <f t="shared" si="2470"/>
        <v>42.12</v>
      </c>
      <c r="NPC119" s="1" t="s">
        <v>538</v>
      </c>
      <c r="NPD119" s="4" t="str" cm="1">
        <f t="array" ref="NPD119:NPF119">IFERROR(VLOOKUP(NPC119,[1]MA!$A$6:$D$32,{2,3,4},0),IFERROR(VLOOKUP(NPC119,[1]MO!$A$6:$D$26,{2,3,4},0),IFERROR(VLOOKUP(NPC119,[1]MQ!$A$6:$D$26,{2,3,4},0),IFERROR(VLOOKUP(NPC119,[1]BA!$A$6:$H$184,{2,5,8},0),{"No encontrado","X","X"}))))</f>
        <v>VARILLA CORRUGADA</v>
      </c>
      <c r="NPE119" s="12" t="str">
        <v>Kg</v>
      </c>
      <c r="NPF119" s="4">
        <v>18</v>
      </c>
      <c r="NPG119" s="1">
        <f t="shared" ref="NPG119" si="7377">4*0.556*1.05</f>
        <v>2.34</v>
      </c>
      <c r="NPH119" s="4">
        <f t="shared" si="2472"/>
        <v>42.12</v>
      </c>
      <c r="NPK119" s="1" t="s">
        <v>538</v>
      </c>
      <c r="NPL119" s="4" t="str" cm="1">
        <f t="array" ref="NPL119:NPN119">IFERROR(VLOOKUP(NPK119,[1]MA!$A$6:$D$32,{2,3,4},0),IFERROR(VLOOKUP(NPK119,[1]MO!$A$6:$D$26,{2,3,4},0),IFERROR(VLOOKUP(NPK119,[1]MQ!$A$6:$D$26,{2,3,4},0),IFERROR(VLOOKUP(NPK119,[1]BA!$A$6:$H$184,{2,5,8},0),{"No encontrado","X","X"}))))</f>
        <v>VARILLA CORRUGADA</v>
      </c>
      <c r="NPM119" s="12" t="str">
        <v>Kg</v>
      </c>
      <c r="NPN119" s="4">
        <v>18</v>
      </c>
      <c r="NPO119" s="1">
        <f t="shared" ref="NPO119" si="7378">4*0.556*1.05</f>
        <v>2.34</v>
      </c>
      <c r="NPP119" s="4">
        <f t="shared" si="2474"/>
        <v>42.12</v>
      </c>
      <c r="NPS119" s="1" t="s">
        <v>538</v>
      </c>
      <c r="NPT119" s="4" t="str" cm="1">
        <f t="array" ref="NPT119:NPV119">IFERROR(VLOOKUP(NPS119,[1]MA!$A$6:$D$32,{2,3,4},0),IFERROR(VLOOKUP(NPS119,[1]MO!$A$6:$D$26,{2,3,4},0),IFERROR(VLOOKUP(NPS119,[1]MQ!$A$6:$D$26,{2,3,4},0),IFERROR(VLOOKUP(NPS119,[1]BA!$A$6:$H$184,{2,5,8},0),{"No encontrado","X","X"}))))</f>
        <v>VARILLA CORRUGADA</v>
      </c>
      <c r="NPU119" s="12" t="str">
        <v>Kg</v>
      </c>
      <c r="NPV119" s="4">
        <v>18</v>
      </c>
      <c r="NPW119" s="1">
        <f t="shared" ref="NPW119" si="7379">4*0.556*1.05</f>
        <v>2.34</v>
      </c>
      <c r="NPX119" s="4">
        <f t="shared" si="2476"/>
        <v>42.12</v>
      </c>
      <c r="NQA119" s="1" t="s">
        <v>538</v>
      </c>
      <c r="NQB119" s="4" t="str" cm="1">
        <f t="array" ref="NQB119:NQD119">IFERROR(VLOOKUP(NQA119,[1]MA!$A$6:$D$32,{2,3,4},0),IFERROR(VLOOKUP(NQA119,[1]MO!$A$6:$D$26,{2,3,4},0),IFERROR(VLOOKUP(NQA119,[1]MQ!$A$6:$D$26,{2,3,4},0),IFERROR(VLOOKUP(NQA119,[1]BA!$A$6:$H$184,{2,5,8},0),{"No encontrado","X","X"}))))</f>
        <v>VARILLA CORRUGADA</v>
      </c>
      <c r="NQC119" s="12" t="str">
        <v>Kg</v>
      </c>
      <c r="NQD119" s="4">
        <v>18</v>
      </c>
      <c r="NQE119" s="1">
        <f t="shared" ref="NQE119" si="7380">4*0.556*1.05</f>
        <v>2.34</v>
      </c>
      <c r="NQF119" s="4">
        <f t="shared" si="2478"/>
        <v>42.12</v>
      </c>
      <c r="NQI119" s="1" t="s">
        <v>538</v>
      </c>
      <c r="NQJ119" s="4" t="str" cm="1">
        <f t="array" ref="NQJ119:NQL119">IFERROR(VLOOKUP(NQI119,[1]MA!$A$6:$D$32,{2,3,4},0),IFERROR(VLOOKUP(NQI119,[1]MO!$A$6:$D$26,{2,3,4},0),IFERROR(VLOOKUP(NQI119,[1]MQ!$A$6:$D$26,{2,3,4},0),IFERROR(VLOOKUP(NQI119,[1]BA!$A$6:$H$184,{2,5,8},0),{"No encontrado","X","X"}))))</f>
        <v>VARILLA CORRUGADA</v>
      </c>
      <c r="NQK119" s="12" t="str">
        <v>Kg</v>
      </c>
      <c r="NQL119" s="4">
        <v>18</v>
      </c>
      <c r="NQM119" s="1">
        <f t="shared" ref="NQM119" si="7381">4*0.556*1.05</f>
        <v>2.34</v>
      </c>
      <c r="NQN119" s="4">
        <f t="shared" si="2480"/>
        <v>42.12</v>
      </c>
      <c r="NQQ119" s="1" t="s">
        <v>538</v>
      </c>
      <c r="NQR119" s="4" t="str" cm="1">
        <f t="array" ref="NQR119:NQT119">IFERROR(VLOOKUP(NQQ119,[1]MA!$A$6:$D$32,{2,3,4},0),IFERROR(VLOOKUP(NQQ119,[1]MO!$A$6:$D$26,{2,3,4},0),IFERROR(VLOOKUP(NQQ119,[1]MQ!$A$6:$D$26,{2,3,4},0),IFERROR(VLOOKUP(NQQ119,[1]BA!$A$6:$H$184,{2,5,8},0),{"No encontrado","X","X"}))))</f>
        <v>VARILLA CORRUGADA</v>
      </c>
      <c r="NQS119" s="12" t="str">
        <v>Kg</v>
      </c>
      <c r="NQT119" s="4">
        <v>18</v>
      </c>
      <c r="NQU119" s="1">
        <f t="shared" ref="NQU119" si="7382">4*0.556*1.05</f>
        <v>2.34</v>
      </c>
      <c r="NQV119" s="4">
        <f t="shared" si="2482"/>
        <v>42.12</v>
      </c>
      <c r="NQY119" s="1" t="s">
        <v>538</v>
      </c>
      <c r="NQZ119" s="4" t="str" cm="1">
        <f t="array" ref="NQZ119:NRB119">IFERROR(VLOOKUP(NQY119,[1]MA!$A$6:$D$32,{2,3,4},0),IFERROR(VLOOKUP(NQY119,[1]MO!$A$6:$D$26,{2,3,4},0),IFERROR(VLOOKUP(NQY119,[1]MQ!$A$6:$D$26,{2,3,4},0),IFERROR(VLOOKUP(NQY119,[1]BA!$A$6:$H$184,{2,5,8},0),{"No encontrado","X","X"}))))</f>
        <v>VARILLA CORRUGADA</v>
      </c>
      <c r="NRA119" s="12" t="str">
        <v>Kg</v>
      </c>
      <c r="NRB119" s="4">
        <v>18</v>
      </c>
      <c r="NRC119" s="1">
        <f t="shared" ref="NRC119" si="7383">4*0.556*1.05</f>
        <v>2.34</v>
      </c>
      <c r="NRD119" s="4">
        <f t="shared" si="2484"/>
        <v>42.12</v>
      </c>
      <c r="NRG119" s="1" t="s">
        <v>538</v>
      </c>
      <c r="NRH119" s="4" t="str" cm="1">
        <f t="array" ref="NRH119:NRJ119">IFERROR(VLOOKUP(NRG119,[1]MA!$A$6:$D$32,{2,3,4},0),IFERROR(VLOOKUP(NRG119,[1]MO!$A$6:$D$26,{2,3,4},0),IFERROR(VLOOKUP(NRG119,[1]MQ!$A$6:$D$26,{2,3,4},0),IFERROR(VLOOKUP(NRG119,[1]BA!$A$6:$H$184,{2,5,8},0),{"No encontrado","X","X"}))))</f>
        <v>VARILLA CORRUGADA</v>
      </c>
      <c r="NRI119" s="12" t="str">
        <v>Kg</v>
      </c>
      <c r="NRJ119" s="4">
        <v>18</v>
      </c>
      <c r="NRK119" s="1">
        <f t="shared" ref="NRK119" si="7384">4*0.556*1.05</f>
        <v>2.34</v>
      </c>
      <c r="NRL119" s="4">
        <f t="shared" si="2486"/>
        <v>42.12</v>
      </c>
      <c r="NRO119" s="1" t="s">
        <v>538</v>
      </c>
      <c r="NRP119" s="4" t="str" cm="1">
        <f t="array" ref="NRP119:NRR119">IFERROR(VLOOKUP(NRO119,[1]MA!$A$6:$D$32,{2,3,4},0),IFERROR(VLOOKUP(NRO119,[1]MO!$A$6:$D$26,{2,3,4},0),IFERROR(VLOOKUP(NRO119,[1]MQ!$A$6:$D$26,{2,3,4},0),IFERROR(VLOOKUP(NRO119,[1]BA!$A$6:$H$184,{2,5,8},0),{"No encontrado","X","X"}))))</f>
        <v>VARILLA CORRUGADA</v>
      </c>
      <c r="NRQ119" s="12" t="str">
        <v>Kg</v>
      </c>
      <c r="NRR119" s="4">
        <v>18</v>
      </c>
      <c r="NRS119" s="1">
        <f t="shared" ref="NRS119" si="7385">4*0.556*1.05</f>
        <v>2.34</v>
      </c>
      <c r="NRT119" s="4">
        <f t="shared" si="2488"/>
        <v>42.12</v>
      </c>
      <c r="NRW119" s="1" t="s">
        <v>538</v>
      </c>
      <c r="NRX119" s="4" t="str" cm="1">
        <f t="array" ref="NRX119:NRZ119">IFERROR(VLOOKUP(NRW119,[1]MA!$A$6:$D$32,{2,3,4},0),IFERROR(VLOOKUP(NRW119,[1]MO!$A$6:$D$26,{2,3,4},0),IFERROR(VLOOKUP(NRW119,[1]MQ!$A$6:$D$26,{2,3,4},0),IFERROR(VLOOKUP(NRW119,[1]BA!$A$6:$H$184,{2,5,8},0),{"No encontrado","X","X"}))))</f>
        <v>VARILLA CORRUGADA</v>
      </c>
      <c r="NRY119" s="12" t="str">
        <v>Kg</v>
      </c>
      <c r="NRZ119" s="4">
        <v>18</v>
      </c>
      <c r="NSA119" s="1">
        <f t="shared" ref="NSA119" si="7386">4*0.556*1.05</f>
        <v>2.34</v>
      </c>
      <c r="NSB119" s="4">
        <f t="shared" si="2490"/>
        <v>42.12</v>
      </c>
      <c r="NSE119" s="1" t="s">
        <v>538</v>
      </c>
      <c r="NSF119" s="4" t="str" cm="1">
        <f t="array" ref="NSF119:NSH119">IFERROR(VLOOKUP(NSE119,[1]MA!$A$6:$D$32,{2,3,4},0),IFERROR(VLOOKUP(NSE119,[1]MO!$A$6:$D$26,{2,3,4},0),IFERROR(VLOOKUP(NSE119,[1]MQ!$A$6:$D$26,{2,3,4},0),IFERROR(VLOOKUP(NSE119,[1]BA!$A$6:$H$184,{2,5,8},0),{"No encontrado","X","X"}))))</f>
        <v>VARILLA CORRUGADA</v>
      </c>
      <c r="NSG119" s="12" t="str">
        <v>Kg</v>
      </c>
      <c r="NSH119" s="4">
        <v>18</v>
      </c>
      <c r="NSI119" s="1">
        <f t="shared" ref="NSI119" si="7387">4*0.556*1.05</f>
        <v>2.34</v>
      </c>
      <c r="NSJ119" s="4">
        <f t="shared" si="2492"/>
        <v>42.12</v>
      </c>
      <c r="NSM119" s="1" t="s">
        <v>538</v>
      </c>
      <c r="NSN119" s="4" t="str" cm="1">
        <f t="array" ref="NSN119:NSP119">IFERROR(VLOOKUP(NSM119,[1]MA!$A$6:$D$32,{2,3,4},0),IFERROR(VLOOKUP(NSM119,[1]MO!$A$6:$D$26,{2,3,4},0),IFERROR(VLOOKUP(NSM119,[1]MQ!$A$6:$D$26,{2,3,4},0),IFERROR(VLOOKUP(NSM119,[1]BA!$A$6:$H$184,{2,5,8},0),{"No encontrado","X","X"}))))</f>
        <v>VARILLA CORRUGADA</v>
      </c>
      <c r="NSO119" s="12" t="str">
        <v>Kg</v>
      </c>
      <c r="NSP119" s="4">
        <v>18</v>
      </c>
      <c r="NSQ119" s="1">
        <f t="shared" ref="NSQ119" si="7388">4*0.556*1.05</f>
        <v>2.34</v>
      </c>
      <c r="NSR119" s="4">
        <f t="shared" si="2494"/>
        <v>42.12</v>
      </c>
      <c r="NSU119" s="1" t="s">
        <v>538</v>
      </c>
      <c r="NSV119" s="4" t="str" cm="1">
        <f t="array" ref="NSV119:NSX119">IFERROR(VLOOKUP(NSU119,[1]MA!$A$6:$D$32,{2,3,4},0),IFERROR(VLOOKUP(NSU119,[1]MO!$A$6:$D$26,{2,3,4},0),IFERROR(VLOOKUP(NSU119,[1]MQ!$A$6:$D$26,{2,3,4},0),IFERROR(VLOOKUP(NSU119,[1]BA!$A$6:$H$184,{2,5,8},0),{"No encontrado","X","X"}))))</f>
        <v>VARILLA CORRUGADA</v>
      </c>
      <c r="NSW119" s="12" t="str">
        <v>Kg</v>
      </c>
      <c r="NSX119" s="4">
        <v>18</v>
      </c>
      <c r="NSY119" s="1">
        <f t="shared" ref="NSY119" si="7389">4*0.556*1.05</f>
        <v>2.34</v>
      </c>
      <c r="NSZ119" s="4">
        <f t="shared" si="2496"/>
        <v>42.12</v>
      </c>
      <c r="NTC119" s="1" t="s">
        <v>538</v>
      </c>
      <c r="NTD119" s="4" t="str" cm="1">
        <f t="array" ref="NTD119:NTF119">IFERROR(VLOOKUP(NTC119,[1]MA!$A$6:$D$32,{2,3,4},0),IFERROR(VLOOKUP(NTC119,[1]MO!$A$6:$D$26,{2,3,4},0),IFERROR(VLOOKUP(NTC119,[1]MQ!$A$6:$D$26,{2,3,4},0),IFERROR(VLOOKUP(NTC119,[1]BA!$A$6:$H$184,{2,5,8},0),{"No encontrado","X","X"}))))</f>
        <v>VARILLA CORRUGADA</v>
      </c>
      <c r="NTE119" s="12" t="str">
        <v>Kg</v>
      </c>
      <c r="NTF119" s="4">
        <v>18</v>
      </c>
      <c r="NTG119" s="1">
        <f t="shared" ref="NTG119" si="7390">4*0.556*1.05</f>
        <v>2.34</v>
      </c>
      <c r="NTH119" s="4">
        <f t="shared" si="2498"/>
        <v>42.12</v>
      </c>
      <c r="NTK119" s="1" t="s">
        <v>538</v>
      </c>
      <c r="NTL119" s="4" t="str" cm="1">
        <f t="array" ref="NTL119:NTN119">IFERROR(VLOOKUP(NTK119,[1]MA!$A$6:$D$32,{2,3,4},0),IFERROR(VLOOKUP(NTK119,[1]MO!$A$6:$D$26,{2,3,4},0),IFERROR(VLOOKUP(NTK119,[1]MQ!$A$6:$D$26,{2,3,4},0),IFERROR(VLOOKUP(NTK119,[1]BA!$A$6:$H$184,{2,5,8},0),{"No encontrado","X","X"}))))</f>
        <v>VARILLA CORRUGADA</v>
      </c>
      <c r="NTM119" s="12" t="str">
        <v>Kg</v>
      </c>
      <c r="NTN119" s="4">
        <v>18</v>
      </c>
      <c r="NTO119" s="1">
        <f t="shared" ref="NTO119" si="7391">4*0.556*1.05</f>
        <v>2.34</v>
      </c>
      <c r="NTP119" s="4">
        <f t="shared" si="2500"/>
        <v>42.12</v>
      </c>
      <c r="NTS119" s="1" t="s">
        <v>538</v>
      </c>
      <c r="NTT119" s="4" t="str" cm="1">
        <f t="array" ref="NTT119:NTV119">IFERROR(VLOOKUP(NTS119,[1]MA!$A$6:$D$32,{2,3,4},0),IFERROR(VLOOKUP(NTS119,[1]MO!$A$6:$D$26,{2,3,4},0),IFERROR(VLOOKUP(NTS119,[1]MQ!$A$6:$D$26,{2,3,4},0),IFERROR(VLOOKUP(NTS119,[1]BA!$A$6:$H$184,{2,5,8},0),{"No encontrado","X","X"}))))</f>
        <v>VARILLA CORRUGADA</v>
      </c>
      <c r="NTU119" s="12" t="str">
        <v>Kg</v>
      </c>
      <c r="NTV119" s="4">
        <v>18</v>
      </c>
      <c r="NTW119" s="1">
        <f t="shared" ref="NTW119" si="7392">4*0.556*1.05</f>
        <v>2.34</v>
      </c>
      <c r="NTX119" s="4">
        <f t="shared" si="2502"/>
        <v>42.12</v>
      </c>
      <c r="NUA119" s="1" t="s">
        <v>538</v>
      </c>
      <c r="NUB119" s="4" t="str" cm="1">
        <f t="array" ref="NUB119:NUD119">IFERROR(VLOOKUP(NUA119,[1]MA!$A$6:$D$32,{2,3,4},0),IFERROR(VLOOKUP(NUA119,[1]MO!$A$6:$D$26,{2,3,4},0),IFERROR(VLOOKUP(NUA119,[1]MQ!$A$6:$D$26,{2,3,4},0),IFERROR(VLOOKUP(NUA119,[1]BA!$A$6:$H$184,{2,5,8},0),{"No encontrado","X","X"}))))</f>
        <v>VARILLA CORRUGADA</v>
      </c>
      <c r="NUC119" s="12" t="str">
        <v>Kg</v>
      </c>
      <c r="NUD119" s="4">
        <v>18</v>
      </c>
      <c r="NUE119" s="1">
        <f t="shared" ref="NUE119" si="7393">4*0.556*1.05</f>
        <v>2.34</v>
      </c>
      <c r="NUF119" s="4">
        <f t="shared" si="2504"/>
        <v>42.12</v>
      </c>
      <c r="NUI119" s="1" t="s">
        <v>538</v>
      </c>
      <c r="NUJ119" s="4" t="str" cm="1">
        <f t="array" ref="NUJ119:NUL119">IFERROR(VLOOKUP(NUI119,[1]MA!$A$6:$D$32,{2,3,4},0),IFERROR(VLOOKUP(NUI119,[1]MO!$A$6:$D$26,{2,3,4},0),IFERROR(VLOOKUP(NUI119,[1]MQ!$A$6:$D$26,{2,3,4},0),IFERROR(VLOOKUP(NUI119,[1]BA!$A$6:$H$184,{2,5,8},0),{"No encontrado","X","X"}))))</f>
        <v>VARILLA CORRUGADA</v>
      </c>
      <c r="NUK119" s="12" t="str">
        <v>Kg</v>
      </c>
      <c r="NUL119" s="4">
        <v>18</v>
      </c>
      <c r="NUM119" s="1">
        <f t="shared" ref="NUM119" si="7394">4*0.556*1.05</f>
        <v>2.34</v>
      </c>
      <c r="NUN119" s="4">
        <f t="shared" si="2506"/>
        <v>42.12</v>
      </c>
      <c r="NUQ119" s="1" t="s">
        <v>538</v>
      </c>
      <c r="NUR119" s="4" t="str" cm="1">
        <f t="array" ref="NUR119:NUT119">IFERROR(VLOOKUP(NUQ119,[1]MA!$A$6:$D$32,{2,3,4},0),IFERROR(VLOOKUP(NUQ119,[1]MO!$A$6:$D$26,{2,3,4},0),IFERROR(VLOOKUP(NUQ119,[1]MQ!$A$6:$D$26,{2,3,4},0),IFERROR(VLOOKUP(NUQ119,[1]BA!$A$6:$H$184,{2,5,8},0),{"No encontrado","X","X"}))))</f>
        <v>VARILLA CORRUGADA</v>
      </c>
      <c r="NUS119" s="12" t="str">
        <v>Kg</v>
      </c>
      <c r="NUT119" s="4">
        <v>18</v>
      </c>
      <c r="NUU119" s="1">
        <f t="shared" ref="NUU119" si="7395">4*0.556*1.05</f>
        <v>2.34</v>
      </c>
      <c r="NUV119" s="4">
        <f t="shared" si="2508"/>
        <v>42.12</v>
      </c>
      <c r="NUY119" s="1" t="s">
        <v>538</v>
      </c>
      <c r="NUZ119" s="4" t="str" cm="1">
        <f t="array" ref="NUZ119:NVB119">IFERROR(VLOOKUP(NUY119,[1]MA!$A$6:$D$32,{2,3,4},0),IFERROR(VLOOKUP(NUY119,[1]MO!$A$6:$D$26,{2,3,4},0),IFERROR(VLOOKUP(NUY119,[1]MQ!$A$6:$D$26,{2,3,4},0),IFERROR(VLOOKUP(NUY119,[1]BA!$A$6:$H$184,{2,5,8},0),{"No encontrado","X","X"}))))</f>
        <v>VARILLA CORRUGADA</v>
      </c>
      <c r="NVA119" s="12" t="str">
        <v>Kg</v>
      </c>
      <c r="NVB119" s="4">
        <v>18</v>
      </c>
      <c r="NVC119" s="1">
        <f t="shared" ref="NVC119" si="7396">4*0.556*1.05</f>
        <v>2.34</v>
      </c>
      <c r="NVD119" s="4">
        <f t="shared" si="2510"/>
        <v>42.12</v>
      </c>
      <c r="NVG119" s="1" t="s">
        <v>538</v>
      </c>
      <c r="NVH119" s="4" t="str" cm="1">
        <f t="array" ref="NVH119:NVJ119">IFERROR(VLOOKUP(NVG119,[1]MA!$A$6:$D$32,{2,3,4},0),IFERROR(VLOOKUP(NVG119,[1]MO!$A$6:$D$26,{2,3,4},0),IFERROR(VLOOKUP(NVG119,[1]MQ!$A$6:$D$26,{2,3,4},0),IFERROR(VLOOKUP(NVG119,[1]BA!$A$6:$H$184,{2,5,8},0),{"No encontrado","X","X"}))))</f>
        <v>VARILLA CORRUGADA</v>
      </c>
      <c r="NVI119" s="12" t="str">
        <v>Kg</v>
      </c>
      <c r="NVJ119" s="4">
        <v>18</v>
      </c>
      <c r="NVK119" s="1">
        <f t="shared" ref="NVK119" si="7397">4*0.556*1.05</f>
        <v>2.34</v>
      </c>
      <c r="NVL119" s="4">
        <f t="shared" si="2512"/>
        <v>42.12</v>
      </c>
      <c r="NVO119" s="1" t="s">
        <v>538</v>
      </c>
      <c r="NVP119" s="4" t="str" cm="1">
        <f t="array" ref="NVP119:NVR119">IFERROR(VLOOKUP(NVO119,[1]MA!$A$6:$D$32,{2,3,4},0),IFERROR(VLOOKUP(NVO119,[1]MO!$A$6:$D$26,{2,3,4},0),IFERROR(VLOOKUP(NVO119,[1]MQ!$A$6:$D$26,{2,3,4},0),IFERROR(VLOOKUP(NVO119,[1]BA!$A$6:$H$184,{2,5,8},0),{"No encontrado","X","X"}))))</f>
        <v>VARILLA CORRUGADA</v>
      </c>
      <c r="NVQ119" s="12" t="str">
        <v>Kg</v>
      </c>
      <c r="NVR119" s="4">
        <v>18</v>
      </c>
      <c r="NVS119" s="1">
        <f t="shared" ref="NVS119" si="7398">4*0.556*1.05</f>
        <v>2.34</v>
      </c>
      <c r="NVT119" s="4">
        <f t="shared" si="2514"/>
        <v>42.12</v>
      </c>
      <c r="NVW119" s="1" t="s">
        <v>538</v>
      </c>
      <c r="NVX119" s="4" t="str" cm="1">
        <f t="array" ref="NVX119:NVZ119">IFERROR(VLOOKUP(NVW119,[1]MA!$A$6:$D$32,{2,3,4},0),IFERROR(VLOOKUP(NVW119,[1]MO!$A$6:$D$26,{2,3,4},0),IFERROR(VLOOKUP(NVW119,[1]MQ!$A$6:$D$26,{2,3,4},0),IFERROR(VLOOKUP(NVW119,[1]BA!$A$6:$H$184,{2,5,8},0),{"No encontrado","X","X"}))))</f>
        <v>VARILLA CORRUGADA</v>
      </c>
      <c r="NVY119" s="12" t="str">
        <v>Kg</v>
      </c>
      <c r="NVZ119" s="4">
        <v>18</v>
      </c>
      <c r="NWA119" s="1">
        <f t="shared" ref="NWA119" si="7399">4*0.556*1.05</f>
        <v>2.34</v>
      </c>
      <c r="NWB119" s="4">
        <f t="shared" si="2516"/>
        <v>42.12</v>
      </c>
      <c r="NWE119" s="1" t="s">
        <v>538</v>
      </c>
      <c r="NWF119" s="4" t="str" cm="1">
        <f t="array" ref="NWF119:NWH119">IFERROR(VLOOKUP(NWE119,[1]MA!$A$6:$D$32,{2,3,4},0),IFERROR(VLOOKUP(NWE119,[1]MO!$A$6:$D$26,{2,3,4},0),IFERROR(VLOOKUP(NWE119,[1]MQ!$A$6:$D$26,{2,3,4},0),IFERROR(VLOOKUP(NWE119,[1]BA!$A$6:$H$184,{2,5,8},0),{"No encontrado","X","X"}))))</f>
        <v>VARILLA CORRUGADA</v>
      </c>
      <c r="NWG119" s="12" t="str">
        <v>Kg</v>
      </c>
      <c r="NWH119" s="4">
        <v>18</v>
      </c>
      <c r="NWI119" s="1">
        <f t="shared" ref="NWI119" si="7400">4*0.556*1.05</f>
        <v>2.34</v>
      </c>
      <c r="NWJ119" s="4">
        <f t="shared" si="2518"/>
        <v>42.12</v>
      </c>
      <c r="NWM119" s="1" t="s">
        <v>538</v>
      </c>
      <c r="NWN119" s="4" t="str" cm="1">
        <f t="array" ref="NWN119:NWP119">IFERROR(VLOOKUP(NWM119,[1]MA!$A$6:$D$32,{2,3,4},0),IFERROR(VLOOKUP(NWM119,[1]MO!$A$6:$D$26,{2,3,4},0),IFERROR(VLOOKUP(NWM119,[1]MQ!$A$6:$D$26,{2,3,4},0),IFERROR(VLOOKUP(NWM119,[1]BA!$A$6:$H$184,{2,5,8},0),{"No encontrado","X","X"}))))</f>
        <v>VARILLA CORRUGADA</v>
      </c>
      <c r="NWO119" s="12" t="str">
        <v>Kg</v>
      </c>
      <c r="NWP119" s="4">
        <v>18</v>
      </c>
      <c r="NWQ119" s="1">
        <f t="shared" ref="NWQ119" si="7401">4*0.556*1.05</f>
        <v>2.34</v>
      </c>
      <c r="NWR119" s="4">
        <f t="shared" si="2520"/>
        <v>42.12</v>
      </c>
      <c r="NWU119" s="1" t="s">
        <v>538</v>
      </c>
      <c r="NWV119" s="4" t="str" cm="1">
        <f t="array" ref="NWV119:NWX119">IFERROR(VLOOKUP(NWU119,[1]MA!$A$6:$D$32,{2,3,4},0),IFERROR(VLOOKUP(NWU119,[1]MO!$A$6:$D$26,{2,3,4},0),IFERROR(VLOOKUP(NWU119,[1]MQ!$A$6:$D$26,{2,3,4},0),IFERROR(VLOOKUP(NWU119,[1]BA!$A$6:$H$184,{2,5,8},0),{"No encontrado","X","X"}))))</f>
        <v>VARILLA CORRUGADA</v>
      </c>
      <c r="NWW119" s="12" t="str">
        <v>Kg</v>
      </c>
      <c r="NWX119" s="4">
        <v>18</v>
      </c>
      <c r="NWY119" s="1">
        <f t="shared" ref="NWY119" si="7402">4*0.556*1.05</f>
        <v>2.34</v>
      </c>
      <c r="NWZ119" s="4">
        <f t="shared" si="2522"/>
        <v>42.12</v>
      </c>
      <c r="NXC119" s="1" t="s">
        <v>538</v>
      </c>
      <c r="NXD119" s="4" t="str" cm="1">
        <f t="array" ref="NXD119:NXF119">IFERROR(VLOOKUP(NXC119,[1]MA!$A$6:$D$32,{2,3,4},0),IFERROR(VLOOKUP(NXC119,[1]MO!$A$6:$D$26,{2,3,4},0),IFERROR(VLOOKUP(NXC119,[1]MQ!$A$6:$D$26,{2,3,4},0),IFERROR(VLOOKUP(NXC119,[1]BA!$A$6:$H$184,{2,5,8},0),{"No encontrado","X","X"}))))</f>
        <v>VARILLA CORRUGADA</v>
      </c>
      <c r="NXE119" s="12" t="str">
        <v>Kg</v>
      </c>
      <c r="NXF119" s="4">
        <v>18</v>
      </c>
      <c r="NXG119" s="1">
        <f t="shared" ref="NXG119" si="7403">4*0.556*1.05</f>
        <v>2.34</v>
      </c>
      <c r="NXH119" s="4">
        <f t="shared" si="2524"/>
        <v>42.12</v>
      </c>
      <c r="NXK119" s="1" t="s">
        <v>538</v>
      </c>
      <c r="NXL119" s="4" t="str" cm="1">
        <f t="array" ref="NXL119:NXN119">IFERROR(VLOOKUP(NXK119,[1]MA!$A$6:$D$32,{2,3,4},0),IFERROR(VLOOKUP(NXK119,[1]MO!$A$6:$D$26,{2,3,4},0),IFERROR(VLOOKUP(NXK119,[1]MQ!$A$6:$D$26,{2,3,4},0),IFERROR(VLOOKUP(NXK119,[1]BA!$A$6:$H$184,{2,5,8},0),{"No encontrado","X","X"}))))</f>
        <v>VARILLA CORRUGADA</v>
      </c>
      <c r="NXM119" s="12" t="str">
        <v>Kg</v>
      </c>
      <c r="NXN119" s="4">
        <v>18</v>
      </c>
      <c r="NXO119" s="1">
        <f t="shared" ref="NXO119" si="7404">4*0.556*1.05</f>
        <v>2.34</v>
      </c>
      <c r="NXP119" s="4">
        <f t="shared" si="2526"/>
        <v>42.12</v>
      </c>
      <c r="NXS119" s="1" t="s">
        <v>538</v>
      </c>
      <c r="NXT119" s="4" t="str" cm="1">
        <f t="array" ref="NXT119:NXV119">IFERROR(VLOOKUP(NXS119,[1]MA!$A$6:$D$32,{2,3,4},0),IFERROR(VLOOKUP(NXS119,[1]MO!$A$6:$D$26,{2,3,4},0),IFERROR(VLOOKUP(NXS119,[1]MQ!$A$6:$D$26,{2,3,4},0),IFERROR(VLOOKUP(NXS119,[1]BA!$A$6:$H$184,{2,5,8},0),{"No encontrado","X","X"}))))</f>
        <v>VARILLA CORRUGADA</v>
      </c>
      <c r="NXU119" s="12" t="str">
        <v>Kg</v>
      </c>
      <c r="NXV119" s="4">
        <v>18</v>
      </c>
      <c r="NXW119" s="1">
        <f t="shared" ref="NXW119" si="7405">4*0.556*1.05</f>
        <v>2.34</v>
      </c>
      <c r="NXX119" s="4">
        <f t="shared" si="2528"/>
        <v>42.12</v>
      </c>
      <c r="NYA119" s="1" t="s">
        <v>538</v>
      </c>
      <c r="NYB119" s="4" t="str" cm="1">
        <f t="array" ref="NYB119:NYD119">IFERROR(VLOOKUP(NYA119,[1]MA!$A$6:$D$32,{2,3,4},0),IFERROR(VLOOKUP(NYA119,[1]MO!$A$6:$D$26,{2,3,4},0),IFERROR(VLOOKUP(NYA119,[1]MQ!$A$6:$D$26,{2,3,4},0),IFERROR(VLOOKUP(NYA119,[1]BA!$A$6:$H$184,{2,5,8},0),{"No encontrado","X","X"}))))</f>
        <v>VARILLA CORRUGADA</v>
      </c>
      <c r="NYC119" s="12" t="str">
        <v>Kg</v>
      </c>
      <c r="NYD119" s="4">
        <v>18</v>
      </c>
      <c r="NYE119" s="1">
        <f t="shared" ref="NYE119" si="7406">4*0.556*1.05</f>
        <v>2.34</v>
      </c>
      <c r="NYF119" s="4">
        <f t="shared" si="2530"/>
        <v>42.12</v>
      </c>
      <c r="NYI119" s="1" t="s">
        <v>538</v>
      </c>
      <c r="NYJ119" s="4" t="str" cm="1">
        <f t="array" ref="NYJ119:NYL119">IFERROR(VLOOKUP(NYI119,[1]MA!$A$6:$D$32,{2,3,4},0),IFERROR(VLOOKUP(NYI119,[1]MO!$A$6:$D$26,{2,3,4},0),IFERROR(VLOOKUP(NYI119,[1]MQ!$A$6:$D$26,{2,3,4},0),IFERROR(VLOOKUP(NYI119,[1]BA!$A$6:$H$184,{2,5,8},0),{"No encontrado","X","X"}))))</f>
        <v>VARILLA CORRUGADA</v>
      </c>
      <c r="NYK119" s="12" t="str">
        <v>Kg</v>
      </c>
      <c r="NYL119" s="4">
        <v>18</v>
      </c>
      <c r="NYM119" s="1">
        <f t="shared" ref="NYM119" si="7407">4*0.556*1.05</f>
        <v>2.34</v>
      </c>
      <c r="NYN119" s="4">
        <f t="shared" si="2532"/>
        <v>42.12</v>
      </c>
      <c r="NYQ119" s="1" t="s">
        <v>538</v>
      </c>
      <c r="NYR119" s="4" t="str" cm="1">
        <f t="array" ref="NYR119:NYT119">IFERROR(VLOOKUP(NYQ119,[1]MA!$A$6:$D$32,{2,3,4},0),IFERROR(VLOOKUP(NYQ119,[1]MO!$A$6:$D$26,{2,3,4},0),IFERROR(VLOOKUP(NYQ119,[1]MQ!$A$6:$D$26,{2,3,4},0),IFERROR(VLOOKUP(NYQ119,[1]BA!$A$6:$H$184,{2,5,8},0),{"No encontrado","X","X"}))))</f>
        <v>VARILLA CORRUGADA</v>
      </c>
      <c r="NYS119" s="12" t="str">
        <v>Kg</v>
      </c>
      <c r="NYT119" s="4">
        <v>18</v>
      </c>
      <c r="NYU119" s="1">
        <f t="shared" ref="NYU119" si="7408">4*0.556*1.05</f>
        <v>2.34</v>
      </c>
      <c r="NYV119" s="4">
        <f t="shared" si="2534"/>
        <v>42.12</v>
      </c>
      <c r="NYY119" s="1" t="s">
        <v>538</v>
      </c>
      <c r="NYZ119" s="4" t="str" cm="1">
        <f t="array" ref="NYZ119:NZB119">IFERROR(VLOOKUP(NYY119,[1]MA!$A$6:$D$32,{2,3,4},0),IFERROR(VLOOKUP(NYY119,[1]MO!$A$6:$D$26,{2,3,4},0),IFERROR(VLOOKUP(NYY119,[1]MQ!$A$6:$D$26,{2,3,4},0),IFERROR(VLOOKUP(NYY119,[1]BA!$A$6:$H$184,{2,5,8},0),{"No encontrado","X","X"}))))</f>
        <v>VARILLA CORRUGADA</v>
      </c>
      <c r="NZA119" s="12" t="str">
        <v>Kg</v>
      </c>
      <c r="NZB119" s="4">
        <v>18</v>
      </c>
      <c r="NZC119" s="1">
        <f t="shared" ref="NZC119" si="7409">4*0.556*1.05</f>
        <v>2.34</v>
      </c>
      <c r="NZD119" s="4">
        <f t="shared" si="2536"/>
        <v>42.12</v>
      </c>
      <c r="NZG119" s="1" t="s">
        <v>538</v>
      </c>
      <c r="NZH119" s="4" t="str" cm="1">
        <f t="array" ref="NZH119:NZJ119">IFERROR(VLOOKUP(NZG119,[1]MA!$A$6:$D$32,{2,3,4},0),IFERROR(VLOOKUP(NZG119,[1]MO!$A$6:$D$26,{2,3,4},0),IFERROR(VLOOKUP(NZG119,[1]MQ!$A$6:$D$26,{2,3,4},0),IFERROR(VLOOKUP(NZG119,[1]BA!$A$6:$H$184,{2,5,8},0),{"No encontrado","X","X"}))))</f>
        <v>VARILLA CORRUGADA</v>
      </c>
      <c r="NZI119" s="12" t="str">
        <v>Kg</v>
      </c>
      <c r="NZJ119" s="4">
        <v>18</v>
      </c>
      <c r="NZK119" s="1">
        <f t="shared" ref="NZK119" si="7410">4*0.556*1.05</f>
        <v>2.34</v>
      </c>
      <c r="NZL119" s="4">
        <f t="shared" si="2538"/>
        <v>42.12</v>
      </c>
      <c r="NZO119" s="1" t="s">
        <v>538</v>
      </c>
      <c r="NZP119" s="4" t="str" cm="1">
        <f t="array" ref="NZP119:NZR119">IFERROR(VLOOKUP(NZO119,[1]MA!$A$6:$D$32,{2,3,4},0),IFERROR(VLOOKUP(NZO119,[1]MO!$A$6:$D$26,{2,3,4},0),IFERROR(VLOOKUP(NZO119,[1]MQ!$A$6:$D$26,{2,3,4},0),IFERROR(VLOOKUP(NZO119,[1]BA!$A$6:$H$184,{2,5,8},0),{"No encontrado","X","X"}))))</f>
        <v>VARILLA CORRUGADA</v>
      </c>
      <c r="NZQ119" s="12" t="str">
        <v>Kg</v>
      </c>
      <c r="NZR119" s="4">
        <v>18</v>
      </c>
      <c r="NZS119" s="1">
        <f t="shared" ref="NZS119" si="7411">4*0.556*1.05</f>
        <v>2.34</v>
      </c>
      <c r="NZT119" s="4">
        <f t="shared" si="2540"/>
        <v>42.12</v>
      </c>
      <c r="NZW119" s="1" t="s">
        <v>538</v>
      </c>
      <c r="NZX119" s="4" t="str" cm="1">
        <f t="array" ref="NZX119:NZZ119">IFERROR(VLOOKUP(NZW119,[1]MA!$A$6:$D$32,{2,3,4},0),IFERROR(VLOOKUP(NZW119,[1]MO!$A$6:$D$26,{2,3,4},0),IFERROR(VLOOKUP(NZW119,[1]MQ!$A$6:$D$26,{2,3,4},0),IFERROR(VLOOKUP(NZW119,[1]BA!$A$6:$H$184,{2,5,8},0),{"No encontrado","X","X"}))))</f>
        <v>VARILLA CORRUGADA</v>
      </c>
      <c r="NZY119" s="12" t="str">
        <v>Kg</v>
      </c>
      <c r="NZZ119" s="4">
        <v>18</v>
      </c>
      <c r="OAA119" s="1">
        <f t="shared" ref="OAA119" si="7412">4*0.556*1.05</f>
        <v>2.34</v>
      </c>
      <c r="OAB119" s="4">
        <f t="shared" si="2542"/>
        <v>42.12</v>
      </c>
      <c r="OAE119" s="1" t="s">
        <v>538</v>
      </c>
      <c r="OAF119" s="4" t="str" cm="1">
        <f t="array" ref="OAF119:OAH119">IFERROR(VLOOKUP(OAE119,[1]MA!$A$6:$D$32,{2,3,4},0),IFERROR(VLOOKUP(OAE119,[1]MO!$A$6:$D$26,{2,3,4},0),IFERROR(VLOOKUP(OAE119,[1]MQ!$A$6:$D$26,{2,3,4},0),IFERROR(VLOOKUP(OAE119,[1]BA!$A$6:$H$184,{2,5,8},0),{"No encontrado","X","X"}))))</f>
        <v>VARILLA CORRUGADA</v>
      </c>
      <c r="OAG119" s="12" t="str">
        <v>Kg</v>
      </c>
      <c r="OAH119" s="4">
        <v>18</v>
      </c>
      <c r="OAI119" s="1">
        <f t="shared" ref="OAI119" si="7413">4*0.556*1.05</f>
        <v>2.34</v>
      </c>
      <c r="OAJ119" s="4">
        <f t="shared" si="2544"/>
        <v>42.12</v>
      </c>
      <c r="OAM119" s="1" t="s">
        <v>538</v>
      </c>
      <c r="OAN119" s="4" t="str" cm="1">
        <f t="array" ref="OAN119:OAP119">IFERROR(VLOOKUP(OAM119,[1]MA!$A$6:$D$32,{2,3,4},0),IFERROR(VLOOKUP(OAM119,[1]MO!$A$6:$D$26,{2,3,4},0),IFERROR(VLOOKUP(OAM119,[1]MQ!$A$6:$D$26,{2,3,4},0),IFERROR(VLOOKUP(OAM119,[1]BA!$A$6:$H$184,{2,5,8},0),{"No encontrado","X","X"}))))</f>
        <v>VARILLA CORRUGADA</v>
      </c>
      <c r="OAO119" s="12" t="str">
        <v>Kg</v>
      </c>
      <c r="OAP119" s="4">
        <v>18</v>
      </c>
      <c r="OAQ119" s="1">
        <f t="shared" ref="OAQ119" si="7414">4*0.556*1.05</f>
        <v>2.34</v>
      </c>
      <c r="OAR119" s="4">
        <f t="shared" si="2546"/>
        <v>42.12</v>
      </c>
      <c r="OAU119" s="1" t="s">
        <v>538</v>
      </c>
      <c r="OAV119" s="4" t="str" cm="1">
        <f t="array" ref="OAV119:OAX119">IFERROR(VLOOKUP(OAU119,[1]MA!$A$6:$D$32,{2,3,4},0),IFERROR(VLOOKUP(OAU119,[1]MO!$A$6:$D$26,{2,3,4},0),IFERROR(VLOOKUP(OAU119,[1]MQ!$A$6:$D$26,{2,3,4},0),IFERROR(VLOOKUP(OAU119,[1]BA!$A$6:$H$184,{2,5,8},0),{"No encontrado","X","X"}))))</f>
        <v>VARILLA CORRUGADA</v>
      </c>
      <c r="OAW119" s="12" t="str">
        <v>Kg</v>
      </c>
      <c r="OAX119" s="4">
        <v>18</v>
      </c>
      <c r="OAY119" s="1">
        <f t="shared" ref="OAY119" si="7415">4*0.556*1.05</f>
        <v>2.34</v>
      </c>
      <c r="OAZ119" s="4">
        <f t="shared" si="2548"/>
        <v>42.12</v>
      </c>
      <c r="OBC119" s="1" t="s">
        <v>538</v>
      </c>
      <c r="OBD119" s="4" t="str" cm="1">
        <f t="array" ref="OBD119:OBF119">IFERROR(VLOOKUP(OBC119,[1]MA!$A$6:$D$32,{2,3,4},0),IFERROR(VLOOKUP(OBC119,[1]MO!$A$6:$D$26,{2,3,4},0),IFERROR(VLOOKUP(OBC119,[1]MQ!$A$6:$D$26,{2,3,4},0),IFERROR(VLOOKUP(OBC119,[1]BA!$A$6:$H$184,{2,5,8},0),{"No encontrado","X","X"}))))</f>
        <v>VARILLA CORRUGADA</v>
      </c>
      <c r="OBE119" s="12" t="str">
        <v>Kg</v>
      </c>
      <c r="OBF119" s="4">
        <v>18</v>
      </c>
      <c r="OBG119" s="1">
        <f t="shared" ref="OBG119" si="7416">4*0.556*1.05</f>
        <v>2.34</v>
      </c>
      <c r="OBH119" s="4">
        <f t="shared" si="2550"/>
        <v>42.12</v>
      </c>
      <c r="OBK119" s="1" t="s">
        <v>538</v>
      </c>
      <c r="OBL119" s="4" t="str" cm="1">
        <f t="array" ref="OBL119:OBN119">IFERROR(VLOOKUP(OBK119,[1]MA!$A$6:$D$32,{2,3,4},0),IFERROR(VLOOKUP(OBK119,[1]MO!$A$6:$D$26,{2,3,4},0),IFERROR(VLOOKUP(OBK119,[1]MQ!$A$6:$D$26,{2,3,4},0),IFERROR(VLOOKUP(OBK119,[1]BA!$A$6:$H$184,{2,5,8},0),{"No encontrado","X","X"}))))</f>
        <v>VARILLA CORRUGADA</v>
      </c>
      <c r="OBM119" s="12" t="str">
        <v>Kg</v>
      </c>
      <c r="OBN119" s="4">
        <v>18</v>
      </c>
      <c r="OBO119" s="1">
        <f t="shared" ref="OBO119" si="7417">4*0.556*1.05</f>
        <v>2.34</v>
      </c>
      <c r="OBP119" s="4">
        <f t="shared" si="2552"/>
        <v>42.12</v>
      </c>
      <c r="OBS119" s="1" t="s">
        <v>538</v>
      </c>
      <c r="OBT119" s="4" t="str" cm="1">
        <f t="array" ref="OBT119:OBV119">IFERROR(VLOOKUP(OBS119,[1]MA!$A$6:$D$32,{2,3,4},0),IFERROR(VLOOKUP(OBS119,[1]MO!$A$6:$D$26,{2,3,4},0),IFERROR(VLOOKUP(OBS119,[1]MQ!$A$6:$D$26,{2,3,4},0),IFERROR(VLOOKUP(OBS119,[1]BA!$A$6:$H$184,{2,5,8},0),{"No encontrado","X","X"}))))</f>
        <v>VARILLA CORRUGADA</v>
      </c>
      <c r="OBU119" s="12" t="str">
        <v>Kg</v>
      </c>
      <c r="OBV119" s="4">
        <v>18</v>
      </c>
      <c r="OBW119" s="1">
        <f t="shared" ref="OBW119" si="7418">4*0.556*1.05</f>
        <v>2.34</v>
      </c>
      <c r="OBX119" s="4">
        <f t="shared" si="2554"/>
        <v>42.12</v>
      </c>
      <c r="OCA119" s="1" t="s">
        <v>538</v>
      </c>
      <c r="OCB119" s="4" t="str" cm="1">
        <f t="array" ref="OCB119:OCD119">IFERROR(VLOOKUP(OCA119,[1]MA!$A$6:$D$32,{2,3,4},0),IFERROR(VLOOKUP(OCA119,[1]MO!$A$6:$D$26,{2,3,4},0),IFERROR(VLOOKUP(OCA119,[1]MQ!$A$6:$D$26,{2,3,4},0),IFERROR(VLOOKUP(OCA119,[1]BA!$A$6:$H$184,{2,5,8},0),{"No encontrado","X","X"}))))</f>
        <v>VARILLA CORRUGADA</v>
      </c>
      <c r="OCC119" s="12" t="str">
        <v>Kg</v>
      </c>
      <c r="OCD119" s="4">
        <v>18</v>
      </c>
      <c r="OCE119" s="1">
        <f t="shared" ref="OCE119" si="7419">4*0.556*1.05</f>
        <v>2.34</v>
      </c>
      <c r="OCF119" s="4">
        <f t="shared" si="2556"/>
        <v>42.12</v>
      </c>
      <c r="OCI119" s="1" t="s">
        <v>538</v>
      </c>
      <c r="OCJ119" s="4" t="str" cm="1">
        <f t="array" ref="OCJ119:OCL119">IFERROR(VLOOKUP(OCI119,[1]MA!$A$6:$D$32,{2,3,4},0),IFERROR(VLOOKUP(OCI119,[1]MO!$A$6:$D$26,{2,3,4},0),IFERROR(VLOOKUP(OCI119,[1]MQ!$A$6:$D$26,{2,3,4},0),IFERROR(VLOOKUP(OCI119,[1]BA!$A$6:$H$184,{2,5,8},0),{"No encontrado","X","X"}))))</f>
        <v>VARILLA CORRUGADA</v>
      </c>
      <c r="OCK119" s="12" t="str">
        <v>Kg</v>
      </c>
      <c r="OCL119" s="4">
        <v>18</v>
      </c>
      <c r="OCM119" s="1">
        <f t="shared" ref="OCM119" si="7420">4*0.556*1.05</f>
        <v>2.34</v>
      </c>
      <c r="OCN119" s="4">
        <f t="shared" si="2558"/>
        <v>42.12</v>
      </c>
      <c r="OCQ119" s="1" t="s">
        <v>538</v>
      </c>
      <c r="OCR119" s="4" t="str" cm="1">
        <f t="array" ref="OCR119:OCT119">IFERROR(VLOOKUP(OCQ119,[1]MA!$A$6:$D$32,{2,3,4},0),IFERROR(VLOOKUP(OCQ119,[1]MO!$A$6:$D$26,{2,3,4},0),IFERROR(VLOOKUP(OCQ119,[1]MQ!$A$6:$D$26,{2,3,4},0),IFERROR(VLOOKUP(OCQ119,[1]BA!$A$6:$H$184,{2,5,8},0),{"No encontrado","X","X"}))))</f>
        <v>VARILLA CORRUGADA</v>
      </c>
      <c r="OCS119" s="12" t="str">
        <v>Kg</v>
      </c>
      <c r="OCT119" s="4">
        <v>18</v>
      </c>
      <c r="OCU119" s="1">
        <f t="shared" ref="OCU119" si="7421">4*0.556*1.05</f>
        <v>2.34</v>
      </c>
      <c r="OCV119" s="4">
        <f t="shared" si="2560"/>
        <v>42.12</v>
      </c>
      <c r="OCY119" s="1" t="s">
        <v>538</v>
      </c>
      <c r="OCZ119" s="4" t="str" cm="1">
        <f t="array" ref="OCZ119:ODB119">IFERROR(VLOOKUP(OCY119,[1]MA!$A$6:$D$32,{2,3,4},0),IFERROR(VLOOKUP(OCY119,[1]MO!$A$6:$D$26,{2,3,4},0),IFERROR(VLOOKUP(OCY119,[1]MQ!$A$6:$D$26,{2,3,4},0),IFERROR(VLOOKUP(OCY119,[1]BA!$A$6:$H$184,{2,5,8},0),{"No encontrado","X","X"}))))</f>
        <v>VARILLA CORRUGADA</v>
      </c>
      <c r="ODA119" s="12" t="str">
        <v>Kg</v>
      </c>
      <c r="ODB119" s="4">
        <v>18</v>
      </c>
      <c r="ODC119" s="1">
        <f t="shared" ref="ODC119" si="7422">4*0.556*1.05</f>
        <v>2.34</v>
      </c>
      <c r="ODD119" s="4">
        <f t="shared" si="2562"/>
        <v>42.12</v>
      </c>
      <c r="ODG119" s="1" t="s">
        <v>538</v>
      </c>
      <c r="ODH119" s="4" t="str" cm="1">
        <f t="array" ref="ODH119:ODJ119">IFERROR(VLOOKUP(ODG119,[1]MA!$A$6:$D$32,{2,3,4},0),IFERROR(VLOOKUP(ODG119,[1]MO!$A$6:$D$26,{2,3,4},0),IFERROR(VLOOKUP(ODG119,[1]MQ!$A$6:$D$26,{2,3,4},0),IFERROR(VLOOKUP(ODG119,[1]BA!$A$6:$H$184,{2,5,8},0),{"No encontrado","X","X"}))))</f>
        <v>VARILLA CORRUGADA</v>
      </c>
      <c r="ODI119" s="12" t="str">
        <v>Kg</v>
      </c>
      <c r="ODJ119" s="4">
        <v>18</v>
      </c>
      <c r="ODK119" s="1">
        <f t="shared" ref="ODK119" si="7423">4*0.556*1.05</f>
        <v>2.34</v>
      </c>
      <c r="ODL119" s="4">
        <f t="shared" si="2564"/>
        <v>42.12</v>
      </c>
      <c r="ODO119" s="1" t="s">
        <v>538</v>
      </c>
      <c r="ODP119" s="4" t="str" cm="1">
        <f t="array" ref="ODP119:ODR119">IFERROR(VLOOKUP(ODO119,[1]MA!$A$6:$D$32,{2,3,4},0),IFERROR(VLOOKUP(ODO119,[1]MO!$A$6:$D$26,{2,3,4},0),IFERROR(VLOOKUP(ODO119,[1]MQ!$A$6:$D$26,{2,3,4},0),IFERROR(VLOOKUP(ODO119,[1]BA!$A$6:$H$184,{2,5,8},0),{"No encontrado","X","X"}))))</f>
        <v>VARILLA CORRUGADA</v>
      </c>
      <c r="ODQ119" s="12" t="str">
        <v>Kg</v>
      </c>
      <c r="ODR119" s="4">
        <v>18</v>
      </c>
      <c r="ODS119" s="1">
        <f t="shared" ref="ODS119" si="7424">4*0.556*1.05</f>
        <v>2.34</v>
      </c>
      <c r="ODT119" s="4">
        <f t="shared" si="2566"/>
        <v>42.12</v>
      </c>
      <c r="ODW119" s="1" t="s">
        <v>538</v>
      </c>
      <c r="ODX119" s="4" t="str" cm="1">
        <f t="array" ref="ODX119:ODZ119">IFERROR(VLOOKUP(ODW119,[1]MA!$A$6:$D$32,{2,3,4},0),IFERROR(VLOOKUP(ODW119,[1]MO!$A$6:$D$26,{2,3,4},0),IFERROR(VLOOKUP(ODW119,[1]MQ!$A$6:$D$26,{2,3,4},0),IFERROR(VLOOKUP(ODW119,[1]BA!$A$6:$H$184,{2,5,8},0),{"No encontrado","X","X"}))))</f>
        <v>VARILLA CORRUGADA</v>
      </c>
      <c r="ODY119" s="12" t="str">
        <v>Kg</v>
      </c>
      <c r="ODZ119" s="4">
        <v>18</v>
      </c>
      <c r="OEA119" s="1">
        <f t="shared" ref="OEA119" si="7425">4*0.556*1.05</f>
        <v>2.34</v>
      </c>
      <c r="OEB119" s="4">
        <f t="shared" si="2568"/>
        <v>42.12</v>
      </c>
      <c r="OEE119" s="1" t="s">
        <v>538</v>
      </c>
      <c r="OEF119" s="4" t="str" cm="1">
        <f t="array" ref="OEF119:OEH119">IFERROR(VLOOKUP(OEE119,[1]MA!$A$6:$D$32,{2,3,4},0),IFERROR(VLOOKUP(OEE119,[1]MO!$A$6:$D$26,{2,3,4},0),IFERROR(VLOOKUP(OEE119,[1]MQ!$A$6:$D$26,{2,3,4},0),IFERROR(VLOOKUP(OEE119,[1]BA!$A$6:$H$184,{2,5,8},0),{"No encontrado","X","X"}))))</f>
        <v>VARILLA CORRUGADA</v>
      </c>
      <c r="OEG119" s="12" t="str">
        <v>Kg</v>
      </c>
      <c r="OEH119" s="4">
        <v>18</v>
      </c>
      <c r="OEI119" s="1">
        <f t="shared" ref="OEI119" si="7426">4*0.556*1.05</f>
        <v>2.34</v>
      </c>
      <c r="OEJ119" s="4">
        <f t="shared" si="2570"/>
        <v>42.12</v>
      </c>
      <c r="OEM119" s="1" t="s">
        <v>538</v>
      </c>
      <c r="OEN119" s="4" t="str" cm="1">
        <f t="array" ref="OEN119:OEP119">IFERROR(VLOOKUP(OEM119,[1]MA!$A$6:$D$32,{2,3,4},0),IFERROR(VLOOKUP(OEM119,[1]MO!$A$6:$D$26,{2,3,4},0),IFERROR(VLOOKUP(OEM119,[1]MQ!$A$6:$D$26,{2,3,4},0),IFERROR(VLOOKUP(OEM119,[1]BA!$A$6:$H$184,{2,5,8},0),{"No encontrado","X","X"}))))</f>
        <v>VARILLA CORRUGADA</v>
      </c>
      <c r="OEO119" s="12" t="str">
        <v>Kg</v>
      </c>
      <c r="OEP119" s="4">
        <v>18</v>
      </c>
      <c r="OEQ119" s="1">
        <f t="shared" ref="OEQ119" si="7427">4*0.556*1.05</f>
        <v>2.34</v>
      </c>
      <c r="OER119" s="4">
        <f t="shared" si="2572"/>
        <v>42.12</v>
      </c>
      <c r="OEU119" s="1" t="s">
        <v>538</v>
      </c>
      <c r="OEV119" s="4" t="str" cm="1">
        <f t="array" ref="OEV119:OEX119">IFERROR(VLOOKUP(OEU119,[1]MA!$A$6:$D$32,{2,3,4},0),IFERROR(VLOOKUP(OEU119,[1]MO!$A$6:$D$26,{2,3,4},0),IFERROR(VLOOKUP(OEU119,[1]MQ!$A$6:$D$26,{2,3,4},0),IFERROR(VLOOKUP(OEU119,[1]BA!$A$6:$H$184,{2,5,8},0),{"No encontrado","X","X"}))))</f>
        <v>VARILLA CORRUGADA</v>
      </c>
      <c r="OEW119" s="12" t="str">
        <v>Kg</v>
      </c>
      <c r="OEX119" s="4">
        <v>18</v>
      </c>
      <c r="OEY119" s="1">
        <f t="shared" ref="OEY119" si="7428">4*0.556*1.05</f>
        <v>2.34</v>
      </c>
      <c r="OEZ119" s="4">
        <f t="shared" si="2574"/>
        <v>42.12</v>
      </c>
      <c r="OFC119" s="1" t="s">
        <v>538</v>
      </c>
      <c r="OFD119" s="4" t="str" cm="1">
        <f t="array" ref="OFD119:OFF119">IFERROR(VLOOKUP(OFC119,[1]MA!$A$6:$D$32,{2,3,4},0),IFERROR(VLOOKUP(OFC119,[1]MO!$A$6:$D$26,{2,3,4},0),IFERROR(VLOOKUP(OFC119,[1]MQ!$A$6:$D$26,{2,3,4},0),IFERROR(VLOOKUP(OFC119,[1]BA!$A$6:$H$184,{2,5,8},0),{"No encontrado","X","X"}))))</f>
        <v>VARILLA CORRUGADA</v>
      </c>
      <c r="OFE119" s="12" t="str">
        <v>Kg</v>
      </c>
      <c r="OFF119" s="4">
        <v>18</v>
      </c>
      <c r="OFG119" s="1">
        <f t="shared" ref="OFG119" si="7429">4*0.556*1.05</f>
        <v>2.34</v>
      </c>
      <c r="OFH119" s="4">
        <f t="shared" si="2576"/>
        <v>42.12</v>
      </c>
      <c r="OFK119" s="1" t="s">
        <v>538</v>
      </c>
      <c r="OFL119" s="4" t="str" cm="1">
        <f t="array" ref="OFL119:OFN119">IFERROR(VLOOKUP(OFK119,[1]MA!$A$6:$D$32,{2,3,4},0),IFERROR(VLOOKUP(OFK119,[1]MO!$A$6:$D$26,{2,3,4},0),IFERROR(VLOOKUP(OFK119,[1]MQ!$A$6:$D$26,{2,3,4},0),IFERROR(VLOOKUP(OFK119,[1]BA!$A$6:$H$184,{2,5,8},0),{"No encontrado","X","X"}))))</f>
        <v>VARILLA CORRUGADA</v>
      </c>
      <c r="OFM119" s="12" t="str">
        <v>Kg</v>
      </c>
      <c r="OFN119" s="4">
        <v>18</v>
      </c>
      <c r="OFO119" s="1">
        <f t="shared" ref="OFO119" si="7430">4*0.556*1.05</f>
        <v>2.34</v>
      </c>
      <c r="OFP119" s="4">
        <f t="shared" si="2578"/>
        <v>42.12</v>
      </c>
      <c r="OFS119" s="1" t="s">
        <v>538</v>
      </c>
      <c r="OFT119" s="4" t="str" cm="1">
        <f t="array" ref="OFT119:OFV119">IFERROR(VLOOKUP(OFS119,[1]MA!$A$6:$D$32,{2,3,4},0),IFERROR(VLOOKUP(OFS119,[1]MO!$A$6:$D$26,{2,3,4},0),IFERROR(VLOOKUP(OFS119,[1]MQ!$A$6:$D$26,{2,3,4},0),IFERROR(VLOOKUP(OFS119,[1]BA!$A$6:$H$184,{2,5,8},0),{"No encontrado","X","X"}))))</f>
        <v>VARILLA CORRUGADA</v>
      </c>
      <c r="OFU119" s="12" t="str">
        <v>Kg</v>
      </c>
      <c r="OFV119" s="4">
        <v>18</v>
      </c>
      <c r="OFW119" s="1">
        <f t="shared" ref="OFW119" si="7431">4*0.556*1.05</f>
        <v>2.34</v>
      </c>
      <c r="OFX119" s="4">
        <f t="shared" si="2580"/>
        <v>42.12</v>
      </c>
      <c r="OGA119" s="1" t="s">
        <v>538</v>
      </c>
      <c r="OGB119" s="4" t="str" cm="1">
        <f t="array" ref="OGB119:OGD119">IFERROR(VLOOKUP(OGA119,[1]MA!$A$6:$D$32,{2,3,4},0),IFERROR(VLOOKUP(OGA119,[1]MO!$A$6:$D$26,{2,3,4},0),IFERROR(VLOOKUP(OGA119,[1]MQ!$A$6:$D$26,{2,3,4},0),IFERROR(VLOOKUP(OGA119,[1]BA!$A$6:$H$184,{2,5,8},0),{"No encontrado","X","X"}))))</f>
        <v>VARILLA CORRUGADA</v>
      </c>
      <c r="OGC119" s="12" t="str">
        <v>Kg</v>
      </c>
      <c r="OGD119" s="4">
        <v>18</v>
      </c>
      <c r="OGE119" s="1">
        <f t="shared" ref="OGE119" si="7432">4*0.556*1.05</f>
        <v>2.34</v>
      </c>
      <c r="OGF119" s="4">
        <f t="shared" si="2582"/>
        <v>42.12</v>
      </c>
      <c r="OGI119" s="1" t="s">
        <v>538</v>
      </c>
      <c r="OGJ119" s="4" t="str" cm="1">
        <f t="array" ref="OGJ119:OGL119">IFERROR(VLOOKUP(OGI119,[1]MA!$A$6:$D$32,{2,3,4},0),IFERROR(VLOOKUP(OGI119,[1]MO!$A$6:$D$26,{2,3,4},0),IFERROR(VLOOKUP(OGI119,[1]MQ!$A$6:$D$26,{2,3,4},0),IFERROR(VLOOKUP(OGI119,[1]BA!$A$6:$H$184,{2,5,8},0),{"No encontrado","X","X"}))))</f>
        <v>VARILLA CORRUGADA</v>
      </c>
      <c r="OGK119" s="12" t="str">
        <v>Kg</v>
      </c>
      <c r="OGL119" s="4">
        <v>18</v>
      </c>
      <c r="OGM119" s="1">
        <f t="shared" ref="OGM119" si="7433">4*0.556*1.05</f>
        <v>2.34</v>
      </c>
      <c r="OGN119" s="4">
        <f t="shared" si="2584"/>
        <v>42.12</v>
      </c>
      <c r="OGQ119" s="1" t="s">
        <v>538</v>
      </c>
      <c r="OGR119" s="4" t="str" cm="1">
        <f t="array" ref="OGR119:OGT119">IFERROR(VLOOKUP(OGQ119,[1]MA!$A$6:$D$32,{2,3,4},0),IFERROR(VLOOKUP(OGQ119,[1]MO!$A$6:$D$26,{2,3,4},0),IFERROR(VLOOKUP(OGQ119,[1]MQ!$A$6:$D$26,{2,3,4},0),IFERROR(VLOOKUP(OGQ119,[1]BA!$A$6:$H$184,{2,5,8},0),{"No encontrado","X","X"}))))</f>
        <v>VARILLA CORRUGADA</v>
      </c>
      <c r="OGS119" s="12" t="str">
        <v>Kg</v>
      </c>
      <c r="OGT119" s="4">
        <v>18</v>
      </c>
      <c r="OGU119" s="1">
        <f t="shared" ref="OGU119" si="7434">4*0.556*1.05</f>
        <v>2.34</v>
      </c>
      <c r="OGV119" s="4">
        <f t="shared" si="2586"/>
        <v>42.12</v>
      </c>
      <c r="OGY119" s="1" t="s">
        <v>538</v>
      </c>
      <c r="OGZ119" s="4" t="str" cm="1">
        <f t="array" ref="OGZ119:OHB119">IFERROR(VLOOKUP(OGY119,[1]MA!$A$6:$D$32,{2,3,4},0),IFERROR(VLOOKUP(OGY119,[1]MO!$A$6:$D$26,{2,3,4},0),IFERROR(VLOOKUP(OGY119,[1]MQ!$A$6:$D$26,{2,3,4},0),IFERROR(VLOOKUP(OGY119,[1]BA!$A$6:$H$184,{2,5,8},0),{"No encontrado","X","X"}))))</f>
        <v>VARILLA CORRUGADA</v>
      </c>
      <c r="OHA119" s="12" t="str">
        <v>Kg</v>
      </c>
      <c r="OHB119" s="4">
        <v>18</v>
      </c>
      <c r="OHC119" s="1">
        <f t="shared" ref="OHC119" si="7435">4*0.556*1.05</f>
        <v>2.34</v>
      </c>
      <c r="OHD119" s="4">
        <f t="shared" si="2588"/>
        <v>42.12</v>
      </c>
      <c r="OHG119" s="1" t="s">
        <v>538</v>
      </c>
      <c r="OHH119" s="4" t="str" cm="1">
        <f t="array" ref="OHH119:OHJ119">IFERROR(VLOOKUP(OHG119,[1]MA!$A$6:$D$32,{2,3,4},0),IFERROR(VLOOKUP(OHG119,[1]MO!$A$6:$D$26,{2,3,4},0),IFERROR(VLOOKUP(OHG119,[1]MQ!$A$6:$D$26,{2,3,4},0),IFERROR(VLOOKUP(OHG119,[1]BA!$A$6:$H$184,{2,5,8},0),{"No encontrado","X","X"}))))</f>
        <v>VARILLA CORRUGADA</v>
      </c>
      <c r="OHI119" s="12" t="str">
        <v>Kg</v>
      </c>
      <c r="OHJ119" s="4">
        <v>18</v>
      </c>
      <c r="OHK119" s="1">
        <f t="shared" ref="OHK119" si="7436">4*0.556*1.05</f>
        <v>2.34</v>
      </c>
      <c r="OHL119" s="4">
        <f t="shared" si="2590"/>
        <v>42.12</v>
      </c>
      <c r="OHO119" s="1" t="s">
        <v>538</v>
      </c>
      <c r="OHP119" s="4" t="str" cm="1">
        <f t="array" ref="OHP119:OHR119">IFERROR(VLOOKUP(OHO119,[1]MA!$A$6:$D$32,{2,3,4},0),IFERROR(VLOOKUP(OHO119,[1]MO!$A$6:$D$26,{2,3,4},0),IFERROR(VLOOKUP(OHO119,[1]MQ!$A$6:$D$26,{2,3,4},0),IFERROR(VLOOKUP(OHO119,[1]BA!$A$6:$H$184,{2,5,8},0),{"No encontrado","X","X"}))))</f>
        <v>VARILLA CORRUGADA</v>
      </c>
      <c r="OHQ119" s="12" t="str">
        <v>Kg</v>
      </c>
      <c r="OHR119" s="4">
        <v>18</v>
      </c>
      <c r="OHS119" s="1">
        <f t="shared" ref="OHS119" si="7437">4*0.556*1.05</f>
        <v>2.34</v>
      </c>
      <c r="OHT119" s="4">
        <f t="shared" si="2592"/>
        <v>42.12</v>
      </c>
      <c r="OHW119" s="1" t="s">
        <v>538</v>
      </c>
      <c r="OHX119" s="4" t="str" cm="1">
        <f t="array" ref="OHX119:OHZ119">IFERROR(VLOOKUP(OHW119,[1]MA!$A$6:$D$32,{2,3,4},0),IFERROR(VLOOKUP(OHW119,[1]MO!$A$6:$D$26,{2,3,4},0),IFERROR(VLOOKUP(OHW119,[1]MQ!$A$6:$D$26,{2,3,4},0),IFERROR(VLOOKUP(OHW119,[1]BA!$A$6:$H$184,{2,5,8},0),{"No encontrado","X","X"}))))</f>
        <v>VARILLA CORRUGADA</v>
      </c>
      <c r="OHY119" s="12" t="str">
        <v>Kg</v>
      </c>
      <c r="OHZ119" s="4">
        <v>18</v>
      </c>
      <c r="OIA119" s="1">
        <f t="shared" ref="OIA119" si="7438">4*0.556*1.05</f>
        <v>2.34</v>
      </c>
      <c r="OIB119" s="4">
        <f t="shared" si="2594"/>
        <v>42.12</v>
      </c>
      <c r="OIE119" s="1" t="s">
        <v>538</v>
      </c>
      <c r="OIF119" s="4" t="str" cm="1">
        <f t="array" ref="OIF119:OIH119">IFERROR(VLOOKUP(OIE119,[1]MA!$A$6:$D$32,{2,3,4},0),IFERROR(VLOOKUP(OIE119,[1]MO!$A$6:$D$26,{2,3,4},0),IFERROR(VLOOKUP(OIE119,[1]MQ!$A$6:$D$26,{2,3,4},0),IFERROR(VLOOKUP(OIE119,[1]BA!$A$6:$H$184,{2,5,8},0),{"No encontrado","X","X"}))))</f>
        <v>VARILLA CORRUGADA</v>
      </c>
      <c r="OIG119" s="12" t="str">
        <v>Kg</v>
      </c>
      <c r="OIH119" s="4">
        <v>18</v>
      </c>
      <c r="OII119" s="1">
        <f t="shared" ref="OII119" si="7439">4*0.556*1.05</f>
        <v>2.34</v>
      </c>
      <c r="OIJ119" s="4">
        <f t="shared" si="2596"/>
        <v>42.12</v>
      </c>
      <c r="OIM119" s="1" t="s">
        <v>538</v>
      </c>
      <c r="OIN119" s="4" t="str" cm="1">
        <f t="array" ref="OIN119:OIP119">IFERROR(VLOOKUP(OIM119,[1]MA!$A$6:$D$32,{2,3,4},0),IFERROR(VLOOKUP(OIM119,[1]MO!$A$6:$D$26,{2,3,4},0),IFERROR(VLOOKUP(OIM119,[1]MQ!$A$6:$D$26,{2,3,4},0),IFERROR(VLOOKUP(OIM119,[1]BA!$A$6:$H$184,{2,5,8},0),{"No encontrado","X","X"}))))</f>
        <v>VARILLA CORRUGADA</v>
      </c>
      <c r="OIO119" s="12" t="str">
        <v>Kg</v>
      </c>
      <c r="OIP119" s="4">
        <v>18</v>
      </c>
      <c r="OIQ119" s="1">
        <f t="shared" ref="OIQ119" si="7440">4*0.556*1.05</f>
        <v>2.34</v>
      </c>
      <c r="OIR119" s="4">
        <f t="shared" si="2598"/>
        <v>42.12</v>
      </c>
      <c r="OIU119" s="1" t="s">
        <v>538</v>
      </c>
      <c r="OIV119" s="4" t="str" cm="1">
        <f t="array" ref="OIV119:OIX119">IFERROR(VLOOKUP(OIU119,[1]MA!$A$6:$D$32,{2,3,4},0),IFERROR(VLOOKUP(OIU119,[1]MO!$A$6:$D$26,{2,3,4},0),IFERROR(VLOOKUP(OIU119,[1]MQ!$A$6:$D$26,{2,3,4},0),IFERROR(VLOOKUP(OIU119,[1]BA!$A$6:$H$184,{2,5,8},0),{"No encontrado","X","X"}))))</f>
        <v>VARILLA CORRUGADA</v>
      </c>
      <c r="OIW119" s="12" t="str">
        <v>Kg</v>
      </c>
      <c r="OIX119" s="4">
        <v>18</v>
      </c>
      <c r="OIY119" s="1">
        <f t="shared" ref="OIY119" si="7441">4*0.556*1.05</f>
        <v>2.34</v>
      </c>
      <c r="OIZ119" s="4">
        <f t="shared" si="2600"/>
        <v>42.12</v>
      </c>
      <c r="OJC119" s="1" t="s">
        <v>538</v>
      </c>
      <c r="OJD119" s="4" t="str" cm="1">
        <f t="array" ref="OJD119:OJF119">IFERROR(VLOOKUP(OJC119,[1]MA!$A$6:$D$32,{2,3,4},0),IFERROR(VLOOKUP(OJC119,[1]MO!$A$6:$D$26,{2,3,4},0),IFERROR(VLOOKUP(OJC119,[1]MQ!$A$6:$D$26,{2,3,4},0),IFERROR(VLOOKUP(OJC119,[1]BA!$A$6:$H$184,{2,5,8},0),{"No encontrado","X","X"}))))</f>
        <v>VARILLA CORRUGADA</v>
      </c>
      <c r="OJE119" s="12" t="str">
        <v>Kg</v>
      </c>
      <c r="OJF119" s="4">
        <v>18</v>
      </c>
      <c r="OJG119" s="1">
        <f t="shared" ref="OJG119" si="7442">4*0.556*1.05</f>
        <v>2.34</v>
      </c>
      <c r="OJH119" s="4">
        <f t="shared" si="2602"/>
        <v>42.12</v>
      </c>
      <c r="OJK119" s="1" t="s">
        <v>538</v>
      </c>
      <c r="OJL119" s="4" t="str" cm="1">
        <f t="array" ref="OJL119:OJN119">IFERROR(VLOOKUP(OJK119,[1]MA!$A$6:$D$32,{2,3,4},0),IFERROR(VLOOKUP(OJK119,[1]MO!$A$6:$D$26,{2,3,4},0),IFERROR(VLOOKUP(OJK119,[1]MQ!$A$6:$D$26,{2,3,4},0),IFERROR(VLOOKUP(OJK119,[1]BA!$A$6:$H$184,{2,5,8},0),{"No encontrado","X","X"}))))</f>
        <v>VARILLA CORRUGADA</v>
      </c>
      <c r="OJM119" s="12" t="str">
        <v>Kg</v>
      </c>
      <c r="OJN119" s="4">
        <v>18</v>
      </c>
      <c r="OJO119" s="1">
        <f t="shared" ref="OJO119" si="7443">4*0.556*1.05</f>
        <v>2.34</v>
      </c>
      <c r="OJP119" s="4">
        <f t="shared" si="2604"/>
        <v>42.12</v>
      </c>
      <c r="OJS119" s="1" t="s">
        <v>538</v>
      </c>
      <c r="OJT119" s="4" t="str" cm="1">
        <f t="array" ref="OJT119:OJV119">IFERROR(VLOOKUP(OJS119,[1]MA!$A$6:$D$32,{2,3,4},0),IFERROR(VLOOKUP(OJS119,[1]MO!$A$6:$D$26,{2,3,4},0),IFERROR(VLOOKUP(OJS119,[1]MQ!$A$6:$D$26,{2,3,4},0),IFERROR(VLOOKUP(OJS119,[1]BA!$A$6:$H$184,{2,5,8},0),{"No encontrado","X","X"}))))</f>
        <v>VARILLA CORRUGADA</v>
      </c>
      <c r="OJU119" s="12" t="str">
        <v>Kg</v>
      </c>
      <c r="OJV119" s="4">
        <v>18</v>
      </c>
      <c r="OJW119" s="1">
        <f t="shared" ref="OJW119" si="7444">4*0.556*1.05</f>
        <v>2.34</v>
      </c>
      <c r="OJX119" s="4">
        <f t="shared" si="2606"/>
        <v>42.12</v>
      </c>
      <c r="OKA119" s="1" t="s">
        <v>538</v>
      </c>
      <c r="OKB119" s="4" t="str" cm="1">
        <f t="array" ref="OKB119:OKD119">IFERROR(VLOOKUP(OKA119,[1]MA!$A$6:$D$32,{2,3,4},0),IFERROR(VLOOKUP(OKA119,[1]MO!$A$6:$D$26,{2,3,4},0),IFERROR(VLOOKUP(OKA119,[1]MQ!$A$6:$D$26,{2,3,4},0),IFERROR(VLOOKUP(OKA119,[1]BA!$A$6:$H$184,{2,5,8},0),{"No encontrado","X","X"}))))</f>
        <v>VARILLA CORRUGADA</v>
      </c>
      <c r="OKC119" s="12" t="str">
        <v>Kg</v>
      </c>
      <c r="OKD119" s="4">
        <v>18</v>
      </c>
      <c r="OKE119" s="1">
        <f t="shared" ref="OKE119" si="7445">4*0.556*1.05</f>
        <v>2.34</v>
      </c>
      <c r="OKF119" s="4">
        <f t="shared" si="2608"/>
        <v>42.12</v>
      </c>
      <c r="OKI119" s="1" t="s">
        <v>538</v>
      </c>
      <c r="OKJ119" s="4" t="str" cm="1">
        <f t="array" ref="OKJ119:OKL119">IFERROR(VLOOKUP(OKI119,[1]MA!$A$6:$D$32,{2,3,4},0),IFERROR(VLOOKUP(OKI119,[1]MO!$A$6:$D$26,{2,3,4},0),IFERROR(VLOOKUP(OKI119,[1]MQ!$A$6:$D$26,{2,3,4},0),IFERROR(VLOOKUP(OKI119,[1]BA!$A$6:$H$184,{2,5,8},0),{"No encontrado","X","X"}))))</f>
        <v>VARILLA CORRUGADA</v>
      </c>
      <c r="OKK119" s="12" t="str">
        <v>Kg</v>
      </c>
      <c r="OKL119" s="4">
        <v>18</v>
      </c>
      <c r="OKM119" s="1">
        <f t="shared" ref="OKM119" si="7446">4*0.556*1.05</f>
        <v>2.34</v>
      </c>
      <c r="OKN119" s="4">
        <f t="shared" si="2610"/>
        <v>42.12</v>
      </c>
      <c r="OKQ119" s="1" t="s">
        <v>538</v>
      </c>
      <c r="OKR119" s="4" t="str" cm="1">
        <f t="array" ref="OKR119:OKT119">IFERROR(VLOOKUP(OKQ119,[1]MA!$A$6:$D$32,{2,3,4},0),IFERROR(VLOOKUP(OKQ119,[1]MO!$A$6:$D$26,{2,3,4},0),IFERROR(VLOOKUP(OKQ119,[1]MQ!$A$6:$D$26,{2,3,4},0),IFERROR(VLOOKUP(OKQ119,[1]BA!$A$6:$H$184,{2,5,8},0),{"No encontrado","X","X"}))))</f>
        <v>VARILLA CORRUGADA</v>
      </c>
      <c r="OKS119" s="12" t="str">
        <v>Kg</v>
      </c>
      <c r="OKT119" s="4">
        <v>18</v>
      </c>
      <c r="OKU119" s="1">
        <f t="shared" ref="OKU119" si="7447">4*0.556*1.05</f>
        <v>2.34</v>
      </c>
      <c r="OKV119" s="4">
        <f t="shared" si="2612"/>
        <v>42.12</v>
      </c>
      <c r="OKY119" s="1" t="s">
        <v>538</v>
      </c>
      <c r="OKZ119" s="4" t="str" cm="1">
        <f t="array" ref="OKZ119:OLB119">IFERROR(VLOOKUP(OKY119,[1]MA!$A$6:$D$32,{2,3,4},0),IFERROR(VLOOKUP(OKY119,[1]MO!$A$6:$D$26,{2,3,4},0),IFERROR(VLOOKUP(OKY119,[1]MQ!$A$6:$D$26,{2,3,4},0),IFERROR(VLOOKUP(OKY119,[1]BA!$A$6:$H$184,{2,5,8},0),{"No encontrado","X","X"}))))</f>
        <v>VARILLA CORRUGADA</v>
      </c>
      <c r="OLA119" s="12" t="str">
        <v>Kg</v>
      </c>
      <c r="OLB119" s="4">
        <v>18</v>
      </c>
      <c r="OLC119" s="1">
        <f t="shared" ref="OLC119" si="7448">4*0.556*1.05</f>
        <v>2.34</v>
      </c>
      <c r="OLD119" s="4">
        <f t="shared" si="2614"/>
        <v>42.12</v>
      </c>
      <c r="OLG119" s="1" t="s">
        <v>538</v>
      </c>
      <c r="OLH119" s="4" t="str" cm="1">
        <f t="array" ref="OLH119:OLJ119">IFERROR(VLOOKUP(OLG119,[1]MA!$A$6:$D$32,{2,3,4},0),IFERROR(VLOOKUP(OLG119,[1]MO!$A$6:$D$26,{2,3,4},0),IFERROR(VLOOKUP(OLG119,[1]MQ!$A$6:$D$26,{2,3,4},0),IFERROR(VLOOKUP(OLG119,[1]BA!$A$6:$H$184,{2,5,8},0),{"No encontrado","X","X"}))))</f>
        <v>VARILLA CORRUGADA</v>
      </c>
      <c r="OLI119" s="12" t="str">
        <v>Kg</v>
      </c>
      <c r="OLJ119" s="4">
        <v>18</v>
      </c>
      <c r="OLK119" s="1">
        <f t="shared" ref="OLK119" si="7449">4*0.556*1.05</f>
        <v>2.34</v>
      </c>
      <c r="OLL119" s="4">
        <f t="shared" si="2616"/>
        <v>42.12</v>
      </c>
      <c r="OLO119" s="1" t="s">
        <v>538</v>
      </c>
      <c r="OLP119" s="4" t="str" cm="1">
        <f t="array" ref="OLP119:OLR119">IFERROR(VLOOKUP(OLO119,[1]MA!$A$6:$D$32,{2,3,4},0),IFERROR(VLOOKUP(OLO119,[1]MO!$A$6:$D$26,{2,3,4},0),IFERROR(VLOOKUP(OLO119,[1]MQ!$A$6:$D$26,{2,3,4},0),IFERROR(VLOOKUP(OLO119,[1]BA!$A$6:$H$184,{2,5,8},0),{"No encontrado","X","X"}))))</f>
        <v>VARILLA CORRUGADA</v>
      </c>
      <c r="OLQ119" s="12" t="str">
        <v>Kg</v>
      </c>
      <c r="OLR119" s="4">
        <v>18</v>
      </c>
      <c r="OLS119" s="1">
        <f t="shared" ref="OLS119" si="7450">4*0.556*1.05</f>
        <v>2.34</v>
      </c>
      <c r="OLT119" s="4">
        <f t="shared" si="2618"/>
        <v>42.12</v>
      </c>
      <c r="OLW119" s="1" t="s">
        <v>538</v>
      </c>
      <c r="OLX119" s="4" t="str" cm="1">
        <f t="array" ref="OLX119:OLZ119">IFERROR(VLOOKUP(OLW119,[1]MA!$A$6:$D$32,{2,3,4},0),IFERROR(VLOOKUP(OLW119,[1]MO!$A$6:$D$26,{2,3,4},0),IFERROR(VLOOKUP(OLW119,[1]MQ!$A$6:$D$26,{2,3,4},0),IFERROR(VLOOKUP(OLW119,[1]BA!$A$6:$H$184,{2,5,8},0),{"No encontrado","X","X"}))))</f>
        <v>VARILLA CORRUGADA</v>
      </c>
      <c r="OLY119" s="12" t="str">
        <v>Kg</v>
      </c>
      <c r="OLZ119" s="4">
        <v>18</v>
      </c>
      <c r="OMA119" s="1">
        <f t="shared" ref="OMA119" si="7451">4*0.556*1.05</f>
        <v>2.34</v>
      </c>
      <c r="OMB119" s="4">
        <f t="shared" si="2620"/>
        <v>42.12</v>
      </c>
      <c r="OME119" s="1" t="s">
        <v>538</v>
      </c>
      <c r="OMF119" s="4" t="str" cm="1">
        <f t="array" ref="OMF119:OMH119">IFERROR(VLOOKUP(OME119,[1]MA!$A$6:$D$32,{2,3,4},0),IFERROR(VLOOKUP(OME119,[1]MO!$A$6:$D$26,{2,3,4},0),IFERROR(VLOOKUP(OME119,[1]MQ!$A$6:$D$26,{2,3,4},0),IFERROR(VLOOKUP(OME119,[1]BA!$A$6:$H$184,{2,5,8},0),{"No encontrado","X","X"}))))</f>
        <v>VARILLA CORRUGADA</v>
      </c>
      <c r="OMG119" s="12" t="str">
        <v>Kg</v>
      </c>
      <c r="OMH119" s="4">
        <v>18</v>
      </c>
      <c r="OMI119" s="1">
        <f t="shared" ref="OMI119" si="7452">4*0.556*1.05</f>
        <v>2.34</v>
      </c>
      <c r="OMJ119" s="4">
        <f t="shared" si="2622"/>
        <v>42.12</v>
      </c>
      <c r="OMM119" s="1" t="s">
        <v>538</v>
      </c>
      <c r="OMN119" s="4" t="str" cm="1">
        <f t="array" ref="OMN119:OMP119">IFERROR(VLOOKUP(OMM119,[1]MA!$A$6:$D$32,{2,3,4},0),IFERROR(VLOOKUP(OMM119,[1]MO!$A$6:$D$26,{2,3,4},0),IFERROR(VLOOKUP(OMM119,[1]MQ!$A$6:$D$26,{2,3,4},0),IFERROR(VLOOKUP(OMM119,[1]BA!$A$6:$H$184,{2,5,8},0),{"No encontrado","X","X"}))))</f>
        <v>VARILLA CORRUGADA</v>
      </c>
      <c r="OMO119" s="12" t="str">
        <v>Kg</v>
      </c>
      <c r="OMP119" s="4">
        <v>18</v>
      </c>
      <c r="OMQ119" s="1">
        <f t="shared" ref="OMQ119" si="7453">4*0.556*1.05</f>
        <v>2.34</v>
      </c>
      <c r="OMR119" s="4">
        <f t="shared" si="2624"/>
        <v>42.12</v>
      </c>
      <c r="OMU119" s="1" t="s">
        <v>538</v>
      </c>
      <c r="OMV119" s="4" t="str" cm="1">
        <f t="array" ref="OMV119:OMX119">IFERROR(VLOOKUP(OMU119,[1]MA!$A$6:$D$32,{2,3,4},0),IFERROR(VLOOKUP(OMU119,[1]MO!$A$6:$D$26,{2,3,4},0),IFERROR(VLOOKUP(OMU119,[1]MQ!$A$6:$D$26,{2,3,4},0),IFERROR(VLOOKUP(OMU119,[1]BA!$A$6:$H$184,{2,5,8},0),{"No encontrado","X","X"}))))</f>
        <v>VARILLA CORRUGADA</v>
      </c>
      <c r="OMW119" s="12" t="str">
        <v>Kg</v>
      </c>
      <c r="OMX119" s="4">
        <v>18</v>
      </c>
      <c r="OMY119" s="1">
        <f t="shared" ref="OMY119" si="7454">4*0.556*1.05</f>
        <v>2.34</v>
      </c>
      <c r="OMZ119" s="4">
        <f t="shared" si="2626"/>
        <v>42.12</v>
      </c>
      <c r="ONC119" s="1" t="s">
        <v>538</v>
      </c>
      <c r="OND119" s="4" t="str" cm="1">
        <f t="array" ref="OND119:ONF119">IFERROR(VLOOKUP(ONC119,[1]MA!$A$6:$D$32,{2,3,4},0),IFERROR(VLOOKUP(ONC119,[1]MO!$A$6:$D$26,{2,3,4},0),IFERROR(VLOOKUP(ONC119,[1]MQ!$A$6:$D$26,{2,3,4},0),IFERROR(VLOOKUP(ONC119,[1]BA!$A$6:$H$184,{2,5,8},0),{"No encontrado","X","X"}))))</f>
        <v>VARILLA CORRUGADA</v>
      </c>
      <c r="ONE119" s="12" t="str">
        <v>Kg</v>
      </c>
      <c r="ONF119" s="4">
        <v>18</v>
      </c>
      <c r="ONG119" s="1">
        <f t="shared" ref="ONG119" si="7455">4*0.556*1.05</f>
        <v>2.34</v>
      </c>
      <c r="ONH119" s="4">
        <f t="shared" si="2628"/>
        <v>42.12</v>
      </c>
      <c r="ONK119" s="1" t="s">
        <v>538</v>
      </c>
      <c r="ONL119" s="4" t="str" cm="1">
        <f t="array" ref="ONL119:ONN119">IFERROR(VLOOKUP(ONK119,[1]MA!$A$6:$D$32,{2,3,4},0),IFERROR(VLOOKUP(ONK119,[1]MO!$A$6:$D$26,{2,3,4},0),IFERROR(VLOOKUP(ONK119,[1]MQ!$A$6:$D$26,{2,3,4},0),IFERROR(VLOOKUP(ONK119,[1]BA!$A$6:$H$184,{2,5,8},0),{"No encontrado","X","X"}))))</f>
        <v>VARILLA CORRUGADA</v>
      </c>
      <c r="ONM119" s="12" t="str">
        <v>Kg</v>
      </c>
      <c r="ONN119" s="4">
        <v>18</v>
      </c>
      <c r="ONO119" s="1">
        <f t="shared" ref="ONO119" si="7456">4*0.556*1.05</f>
        <v>2.34</v>
      </c>
      <c r="ONP119" s="4">
        <f t="shared" si="2630"/>
        <v>42.12</v>
      </c>
      <c r="ONS119" s="1" t="s">
        <v>538</v>
      </c>
      <c r="ONT119" s="4" t="str" cm="1">
        <f t="array" ref="ONT119:ONV119">IFERROR(VLOOKUP(ONS119,[1]MA!$A$6:$D$32,{2,3,4},0),IFERROR(VLOOKUP(ONS119,[1]MO!$A$6:$D$26,{2,3,4},0),IFERROR(VLOOKUP(ONS119,[1]MQ!$A$6:$D$26,{2,3,4},0),IFERROR(VLOOKUP(ONS119,[1]BA!$A$6:$H$184,{2,5,8},0),{"No encontrado","X","X"}))))</f>
        <v>VARILLA CORRUGADA</v>
      </c>
      <c r="ONU119" s="12" t="str">
        <v>Kg</v>
      </c>
      <c r="ONV119" s="4">
        <v>18</v>
      </c>
      <c r="ONW119" s="1">
        <f t="shared" ref="ONW119" si="7457">4*0.556*1.05</f>
        <v>2.34</v>
      </c>
      <c r="ONX119" s="4">
        <f t="shared" si="2632"/>
        <v>42.12</v>
      </c>
      <c r="OOA119" s="1" t="s">
        <v>538</v>
      </c>
      <c r="OOB119" s="4" t="str" cm="1">
        <f t="array" ref="OOB119:OOD119">IFERROR(VLOOKUP(OOA119,[1]MA!$A$6:$D$32,{2,3,4},0),IFERROR(VLOOKUP(OOA119,[1]MO!$A$6:$D$26,{2,3,4},0),IFERROR(VLOOKUP(OOA119,[1]MQ!$A$6:$D$26,{2,3,4},0),IFERROR(VLOOKUP(OOA119,[1]BA!$A$6:$H$184,{2,5,8},0),{"No encontrado","X","X"}))))</f>
        <v>VARILLA CORRUGADA</v>
      </c>
      <c r="OOC119" s="12" t="str">
        <v>Kg</v>
      </c>
      <c r="OOD119" s="4">
        <v>18</v>
      </c>
      <c r="OOE119" s="1">
        <f t="shared" ref="OOE119" si="7458">4*0.556*1.05</f>
        <v>2.34</v>
      </c>
      <c r="OOF119" s="4">
        <f t="shared" si="2634"/>
        <v>42.12</v>
      </c>
      <c r="OOI119" s="1" t="s">
        <v>538</v>
      </c>
      <c r="OOJ119" s="4" t="str" cm="1">
        <f t="array" ref="OOJ119:OOL119">IFERROR(VLOOKUP(OOI119,[1]MA!$A$6:$D$32,{2,3,4},0),IFERROR(VLOOKUP(OOI119,[1]MO!$A$6:$D$26,{2,3,4},0),IFERROR(VLOOKUP(OOI119,[1]MQ!$A$6:$D$26,{2,3,4},0),IFERROR(VLOOKUP(OOI119,[1]BA!$A$6:$H$184,{2,5,8},0),{"No encontrado","X","X"}))))</f>
        <v>VARILLA CORRUGADA</v>
      </c>
      <c r="OOK119" s="12" t="str">
        <v>Kg</v>
      </c>
      <c r="OOL119" s="4">
        <v>18</v>
      </c>
      <c r="OOM119" s="1">
        <f t="shared" ref="OOM119" si="7459">4*0.556*1.05</f>
        <v>2.34</v>
      </c>
      <c r="OON119" s="4">
        <f t="shared" si="2636"/>
        <v>42.12</v>
      </c>
      <c r="OOQ119" s="1" t="s">
        <v>538</v>
      </c>
      <c r="OOR119" s="4" t="str" cm="1">
        <f t="array" ref="OOR119:OOT119">IFERROR(VLOOKUP(OOQ119,[1]MA!$A$6:$D$32,{2,3,4},0),IFERROR(VLOOKUP(OOQ119,[1]MO!$A$6:$D$26,{2,3,4},0),IFERROR(VLOOKUP(OOQ119,[1]MQ!$A$6:$D$26,{2,3,4},0),IFERROR(VLOOKUP(OOQ119,[1]BA!$A$6:$H$184,{2,5,8},0),{"No encontrado","X","X"}))))</f>
        <v>VARILLA CORRUGADA</v>
      </c>
      <c r="OOS119" s="12" t="str">
        <v>Kg</v>
      </c>
      <c r="OOT119" s="4">
        <v>18</v>
      </c>
      <c r="OOU119" s="1">
        <f t="shared" ref="OOU119" si="7460">4*0.556*1.05</f>
        <v>2.34</v>
      </c>
      <c r="OOV119" s="4">
        <f t="shared" si="2638"/>
        <v>42.12</v>
      </c>
      <c r="OOY119" s="1" t="s">
        <v>538</v>
      </c>
      <c r="OOZ119" s="4" t="str" cm="1">
        <f t="array" ref="OOZ119:OPB119">IFERROR(VLOOKUP(OOY119,[1]MA!$A$6:$D$32,{2,3,4},0),IFERROR(VLOOKUP(OOY119,[1]MO!$A$6:$D$26,{2,3,4},0),IFERROR(VLOOKUP(OOY119,[1]MQ!$A$6:$D$26,{2,3,4},0),IFERROR(VLOOKUP(OOY119,[1]BA!$A$6:$H$184,{2,5,8},0),{"No encontrado","X","X"}))))</f>
        <v>VARILLA CORRUGADA</v>
      </c>
      <c r="OPA119" s="12" t="str">
        <v>Kg</v>
      </c>
      <c r="OPB119" s="4">
        <v>18</v>
      </c>
      <c r="OPC119" s="1">
        <f t="shared" ref="OPC119" si="7461">4*0.556*1.05</f>
        <v>2.34</v>
      </c>
      <c r="OPD119" s="4">
        <f t="shared" si="2640"/>
        <v>42.12</v>
      </c>
      <c r="OPG119" s="1" t="s">
        <v>538</v>
      </c>
      <c r="OPH119" s="4" t="str" cm="1">
        <f t="array" ref="OPH119:OPJ119">IFERROR(VLOOKUP(OPG119,[1]MA!$A$6:$D$32,{2,3,4},0),IFERROR(VLOOKUP(OPG119,[1]MO!$A$6:$D$26,{2,3,4},0),IFERROR(VLOOKUP(OPG119,[1]MQ!$A$6:$D$26,{2,3,4},0),IFERROR(VLOOKUP(OPG119,[1]BA!$A$6:$H$184,{2,5,8},0),{"No encontrado","X","X"}))))</f>
        <v>VARILLA CORRUGADA</v>
      </c>
      <c r="OPI119" s="12" t="str">
        <v>Kg</v>
      </c>
      <c r="OPJ119" s="4">
        <v>18</v>
      </c>
      <c r="OPK119" s="1">
        <f t="shared" ref="OPK119" si="7462">4*0.556*1.05</f>
        <v>2.34</v>
      </c>
      <c r="OPL119" s="4">
        <f t="shared" si="2642"/>
        <v>42.12</v>
      </c>
      <c r="OPO119" s="1" t="s">
        <v>538</v>
      </c>
      <c r="OPP119" s="4" t="str" cm="1">
        <f t="array" ref="OPP119:OPR119">IFERROR(VLOOKUP(OPO119,[1]MA!$A$6:$D$32,{2,3,4},0),IFERROR(VLOOKUP(OPO119,[1]MO!$A$6:$D$26,{2,3,4},0),IFERROR(VLOOKUP(OPO119,[1]MQ!$A$6:$D$26,{2,3,4},0),IFERROR(VLOOKUP(OPO119,[1]BA!$A$6:$H$184,{2,5,8},0),{"No encontrado","X","X"}))))</f>
        <v>VARILLA CORRUGADA</v>
      </c>
      <c r="OPQ119" s="12" t="str">
        <v>Kg</v>
      </c>
      <c r="OPR119" s="4">
        <v>18</v>
      </c>
      <c r="OPS119" s="1">
        <f t="shared" ref="OPS119" si="7463">4*0.556*1.05</f>
        <v>2.34</v>
      </c>
      <c r="OPT119" s="4">
        <f t="shared" si="2644"/>
        <v>42.12</v>
      </c>
      <c r="OPW119" s="1" t="s">
        <v>538</v>
      </c>
      <c r="OPX119" s="4" t="str" cm="1">
        <f t="array" ref="OPX119:OPZ119">IFERROR(VLOOKUP(OPW119,[1]MA!$A$6:$D$32,{2,3,4},0),IFERROR(VLOOKUP(OPW119,[1]MO!$A$6:$D$26,{2,3,4},0),IFERROR(VLOOKUP(OPW119,[1]MQ!$A$6:$D$26,{2,3,4},0),IFERROR(VLOOKUP(OPW119,[1]BA!$A$6:$H$184,{2,5,8},0),{"No encontrado","X","X"}))))</f>
        <v>VARILLA CORRUGADA</v>
      </c>
      <c r="OPY119" s="12" t="str">
        <v>Kg</v>
      </c>
      <c r="OPZ119" s="4">
        <v>18</v>
      </c>
      <c r="OQA119" s="1">
        <f t="shared" ref="OQA119" si="7464">4*0.556*1.05</f>
        <v>2.34</v>
      </c>
      <c r="OQB119" s="4">
        <f t="shared" si="2646"/>
        <v>42.12</v>
      </c>
      <c r="OQE119" s="1" t="s">
        <v>538</v>
      </c>
      <c r="OQF119" s="4" t="str" cm="1">
        <f t="array" ref="OQF119:OQH119">IFERROR(VLOOKUP(OQE119,[1]MA!$A$6:$D$32,{2,3,4},0),IFERROR(VLOOKUP(OQE119,[1]MO!$A$6:$D$26,{2,3,4},0),IFERROR(VLOOKUP(OQE119,[1]MQ!$A$6:$D$26,{2,3,4},0),IFERROR(VLOOKUP(OQE119,[1]BA!$A$6:$H$184,{2,5,8},0),{"No encontrado","X","X"}))))</f>
        <v>VARILLA CORRUGADA</v>
      </c>
      <c r="OQG119" s="12" t="str">
        <v>Kg</v>
      </c>
      <c r="OQH119" s="4">
        <v>18</v>
      </c>
      <c r="OQI119" s="1">
        <f t="shared" ref="OQI119" si="7465">4*0.556*1.05</f>
        <v>2.34</v>
      </c>
      <c r="OQJ119" s="4">
        <f t="shared" si="2648"/>
        <v>42.12</v>
      </c>
      <c r="OQM119" s="1" t="s">
        <v>538</v>
      </c>
      <c r="OQN119" s="4" t="str" cm="1">
        <f t="array" ref="OQN119:OQP119">IFERROR(VLOOKUP(OQM119,[1]MA!$A$6:$D$32,{2,3,4},0),IFERROR(VLOOKUP(OQM119,[1]MO!$A$6:$D$26,{2,3,4},0),IFERROR(VLOOKUP(OQM119,[1]MQ!$A$6:$D$26,{2,3,4},0),IFERROR(VLOOKUP(OQM119,[1]BA!$A$6:$H$184,{2,5,8},0),{"No encontrado","X","X"}))))</f>
        <v>VARILLA CORRUGADA</v>
      </c>
      <c r="OQO119" s="12" t="str">
        <v>Kg</v>
      </c>
      <c r="OQP119" s="4">
        <v>18</v>
      </c>
      <c r="OQQ119" s="1">
        <f t="shared" ref="OQQ119" si="7466">4*0.556*1.05</f>
        <v>2.34</v>
      </c>
      <c r="OQR119" s="4">
        <f t="shared" si="2650"/>
        <v>42.12</v>
      </c>
      <c r="OQU119" s="1" t="s">
        <v>538</v>
      </c>
      <c r="OQV119" s="4" t="str" cm="1">
        <f t="array" ref="OQV119:OQX119">IFERROR(VLOOKUP(OQU119,[1]MA!$A$6:$D$32,{2,3,4},0),IFERROR(VLOOKUP(OQU119,[1]MO!$A$6:$D$26,{2,3,4},0),IFERROR(VLOOKUP(OQU119,[1]MQ!$A$6:$D$26,{2,3,4},0),IFERROR(VLOOKUP(OQU119,[1]BA!$A$6:$H$184,{2,5,8},0),{"No encontrado","X","X"}))))</f>
        <v>VARILLA CORRUGADA</v>
      </c>
      <c r="OQW119" s="12" t="str">
        <v>Kg</v>
      </c>
      <c r="OQX119" s="4">
        <v>18</v>
      </c>
      <c r="OQY119" s="1">
        <f t="shared" ref="OQY119" si="7467">4*0.556*1.05</f>
        <v>2.34</v>
      </c>
      <c r="OQZ119" s="4">
        <f t="shared" si="2652"/>
        <v>42.12</v>
      </c>
      <c r="ORC119" s="1" t="s">
        <v>538</v>
      </c>
      <c r="ORD119" s="4" t="str" cm="1">
        <f t="array" ref="ORD119:ORF119">IFERROR(VLOOKUP(ORC119,[1]MA!$A$6:$D$32,{2,3,4},0),IFERROR(VLOOKUP(ORC119,[1]MO!$A$6:$D$26,{2,3,4},0),IFERROR(VLOOKUP(ORC119,[1]MQ!$A$6:$D$26,{2,3,4},0),IFERROR(VLOOKUP(ORC119,[1]BA!$A$6:$H$184,{2,5,8},0),{"No encontrado","X","X"}))))</f>
        <v>VARILLA CORRUGADA</v>
      </c>
      <c r="ORE119" s="12" t="str">
        <v>Kg</v>
      </c>
      <c r="ORF119" s="4">
        <v>18</v>
      </c>
      <c r="ORG119" s="1">
        <f t="shared" ref="ORG119" si="7468">4*0.556*1.05</f>
        <v>2.34</v>
      </c>
      <c r="ORH119" s="4">
        <f t="shared" si="2654"/>
        <v>42.12</v>
      </c>
      <c r="ORK119" s="1" t="s">
        <v>538</v>
      </c>
      <c r="ORL119" s="4" t="str" cm="1">
        <f t="array" ref="ORL119:ORN119">IFERROR(VLOOKUP(ORK119,[1]MA!$A$6:$D$32,{2,3,4},0),IFERROR(VLOOKUP(ORK119,[1]MO!$A$6:$D$26,{2,3,4},0),IFERROR(VLOOKUP(ORK119,[1]MQ!$A$6:$D$26,{2,3,4},0),IFERROR(VLOOKUP(ORK119,[1]BA!$A$6:$H$184,{2,5,8},0),{"No encontrado","X","X"}))))</f>
        <v>VARILLA CORRUGADA</v>
      </c>
      <c r="ORM119" s="12" t="str">
        <v>Kg</v>
      </c>
      <c r="ORN119" s="4">
        <v>18</v>
      </c>
      <c r="ORO119" s="1">
        <f t="shared" ref="ORO119" si="7469">4*0.556*1.05</f>
        <v>2.34</v>
      </c>
      <c r="ORP119" s="4">
        <f t="shared" si="2656"/>
        <v>42.12</v>
      </c>
      <c r="ORS119" s="1" t="s">
        <v>538</v>
      </c>
      <c r="ORT119" s="4" t="str" cm="1">
        <f t="array" ref="ORT119:ORV119">IFERROR(VLOOKUP(ORS119,[1]MA!$A$6:$D$32,{2,3,4},0),IFERROR(VLOOKUP(ORS119,[1]MO!$A$6:$D$26,{2,3,4},0),IFERROR(VLOOKUP(ORS119,[1]MQ!$A$6:$D$26,{2,3,4},0),IFERROR(VLOOKUP(ORS119,[1]BA!$A$6:$H$184,{2,5,8},0),{"No encontrado","X","X"}))))</f>
        <v>VARILLA CORRUGADA</v>
      </c>
      <c r="ORU119" s="12" t="str">
        <v>Kg</v>
      </c>
      <c r="ORV119" s="4">
        <v>18</v>
      </c>
      <c r="ORW119" s="1">
        <f t="shared" ref="ORW119" si="7470">4*0.556*1.05</f>
        <v>2.34</v>
      </c>
      <c r="ORX119" s="4">
        <f t="shared" si="2658"/>
        <v>42.12</v>
      </c>
      <c r="OSA119" s="1" t="s">
        <v>538</v>
      </c>
      <c r="OSB119" s="4" t="str" cm="1">
        <f t="array" ref="OSB119:OSD119">IFERROR(VLOOKUP(OSA119,[1]MA!$A$6:$D$32,{2,3,4},0),IFERROR(VLOOKUP(OSA119,[1]MO!$A$6:$D$26,{2,3,4},0),IFERROR(VLOOKUP(OSA119,[1]MQ!$A$6:$D$26,{2,3,4},0),IFERROR(VLOOKUP(OSA119,[1]BA!$A$6:$H$184,{2,5,8},0),{"No encontrado","X","X"}))))</f>
        <v>VARILLA CORRUGADA</v>
      </c>
      <c r="OSC119" s="12" t="str">
        <v>Kg</v>
      </c>
      <c r="OSD119" s="4">
        <v>18</v>
      </c>
      <c r="OSE119" s="1">
        <f t="shared" ref="OSE119" si="7471">4*0.556*1.05</f>
        <v>2.34</v>
      </c>
      <c r="OSF119" s="4">
        <f t="shared" si="2660"/>
        <v>42.12</v>
      </c>
      <c r="OSI119" s="1" t="s">
        <v>538</v>
      </c>
      <c r="OSJ119" s="4" t="str" cm="1">
        <f t="array" ref="OSJ119:OSL119">IFERROR(VLOOKUP(OSI119,[1]MA!$A$6:$D$32,{2,3,4},0),IFERROR(VLOOKUP(OSI119,[1]MO!$A$6:$D$26,{2,3,4},0),IFERROR(VLOOKUP(OSI119,[1]MQ!$A$6:$D$26,{2,3,4},0),IFERROR(VLOOKUP(OSI119,[1]BA!$A$6:$H$184,{2,5,8},0),{"No encontrado","X","X"}))))</f>
        <v>VARILLA CORRUGADA</v>
      </c>
      <c r="OSK119" s="12" t="str">
        <v>Kg</v>
      </c>
      <c r="OSL119" s="4">
        <v>18</v>
      </c>
      <c r="OSM119" s="1">
        <f t="shared" ref="OSM119" si="7472">4*0.556*1.05</f>
        <v>2.34</v>
      </c>
      <c r="OSN119" s="4">
        <f t="shared" si="2662"/>
        <v>42.12</v>
      </c>
      <c r="OSQ119" s="1" t="s">
        <v>538</v>
      </c>
      <c r="OSR119" s="4" t="str" cm="1">
        <f t="array" ref="OSR119:OST119">IFERROR(VLOOKUP(OSQ119,[1]MA!$A$6:$D$32,{2,3,4},0),IFERROR(VLOOKUP(OSQ119,[1]MO!$A$6:$D$26,{2,3,4},0),IFERROR(VLOOKUP(OSQ119,[1]MQ!$A$6:$D$26,{2,3,4},0),IFERROR(VLOOKUP(OSQ119,[1]BA!$A$6:$H$184,{2,5,8},0),{"No encontrado","X","X"}))))</f>
        <v>VARILLA CORRUGADA</v>
      </c>
      <c r="OSS119" s="12" t="str">
        <v>Kg</v>
      </c>
      <c r="OST119" s="4">
        <v>18</v>
      </c>
      <c r="OSU119" s="1">
        <f t="shared" ref="OSU119" si="7473">4*0.556*1.05</f>
        <v>2.34</v>
      </c>
      <c r="OSV119" s="4">
        <f t="shared" si="2664"/>
        <v>42.12</v>
      </c>
      <c r="OSY119" s="1" t="s">
        <v>538</v>
      </c>
      <c r="OSZ119" s="4" t="str" cm="1">
        <f t="array" ref="OSZ119:OTB119">IFERROR(VLOOKUP(OSY119,[1]MA!$A$6:$D$32,{2,3,4},0),IFERROR(VLOOKUP(OSY119,[1]MO!$A$6:$D$26,{2,3,4},0),IFERROR(VLOOKUP(OSY119,[1]MQ!$A$6:$D$26,{2,3,4},0),IFERROR(VLOOKUP(OSY119,[1]BA!$A$6:$H$184,{2,5,8},0),{"No encontrado","X","X"}))))</f>
        <v>VARILLA CORRUGADA</v>
      </c>
      <c r="OTA119" s="12" t="str">
        <v>Kg</v>
      </c>
      <c r="OTB119" s="4">
        <v>18</v>
      </c>
      <c r="OTC119" s="1">
        <f t="shared" ref="OTC119" si="7474">4*0.556*1.05</f>
        <v>2.34</v>
      </c>
      <c r="OTD119" s="4">
        <f t="shared" si="2666"/>
        <v>42.12</v>
      </c>
      <c r="OTG119" s="1" t="s">
        <v>538</v>
      </c>
      <c r="OTH119" s="4" t="str" cm="1">
        <f t="array" ref="OTH119:OTJ119">IFERROR(VLOOKUP(OTG119,[1]MA!$A$6:$D$32,{2,3,4},0),IFERROR(VLOOKUP(OTG119,[1]MO!$A$6:$D$26,{2,3,4},0),IFERROR(VLOOKUP(OTG119,[1]MQ!$A$6:$D$26,{2,3,4},0),IFERROR(VLOOKUP(OTG119,[1]BA!$A$6:$H$184,{2,5,8},0),{"No encontrado","X","X"}))))</f>
        <v>VARILLA CORRUGADA</v>
      </c>
      <c r="OTI119" s="12" t="str">
        <v>Kg</v>
      </c>
      <c r="OTJ119" s="4">
        <v>18</v>
      </c>
      <c r="OTK119" s="1">
        <f t="shared" ref="OTK119" si="7475">4*0.556*1.05</f>
        <v>2.34</v>
      </c>
      <c r="OTL119" s="4">
        <f t="shared" si="2668"/>
        <v>42.12</v>
      </c>
      <c r="OTO119" s="1" t="s">
        <v>538</v>
      </c>
      <c r="OTP119" s="4" t="str" cm="1">
        <f t="array" ref="OTP119:OTR119">IFERROR(VLOOKUP(OTO119,[1]MA!$A$6:$D$32,{2,3,4},0),IFERROR(VLOOKUP(OTO119,[1]MO!$A$6:$D$26,{2,3,4},0),IFERROR(VLOOKUP(OTO119,[1]MQ!$A$6:$D$26,{2,3,4},0),IFERROR(VLOOKUP(OTO119,[1]BA!$A$6:$H$184,{2,5,8},0),{"No encontrado","X","X"}))))</f>
        <v>VARILLA CORRUGADA</v>
      </c>
      <c r="OTQ119" s="12" t="str">
        <v>Kg</v>
      </c>
      <c r="OTR119" s="4">
        <v>18</v>
      </c>
      <c r="OTS119" s="1">
        <f t="shared" ref="OTS119" si="7476">4*0.556*1.05</f>
        <v>2.34</v>
      </c>
      <c r="OTT119" s="4">
        <f t="shared" si="2670"/>
        <v>42.12</v>
      </c>
      <c r="OTW119" s="1" t="s">
        <v>538</v>
      </c>
      <c r="OTX119" s="4" t="str" cm="1">
        <f t="array" ref="OTX119:OTZ119">IFERROR(VLOOKUP(OTW119,[1]MA!$A$6:$D$32,{2,3,4},0),IFERROR(VLOOKUP(OTW119,[1]MO!$A$6:$D$26,{2,3,4},0),IFERROR(VLOOKUP(OTW119,[1]MQ!$A$6:$D$26,{2,3,4},0),IFERROR(VLOOKUP(OTW119,[1]BA!$A$6:$H$184,{2,5,8},0),{"No encontrado","X","X"}))))</f>
        <v>VARILLA CORRUGADA</v>
      </c>
      <c r="OTY119" s="12" t="str">
        <v>Kg</v>
      </c>
      <c r="OTZ119" s="4">
        <v>18</v>
      </c>
      <c r="OUA119" s="1">
        <f t="shared" ref="OUA119" si="7477">4*0.556*1.05</f>
        <v>2.34</v>
      </c>
      <c r="OUB119" s="4">
        <f t="shared" si="2672"/>
        <v>42.12</v>
      </c>
      <c r="OUE119" s="1" t="s">
        <v>538</v>
      </c>
      <c r="OUF119" s="4" t="str" cm="1">
        <f t="array" ref="OUF119:OUH119">IFERROR(VLOOKUP(OUE119,[1]MA!$A$6:$D$32,{2,3,4},0),IFERROR(VLOOKUP(OUE119,[1]MO!$A$6:$D$26,{2,3,4},0),IFERROR(VLOOKUP(OUE119,[1]MQ!$A$6:$D$26,{2,3,4},0),IFERROR(VLOOKUP(OUE119,[1]BA!$A$6:$H$184,{2,5,8},0),{"No encontrado","X","X"}))))</f>
        <v>VARILLA CORRUGADA</v>
      </c>
      <c r="OUG119" s="12" t="str">
        <v>Kg</v>
      </c>
      <c r="OUH119" s="4">
        <v>18</v>
      </c>
      <c r="OUI119" s="1">
        <f t="shared" ref="OUI119" si="7478">4*0.556*1.05</f>
        <v>2.34</v>
      </c>
      <c r="OUJ119" s="4">
        <f t="shared" si="2674"/>
        <v>42.12</v>
      </c>
      <c r="OUM119" s="1" t="s">
        <v>538</v>
      </c>
      <c r="OUN119" s="4" t="str" cm="1">
        <f t="array" ref="OUN119:OUP119">IFERROR(VLOOKUP(OUM119,[1]MA!$A$6:$D$32,{2,3,4},0),IFERROR(VLOOKUP(OUM119,[1]MO!$A$6:$D$26,{2,3,4},0),IFERROR(VLOOKUP(OUM119,[1]MQ!$A$6:$D$26,{2,3,4},0),IFERROR(VLOOKUP(OUM119,[1]BA!$A$6:$H$184,{2,5,8},0),{"No encontrado","X","X"}))))</f>
        <v>VARILLA CORRUGADA</v>
      </c>
      <c r="OUO119" s="12" t="str">
        <v>Kg</v>
      </c>
      <c r="OUP119" s="4">
        <v>18</v>
      </c>
      <c r="OUQ119" s="1">
        <f t="shared" ref="OUQ119" si="7479">4*0.556*1.05</f>
        <v>2.34</v>
      </c>
      <c r="OUR119" s="4">
        <f t="shared" si="2676"/>
        <v>42.12</v>
      </c>
      <c r="OUU119" s="1" t="s">
        <v>538</v>
      </c>
      <c r="OUV119" s="4" t="str" cm="1">
        <f t="array" ref="OUV119:OUX119">IFERROR(VLOOKUP(OUU119,[1]MA!$A$6:$D$32,{2,3,4},0),IFERROR(VLOOKUP(OUU119,[1]MO!$A$6:$D$26,{2,3,4},0),IFERROR(VLOOKUP(OUU119,[1]MQ!$A$6:$D$26,{2,3,4},0),IFERROR(VLOOKUP(OUU119,[1]BA!$A$6:$H$184,{2,5,8},0),{"No encontrado","X","X"}))))</f>
        <v>VARILLA CORRUGADA</v>
      </c>
      <c r="OUW119" s="12" t="str">
        <v>Kg</v>
      </c>
      <c r="OUX119" s="4">
        <v>18</v>
      </c>
      <c r="OUY119" s="1">
        <f t="shared" ref="OUY119" si="7480">4*0.556*1.05</f>
        <v>2.34</v>
      </c>
      <c r="OUZ119" s="4">
        <f t="shared" si="2678"/>
        <v>42.12</v>
      </c>
      <c r="OVC119" s="1" t="s">
        <v>538</v>
      </c>
      <c r="OVD119" s="4" t="str" cm="1">
        <f t="array" ref="OVD119:OVF119">IFERROR(VLOOKUP(OVC119,[1]MA!$A$6:$D$32,{2,3,4},0),IFERROR(VLOOKUP(OVC119,[1]MO!$A$6:$D$26,{2,3,4},0),IFERROR(VLOOKUP(OVC119,[1]MQ!$A$6:$D$26,{2,3,4},0),IFERROR(VLOOKUP(OVC119,[1]BA!$A$6:$H$184,{2,5,8},0),{"No encontrado","X","X"}))))</f>
        <v>VARILLA CORRUGADA</v>
      </c>
      <c r="OVE119" s="12" t="str">
        <v>Kg</v>
      </c>
      <c r="OVF119" s="4">
        <v>18</v>
      </c>
      <c r="OVG119" s="1">
        <f t="shared" ref="OVG119" si="7481">4*0.556*1.05</f>
        <v>2.34</v>
      </c>
      <c r="OVH119" s="4">
        <f t="shared" si="2680"/>
        <v>42.12</v>
      </c>
      <c r="OVK119" s="1" t="s">
        <v>538</v>
      </c>
      <c r="OVL119" s="4" t="str" cm="1">
        <f t="array" ref="OVL119:OVN119">IFERROR(VLOOKUP(OVK119,[1]MA!$A$6:$D$32,{2,3,4},0),IFERROR(VLOOKUP(OVK119,[1]MO!$A$6:$D$26,{2,3,4},0),IFERROR(VLOOKUP(OVK119,[1]MQ!$A$6:$D$26,{2,3,4},0),IFERROR(VLOOKUP(OVK119,[1]BA!$A$6:$H$184,{2,5,8},0),{"No encontrado","X","X"}))))</f>
        <v>VARILLA CORRUGADA</v>
      </c>
      <c r="OVM119" s="12" t="str">
        <v>Kg</v>
      </c>
      <c r="OVN119" s="4">
        <v>18</v>
      </c>
      <c r="OVO119" s="1">
        <f t="shared" ref="OVO119" si="7482">4*0.556*1.05</f>
        <v>2.34</v>
      </c>
      <c r="OVP119" s="4">
        <f t="shared" si="2682"/>
        <v>42.12</v>
      </c>
      <c r="OVS119" s="1" t="s">
        <v>538</v>
      </c>
      <c r="OVT119" s="4" t="str" cm="1">
        <f t="array" ref="OVT119:OVV119">IFERROR(VLOOKUP(OVS119,[1]MA!$A$6:$D$32,{2,3,4},0),IFERROR(VLOOKUP(OVS119,[1]MO!$A$6:$D$26,{2,3,4},0),IFERROR(VLOOKUP(OVS119,[1]MQ!$A$6:$D$26,{2,3,4},0),IFERROR(VLOOKUP(OVS119,[1]BA!$A$6:$H$184,{2,5,8},0),{"No encontrado","X","X"}))))</f>
        <v>VARILLA CORRUGADA</v>
      </c>
      <c r="OVU119" s="12" t="str">
        <v>Kg</v>
      </c>
      <c r="OVV119" s="4">
        <v>18</v>
      </c>
      <c r="OVW119" s="1">
        <f t="shared" ref="OVW119" si="7483">4*0.556*1.05</f>
        <v>2.34</v>
      </c>
      <c r="OVX119" s="4">
        <f t="shared" si="2684"/>
        <v>42.12</v>
      </c>
      <c r="OWA119" s="1" t="s">
        <v>538</v>
      </c>
      <c r="OWB119" s="4" t="str" cm="1">
        <f t="array" ref="OWB119:OWD119">IFERROR(VLOOKUP(OWA119,[1]MA!$A$6:$D$32,{2,3,4},0),IFERROR(VLOOKUP(OWA119,[1]MO!$A$6:$D$26,{2,3,4},0),IFERROR(VLOOKUP(OWA119,[1]MQ!$A$6:$D$26,{2,3,4},0),IFERROR(VLOOKUP(OWA119,[1]BA!$A$6:$H$184,{2,5,8},0),{"No encontrado","X","X"}))))</f>
        <v>VARILLA CORRUGADA</v>
      </c>
      <c r="OWC119" s="12" t="str">
        <v>Kg</v>
      </c>
      <c r="OWD119" s="4">
        <v>18</v>
      </c>
      <c r="OWE119" s="1">
        <f t="shared" ref="OWE119" si="7484">4*0.556*1.05</f>
        <v>2.34</v>
      </c>
      <c r="OWF119" s="4">
        <f t="shared" si="2686"/>
        <v>42.12</v>
      </c>
      <c r="OWI119" s="1" t="s">
        <v>538</v>
      </c>
      <c r="OWJ119" s="4" t="str" cm="1">
        <f t="array" ref="OWJ119:OWL119">IFERROR(VLOOKUP(OWI119,[1]MA!$A$6:$D$32,{2,3,4},0),IFERROR(VLOOKUP(OWI119,[1]MO!$A$6:$D$26,{2,3,4},0),IFERROR(VLOOKUP(OWI119,[1]MQ!$A$6:$D$26,{2,3,4},0),IFERROR(VLOOKUP(OWI119,[1]BA!$A$6:$H$184,{2,5,8},0),{"No encontrado","X","X"}))))</f>
        <v>VARILLA CORRUGADA</v>
      </c>
      <c r="OWK119" s="12" t="str">
        <v>Kg</v>
      </c>
      <c r="OWL119" s="4">
        <v>18</v>
      </c>
      <c r="OWM119" s="1">
        <f t="shared" ref="OWM119" si="7485">4*0.556*1.05</f>
        <v>2.34</v>
      </c>
      <c r="OWN119" s="4">
        <f t="shared" si="2688"/>
        <v>42.12</v>
      </c>
      <c r="OWQ119" s="1" t="s">
        <v>538</v>
      </c>
      <c r="OWR119" s="4" t="str" cm="1">
        <f t="array" ref="OWR119:OWT119">IFERROR(VLOOKUP(OWQ119,[1]MA!$A$6:$D$32,{2,3,4},0),IFERROR(VLOOKUP(OWQ119,[1]MO!$A$6:$D$26,{2,3,4},0),IFERROR(VLOOKUP(OWQ119,[1]MQ!$A$6:$D$26,{2,3,4},0),IFERROR(VLOOKUP(OWQ119,[1]BA!$A$6:$H$184,{2,5,8},0),{"No encontrado","X","X"}))))</f>
        <v>VARILLA CORRUGADA</v>
      </c>
      <c r="OWS119" s="12" t="str">
        <v>Kg</v>
      </c>
      <c r="OWT119" s="4">
        <v>18</v>
      </c>
      <c r="OWU119" s="1">
        <f t="shared" ref="OWU119" si="7486">4*0.556*1.05</f>
        <v>2.34</v>
      </c>
      <c r="OWV119" s="4">
        <f t="shared" si="2690"/>
        <v>42.12</v>
      </c>
      <c r="OWY119" s="1" t="s">
        <v>538</v>
      </c>
      <c r="OWZ119" s="4" t="str" cm="1">
        <f t="array" ref="OWZ119:OXB119">IFERROR(VLOOKUP(OWY119,[1]MA!$A$6:$D$32,{2,3,4},0),IFERROR(VLOOKUP(OWY119,[1]MO!$A$6:$D$26,{2,3,4},0),IFERROR(VLOOKUP(OWY119,[1]MQ!$A$6:$D$26,{2,3,4},0),IFERROR(VLOOKUP(OWY119,[1]BA!$A$6:$H$184,{2,5,8},0),{"No encontrado","X","X"}))))</f>
        <v>VARILLA CORRUGADA</v>
      </c>
      <c r="OXA119" s="12" t="str">
        <v>Kg</v>
      </c>
      <c r="OXB119" s="4">
        <v>18</v>
      </c>
      <c r="OXC119" s="1">
        <f t="shared" ref="OXC119" si="7487">4*0.556*1.05</f>
        <v>2.34</v>
      </c>
      <c r="OXD119" s="4">
        <f t="shared" si="2692"/>
        <v>42.12</v>
      </c>
      <c r="OXG119" s="1" t="s">
        <v>538</v>
      </c>
      <c r="OXH119" s="4" t="str" cm="1">
        <f t="array" ref="OXH119:OXJ119">IFERROR(VLOOKUP(OXG119,[1]MA!$A$6:$D$32,{2,3,4},0),IFERROR(VLOOKUP(OXG119,[1]MO!$A$6:$D$26,{2,3,4},0),IFERROR(VLOOKUP(OXG119,[1]MQ!$A$6:$D$26,{2,3,4},0),IFERROR(VLOOKUP(OXG119,[1]BA!$A$6:$H$184,{2,5,8},0),{"No encontrado","X","X"}))))</f>
        <v>VARILLA CORRUGADA</v>
      </c>
      <c r="OXI119" s="12" t="str">
        <v>Kg</v>
      </c>
      <c r="OXJ119" s="4">
        <v>18</v>
      </c>
      <c r="OXK119" s="1">
        <f t="shared" ref="OXK119" si="7488">4*0.556*1.05</f>
        <v>2.34</v>
      </c>
      <c r="OXL119" s="4">
        <f t="shared" si="2694"/>
        <v>42.12</v>
      </c>
      <c r="OXO119" s="1" t="s">
        <v>538</v>
      </c>
      <c r="OXP119" s="4" t="str" cm="1">
        <f t="array" ref="OXP119:OXR119">IFERROR(VLOOKUP(OXO119,[1]MA!$A$6:$D$32,{2,3,4},0),IFERROR(VLOOKUP(OXO119,[1]MO!$A$6:$D$26,{2,3,4},0),IFERROR(VLOOKUP(OXO119,[1]MQ!$A$6:$D$26,{2,3,4},0),IFERROR(VLOOKUP(OXO119,[1]BA!$A$6:$H$184,{2,5,8},0),{"No encontrado","X","X"}))))</f>
        <v>VARILLA CORRUGADA</v>
      </c>
      <c r="OXQ119" s="12" t="str">
        <v>Kg</v>
      </c>
      <c r="OXR119" s="4">
        <v>18</v>
      </c>
      <c r="OXS119" s="1">
        <f t="shared" ref="OXS119" si="7489">4*0.556*1.05</f>
        <v>2.34</v>
      </c>
      <c r="OXT119" s="4">
        <f t="shared" si="2696"/>
        <v>42.12</v>
      </c>
      <c r="OXW119" s="1" t="s">
        <v>538</v>
      </c>
      <c r="OXX119" s="4" t="str" cm="1">
        <f t="array" ref="OXX119:OXZ119">IFERROR(VLOOKUP(OXW119,[1]MA!$A$6:$D$32,{2,3,4},0),IFERROR(VLOOKUP(OXW119,[1]MO!$A$6:$D$26,{2,3,4},0),IFERROR(VLOOKUP(OXW119,[1]MQ!$A$6:$D$26,{2,3,4},0),IFERROR(VLOOKUP(OXW119,[1]BA!$A$6:$H$184,{2,5,8},0),{"No encontrado","X","X"}))))</f>
        <v>VARILLA CORRUGADA</v>
      </c>
      <c r="OXY119" s="12" t="str">
        <v>Kg</v>
      </c>
      <c r="OXZ119" s="4">
        <v>18</v>
      </c>
      <c r="OYA119" s="1">
        <f t="shared" ref="OYA119" si="7490">4*0.556*1.05</f>
        <v>2.34</v>
      </c>
      <c r="OYB119" s="4">
        <f t="shared" si="2698"/>
        <v>42.12</v>
      </c>
      <c r="OYE119" s="1" t="s">
        <v>538</v>
      </c>
      <c r="OYF119" s="4" t="str" cm="1">
        <f t="array" ref="OYF119:OYH119">IFERROR(VLOOKUP(OYE119,[1]MA!$A$6:$D$32,{2,3,4},0),IFERROR(VLOOKUP(OYE119,[1]MO!$A$6:$D$26,{2,3,4},0),IFERROR(VLOOKUP(OYE119,[1]MQ!$A$6:$D$26,{2,3,4},0),IFERROR(VLOOKUP(OYE119,[1]BA!$A$6:$H$184,{2,5,8},0),{"No encontrado","X","X"}))))</f>
        <v>VARILLA CORRUGADA</v>
      </c>
      <c r="OYG119" s="12" t="str">
        <v>Kg</v>
      </c>
      <c r="OYH119" s="4">
        <v>18</v>
      </c>
      <c r="OYI119" s="1">
        <f t="shared" ref="OYI119" si="7491">4*0.556*1.05</f>
        <v>2.34</v>
      </c>
      <c r="OYJ119" s="4">
        <f t="shared" si="2700"/>
        <v>42.12</v>
      </c>
      <c r="OYM119" s="1" t="s">
        <v>538</v>
      </c>
      <c r="OYN119" s="4" t="str" cm="1">
        <f t="array" ref="OYN119:OYP119">IFERROR(VLOOKUP(OYM119,[1]MA!$A$6:$D$32,{2,3,4},0),IFERROR(VLOOKUP(OYM119,[1]MO!$A$6:$D$26,{2,3,4},0),IFERROR(VLOOKUP(OYM119,[1]MQ!$A$6:$D$26,{2,3,4},0),IFERROR(VLOOKUP(OYM119,[1]BA!$A$6:$H$184,{2,5,8},0),{"No encontrado","X","X"}))))</f>
        <v>VARILLA CORRUGADA</v>
      </c>
      <c r="OYO119" s="12" t="str">
        <v>Kg</v>
      </c>
      <c r="OYP119" s="4">
        <v>18</v>
      </c>
      <c r="OYQ119" s="1">
        <f t="shared" ref="OYQ119" si="7492">4*0.556*1.05</f>
        <v>2.34</v>
      </c>
      <c r="OYR119" s="4">
        <f t="shared" si="2702"/>
        <v>42.12</v>
      </c>
      <c r="OYU119" s="1" t="s">
        <v>538</v>
      </c>
      <c r="OYV119" s="4" t="str" cm="1">
        <f t="array" ref="OYV119:OYX119">IFERROR(VLOOKUP(OYU119,[1]MA!$A$6:$D$32,{2,3,4},0),IFERROR(VLOOKUP(OYU119,[1]MO!$A$6:$D$26,{2,3,4},0),IFERROR(VLOOKUP(OYU119,[1]MQ!$A$6:$D$26,{2,3,4},0),IFERROR(VLOOKUP(OYU119,[1]BA!$A$6:$H$184,{2,5,8},0),{"No encontrado","X","X"}))))</f>
        <v>VARILLA CORRUGADA</v>
      </c>
      <c r="OYW119" s="12" t="str">
        <v>Kg</v>
      </c>
      <c r="OYX119" s="4">
        <v>18</v>
      </c>
      <c r="OYY119" s="1">
        <f t="shared" ref="OYY119" si="7493">4*0.556*1.05</f>
        <v>2.34</v>
      </c>
      <c r="OYZ119" s="4">
        <f t="shared" si="2704"/>
        <v>42.12</v>
      </c>
      <c r="OZC119" s="1" t="s">
        <v>538</v>
      </c>
      <c r="OZD119" s="4" t="str" cm="1">
        <f t="array" ref="OZD119:OZF119">IFERROR(VLOOKUP(OZC119,[1]MA!$A$6:$D$32,{2,3,4},0),IFERROR(VLOOKUP(OZC119,[1]MO!$A$6:$D$26,{2,3,4},0),IFERROR(VLOOKUP(OZC119,[1]MQ!$A$6:$D$26,{2,3,4},0),IFERROR(VLOOKUP(OZC119,[1]BA!$A$6:$H$184,{2,5,8},0),{"No encontrado","X","X"}))))</f>
        <v>VARILLA CORRUGADA</v>
      </c>
      <c r="OZE119" s="12" t="str">
        <v>Kg</v>
      </c>
      <c r="OZF119" s="4">
        <v>18</v>
      </c>
      <c r="OZG119" s="1">
        <f t="shared" ref="OZG119" si="7494">4*0.556*1.05</f>
        <v>2.34</v>
      </c>
      <c r="OZH119" s="4">
        <f t="shared" si="2706"/>
        <v>42.12</v>
      </c>
      <c r="OZK119" s="1" t="s">
        <v>538</v>
      </c>
      <c r="OZL119" s="4" t="str" cm="1">
        <f t="array" ref="OZL119:OZN119">IFERROR(VLOOKUP(OZK119,[1]MA!$A$6:$D$32,{2,3,4},0),IFERROR(VLOOKUP(OZK119,[1]MO!$A$6:$D$26,{2,3,4},0),IFERROR(VLOOKUP(OZK119,[1]MQ!$A$6:$D$26,{2,3,4},0),IFERROR(VLOOKUP(OZK119,[1]BA!$A$6:$H$184,{2,5,8},0),{"No encontrado","X","X"}))))</f>
        <v>VARILLA CORRUGADA</v>
      </c>
      <c r="OZM119" s="12" t="str">
        <v>Kg</v>
      </c>
      <c r="OZN119" s="4">
        <v>18</v>
      </c>
      <c r="OZO119" s="1">
        <f t="shared" ref="OZO119" si="7495">4*0.556*1.05</f>
        <v>2.34</v>
      </c>
      <c r="OZP119" s="4">
        <f t="shared" si="2708"/>
        <v>42.12</v>
      </c>
      <c r="OZS119" s="1" t="s">
        <v>538</v>
      </c>
      <c r="OZT119" s="4" t="str" cm="1">
        <f t="array" ref="OZT119:OZV119">IFERROR(VLOOKUP(OZS119,[1]MA!$A$6:$D$32,{2,3,4},0),IFERROR(VLOOKUP(OZS119,[1]MO!$A$6:$D$26,{2,3,4},0),IFERROR(VLOOKUP(OZS119,[1]MQ!$A$6:$D$26,{2,3,4},0),IFERROR(VLOOKUP(OZS119,[1]BA!$A$6:$H$184,{2,5,8},0),{"No encontrado","X","X"}))))</f>
        <v>VARILLA CORRUGADA</v>
      </c>
      <c r="OZU119" s="12" t="str">
        <v>Kg</v>
      </c>
      <c r="OZV119" s="4">
        <v>18</v>
      </c>
      <c r="OZW119" s="1">
        <f t="shared" ref="OZW119" si="7496">4*0.556*1.05</f>
        <v>2.34</v>
      </c>
      <c r="OZX119" s="4">
        <f t="shared" si="2710"/>
        <v>42.12</v>
      </c>
      <c r="PAA119" s="1" t="s">
        <v>538</v>
      </c>
      <c r="PAB119" s="4" t="str" cm="1">
        <f t="array" ref="PAB119:PAD119">IFERROR(VLOOKUP(PAA119,[1]MA!$A$6:$D$32,{2,3,4},0),IFERROR(VLOOKUP(PAA119,[1]MO!$A$6:$D$26,{2,3,4},0),IFERROR(VLOOKUP(PAA119,[1]MQ!$A$6:$D$26,{2,3,4},0),IFERROR(VLOOKUP(PAA119,[1]BA!$A$6:$H$184,{2,5,8},0),{"No encontrado","X","X"}))))</f>
        <v>VARILLA CORRUGADA</v>
      </c>
      <c r="PAC119" s="12" t="str">
        <v>Kg</v>
      </c>
      <c r="PAD119" s="4">
        <v>18</v>
      </c>
      <c r="PAE119" s="1">
        <f t="shared" ref="PAE119" si="7497">4*0.556*1.05</f>
        <v>2.34</v>
      </c>
      <c r="PAF119" s="4">
        <f t="shared" si="2712"/>
        <v>42.12</v>
      </c>
      <c r="PAI119" s="1" t="s">
        <v>538</v>
      </c>
      <c r="PAJ119" s="4" t="str" cm="1">
        <f t="array" ref="PAJ119:PAL119">IFERROR(VLOOKUP(PAI119,[1]MA!$A$6:$D$32,{2,3,4},0),IFERROR(VLOOKUP(PAI119,[1]MO!$A$6:$D$26,{2,3,4},0),IFERROR(VLOOKUP(PAI119,[1]MQ!$A$6:$D$26,{2,3,4},0),IFERROR(VLOOKUP(PAI119,[1]BA!$A$6:$H$184,{2,5,8},0),{"No encontrado","X","X"}))))</f>
        <v>VARILLA CORRUGADA</v>
      </c>
      <c r="PAK119" s="12" t="str">
        <v>Kg</v>
      </c>
      <c r="PAL119" s="4">
        <v>18</v>
      </c>
      <c r="PAM119" s="1">
        <f t="shared" ref="PAM119" si="7498">4*0.556*1.05</f>
        <v>2.34</v>
      </c>
      <c r="PAN119" s="4">
        <f t="shared" si="2714"/>
        <v>42.12</v>
      </c>
      <c r="PAQ119" s="1" t="s">
        <v>538</v>
      </c>
      <c r="PAR119" s="4" t="str" cm="1">
        <f t="array" ref="PAR119:PAT119">IFERROR(VLOOKUP(PAQ119,[1]MA!$A$6:$D$32,{2,3,4},0),IFERROR(VLOOKUP(PAQ119,[1]MO!$A$6:$D$26,{2,3,4},0),IFERROR(VLOOKUP(PAQ119,[1]MQ!$A$6:$D$26,{2,3,4},0),IFERROR(VLOOKUP(PAQ119,[1]BA!$A$6:$H$184,{2,5,8},0),{"No encontrado","X","X"}))))</f>
        <v>VARILLA CORRUGADA</v>
      </c>
      <c r="PAS119" s="12" t="str">
        <v>Kg</v>
      </c>
      <c r="PAT119" s="4">
        <v>18</v>
      </c>
      <c r="PAU119" s="1">
        <f t="shared" ref="PAU119" si="7499">4*0.556*1.05</f>
        <v>2.34</v>
      </c>
      <c r="PAV119" s="4">
        <f t="shared" si="2716"/>
        <v>42.12</v>
      </c>
      <c r="PAY119" s="1" t="s">
        <v>538</v>
      </c>
      <c r="PAZ119" s="4" t="str" cm="1">
        <f t="array" ref="PAZ119:PBB119">IFERROR(VLOOKUP(PAY119,[1]MA!$A$6:$D$32,{2,3,4},0),IFERROR(VLOOKUP(PAY119,[1]MO!$A$6:$D$26,{2,3,4},0),IFERROR(VLOOKUP(PAY119,[1]MQ!$A$6:$D$26,{2,3,4},0),IFERROR(VLOOKUP(PAY119,[1]BA!$A$6:$H$184,{2,5,8},0),{"No encontrado","X","X"}))))</f>
        <v>VARILLA CORRUGADA</v>
      </c>
      <c r="PBA119" s="12" t="str">
        <v>Kg</v>
      </c>
      <c r="PBB119" s="4">
        <v>18</v>
      </c>
      <c r="PBC119" s="1">
        <f t="shared" ref="PBC119" si="7500">4*0.556*1.05</f>
        <v>2.34</v>
      </c>
      <c r="PBD119" s="4">
        <f t="shared" si="2718"/>
        <v>42.12</v>
      </c>
      <c r="PBG119" s="1" t="s">
        <v>538</v>
      </c>
      <c r="PBH119" s="4" t="str" cm="1">
        <f t="array" ref="PBH119:PBJ119">IFERROR(VLOOKUP(PBG119,[1]MA!$A$6:$D$32,{2,3,4},0),IFERROR(VLOOKUP(PBG119,[1]MO!$A$6:$D$26,{2,3,4},0),IFERROR(VLOOKUP(PBG119,[1]MQ!$A$6:$D$26,{2,3,4},0),IFERROR(VLOOKUP(PBG119,[1]BA!$A$6:$H$184,{2,5,8},0),{"No encontrado","X","X"}))))</f>
        <v>VARILLA CORRUGADA</v>
      </c>
      <c r="PBI119" s="12" t="str">
        <v>Kg</v>
      </c>
      <c r="PBJ119" s="4">
        <v>18</v>
      </c>
      <c r="PBK119" s="1">
        <f t="shared" ref="PBK119" si="7501">4*0.556*1.05</f>
        <v>2.34</v>
      </c>
      <c r="PBL119" s="4">
        <f t="shared" si="2720"/>
        <v>42.12</v>
      </c>
      <c r="PBO119" s="1" t="s">
        <v>538</v>
      </c>
      <c r="PBP119" s="4" t="str" cm="1">
        <f t="array" ref="PBP119:PBR119">IFERROR(VLOOKUP(PBO119,[1]MA!$A$6:$D$32,{2,3,4},0),IFERROR(VLOOKUP(PBO119,[1]MO!$A$6:$D$26,{2,3,4},0),IFERROR(VLOOKUP(PBO119,[1]MQ!$A$6:$D$26,{2,3,4},0),IFERROR(VLOOKUP(PBO119,[1]BA!$A$6:$H$184,{2,5,8},0),{"No encontrado","X","X"}))))</f>
        <v>VARILLA CORRUGADA</v>
      </c>
      <c r="PBQ119" s="12" t="str">
        <v>Kg</v>
      </c>
      <c r="PBR119" s="4">
        <v>18</v>
      </c>
      <c r="PBS119" s="1">
        <f t="shared" ref="PBS119" si="7502">4*0.556*1.05</f>
        <v>2.34</v>
      </c>
      <c r="PBT119" s="4">
        <f t="shared" si="2722"/>
        <v>42.12</v>
      </c>
      <c r="PBW119" s="1" t="s">
        <v>538</v>
      </c>
      <c r="PBX119" s="4" t="str" cm="1">
        <f t="array" ref="PBX119:PBZ119">IFERROR(VLOOKUP(PBW119,[1]MA!$A$6:$D$32,{2,3,4},0),IFERROR(VLOOKUP(PBW119,[1]MO!$A$6:$D$26,{2,3,4},0),IFERROR(VLOOKUP(PBW119,[1]MQ!$A$6:$D$26,{2,3,4},0),IFERROR(VLOOKUP(PBW119,[1]BA!$A$6:$H$184,{2,5,8},0),{"No encontrado","X","X"}))))</f>
        <v>VARILLA CORRUGADA</v>
      </c>
      <c r="PBY119" s="12" t="str">
        <v>Kg</v>
      </c>
      <c r="PBZ119" s="4">
        <v>18</v>
      </c>
      <c r="PCA119" s="1">
        <f t="shared" ref="PCA119" si="7503">4*0.556*1.05</f>
        <v>2.34</v>
      </c>
      <c r="PCB119" s="4">
        <f t="shared" si="2724"/>
        <v>42.12</v>
      </c>
      <c r="PCE119" s="1" t="s">
        <v>538</v>
      </c>
      <c r="PCF119" s="4" t="str" cm="1">
        <f t="array" ref="PCF119:PCH119">IFERROR(VLOOKUP(PCE119,[1]MA!$A$6:$D$32,{2,3,4},0),IFERROR(VLOOKUP(PCE119,[1]MO!$A$6:$D$26,{2,3,4},0),IFERROR(VLOOKUP(PCE119,[1]MQ!$A$6:$D$26,{2,3,4},0),IFERROR(VLOOKUP(PCE119,[1]BA!$A$6:$H$184,{2,5,8},0),{"No encontrado","X","X"}))))</f>
        <v>VARILLA CORRUGADA</v>
      </c>
      <c r="PCG119" s="12" t="str">
        <v>Kg</v>
      </c>
      <c r="PCH119" s="4">
        <v>18</v>
      </c>
      <c r="PCI119" s="1">
        <f t="shared" ref="PCI119" si="7504">4*0.556*1.05</f>
        <v>2.34</v>
      </c>
      <c r="PCJ119" s="4">
        <f t="shared" si="2726"/>
        <v>42.12</v>
      </c>
      <c r="PCM119" s="1" t="s">
        <v>538</v>
      </c>
      <c r="PCN119" s="4" t="str" cm="1">
        <f t="array" ref="PCN119:PCP119">IFERROR(VLOOKUP(PCM119,[1]MA!$A$6:$D$32,{2,3,4},0),IFERROR(VLOOKUP(PCM119,[1]MO!$A$6:$D$26,{2,3,4},0),IFERROR(VLOOKUP(PCM119,[1]MQ!$A$6:$D$26,{2,3,4},0),IFERROR(VLOOKUP(PCM119,[1]BA!$A$6:$H$184,{2,5,8},0),{"No encontrado","X","X"}))))</f>
        <v>VARILLA CORRUGADA</v>
      </c>
      <c r="PCO119" s="12" t="str">
        <v>Kg</v>
      </c>
      <c r="PCP119" s="4">
        <v>18</v>
      </c>
      <c r="PCQ119" s="1">
        <f t="shared" ref="PCQ119" si="7505">4*0.556*1.05</f>
        <v>2.34</v>
      </c>
      <c r="PCR119" s="4">
        <f t="shared" si="2728"/>
        <v>42.12</v>
      </c>
      <c r="PCU119" s="1" t="s">
        <v>538</v>
      </c>
      <c r="PCV119" s="4" t="str" cm="1">
        <f t="array" ref="PCV119:PCX119">IFERROR(VLOOKUP(PCU119,[1]MA!$A$6:$D$32,{2,3,4},0),IFERROR(VLOOKUP(PCU119,[1]MO!$A$6:$D$26,{2,3,4},0),IFERROR(VLOOKUP(PCU119,[1]MQ!$A$6:$D$26,{2,3,4},0),IFERROR(VLOOKUP(PCU119,[1]BA!$A$6:$H$184,{2,5,8},0),{"No encontrado","X","X"}))))</f>
        <v>VARILLA CORRUGADA</v>
      </c>
      <c r="PCW119" s="12" t="str">
        <v>Kg</v>
      </c>
      <c r="PCX119" s="4">
        <v>18</v>
      </c>
      <c r="PCY119" s="1">
        <f t="shared" ref="PCY119" si="7506">4*0.556*1.05</f>
        <v>2.34</v>
      </c>
      <c r="PCZ119" s="4">
        <f t="shared" si="2730"/>
        <v>42.12</v>
      </c>
      <c r="PDC119" s="1" t="s">
        <v>538</v>
      </c>
      <c r="PDD119" s="4" t="str" cm="1">
        <f t="array" ref="PDD119:PDF119">IFERROR(VLOOKUP(PDC119,[1]MA!$A$6:$D$32,{2,3,4},0),IFERROR(VLOOKUP(PDC119,[1]MO!$A$6:$D$26,{2,3,4},0),IFERROR(VLOOKUP(PDC119,[1]MQ!$A$6:$D$26,{2,3,4},0),IFERROR(VLOOKUP(PDC119,[1]BA!$A$6:$H$184,{2,5,8},0),{"No encontrado","X","X"}))))</f>
        <v>VARILLA CORRUGADA</v>
      </c>
      <c r="PDE119" s="12" t="str">
        <v>Kg</v>
      </c>
      <c r="PDF119" s="4">
        <v>18</v>
      </c>
      <c r="PDG119" s="1">
        <f t="shared" ref="PDG119" si="7507">4*0.556*1.05</f>
        <v>2.34</v>
      </c>
      <c r="PDH119" s="4">
        <f t="shared" si="2732"/>
        <v>42.12</v>
      </c>
      <c r="PDK119" s="1" t="s">
        <v>538</v>
      </c>
      <c r="PDL119" s="4" t="str" cm="1">
        <f t="array" ref="PDL119:PDN119">IFERROR(VLOOKUP(PDK119,[1]MA!$A$6:$D$32,{2,3,4},0),IFERROR(VLOOKUP(PDK119,[1]MO!$A$6:$D$26,{2,3,4},0),IFERROR(VLOOKUP(PDK119,[1]MQ!$A$6:$D$26,{2,3,4},0),IFERROR(VLOOKUP(PDK119,[1]BA!$A$6:$H$184,{2,5,8},0),{"No encontrado","X","X"}))))</f>
        <v>VARILLA CORRUGADA</v>
      </c>
      <c r="PDM119" s="12" t="str">
        <v>Kg</v>
      </c>
      <c r="PDN119" s="4">
        <v>18</v>
      </c>
      <c r="PDO119" s="1">
        <f t="shared" ref="PDO119" si="7508">4*0.556*1.05</f>
        <v>2.34</v>
      </c>
      <c r="PDP119" s="4">
        <f t="shared" si="2734"/>
        <v>42.12</v>
      </c>
      <c r="PDS119" s="1" t="s">
        <v>538</v>
      </c>
      <c r="PDT119" s="4" t="str" cm="1">
        <f t="array" ref="PDT119:PDV119">IFERROR(VLOOKUP(PDS119,[1]MA!$A$6:$D$32,{2,3,4},0),IFERROR(VLOOKUP(PDS119,[1]MO!$A$6:$D$26,{2,3,4},0),IFERROR(VLOOKUP(PDS119,[1]MQ!$A$6:$D$26,{2,3,4},0),IFERROR(VLOOKUP(PDS119,[1]BA!$A$6:$H$184,{2,5,8},0),{"No encontrado","X","X"}))))</f>
        <v>VARILLA CORRUGADA</v>
      </c>
      <c r="PDU119" s="12" t="str">
        <v>Kg</v>
      </c>
      <c r="PDV119" s="4">
        <v>18</v>
      </c>
      <c r="PDW119" s="1">
        <f t="shared" ref="PDW119" si="7509">4*0.556*1.05</f>
        <v>2.34</v>
      </c>
      <c r="PDX119" s="4">
        <f t="shared" si="2736"/>
        <v>42.12</v>
      </c>
      <c r="PEA119" s="1" t="s">
        <v>538</v>
      </c>
      <c r="PEB119" s="4" t="str" cm="1">
        <f t="array" ref="PEB119:PED119">IFERROR(VLOOKUP(PEA119,[1]MA!$A$6:$D$32,{2,3,4},0),IFERROR(VLOOKUP(PEA119,[1]MO!$A$6:$D$26,{2,3,4},0),IFERROR(VLOOKUP(PEA119,[1]MQ!$A$6:$D$26,{2,3,4},0),IFERROR(VLOOKUP(PEA119,[1]BA!$A$6:$H$184,{2,5,8},0),{"No encontrado","X","X"}))))</f>
        <v>VARILLA CORRUGADA</v>
      </c>
      <c r="PEC119" s="12" t="str">
        <v>Kg</v>
      </c>
      <c r="PED119" s="4">
        <v>18</v>
      </c>
      <c r="PEE119" s="1">
        <f t="shared" ref="PEE119" si="7510">4*0.556*1.05</f>
        <v>2.34</v>
      </c>
      <c r="PEF119" s="4">
        <f t="shared" si="2738"/>
        <v>42.12</v>
      </c>
      <c r="PEI119" s="1" t="s">
        <v>538</v>
      </c>
      <c r="PEJ119" s="4" t="str" cm="1">
        <f t="array" ref="PEJ119:PEL119">IFERROR(VLOOKUP(PEI119,[1]MA!$A$6:$D$32,{2,3,4},0),IFERROR(VLOOKUP(PEI119,[1]MO!$A$6:$D$26,{2,3,4},0),IFERROR(VLOOKUP(PEI119,[1]MQ!$A$6:$D$26,{2,3,4},0),IFERROR(VLOOKUP(PEI119,[1]BA!$A$6:$H$184,{2,5,8},0),{"No encontrado","X","X"}))))</f>
        <v>VARILLA CORRUGADA</v>
      </c>
      <c r="PEK119" s="12" t="str">
        <v>Kg</v>
      </c>
      <c r="PEL119" s="4">
        <v>18</v>
      </c>
      <c r="PEM119" s="1">
        <f t="shared" ref="PEM119" si="7511">4*0.556*1.05</f>
        <v>2.34</v>
      </c>
      <c r="PEN119" s="4">
        <f t="shared" si="2740"/>
        <v>42.12</v>
      </c>
      <c r="PEQ119" s="1" t="s">
        <v>538</v>
      </c>
      <c r="PER119" s="4" t="str" cm="1">
        <f t="array" ref="PER119:PET119">IFERROR(VLOOKUP(PEQ119,[1]MA!$A$6:$D$32,{2,3,4},0),IFERROR(VLOOKUP(PEQ119,[1]MO!$A$6:$D$26,{2,3,4},0),IFERROR(VLOOKUP(PEQ119,[1]MQ!$A$6:$D$26,{2,3,4},0),IFERROR(VLOOKUP(PEQ119,[1]BA!$A$6:$H$184,{2,5,8},0),{"No encontrado","X","X"}))))</f>
        <v>VARILLA CORRUGADA</v>
      </c>
      <c r="PES119" s="12" t="str">
        <v>Kg</v>
      </c>
      <c r="PET119" s="4">
        <v>18</v>
      </c>
      <c r="PEU119" s="1">
        <f t="shared" ref="PEU119" si="7512">4*0.556*1.05</f>
        <v>2.34</v>
      </c>
      <c r="PEV119" s="4">
        <f t="shared" si="2742"/>
        <v>42.12</v>
      </c>
      <c r="PEY119" s="1" t="s">
        <v>538</v>
      </c>
      <c r="PEZ119" s="4" t="str" cm="1">
        <f t="array" ref="PEZ119:PFB119">IFERROR(VLOOKUP(PEY119,[1]MA!$A$6:$D$32,{2,3,4},0),IFERROR(VLOOKUP(PEY119,[1]MO!$A$6:$D$26,{2,3,4},0),IFERROR(VLOOKUP(PEY119,[1]MQ!$A$6:$D$26,{2,3,4},0),IFERROR(VLOOKUP(PEY119,[1]BA!$A$6:$H$184,{2,5,8},0),{"No encontrado","X","X"}))))</f>
        <v>VARILLA CORRUGADA</v>
      </c>
      <c r="PFA119" s="12" t="str">
        <v>Kg</v>
      </c>
      <c r="PFB119" s="4">
        <v>18</v>
      </c>
      <c r="PFC119" s="1">
        <f t="shared" ref="PFC119" si="7513">4*0.556*1.05</f>
        <v>2.34</v>
      </c>
      <c r="PFD119" s="4">
        <f t="shared" si="2744"/>
        <v>42.12</v>
      </c>
      <c r="PFG119" s="1" t="s">
        <v>538</v>
      </c>
      <c r="PFH119" s="4" t="str" cm="1">
        <f t="array" ref="PFH119:PFJ119">IFERROR(VLOOKUP(PFG119,[1]MA!$A$6:$D$32,{2,3,4},0),IFERROR(VLOOKUP(PFG119,[1]MO!$A$6:$D$26,{2,3,4},0),IFERROR(VLOOKUP(PFG119,[1]MQ!$A$6:$D$26,{2,3,4},0),IFERROR(VLOOKUP(PFG119,[1]BA!$A$6:$H$184,{2,5,8},0),{"No encontrado","X","X"}))))</f>
        <v>VARILLA CORRUGADA</v>
      </c>
      <c r="PFI119" s="12" t="str">
        <v>Kg</v>
      </c>
      <c r="PFJ119" s="4">
        <v>18</v>
      </c>
      <c r="PFK119" s="1">
        <f t="shared" ref="PFK119" si="7514">4*0.556*1.05</f>
        <v>2.34</v>
      </c>
      <c r="PFL119" s="4">
        <f t="shared" si="2746"/>
        <v>42.12</v>
      </c>
      <c r="PFO119" s="1" t="s">
        <v>538</v>
      </c>
      <c r="PFP119" s="4" t="str" cm="1">
        <f t="array" ref="PFP119:PFR119">IFERROR(VLOOKUP(PFO119,[1]MA!$A$6:$D$32,{2,3,4},0),IFERROR(VLOOKUP(PFO119,[1]MO!$A$6:$D$26,{2,3,4},0),IFERROR(VLOOKUP(PFO119,[1]MQ!$A$6:$D$26,{2,3,4},0),IFERROR(VLOOKUP(PFO119,[1]BA!$A$6:$H$184,{2,5,8},0),{"No encontrado","X","X"}))))</f>
        <v>VARILLA CORRUGADA</v>
      </c>
      <c r="PFQ119" s="12" t="str">
        <v>Kg</v>
      </c>
      <c r="PFR119" s="4">
        <v>18</v>
      </c>
      <c r="PFS119" s="1">
        <f t="shared" ref="PFS119" si="7515">4*0.556*1.05</f>
        <v>2.34</v>
      </c>
      <c r="PFT119" s="4">
        <f t="shared" si="2748"/>
        <v>42.12</v>
      </c>
      <c r="PFW119" s="1" t="s">
        <v>538</v>
      </c>
      <c r="PFX119" s="4" t="str" cm="1">
        <f t="array" ref="PFX119:PFZ119">IFERROR(VLOOKUP(PFW119,[1]MA!$A$6:$D$32,{2,3,4},0),IFERROR(VLOOKUP(PFW119,[1]MO!$A$6:$D$26,{2,3,4},0),IFERROR(VLOOKUP(PFW119,[1]MQ!$A$6:$D$26,{2,3,4},0),IFERROR(VLOOKUP(PFW119,[1]BA!$A$6:$H$184,{2,5,8},0),{"No encontrado","X","X"}))))</f>
        <v>VARILLA CORRUGADA</v>
      </c>
      <c r="PFY119" s="12" t="str">
        <v>Kg</v>
      </c>
      <c r="PFZ119" s="4">
        <v>18</v>
      </c>
      <c r="PGA119" s="1">
        <f t="shared" ref="PGA119" si="7516">4*0.556*1.05</f>
        <v>2.34</v>
      </c>
      <c r="PGB119" s="4">
        <f t="shared" si="2750"/>
        <v>42.12</v>
      </c>
      <c r="PGE119" s="1" t="s">
        <v>538</v>
      </c>
      <c r="PGF119" s="4" t="str" cm="1">
        <f t="array" ref="PGF119:PGH119">IFERROR(VLOOKUP(PGE119,[1]MA!$A$6:$D$32,{2,3,4},0),IFERROR(VLOOKUP(PGE119,[1]MO!$A$6:$D$26,{2,3,4},0),IFERROR(VLOOKUP(PGE119,[1]MQ!$A$6:$D$26,{2,3,4},0),IFERROR(VLOOKUP(PGE119,[1]BA!$A$6:$H$184,{2,5,8},0),{"No encontrado","X","X"}))))</f>
        <v>VARILLA CORRUGADA</v>
      </c>
      <c r="PGG119" s="12" t="str">
        <v>Kg</v>
      </c>
      <c r="PGH119" s="4">
        <v>18</v>
      </c>
      <c r="PGI119" s="1">
        <f t="shared" ref="PGI119" si="7517">4*0.556*1.05</f>
        <v>2.34</v>
      </c>
      <c r="PGJ119" s="4">
        <f t="shared" si="2752"/>
        <v>42.12</v>
      </c>
      <c r="PGM119" s="1" t="s">
        <v>538</v>
      </c>
      <c r="PGN119" s="4" t="str" cm="1">
        <f t="array" ref="PGN119:PGP119">IFERROR(VLOOKUP(PGM119,[1]MA!$A$6:$D$32,{2,3,4},0),IFERROR(VLOOKUP(PGM119,[1]MO!$A$6:$D$26,{2,3,4},0),IFERROR(VLOOKUP(PGM119,[1]MQ!$A$6:$D$26,{2,3,4},0),IFERROR(VLOOKUP(PGM119,[1]BA!$A$6:$H$184,{2,5,8},0),{"No encontrado","X","X"}))))</f>
        <v>VARILLA CORRUGADA</v>
      </c>
      <c r="PGO119" s="12" t="str">
        <v>Kg</v>
      </c>
      <c r="PGP119" s="4">
        <v>18</v>
      </c>
      <c r="PGQ119" s="1">
        <f t="shared" ref="PGQ119" si="7518">4*0.556*1.05</f>
        <v>2.34</v>
      </c>
      <c r="PGR119" s="4">
        <f t="shared" si="2754"/>
        <v>42.12</v>
      </c>
      <c r="PGU119" s="1" t="s">
        <v>538</v>
      </c>
      <c r="PGV119" s="4" t="str" cm="1">
        <f t="array" ref="PGV119:PGX119">IFERROR(VLOOKUP(PGU119,[1]MA!$A$6:$D$32,{2,3,4},0),IFERROR(VLOOKUP(PGU119,[1]MO!$A$6:$D$26,{2,3,4},0),IFERROR(VLOOKUP(PGU119,[1]MQ!$A$6:$D$26,{2,3,4},0),IFERROR(VLOOKUP(PGU119,[1]BA!$A$6:$H$184,{2,5,8},0),{"No encontrado","X","X"}))))</f>
        <v>VARILLA CORRUGADA</v>
      </c>
      <c r="PGW119" s="12" t="str">
        <v>Kg</v>
      </c>
      <c r="PGX119" s="4">
        <v>18</v>
      </c>
      <c r="PGY119" s="1">
        <f t="shared" ref="PGY119" si="7519">4*0.556*1.05</f>
        <v>2.34</v>
      </c>
      <c r="PGZ119" s="4">
        <f t="shared" si="2756"/>
        <v>42.12</v>
      </c>
      <c r="PHC119" s="1" t="s">
        <v>538</v>
      </c>
      <c r="PHD119" s="4" t="str" cm="1">
        <f t="array" ref="PHD119:PHF119">IFERROR(VLOOKUP(PHC119,[1]MA!$A$6:$D$32,{2,3,4},0),IFERROR(VLOOKUP(PHC119,[1]MO!$A$6:$D$26,{2,3,4},0),IFERROR(VLOOKUP(PHC119,[1]MQ!$A$6:$D$26,{2,3,4},0),IFERROR(VLOOKUP(PHC119,[1]BA!$A$6:$H$184,{2,5,8},0),{"No encontrado","X","X"}))))</f>
        <v>VARILLA CORRUGADA</v>
      </c>
      <c r="PHE119" s="12" t="str">
        <v>Kg</v>
      </c>
      <c r="PHF119" s="4">
        <v>18</v>
      </c>
      <c r="PHG119" s="1">
        <f t="shared" ref="PHG119" si="7520">4*0.556*1.05</f>
        <v>2.34</v>
      </c>
      <c r="PHH119" s="4">
        <f t="shared" si="2758"/>
        <v>42.12</v>
      </c>
      <c r="PHK119" s="1" t="s">
        <v>538</v>
      </c>
      <c r="PHL119" s="4" t="str" cm="1">
        <f t="array" ref="PHL119:PHN119">IFERROR(VLOOKUP(PHK119,[1]MA!$A$6:$D$32,{2,3,4},0),IFERROR(VLOOKUP(PHK119,[1]MO!$A$6:$D$26,{2,3,4},0),IFERROR(VLOOKUP(PHK119,[1]MQ!$A$6:$D$26,{2,3,4},0),IFERROR(VLOOKUP(PHK119,[1]BA!$A$6:$H$184,{2,5,8},0),{"No encontrado","X","X"}))))</f>
        <v>VARILLA CORRUGADA</v>
      </c>
      <c r="PHM119" s="12" t="str">
        <v>Kg</v>
      </c>
      <c r="PHN119" s="4">
        <v>18</v>
      </c>
      <c r="PHO119" s="1">
        <f t="shared" ref="PHO119" si="7521">4*0.556*1.05</f>
        <v>2.34</v>
      </c>
      <c r="PHP119" s="4">
        <f t="shared" si="2760"/>
        <v>42.12</v>
      </c>
      <c r="PHS119" s="1" t="s">
        <v>538</v>
      </c>
      <c r="PHT119" s="4" t="str" cm="1">
        <f t="array" ref="PHT119:PHV119">IFERROR(VLOOKUP(PHS119,[1]MA!$A$6:$D$32,{2,3,4},0),IFERROR(VLOOKUP(PHS119,[1]MO!$A$6:$D$26,{2,3,4},0),IFERROR(VLOOKUP(PHS119,[1]MQ!$A$6:$D$26,{2,3,4},0),IFERROR(VLOOKUP(PHS119,[1]BA!$A$6:$H$184,{2,5,8},0),{"No encontrado","X","X"}))))</f>
        <v>VARILLA CORRUGADA</v>
      </c>
      <c r="PHU119" s="12" t="str">
        <v>Kg</v>
      </c>
      <c r="PHV119" s="4">
        <v>18</v>
      </c>
      <c r="PHW119" s="1">
        <f t="shared" ref="PHW119" si="7522">4*0.556*1.05</f>
        <v>2.34</v>
      </c>
      <c r="PHX119" s="4">
        <f t="shared" si="2762"/>
        <v>42.12</v>
      </c>
      <c r="PIA119" s="1" t="s">
        <v>538</v>
      </c>
      <c r="PIB119" s="4" t="str" cm="1">
        <f t="array" ref="PIB119:PID119">IFERROR(VLOOKUP(PIA119,[1]MA!$A$6:$D$32,{2,3,4},0),IFERROR(VLOOKUP(PIA119,[1]MO!$A$6:$D$26,{2,3,4},0),IFERROR(VLOOKUP(PIA119,[1]MQ!$A$6:$D$26,{2,3,4},0),IFERROR(VLOOKUP(PIA119,[1]BA!$A$6:$H$184,{2,5,8},0),{"No encontrado","X","X"}))))</f>
        <v>VARILLA CORRUGADA</v>
      </c>
      <c r="PIC119" s="12" t="str">
        <v>Kg</v>
      </c>
      <c r="PID119" s="4">
        <v>18</v>
      </c>
      <c r="PIE119" s="1">
        <f t="shared" ref="PIE119" si="7523">4*0.556*1.05</f>
        <v>2.34</v>
      </c>
      <c r="PIF119" s="4">
        <f t="shared" si="2764"/>
        <v>42.12</v>
      </c>
      <c r="PII119" s="1" t="s">
        <v>538</v>
      </c>
      <c r="PIJ119" s="4" t="str" cm="1">
        <f t="array" ref="PIJ119:PIL119">IFERROR(VLOOKUP(PII119,[1]MA!$A$6:$D$32,{2,3,4},0),IFERROR(VLOOKUP(PII119,[1]MO!$A$6:$D$26,{2,3,4},0),IFERROR(VLOOKUP(PII119,[1]MQ!$A$6:$D$26,{2,3,4},0),IFERROR(VLOOKUP(PII119,[1]BA!$A$6:$H$184,{2,5,8},0),{"No encontrado","X","X"}))))</f>
        <v>VARILLA CORRUGADA</v>
      </c>
      <c r="PIK119" s="12" t="str">
        <v>Kg</v>
      </c>
      <c r="PIL119" s="4">
        <v>18</v>
      </c>
      <c r="PIM119" s="1">
        <f t="shared" ref="PIM119" si="7524">4*0.556*1.05</f>
        <v>2.34</v>
      </c>
      <c r="PIN119" s="4">
        <f t="shared" si="2766"/>
        <v>42.12</v>
      </c>
      <c r="PIQ119" s="1" t="s">
        <v>538</v>
      </c>
      <c r="PIR119" s="4" t="str" cm="1">
        <f t="array" ref="PIR119:PIT119">IFERROR(VLOOKUP(PIQ119,[1]MA!$A$6:$D$32,{2,3,4},0),IFERROR(VLOOKUP(PIQ119,[1]MO!$A$6:$D$26,{2,3,4},0),IFERROR(VLOOKUP(PIQ119,[1]MQ!$A$6:$D$26,{2,3,4},0),IFERROR(VLOOKUP(PIQ119,[1]BA!$A$6:$H$184,{2,5,8},0),{"No encontrado","X","X"}))))</f>
        <v>VARILLA CORRUGADA</v>
      </c>
      <c r="PIS119" s="12" t="str">
        <v>Kg</v>
      </c>
      <c r="PIT119" s="4">
        <v>18</v>
      </c>
      <c r="PIU119" s="1">
        <f t="shared" ref="PIU119" si="7525">4*0.556*1.05</f>
        <v>2.34</v>
      </c>
      <c r="PIV119" s="4">
        <f t="shared" si="2768"/>
        <v>42.12</v>
      </c>
      <c r="PIY119" s="1" t="s">
        <v>538</v>
      </c>
      <c r="PIZ119" s="4" t="str" cm="1">
        <f t="array" ref="PIZ119:PJB119">IFERROR(VLOOKUP(PIY119,[1]MA!$A$6:$D$32,{2,3,4},0),IFERROR(VLOOKUP(PIY119,[1]MO!$A$6:$D$26,{2,3,4},0),IFERROR(VLOOKUP(PIY119,[1]MQ!$A$6:$D$26,{2,3,4},0),IFERROR(VLOOKUP(PIY119,[1]BA!$A$6:$H$184,{2,5,8},0),{"No encontrado","X","X"}))))</f>
        <v>VARILLA CORRUGADA</v>
      </c>
      <c r="PJA119" s="12" t="str">
        <v>Kg</v>
      </c>
      <c r="PJB119" s="4">
        <v>18</v>
      </c>
      <c r="PJC119" s="1">
        <f t="shared" ref="PJC119" si="7526">4*0.556*1.05</f>
        <v>2.34</v>
      </c>
      <c r="PJD119" s="4">
        <f t="shared" si="2770"/>
        <v>42.12</v>
      </c>
      <c r="PJG119" s="1" t="s">
        <v>538</v>
      </c>
      <c r="PJH119" s="4" t="str" cm="1">
        <f t="array" ref="PJH119:PJJ119">IFERROR(VLOOKUP(PJG119,[1]MA!$A$6:$D$32,{2,3,4},0),IFERROR(VLOOKUP(PJG119,[1]MO!$A$6:$D$26,{2,3,4},0),IFERROR(VLOOKUP(PJG119,[1]MQ!$A$6:$D$26,{2,3,4},0),IFERROR(VLOOKUP(PJG119,[1]BA!$A$6:$H$184,{2,5,8},0),{"No encontrado","X","X"}))))</f>
        <v>VARILLA CORRUGADA</v>
      </c>
      <c r="PJI119" s="12" t="str">
        <v>Kg</v>
      </c>
      <c r="PJJ119" s="4">
        <v>18</v>
      </c>
      <c r="PJK119" s="1">
        <f t="shared" ref="PJK119" si="7527">4*0.556*1.05</f>
        <v>2.34</v>
      </c>
      <c r="PJL119" s="4">
        <f t="shared" si="2772"/>
        <v>42.12</v>
      </c>
      <c r="PJO119" s="1" t="s">
        <v>538</v>
      </c>
      <c r="PJP119" s="4" t="str" cm="1">
        <f t="array" ref="PJP119:PJR119">IFERROR(VLOOKUP(PJO119,[1]MA!$A$6:$D$32,{2,3,4},0),IFERROR(VLOOKUP(PJO119,[1]MO!$A$6:$D$26,{2,3,4},0),IFERROR(VLOOKUP(PJO119,[1]MQ!$A$6:$D$26,{2,3,4},0),IFERROR(VLOOKUP(PJO119,[1]BA!$A$6:$H$184,{2,5,8},0),{"No encontrado","X","X"}))))</f>
        <v>VARILLA CORRUGADA</v>
      </c>
      <c r="PJQ119" s="12" t="str">
        <v>Kg</v>
      </c>
      <c r="PJR119" s="4">
        <v>18</v>
      </c>
      <c r="PJS119" s="1">
        <f t="shared" ref="PJS119" si="7528">4*0.556*1.05</f>
        <v>2.34</v>
      </c>
      <c r="PJT119" s="4">
        <f t="shared" si="2774"/>
        <v>42.12</v>
      </c>
      <c r="PJW119" s="1" t="s">
        <v>538</v>
      </c>
      <c r="PJX119" s="4" t="str" cm="1">
        <f t="array" ref="PJX119:PJZ119">IFERROR(VLOOKUP(PJW119,[1]MA!$A$6:$D$32,{2,3,4},0),IFERROR(VLOOKUP(PJW119,[1]MO!$A$6:$D$26,{2,3,4},0),IFERROR(VLOOKUP(PJW119,[1]MQ!$A$6:$D$26,{2,3,4},0),IFERROR(VLOOKUP(PJW119,[1]BA!$A$6:$H$184,{2,5,8},0),{"No encontrado","X","X"}))))</f>
        <v>VARILLA CORRUGADA</v>
      </c>
      <c r="PJY119" s="12" t="str">
        <v>Kg</v>
      </c>
      <c r="PJZ119" s="4">
        <v>18</v>
      </c>
      <c r="PKA119" s="1">
        <f t="shared" ref="PKA119" si="7529">4*0.556*1.05</f>
        <v>2.34</v>
      </c>
      <c r="PKB119" s="4">
        <f t="shared" si="2776"/>
        <v>42.12</v>
      </c>
      <c r="PKE119" s="1" t="s">
        <v>538</v>
      </c>
      <c r="PKF119" s="4" t="str" cm="1">
        <f t="array" ref="PKF119:PKH119">IFERROR(VLOOKUP(PKE119,[1]MA!$A$6:$D$32,{2,3,4},0),IFERROR(VLOOKUP(PKE119,[1]MO!$A$6:$D$26,{2,3,4},0),IFERROR(VLOOKUP(PKE119,[1]MQ!$A$6:$D$26,{2,3,4},0),IFERROR(VLOOKUP(PKE119,[1]BA!$A$6:$H$184,{2,5,8},0),{"No encontrado","X","X"}))))</f>
        <v>VARILLA CORRUGADA</v>
      </c>
      <c r="PKG119" s="12" t="str">
        <v>Kg</v>
      </c>
      <c r="PKH119" s="4">
        <v>18</v>
      </c>
      <c r="PKI119" s="1">
        <f t="shared" ref="PKI119" si="7530">4*0.556*1.05</f>
        <v>2.34</v>
      </c>
      <c r="PKJ119" s="4">
        <f t="shared" si="2778"/>
        <v>42.12</v>
      </c>
      <c r="PKM119" s="1" t="s">
        <v>538</v>
      </c>
      <c r="PKN119" s="4" t="str" cm="1">
        <f t="array" ref="PKN119:PKP119">IFERROR(VLOOKUP(PKM119,[1]MA!$A$6:$D$32,{2,3,4},0),IFERROR(VLOOKUP(PKM119,[1]MO!$A$6:$D$26,{2,3,4},0),IFERROR(VLOOKUP(PKM119,[1]MQ!$A$6:$D$26,{2,3,4},0),IFERROR(VLOOKUP(PKM119,[1]BA!$A$6:$H$184,{2,5,8},0),{"No encontrado","X","X"}))))</f>
        <v>VARILLA CORRUGADA</v>
      </c>
      <c r="PKO119" s="12" t="str">
        <v>Kg</v>
      </c>
      <c r="PKP119" s="4">
        <v>18</v>
      </c>
      <c r="PKQ119" s="1">
        <f t="shared" ref="PKQ119" si="7531">4*0.556*1.05</f>
        <v>2.34</v>
      </c>
      <c r="PKR119" s="4">
        <f t="shared" si="2780"/>
        <v>42.12</v>
      </c>
      <c r="PKU119" s="1" t="s">
        <v>538</v>
      </c>
      <c r="PKV119" s="4" t="str" cm="1">
        <f t="array" ref="PKV119:PKX119">IFERROR(VLOOKUP(PKU119,[1]MA!$A$6:$D$32,{2,3,4},0),IFERROR(VLOOKUP(PKU119,[1]MO!$A$6:$D$26,{2,3,4},0),IFERROR(VLOOKUP(PKU119,[1]MQ!$A$6:$D$26,{2,3,4},0),IFERROR(VLOOKUP(PKU119,[1]BA!$A$6:$H$184,{2,5,8},0),{"No encontrado","X","X"}))))</f>
        <v>VARILLA CORRUGADA</v>
      </c>
      <c r="PKW119" s="12" t="str">
        <v>Kg</v>
      </c>
      <c r="PKX119" s="4">
        <v>18</v>
      </c>
      <c r="PKY119" s="1">
        <f t="shared" ref="PKY119" si="7532">4*0.556*1.05</f>
        <v>2.34</v>
      </c>
      <c r="PKZ119" s="4">
        <f t="shared" si="2782"/>
        <v>42.12</v>
      </c>
      <c r="PLC119" s="1" t="s">
        <v>538</v>
      </c>
      <c r="PLD119" s="4" t="str" cm="1">
        <f t="array" ref="PLD119:PLF119">IFERROR(VLOOKUP(PLC119,[1]MA!$A$6:$D$32,{2,3,4},0),IFERROR(VLOOKUP(PLC119,[1]MO!$A$6:$D$26,{2,3,4},0),IFERROR(VLOOKUP(PLC119,[1]MQ!$A$6:$D$26,{2,3,4},0),IFERROR(VLOOKUP(PLC119,[1]BA!$A$6:$H$184,{2,5,8},0),{"No encontrado","X","X"}))))</f>
        <v>VARILLA CORRUGADA</v>
      </c>
      <c r="PLE119" s="12" t="str">
        <v>Kg</v>
      </c>
      <c r="PLF119" s="4">
        <v>18</v>
      </c>
      <c r="PLG119" s="1">
        <f t="shared" ref="PLG119" si="7533">4*0.556*1.05</f>
        <v>2.34</v>
      </c>
      <c r="PLH119" s="4">
        <f t="shared" si="2784"/>
        <v>42.12</v>
      </c>
      <c r="PLK119" s="1" t="s">
        <v>538</v>
      </c>
      <c r="PLL119" s="4" t="str" cm="1">
        <f t="array" ref="PLL119:PLN119">IFERROR(VLOOKUP(PLK119,[1]MA!$A$6:$D$32,{2,3,4},0),IFERROR(VLOOKUP(PLK119,[1]MO!$A$6:$D$26,{2,3,4},0),IFERROR(VLOOKUP(PLK119,[1]MQ!$A$6:$D$26,{2,3,4},0),IFERROR(VLOOKUP(PLK119,[1]BA!$A$6:$H$184,{2,5,8},0),{"No encontrado","X","X"}))))</f>
        <v>VARILLA CORRUGADA</v>
      </c>
      <c r="PLM119" s="12" t="str">
        <v>Kg</v>
      </c>
      <c r="PLN119" s="4">
        <v>18</v>
      </c>
      <c r="PLO119" s="1">
        <f t="shared" ref="PLO119" si="7534">4*0.556*1.05</f>
        <v>2.34</v>
      </c>
      <c r="PLP119" s="4">
        <f t="shared" si="2786"/>
        <v>42.12</v>
      </c>
      <c r="PLS119" s="1" t="s">
        <v>538</v>
      </c>
      <c r="PLT119" s="4" t="str" cm="1">
        <f t="array" ref="PLT119:PLV119">IFERROR(VLOOKUP(PLS119,[1]MA!$A$6:$D$32,{2,3,4},0),IFERROR(VLOOKUP(PLS119,[1]MO!$A$6:$D$26,{2,3,4},0),IFERROR(VLOOKUP(PLS119,[1]MQ!$A$6:$D$26,{2,3,4},0),IFERROR(VLOOKUP(PLS119,[1]BA!$A$6:$H$184,{2,5,8},0),{"No encontrado","X","X"}))))</f>
        <v>VARILLA CORRUGADA</v>
      </c>
      <c r="PLU119" s="12" t="str">
        <v>Kg</v>
      </c>
      <c r="PLV119" s="4">
        <v>18</v>
      </c>
      <c r="PLW119" s="1">
        <f t="shared" ref="PLW119" si="7535">4*0.556*1.05</f>
        <v>2.34</v>
      </c>
      <c r="PLX119" s="4">
        <f t="shared" si="2788"/>
        <v>42.12</v>
      </c>
      <c r="PMA119" s="1" t="s">
        <v>538</v>
      </c>
      <c r="PMB119" s="4" t="str" cm="1">
        <f t="array" ref="PMB119:PMD119">IFERROR(VLOOKUP(PMA119,[1]MA!$A$6:$D$32,{2,3,4},0),IFERROR(VLOOKUP(PMA119,[1]MO!$A$6:$D$26,{2,3,4},0),IFERROR(VLOOKUP(PMA119,[1]MQ!$A$6:$D$26,{2,3,4},0),IFERROR(VLOOKUP(PMA119,[1]BA!$A$6:$H$184,{2,5,8},0),{"No encontrado","X","X"}))))</f>
        <v>VARILLA CORRUGADA</v>
      </c>
      <c r="PMC119" s="12" t="str">
        <v>Kg</v>
      </c>
      <c r="PMD119" s="4">
        <v>18</v>
      </c>
      <c r="PME119" s="1">
        <f t="shared" ref="PME119" si="7536">4*0.556*1.05</f>
        <v>2.34</v>
      </c>
      <c r="PMF119" s="4">
        <f t="shared" si="2790"/>
        <v>42.12</v>
      </c>
      <c r="PMI119" s="1" t="s">
        <v>538</v>
      </c>
      <c r="PMJ119" s="4" t="str" cm="1">
        <f t="array" ref="PMJ119:PML119">IFERROR(VLOOKUP(PMI119,[1]MA!$A$6:$D$32,{2,3,4},0),IFERROR(VLOOKUP(PMI119,[1]MO!$A$6:$D$26,{2,3,4},0),IFERROR(VLOOKUP(PMI119,[1]MQ!$A$6:$D$26,{2,3,4},0),IFERROR(VLOOKUP(PMI119,[1]BA!$A$6:$H$184,{2,5,8},0),{"No encontrado","X","X"}))))</f>
        <v>VARILLA CORRUGADA</v>
      </c>
      <c r="PMK119" s="12" t="str">
        <v>Kg</v>
      </c>
      <c r="PML119" s="4">
        <v>18</v>
      </c>
      <c r="PMM119" s="1">
        <f t="shared" ref="PMM119" si="7537">4*0.556*1.05</f>
        <v>2.34</v>
      </c>
      <c r="PMN119" s="4">
        <f t="shared" si="2792"/>
        <v>42.12</v>
      </c>
      <c r="PMQ119" s="1" t="s">
        <v>538</v>
      </c>
      <c r="PMR119" s="4" t="str" cm="1">
        <f t="array" ref="PMR119:PMT119">IFERROR(VLOOKUP(PMQ119,[1]MA!$A$6:$D$32,{2,3,4},0),IFERROR(VLOOKUP(PMQ119,[1]MO!$A$6:$D$26,{2,3,4},0),IFERROR(VLOOKUP(PMQ119,[1]MQ!$A$6:$D$26,{2,3,4},0),IFERROR(VLOOKUP(PMQ119,[1]BA!$A$6:$H$184,{2,5,8},0),{"No encontrado","X","X"}))))</f>
        <v>VARILLA CORRUGADA</v>
      </c>
      <c r="PMS119" s="12" t="str">
        <v>Kg</v>
      </c>
      <c r="PMT119" s="4">
        <v>18</v>
      </c>
      <c r="PMU119" s="1">
        <f t="shared" ref="PMU119" si="7538">4*0.556*1.05</f>
        <v>2.34</v>
      </c>
      <c r="PMV119" s="4">
        <f t="shared" si="2794"/>
        <v>42.12</v>
      </c>
      <c r="PMY119" s="1" t="s">
        <v>538</v>
      </c>
      <c r="PMZ119" s="4" t="str" cm="1">
        <f t="array" ref="PMZ119:PNB119">IFERROR(VLOOKUP(PMY119,[1]MA!$A$6:$D$32,{2,3,4},0),IFERROR(VLOOKUP(PMY119,[1]MO!$A$6:$D$26,{2,3,4},0),IFERROR(VLOOKUP(PMY119,[1]MQ!$A$6:$D$26,{2,3,4},0),IFERROR(VLOOKUP(PMY119,[1]BA!$A$6:$H$184,{2,5,8},0),{"No encontrado","X","X"}))))</f>
        <v>VARILLA CORRUGADA</v>
      </c>
      <c r="PNA119" s="12" t="str">
        <v>Kg</v>
      </c>
      <c r="PNB119" s="4">
        <v>18</v>
      </c>
      <c r="PNC119" s="1">
        <f t="shared" ref="PNC119" si="7539">4*0.556*1.05</f>
        <v>2.34</v>
      </c>
      <c r="PND119" s="4">
        <f t="shared" si="2796"/>
        <v>42.12</v>
      </c>
      <c r="PNG119" s="1" t="s">
        <v>538</v>
      </c>
      <c r="PNH119" s="4" t="str" cm="1">
        <f t="array" ref="PNH119:PNJ119">IFERROR(VLOOKUP(PNG119,[1]MA!$A$6:$D$32,{2,3,4},0),IFERROR(VLOOKUP(PNG119,[1]MO!$A$6:$D$26,{2,3,4},0),IFERROR(VLOOKUP(PNG119,[1]MQ!$A$6:$D$26,{2,3,4},0),IFERROR(VLOOKUP(PNG119,[1]BA!$A$6:$H$184,{2,5,8},0),{"No encontrado","X","X"}))))</f>
        <v>VARILLA CORRUGADA</v>
      </c>
      <c r="PNI119" s="12" t="str">
        <v>Kg</v>
      </c>
      <c r="PNJ119" s="4">
        <v>18</v>
      </c>
      <c r="PNK119" s="1">
        <f t="shared" ref="PNK119" si="7540">4*0.556*1.05</f>
        <v>2.34</v>
      </c>
      <c r="PNL119" s="4">
        <f t="shared" si="2798"/>
        <v>42.12</v>
      </c>
      <c r="PNO119" s="1" t="s">
        <v>538</v>
      </c>
      <c r="PNP119" s="4" t="str" cm="1">
        <f t="array" ref="PNP119:PNR119">IFERROR(VLOOKUP(PNO119,[1]MA!$A$6:$D$32,{2,3,4},0),IFERROR(VLOOKUP(PNO119,[1]MO!$A$6:$D$26,{2,3,4},0),IFERROR(VLOOKUP(PNO119,[1]MQ!$A$6:$D$26,{2,3,4},0),IFERROR(VLOOKUP(PNO119,[1]BA!$A$6:$H$184,{2,5,8},0),{"No encontrado","X","X"}))))</f>
        <v>VARILLA CORRUGADA</v>
      </c>
      <c r="PNQ119" s="12" t="str">
        <v>Kg</v>
      </c>
      <c r="PNR119" s="4">
        <v>18</v>
      </c>
      <c r="PNS119" s="1">
        <f t="shared" ref="PNS119" si="7541">4*0.556*1.05</f>
        <v>2.34</v>
      </c>
      <c r="PNT119" s="4">
        <f t="shared" si="2800"/>
        <v>42.12</v>
      </c>
      <c r="PNW119" s="1" t="s">
        <v>538</v>
      </c>
      <c r="PNX119" s="4" t="str" cm="1">
        <f t="array" ref="PNX119:PNZ119">IFERROR(VLOOKUP(PNW119,[1]MA!$A$6:$D$32,{2,3,4},0),IFERROR(VLOOKUP(PNW119,[1]MO!$A$6:$D$26,{2,3,4},0),IFERROR(VLOOKUP(PNW119,[1]MQ!$A$6:$D$26,{2,3,4},0),IFERROR(VLOOKUP(PNW119,[1]BA!$A$6:$H$184,{2,5,8},0),{"No encontrado","X","X"}))))</f>
        <v>VARILLA CORRUGADA</v>
      </c>
      <c r="PNY119" s="12" t="str">
        <v>Kg</v>
      </c>
      <c r="PNZ119" s="4">
        <v>18</v>
      </c>
      <c r="POA119" s="1">
        <f t="shared" ref="POA119" si="7542">4*0.556*1.05</f>
        <v>2.34</v>
      </c>
      <c r="POB119" s="4">
        <f t="shared" si="2802"/>
        <v>42.12</v>
      </c>
      <c r="POE119" s="1" t="s">
        <v>538</v>
      </c>
      <c r="POF119" s="4" t="str" cm="1">
        <f t="array" ref="POF119:POH119">IFERROR(VLOOKUP(POE119,[1]MA!$A$6:$D$32,{2,3,4},0),IFERROR(VLOOKUP(POE119,[1]MO!$A$6:$D$26,{2,3,4},0),IFERROR(VLOOKUP(POE119,[1]MQ!$A$6:$D$26,{2,3,4},0),IFERROR(VLOOKUP(POE119,[1]BA!$A$6:$H$184,{2,5,8},0),{"No encontrado","X","X"}))))</f>
        <v>VARILLA CORRUGADA</v>
      </c>
      <c r="POG119" s="12" t="str">
        <v>Kg</v>
      </c>
      <c r="POH119" s="4">
        <v>18</v>
      </c>
      <c r="POI119" s="1">
        <f t="shared" ref="POI119" si="7543">4*0.556*1.05</f>
        <v>2.34</v>
      </c>
      <c r="POJ119" s="4">
        <f t="shared" si="2804"/>
        <v>42.12</v>
      </c>
      <c r="POM119" s="1" t="s">
        <v>538</v>
      </c>
      <c r="PON119" s="4" t="str" cm="1">
        <f t="array" ref="PON119:POP119">IFERROR(VLOOKUP(POM119,[1]MA!$A$6:$D$32,{2,3,4},0),IFERROR(VLOOKUP(POM119,[1]MO!$A$6:$D$26,{2,3,4},0),IFERROR(VLOOKUP(POM119,[1]MQ!$A$6:$D$26,{2,3,4},0),IFERROR(VLOOKUP(POM119,[1]BA!$A$6:$H$184,{2,5,8},0),{"No encontrado","X","X"}))))</f>
        <v>VARILLA CORRUGADA</v>
      </c>
      <c r="POO119" s="12" t="str">
        <v>Kg</v>
      </c>
      <c r="POP119" s="4">
        <v>18</v>
      </c>
      <c r="POQ119" s="1">
        <f t="shared" ref="POQ119" si="7544">4*0.556*1.05</f>
        <v>2.34</v>
      </c>
      <c r="POR119" s="4">
        <f t="shared" si="2806"/>
        <v>42.12</v>
      </c>
      <c r="POU119" s="1" t="s">
        <v>538</v>
      </c>
      <c r="POV119" s="4" t="str" cm="1">
        <f t="array" ref="POV119:POX119">IFERROR(VLOOKUP(POU119,[1]MA!$A$6:$D$32,{2,3,4},0),IFERROR(VLOOKUP(POU119,[1]MO!$A$6:$D$26,{2,3,4},0),IFERROR(VLOOKUP(POU119,[1]MQ!$A$6:$D$26,{2,3,4},0),IFERROR(VLOOKUP(POU119,[1]BA!$A$6:$H$184,{2,5,8},0),{"No encontrado","X","X"}))))</f>
        <v>VARILLA CORRUGADA</v>
      </c>
      <c r="POW119" s="12" t="str">
        <v>Kg</v>
      </c>
      <c r="POX119" s="4">
        <v>18</v>
      </c>
      <c r="POY119" s="1">
        <f t="shared" ref="POY119" si="7545">4*0.556*1.05</f>
        <v>2.34</v>
      </c>
      <c r="POZ119" s="4">
        <f t="shared" si="2808"/>
        <v>42.12</v>
      </c>
      <c r="PPC119" s="1" t="s">
        <v>538</v>
      </c>
      <c r="PPD119" s="4" t="str" cm="1">
        <f t="array" ref="PPD119:PPF119">IFERROR(VLOOKUP(PPC119,[1]MA!$A$6:$D$32,{2,3,4},0),IFERROR(VLOOKUP(PPC119,[1]MO!$A$6:$D$26,{2,3,4},0),IFERROR(VLOOKUP(PPC119,[1]MQ!$A$6:$D$26,{2,3,4},0),IFERROR(VLOOKUP(PPC119,[1]BA!$A$6:$H$184,{2,5,8},0),{"No encontrado","X","X"}))))</f>
        <v>VARILLA CORRUGADA</v>
      </c>
      <c r="PPE119" s="12" t="str">
        <v>Kg</v>
      </c>
      <c r="PPF119" s="4">
        <v>18</v>
      </c>
      <c r="PPG119" s="1">
        <f t="shared" ref="PPG119" si="7546">4*0.556*1.05</f>
        <v>2.34</v>
      </c>
      <c r="PPH119" s="4">
        <f t="shared" si="2810"/>
        <v>42.12</v>
      </c>
      <c r="PPK119" s="1" t="s">
        <v>538</v>
      </c>
      <c r="PPL119" s="4" t="str" cm="1">
        <f t="array" ref="PPL119:PPN119">IFERROR(VLOOKUP(PPK119,[1]MA!$A$6:$D$32,{2,3,4},0),IFERROR(VLOOKUP(PPK119,[1]MO!$A$6:$D$26,{2,3,4},0),IFERROR(VLOOKUP(PPK119,[1]MQ!$A$6:$D$26,{2,3,4},0),IFERROR(VLOOKUP(PPK119,[1]BA!$A$6:$H$184,{2,5,8},0),{"No encontrado","X","X"}))))</f>
        <v>VARILLA CORRUGADA</v>
      </c>
      <c r="PPM119" s="12" t="str">
        <v>Kg</v>
      </c>
      <c r="PPN119" s="4">
        <v>18</v>
      </c>
      <c r="PPO119" s="1">
        <f t="shared" ref="PPO119" si="7547">4*0.556*1.05</f>
        <v>2.34</v>
      </c>
      <c r="PPP119" s="4">
        <f t="shared" si="2812"/>
        <v>42.12</v>
      </c>
      <c r="PPS119" s="1" t="s">
        <v>538</v>
      </c>
      <c r="PPT119" s="4" t="str" cm="1">
        <f t="array" ref="PPT119:PPV119">IFERROR(VLOOKUP(PPS119,[1]MA!$A$6:$D$32,{2,3,4},0),IFERROR(VLOOKUP(PPS119,[1]MO!$A$6:$D$26,{2,3,4},0),IFERROR(VLOOKUP(PPS119,[1]MQ!$A$6:$D$26,{2,3,4},0),IFERROR(VLOOKUP(PPS119,[1]BA!$A$6:$H$184,{2,5,8},0),{"No encontrado","X","X"}))))</f>
        <v>VARILLA CORRUGADA</v>
      </c>
      <c r="PPU119" s="12" t="str">
        <v>Kg</v>
      </c>
      <c r="PPV119" s="4">
        <v>18</v>
      </c>
      <c r="PPW119" s="1">
        <f t="shared" ref="PPW119" si="7548">4*0.556*1.05</f>
        <v>2.34</v>
      </c>
      <c r="PPX119" s="4">
        <f t="shared" si="2814"/>
        <v>42.12</v>
      </c>
      <c r="PQA119" s="1" t="s">
        <v>538</v>
      </c>
      <c r="PQB119" s="4" t="str" cm="1">
        <f t="array" ref="PQB119:PQD119">IFERROR(VLOOKUP(PQA119,[1]MA!$A$6:$D$32,{2,3,4},0),IFERROR(VLOOKUP(PQA119,[1]MO!$A$6:$D$26,{2,3,4},0),IFERROR(VLOOKUP(PQA119,[1]MQ!$A$6:$D$26,{2,3,4},0),IFERROR(VLOOKUP(PQA119,[1]BA!$A$6:$H$184,{2,5,8},0),{"No encontrado","X","X"}))))</f>
        <v>VARILLA CORRUGADA</v>
      </c>
      <c r="PQC119" s="12" t="str">
        <v>Kg</v>
      </c>
      <c r="PQD119" s="4">
        <v>18</v>
      </c>
      <c r="PQE119" s="1">
        <f t="shared" ref="PQE119" si="7549">4*0.556*1.05</f>
        <v>2.34</v>
      </c>
      <c r="PQF119" s="4">
        <f t="shared" si="2816"/>
        <v>42.12</v>
      </c>
      <c r="PQI119" s="1" t="s">
        <v>538</v>
      </c>
      <c r="PQJ119" s="4" t="str" cm="1">
        <f t="array" ref="PQJ119:PQL119">IFERROR(VLOOKUP(PQI119,[1]MA!$A$6:$D$32,{2,3,4},0),IFERROR(VLOOKUP(PQI119,[1]MO!$A$6:$D$26,{2,3,4},0),IFERROR(VLOOKUP(PQI119,[1]MQ!$A$6:$D$26,{2,3,4},0),IFERROR(VLOOKUP(PQI119,[1]BA!$A$6:$H$184,{2,5,8},0),{"No encontrado","X","X"}))))</f>
        <v>VARILLA CORRUGADA</v>
      </c>
      <c r="PQK119" s="12" t="str">
        <v>Kg</v>
      </c>
      <c r="PQL119" s="4">
        <v>18</v>
      </c>
      <c r="PQM119" s="1">
        <f t="shared" ref="PQM119" si="7550">4*0.556*1.05</f>
        <v>2.34</v>
      </c>
      <c r="PQN119" s="4">
        <f t="shared" si="2818"/>
        <v>42.12</v>
      </c>
      <c r="PQQ119" s="1" t="s">
        <v>538</v>
      </c>
      <c r="PQR119" s="4" t="str" cm="1">
        <f t="array" ref="PQR119:PQT119">IFERROR(VLOOKUP(PQQ119,[1]MA!$A$6:$D$32,{2,3,4},0),IFERROR(VLOOKUP(PQQ119,[1]MO!$A$6:$D$26,{2,3,4},0),IFERROR(VLOOKUP(PQQ119,[1]MQ!$A$6:$D$26,{2,3,4},0),IFERROR(VLOOKUP(PQQ119,[1]BA!$A$6:$H$184,{2,5,8},0),{"No encontrado","X","X"}))))</f>
        <v>VARILLA CORRUGADA</v>
      </c>
      <c r="PQS119" s="12" t="str">
        <v>Kg</v>
      </c>
      <c r="PQT119" s="4">
        <v>18</v>
      </c>
      <c r="PQU119" s="1">
        <f t="shared" ref="PQU119" si="7551">4*0.556*1.05</f>
        <v>2.34</v>
      </c>
      <c r="PQV119" s="4">
        <f t="shared" si="2820"/>
        <v>42.12</v>
      </c>
      <c r="PQY119" s="1" t="s">
        <v>538</v>
      </c>
      <c r="PQZ119" s="4" t="str" cm="1">
        <f t="array" ref="PQZ119:PRB119">IFERROR(VLOOKUP(PQY119,[1]MA!$A$6:$D$32,{2,3,4},0),IFERROR(VLOOKUP(PQY119,[1]MO!$A$6:$D$26,{2,3,4},0),IFERROR(VLOOKUP(PQY119,[1]MQ!$A$6:$D$26,{2,3,4},0),IFERROR(VLOOKUP(PQY119,[1]BA!$A$6:$H$184,{2,5,8},0),{"No encontrado","X","X"}))))</f>
        <v>VARILLA CORRUGADA</v>
      </c>
      <c r="PRA119" s="12" t="str">
        <v>Kg</v>
      </c>
      <c r="PRB119" s="4">
        <v>18</v>
      </c>
      <c r="PRC119" s="1">
        <f t="shared" ref="PRC119" si="7552">4*0.556*1.05</f>
        <v>2.34</v>
      </c>
      <c r="PRD119" s="4">
        <f t="shared" si="2822"/>
        <v>42.12</v>
      </c>
      <c r="PRG119" s="1" t="s">
        <v>538</v>
      </c>
      <c r="PRH119" s="4" t="str" cm="1">
        <f t="array" ref="PRH119:PRJ119">IFERROR(VLOOKUP(PRG119,[1]MA!$A$6:$D$32,{2,3,4},0),IFERROR(VLOOKUP(PRG119,[1]MO!$A$6:$D$26,{2,3,4},0),IFERROR(VLOOKUP(PRG119,[1]MQ!$A$6:$D$26,{2,3,4},0),IFERROR(VLOOKUP(PRG119,[1]BA!$A$6:$H$184,{2,5,8},0),{"No encontrado","X","X"}))))</f>
        <v>VARILLA CORRUGADA</v>
      </c>
      <c r="PRI119" s="12" t="str">
        <v>Kg</v>
      </c>
      <c r="PRJ119" s="4">
        <v>18</v>
      </c>
      <c r="PRK119" s="1">
        <f t="shared" ref="PRK119" si="7553">4*0.556*1.05</f>
        <v>2.34</v>
      </c>
      <c r="PRL119" s="4">
        <f t="shared" si="2824"/>
        <v>42.12</v>
      </c>
      <c r="PRO119" s="1" t="s">
        <v>538</v>
      </c>
      <c r="PRP119" s="4" t="str" cm="1">
        <f t="array" ref="PRP119:PRR119">IFERROR(VLOOKUP(PRO119,[1]MA!$A$6:$D$32,{2,3,4},0),IFERROR(VLOOKUP(PRO119,[1]MO!$A$6:$D$26,{2,3,4},0),IFERROR(VLOOKUP(PRO119,[1]MQ!$A$6:$D$26,{2,3,4},0),IFERROR(VLOOKUP(PRO119,[1]BA!$A$6:$H$184,{2,5,8},0),{"No encontrado","X","X"}))))</f>
        <v>VARILLA CORRUGADA</v>
      </c>
      <c r="PRQ119" s="12" t="str">
        <v>Kg</v>
      </c>
      <c r="PRR119" s="4">
        <v>18</v>
      </c>
      <c r="PRS119" s="1">
        <f t="shared" ref="PRS119" si="7554">4*0.556*1.05</f>
        <v>2.34</v>
      </c>
      <c r="PRT119" s="4">
        <f t="shared" si="2826"/>
        <v>42.12</v>
      </c>
      <c r="PRW119" s="1" t="s">
        <v>538</v>
      </c>
      <c r="PRX119" s="4" t="str" cm="1">
        <f t="array" ref="PRX119:PRZ119">IFERROR(VLOOKUP(PRW119,[1]MA!$A$6:$D$32,{2,3,4},0),IFERROR(VLOOKUP(PRW119,[1]MO!$A$6:$D$26,{2,3,4},0),IFERROR(VLOOKUP(PRW119,[1]MQ!$A$6:$D$26,{2,3,4},0),IFERROR(VLOOKUP(PRW119,[1]BA!$A$6:$H$184,{2,5,8},0),{"No encontrado","X","X"}))))</f>
        <v>VARILLA CORRUGADA</v>
      </c>
      <c r="PRY119" s="12" t="str">
        <v>Kg</v>
      </c>
      <c r="PRZ119" s="4">
        <v>18</v>
      </c>
      <c r="PSA119" s="1">
        <f t="shared" ref="PSA119" si="7555">4*0.556*1.05</f>
        <v>2.34</v>
      </c>
      <c r="PSB119" s="4">
        <f t="shared" si="2828"/>
        <v>42.12</v>
      </c>
      <c r="PSE119" s="1" t="s">
        <v>538</v>
      </c>
      <c r="PSF119" s="4" t="str" cm="1">
        <f t="array" ref="PSF119:PSH119">IFERROR(VLOOKUP(PSE119,[1]MA!$A$6:$D$32,{2,3,4},0),IFERROR(VLOOKUP(PSE119,[1]MO!$A$6:$D$26,{2,3,4},0),IFERROR(VLOOKUP(PSE119,[1]MQ!$A$6:$D$26,{2,3,4},0),IFERROR(VLOOKUP(PSE119,[1]BA!$A$6:$H$184,{2,5,8},0),{"No encontrado","X","X"}))))</f>
        <v>VARILLA CORRUGADA</v>
      </c>
      <c r="PSG119" s="12" t="str">
        <v>Kg</v>
      </c>
      <c r="PSH119" s="4">
        <v>18</v>
      </c>
      <c r="PSI119" s="1">
        <f t="shared" ref="PSI119" si="7556">4*0.556*1.05</f>
        <v>2.34</v>
      </c>
      <c r="PSJ119" s="4">
        <f t="shared" si="2830"/>
        <v>42.12</v>
      </c>
      <c r="PSM119" s="1" t="s">
        <v>538</v>
      </c>
      <c r="PSN119" s="4" t="str" cm="1">
        <f t="array" ref="PSN119:PSP119">IFERROR(VLOOKUP(PSM119,[1]MA!$A$6:$D$32,{2,3,4},0),IFERROR(VLOOKUP(PSM119,[1]MO!$A$6:$D$26,{2,3,4},0),IFERROR(VLOOKUP(PSM119,[1]MQ!$A$6:$D$26,{2,3,4},0),IFERROR(VLOOKUP(PSM119,[1]BA!$A$6:$H$184,{2,5,8},0),{"No encontrado","X","X"}))))</f>
        <v>VARILLA CORRUGADA</v>
      </c>
      <c r="PSO119" s="12" t="str">
        <v>Kg</v>
      </c>
      <c r="PSP119" s="4">
        <v>18</v>
      </c>
      <c r="PSQ119" s="1">
        <f t="shared" ref="PSQ119" si="7557">4*0.556*1.05</f>
        <v>2.34</v>
      </c>
      <c r="PSR119" s="4">
        <f t="shared" si="2832"/>
        <v>42.12</v>
      </c>
      <c r="PSU119" s="1" t="s">
        <v>538</v>
      </c>
      <c r="PSV119" s="4" t="str" cm="1">
        <f t="array" ref="PSV119:PSX119">IFERROR(VLOOKUP(PSU119,[1]MA!$A$6:$D$32,{2,3,4},0),IFERROR(VLOOKUP(PSU119,[1]MO!$A$6:$D$26,{2,3,4},0),IFERROR(VLOOKUP(PSU119,[1]MQ!$A$6:$D$26,{2,3,4},0),IFERROR(VLOOKUP(PSU119,[1]BA!$A$6:$H$184,{2,5,8},0),{"No encontrado","X","X"}))))</f>
        <v>VARILLA CORRUGADA</v>
      </c>
      <c r="PSW119" s="12" t="str">
        <v>Kg</v>
      </c>
      <c r="PSX119" s="4">
        <v>18</v>
      </c>
      <c r="PSY119" s="1">
        <f t="shared" ref="PSY119" si="7558">4*0.556*1.05</f>
        <v>2.34</v>
      </c>
      <c r="PSZ119" s="4">
        <f t="shared" si="2834"/>
        <v>42.12</v>
      </c>
      <c r="PTC119" s="1" t="s">
        <v>538</v>
      </c>
      <c r="PTD119" s="4" t="str" cm="1">
        <f t="array" ref="PTD119:PTF119">IFERROR(VLOOKUP(PTC119,[1]MA!$A$6:$D$32,{2,3,4},0),IFERROR(VLOOKUP(PTC119,[1]MO!$A$6:$D$26,{2,3,4},0),IFERROR(VLOOKUP(PTC119,[1]MQ!$A$6:$D$26,{2,3,4},0),IFERROR(VLOOKUP(PTC119,[1]BA!$A$6:$H$184,{2,5,8},0),{"No encontrado","X","X"}))))</f>
        <v>VARILLA CORRUGADA</v>
      </c>
      <c r="PTE119" s="12" t="str">
        <v>Kg</v>
      </c>
      <c r="PTF119" s="4">
        <v>18</v>
      </c>
      <c r="PTG119" s="1">
        <f t="shared" ref="PTG119" si="7559">4*0.556*1.05</f>
        <v>2.34</v>
      </c>
      <c r="PTH119" s="4">
        <f t="shared" si="2836"/>
        <v>42.12</v>
      </c>
      <c r="PTK119" s="1" t="s">
        <v>538</v>
      </c>
      <c r="PTL119" s="4" t="str" cm="1">
        <f t="array" ref="PTL119:PTN119">IFERROR(VLOOKUP(PTK119,[1]MA!$A$6:$D$32,{2,3,4},0),IFERROR(VLOOKUP(PTK119,[1]MO!$A$6:$D$26,{2,3,4},0),IFERROR(VLOOKUP(PTK119,[1]MQ!$A$6:$D$26,{2,3,4},0),IFERROR(VLOOKUP(PTK119,[1]BA!$A$6:$H$184,{2,5,8},0),{"No encontrado","X","X"}))))</f>
        <v>VARILLA CORRUGADA</v>
      </c>
      <c r="PTM119" s="12" t="str">
        <v>Kg</v>
      </c>
      <c r="PTN119" s="4">
        <v>18</v>
      </c>
      <c r="PTO119" s="1">
        <f t="shared" ref="PTO119" si="7560">4*0.556*1.05</f>
        <v>2.34</v>
      </c>
      <c r="PTP119" s="4">
        <f t="shared" si="2838"/>
        <v>42.12</v>
      </c>
      <c r="PTS119" s="1" t="s">
        <v>538</v>
      </c>
      <c r="PTT119" s="4" t="str" cm="1">
        <f t="array" ref="PTT119:PTV119">IFERROR(VLOOKUP(PTS119,[1]MA!$A$6:$D$32,{2,3,4},0),IFERROR(VLOOKUP(PTS119,[1]MO!$A$6:$D$26,{2,3,4},0),IFERROR(VLOOKUP(PTS119,[1]MQ!$A$6:$D$26,{2,3,4},0),IFERROR(VLOOKUP(PTS119,[1]BA!$A$6:$H$184,{2,5,8},0),{"No encontrado","X","X"}))))</f>
        <v>VARILLA CORRUGADA</v>
      </c>
      <c r="PTU119" s="12" t="str">
        <v>Kg</v>
      </c>
      <c r="PTV119" s="4">
        <v>18</v>
      </c>
      <c r="PTW119" s="1">
        <f t="shared" ref="PTW119" si="7561">4*0.556*1.05</f>
        <v>2.34</v>
      </c>
      <c r="PTX119" s="4">
        <f t="shared" si="2840"/>
        <v>42.12</v>
      </c>
      <c r="PUA119" s="1" t="s">
        <v>538</v>
      </c>
      <c r="PUB119" s="4" t="str" cm="1">
        <f t="array" ref="PUB119:PUD119">IFERROR(VLOOKUP(PUA119,[1]MA!$A$6:$D$32,{2,3,4},0),IFERROR(VLOOKUP(PUA119,[1]MO!$A$6:$D$26,{2,3,4},0),IFERROR(VLOOKUP(PUA119,[1]MQ!$A$6:$D$26,{2,3,4},0),IFERROR(VLOOKUP(PUA119,[1]BA!$A$6:$H$184,{2,5,8},0),{"No encontrado","X","X"}))))</f>
        <v>VARILLA CORRUGADA</v>
      </c>
      <c r="PUC119" s="12" t="str">
        <v>Kg</v>
      </c>
      <c r="PUD119" s="4">
        <v>18</v>
      </c>
      <c r="PUE119" s="1">
        <f t="shared" ref="PUE119" si="7562">4*0.556*1.05</f>
        <v>2.34</v>
      </c>
      <c r="PUF119" s="4">
        <f t="shared" si="2842"/>
        <v>42.12</v>
      </c>
      <c r="PUI119" s="1" t="s">
        <v>538</v>
      </c>
      <c r="PUJ119" s="4" t="str" cm="1">
        <f t="array" ref="PUJ119:PUL119">IFERROR(VLOOKUP(PUI119,[1]MA!$A$6:$D$32,{2,3,4},0),IFERROR(VLOOKUP(PUI119,[1]MO!$A$6:$D$26,{2,3,4},0),IFERROR(VLOOKUP(PUI119,[1]MQ!$A$6:$D$26,{2,3,4},0),IFERROR(VLOOKUP(PUI119,[1]BA!$A$6:$H$184,{2,5,8},0),{"No encontrado","X","X"}))))</f>
        <v>VARILLA CORRUGADA</v>
      </c>
      <c r="PUK119" s="12" t="str">
        <v>Kg</v>
      </c>
      <c r="PUL119" s="4">
        <v>18</v>
      </c>
      <c r="PUM119" s="1">
        <f t="shared" ref="PUM119" si="7563">4*0.556*1.05</f>
        <v>2.34</v>
      </c>
      <c r="PUN119" s="4">
        <f t="shared" si="2844"/>
        <v>42.12</v>
      </c>
      <c r="PUQ119" s="1" t="s">
        <v>538</v>
      </c>
      <c r="PUR119" s="4" t="str" cm="1">
        <f t="array" ref="PUR119:PUT119">IFERROR(VLOOKUP(PUQ119,[1]MA!$A$6:$D$32,{2,3,4},0),IFERROR(VLOOKUP(PUQ119,[1]MO!$A$6:$D$26,{2,3,4},0),IFERROR(VLOOKUP(PUQ119,[1]MQ!$A$6:$D$26,{2,3,4},0),IFERROR(VLOOKUP(PUQ119,[1]BA!$A$6:$H$184,{2,5,8},0),{"No encontrado","X","X"}))))</f>
        <v>VARILLA CORRUGADA</v>
      </c>
      <c r="PUS119" s="12" t="str">
        <v>Kg</v>
      </c>
      <c r="PUT119" s="4">
        <v>18</v>
      </c>
      <c r="PUU119" s="1">
        <f t="shared" ref="PUU119" si="7564">4*0.556*1.05</f>
        <v>2.34</v>
      </c>
      <c r="PUV119" s="4">
        <f t="shared" si="2846"/>
        <v>42.12</v>
      </c>
      <c r="PUY119" s="1" t="s">
        <v>538</v>
      </c>
      <c r="PUZ119" s="4" t="str" cm="1">
        <f t="array" ref="PUZ119:PVB119">IFERROR(VLOOKUP(PUY119,[1]MA!$A$6:$D$32,{2,3,4},0),IFERROR(VLOOKUP(PUY119,[1]MO!$A$6:$D$26,{2,3,4},0),IFERROR(VLOOKUP(PUY119,[1]MQ!$A$6:$D$26,{2,3,4},0),IFERROR(VLOOKUP(PUY119,[1]BA!$A$6:$H$184,{2,5,8},0),{"No encontrado","X","X"}))))</f>
        <v>VARILLA CORRUGADA</v>
      </c>
      <c r="PVA119" s="12" t="str">
        <v>Kg</v>
      </c>
      <c r="PVB119" s="4">
        <v>18</v>
      </c>
      <c r="PVC119" s="1">
        <f t="shared" ref="PVC119" si="7565">4*0.556*1.05</f>
        <v>2.34</v>
      </c>
      <c r="PVD119" s="4">
        <f t="shared" si="2848"/>
        <v>42.12</v>
      </c>
      <c r="PVG119" s="1" t="s">
        <v>538</v>
      </c>
      <c r="PVH119" s="4" t="str" cm="1">
        <f t="array" ref="PVH119:PVJ119">IFERROR(VLOOKUP(PVG119,[1]MA!$A$6:$D$32,{2,3,4},0),IFERROR(VLOOKUP(PVG119,[1]MO!$A$6:$D$26,{2,3,4},0),IFERROR(VLOOKUP(PVG119,[1]MQ!$A$6:$D$26,{2,3,4},0),IFERROR(VLOOKUP(PVG119,[1]BA!$A$6:$H$184,{2,5,8},0),{"No encontrado","X","X"}))))</f>
        <v>VARILLA CORRUGADA</v>
      </c>
      <c r="PVI119" s="12" t="str">
        <v>Kg</v>
      </c>
      <c r="PVJ119" s="4">
        <v>18</v>
      </c>
      <c r="PVK119" s="1">
        <f t="shared" ref="PVK119" si="7566">4*0.556*1.05</f>
        <v>2.34</v>
      </c>
      <c r="PVL119" s="4">
        <f t="shared" si="2850"/>
        <v>42.12</v>
      </c>
      <c r="PVO119" s="1" t="s">
        <v>538</v>
      </c>
      <c r="PVP119" s="4" t="str" cm="1">
        <f t="array" ref="PVP119:PVR119">IFERROR(VLOOKUP(PVO119,[1]MA!$A$6:$D$32,{2,3,4},0),IFERROR(VLOOKUP(PVO119,[1]MO!$A$6:$D$26,{2,3,4},0),IFERROR(VLOOKUP(PVO119,[1]MQ!$A$6:$D$26,{2,3,4},0),IFERROR(VLOOKUP(PVO119,[1]BA!$A$6:$H$184,{2,5,8},0),{"No encontrado","X","X"}))))</f>
        <v>VARILLA CORRUGADA</v>
      </c>
      <c r="PVQ119" s="12" t="str">
        <v>Kg</v>
      </c>
      <c r="PVR119" s="4">
        <v>18</v>
      </c>
      <c r="PVS119" s="1">
        <f t="shared" ref="PVS119" si="7567">4*0.556*1.05</f>
        <v>2.34</v>
      </c>
      <c r="PVT119" s="4">
        <f t="shared" si="2852"/>
        <v>42.12</v>
      </c>
      <c r="PVW119" s="1" t="s">
        <v>538</v>
      </c>
      <c r="PVX119" s="4" t="str" cm="1">
        <f t="array" ref="PVX119:PVZ119">IFERROR(VLOOKUP(PVW119,[1]MA!$A$6:$D$32,{2,3,4},0),IFERROR(VLOOKUP(PVW119,[1]MO!$A$6:$D$26,{2,3,4},0),IFERROR(VLOOKUP(PVW119,[1]MQ!$A$6:$D$26,{2,3,4},0),IFERROR(VLOOKUP(PVW119,[1]BA!$A$6:$H$184,{2,5,8},0),{"No encontrado","X","X"}))))</f>
        <v>VARILLA CORRUGADA</v>
      </c>
      <c r="PVY119" s="12" t="str">
        <v>Kg</v>
      </c>
      <c r="PVZ119" s="4">
        <v>18</v>
      </c>
      <c r="PWA119" s="1">
        <f t="shared" ref="PWA119" si="7568">4*0.556*1.05</f>
        <v>2.34</v>
      </c>
      <c r="PWB119" s="4">
        <f t="shared" si="2854"/>
        <v>42.12</v>
      </c>
      <c r="PWE119" s="1" t="s">
        <v>538</v>
      </c>
      <c r="PWF119" s="4" t="str" cm="1">
        <f t="array" ref="PWF119:PWH119">IFERROR(VLOOKUP(PWE119,[1]MA!$A$6:$D$32,{2,3,4},0),IFERROR(VLOOKUP(PWE119,[1]MO!$A$6:$D$26,{2,3,4},0),IFERROR(VLOOKUP(PWE119,[1]MQ!$A$6:$D$26,{2,3,4},0),IFERROR(VLOOKUP(PWE119,[1]BA!$A$6:$H$184,{2,5,8},0),{"No encontrado","X","X"}))))</f>
        <v>VARILLA CORRUGADA</v>
      </c>
      <c r="PWG119" s="12" t="str">
        <v>Kg</v>
      </c>
      <c r="PWH119" s="4">
        <v>18</v>
      </c>
      <c r="PWI119" s="1">
        <f t="shared" ref="PWI119" si="7569">4*0.556*1.05</f>
        <v>2.34</v>
      </c>
      <c r="PWJ119" s="4">
        <f t="shared" si="2856"/>
        <v>42.12</v>
      </c>
      <c r="PWM119" s="1" t="s">
        <v>538</v>
      </c>
      <c r="PWN119" s="4" t="str" cm="1">
        <f t="array" ref="PWN119:PWP119">IFERROR(VLOOKUP(PWM119,[1]MA!$A$6:$D$32,{2,3,4},0),IFERROR(VLOOKUP(PWM119,[1]MO!$A$6:$D$26,{2,3,4},0),IFERROR(VLOOKUP(PWM119,[1]MQ!$A$6:$D$26,{2,3,4},0),IFERROR(VLOOKUP(PWM119,[1]BA!$A$6:$H$184,{2,5,8},0),{"No encontrado","X","X"}))))</f>
        <v>VARILLA CORRUGADA</v>
      </c>
      <c r="PWO119" s="12" t="str">
        <v>Kg</v>
      </c>
      <c r="PWP119" s="4">
        <v>18</v>
      </c>
      <c r="PWQ119" s="1">
        <f t="shared" ref="PWQ119" si="7570">4*0.556*1.05</f>
        <v>2.34</v>
      </c>
      <c r="PWR119" s="4">
        <f t="shared" si="2858"/>
        <v>42.12</v>
      </c>
      <c r="PWU119" s="1" t="s">
        <v>538</v>
      </c>
      <c r="PWV119" s="4" t="str" cm="1">
        <f t="array" ref="PWV119:PWX119">IFERROR(VLOOKUP(PWU119,[1]MA!$A$6:$D$32,{2,3,4},0),IFERROR(VLOOKUP(PWU119,[1]MO!$A$6:$D$26,{2,3,4},0),IFERROR(VLOOKUP(PWU119,[1]MQ!$A$6:$D$26,{2,3,4},0),IFERROR(VLOOKUP(PWU119,[1]BA!$A$6:$H$184,{2,5,8},0),{"No encontrado","X","X"}))))</f>
        <v>VARILLA CORRUGADA</v>
      </c>
      <c r="PWW119" s="12" t="str">
        <v>Kg</v>
      </c>
      <c r="PWX119" s="4">
        <v>18</v>
      </c>
      <c r="PWY119" s="1">
        <f t="shared" ref="PWY119" si="7571">4*0.556*1.05</f>
        <v>2.34</v>
      </c>
      <c r="PWZ119" s="4">
        <f t="shared" si="2860"/>
        <v>42.12</v>
      </c>
      <c r="PXC119" s="1" t="s">
        <v>538</v>
      </c>
      <c r="PXD119" s="4" t="str" cm="1">
        <f t="array" ref="PXD119:PXF119">IFERROR(VLOOKUP(PXC119,[1]MA!$A$6:$D$32,{2,3,4},0),IFERROR(VLOOKUP(PXC119,[1]MO!$A$6:$D$26,{2,3,4},0),IFERROR(VLOOKUP(PXC119,[1]MQ!$A$6:$D$26,{2,3,4},0),IFERROR(VLOOKUP(PXC119,[1]BA!$A$6:$H$184,{2,5,8},0),{"No encontrado","X","X"}))))</f>
        <v>VARILLA CORRUGADA</v>
      </c>
      <c r="PXE119" s="12" t="str">
        <v>Kg</v>
      </c>
      <c r="PXF119" s="4">
        <v>18</v>
      </c>
      <c r="PXG119" s="1">
        <f t="shared" ref="PXG119" si="7572">4*0.556*1.05</f>
        <v>2.34</v>
      </c>
      <c r="PXH119" s="4">
        <f t="shared" si="2862"/>
        <v>42.12</v>
      </c>
      <c r="PXK119" s="1" t="s">
        <v>538</v>
      </c>
      <c r="PXL119" s="4" t="str" cm="1">
        <f t="array" ref="PXL119:PXN119">IFERROR(VLOOKUP(PXK119,[1]MA!$A$6:$D$32,{2,3,4},0),IFERROR(VLOOKUP(PXK119,[1]MO!$A$6:$D$26,{2,3,4},0),IFERROR(VLOOKUP(PXK119,[1]MQ!$A$6:$D$26,{2,3,4},0),IFERROR(VLOOKUP(PXK119,[1]BA!$A$6:$H$184,{2,5,8},0),{"No encontrado","X","X"}))))</f>
        <v>VARILLA CORRUGADA</v>
      </c>
      <c r="PXM119" s="12" t="str">
        <v>Kg</v>
      </c>
      <c r="PXN119" s="4">
        <v>18</v>
      </c>
      <c r="PXO119" s="1">
        <f t="shared" ref="PXO119" si="7573">4*0.556*1.05</f>
        <v>2.34</v>
      </c>
      <c r="PXP119" s="4">
        <f t="shared" si="2864"/>
        <v>42.12</v>
      </c>
      <c r="PXS119" s="1" t="s">
        <v>538</v>
      </c>
      <c r="PXT119" s="4" t="str" cm="1">
        <f t="array" ref="PXT119:PXV119">IFERROR(VLOOKUP(PXS119,[1]MA!$A$6:$D$32,{2,3,4},0),IFERROR(VLOOKUP(PXS119,[1]MO!$A$6:$D$26,{2,3,4},0),IFERROR(VLOOKUP(PXS119,[1]MQ!$A$6:$D$26,{2,3,4},0),IFERROR(VLOOKUP(PXS119,[1]BA!$A$6:$H$184,{2,5,8},0),{"No encontrado","X","X"}))))</f>
        <v>VARILLA CORRUGADA</v>
      </c>
      <c r="PXU119" s="12" t="str">
        <v>Kg</v>
      </c>
      <c r="PXV119" s="4">
        <v>18</v>
      </c>
      <c r="PXW119" s="1">
        <f t="shared" ref="PXW119" si="7574">4*0.556*1.05</f>
        <v>2.34</v>
      </c>
      <c r="PXX119" s="4">
        <f t="shared" si="2866"/>
        <v>42.12</v>
      </c>
      <c r="PYA119" s="1" t="s">
        <v>538</v>
      </c>
      <c r="PYB119" s="4" t="str" cm="1">
        <f t="array" ref="PYB119:PYD119">IFERROR(VLOOKUP(PYA119,[1]MA!$A$6:$D$32,{2,3,4},0),IFERROR(VLOOKUP(PYA119,[1]MO!$A$6:$D$26,{2,3,4},0),IFERROR(VLOOKUP(PYA119,[1]MQ!$A$6:$D$26,{2,3,4},0),IFERROR(VLOOKUP(PYA119,[1]BA!$A$6:$H$184,{2,5,8},0),{"No encontrado","X","X"}))))</f>
        <v>VARILLA CORRUGADA</v>
      </c>
      <c r="PYC119" s="12" t="str">
        <v>Kg</v>
      </c>
      <c r="PYD119" s="4">
        <v>18</v>
      </c>
      <c r="PYE119" s="1">
        <f t="shared" ref="PYE119" si="7575">4*0.556*1.05</f>
        <v>2.34</v>
      </c>
      <c r="PYF119" s="4">
        <f t="shared" si="2868"/>
        <v>42.12</v>
      </c>
      <c r="PYI119" s="1" t="s">
        <v>538</v>
      </c>
      <c r="PYJ119" s="4" t="str" cm="1">
        <f t="array" ref="PYJ119:PYL119">IFERROR(VLOOKUP(PYI119,[1]MA!$A$6:$D$32,{2,3,4},0),IFERROR(VLOOKUP(PYI119,[1]MO!$A$6:$D$26,{2,3,4},0),IFERROR(VLOOKUP(PYI119,[1]MQ!$A$6:$D$26,{2,3,4},0),IFERROR(VLOOKUP(PYI119,[1]BA!$A$6:$H$184,{2,5,8},0),{"No encontrado","X","X"}))))</f>
        <v>VARILLA CORRUGADA</v>
      </c>
      <c r="PYK119" s="12" t="str">
        <v>Kg</v>
      </c>
      <c r="PYL119" s="4">
        <v>18</v>
      </c>
      <c r="PYM119" s="1">
        <f t="shared" ref="PYM119" si="7576">4*0.556*1.05</f>
        <v>2.34</v>
      </c>
      <c r="PYN119" s="4">
        <f t="shared" si="2870"/>
        <v>42.12</v>
      </c>
      <c r="PYQ119" s="1" t="s">
        <v>538</v>
      </c>
      <c r="PYR119" s="4" t="str" cm="1">
        <f t="array" ref="PYR119:PYT119">IFERROR(VLOOKUP(PYQ119,[1]MA!$A$6:$D$32,{2,3,4},0),IFERROR(VLOOKUP(PYQ119,[1]MO!$A$6:$D$26,{2,3,4},0),IFERROR(VLOOKUP(PYQ119,[1]MQ!$A$6:$D$26,{2,3,4},0),IFERROR(VLOOKUP(PYQ119,[1]BA!$A$6:$H$184,{2,5,8},0),{"No encontrado","X","X"}))))</f>
        <v>VARILLA CORRUGADA</v>
      </c>
      <c r="PYS119" s="12" t="str">
        <v>Kg</v>
      </c>
      <c r="PYT119" s="4">
        <v>18</v>
      </c>
      <c r="PYU119" s="1">
        <f t="shared" ref="PYU119" si="7577">4*0.556*1.05</f>
        <v>2.34</v>
      </c>
      <c r="PYV119" s="4">
        <f t="shared" si="2872"/>
        <v>42.12</v>
      </c>
      <c r="PYY119" s="1" t="s">
        <v>538</v>
      </c>
      <c r="PYZ119" s="4" t="str" cm="1">
        <f t="array" ref="PYZ119:PZB119">IFERROR(VLOOKUP(PYY119,[1]MA!$A$6:$D$32,{2,3,4},0),IFERROR(VLOOKUP(PYY119,[1]MO!$A$6:$D$26,{2,3,4},0),IFERROR(VLOOKUP(PYY119,[1]MQ!$A$6:$D$26,{2,3,4},0),IFERROR(VLOOKUP(PYY119,[1]BA!$A$6:$H$184,{2,5,8},0),{"No encontrado","X","X"}))))</f>
        <v>VARILLA CORRUGADA</v>
      </c>
      <c r="PZA119" s="12" t="str">
        <v>Kg</v>
      </c>
      <c r="PZB119" s="4">
        <v>18</v>
      </c>
      <c r="PZC119" s="1">
        <f t="shared" ref="PZC119" si="7578">4*0.556*1.05</f>
        <v>2.34</v>
      </c>
      <c r="PZD119" s="4">
        <f t="shared" si="2874"/>
        <v>42.12</v>
      </c>
      <c r="PZG119" s="1" t="s">
        <v>538</v>
      </c>
      <c r="PZH119" s="4" t="str" cm="1">
        <f t="array" ref="PZH119:PZJ119">IFERROR(VLOOKUP(PZG119,[1]MA!$A$6:$D$32,{2,3,4},0),IFERROR(VLOOKUP(PZG119,[1]MO!$A$6:$D$26,{2,3,4},0),IFERROR(VLOOKUP(PZG119,[1]MQ!$A$6:$D$26,{2,3,4},0),IFERROR(VLOOKUP(PZG119,[1]BA!$A$6:$H$184,{2,5,8},0),{"No encontrado","X","X"}))))</f>
        <v>VARILLA CORRUGADA</v>
      </c>
      <c r="PZI119" s="12" t="str">
        <v>Kg</v>
      </c>
      <c r="PZJ119" s="4">
        <v>18</v>
      </c>
      <c r="PZK119" s="1">
        <f t="shared" ref="PZK119" si="7579">4*0.556*1.05</f>
        <v>2.34</v>
      </c>
      <c r="PZL119" s="4">
        <f t="shared" si="2876"/>
        <v>42.12</v>
      </c>
      <c r="PZO119" s="1" t="s">
        <v>538</v>
      </c>
      <c r="PZP119" s="4" t="str" cm="1">
        <f t="array" ref="PZP119:PZR119">IFERROR(VLOOKUP(PZO119,[1]MA!$A$6:$D$32,{2,3,4},0),IFERROR(VLOOKUP(PZO119,[1]MO!$A$6:$D$26,{2,3,4},0),IFERROR(VLOOKUP(PZO119,[1]MQ!$A$6:$D$26,{2,3,4},0),IFERROR(VLOOKUP(PZO119,[1]BA!$A$6:$H$184,{2,5,8},0),{"No encontrado","X","X"}))))</f>
        <v>VARILLA CORRUGADA</v>
      </c>
      <c r="PZQ119" s="12" t="str">
        <v>Kg</v>
      </c>
      <c r="PZR119" s="4">
        <v>18</v>
      </c>
      <c r="PZS119" s="1">
        <f t="shared" ref="PZS119" si="7580">4*0.556*1.05</f>
        <v>2.34</v>
      </c>
      <c r="PZT119" s="4">
        <f t="shared" si="2878"/>
        <v>42.12</v>
      </c>
      <c r="PZW119" s="1" t="s">
        <v>538</v>
      </c>
      <c r="PZX119" s="4" t="str" cm="1">
        <f t="array" ref="PZX119:PZZ119">IFERROR(VLOOKUP(PZW119,[1]MA!$A$6:$D$32,{2,3,4},0),IFERROR(VLOOKUP(PZW119,[1]MO!$A$6:$D$26,{2,3,4},0),IFERROR(VLOOKUP(PZW119,[1]MQ!$A$6:$D$26,{2,3,4},0),IFERROR(VLOOKUP(PZW119,[1]BA!$A$6:$H$184,{2,5,8},0),{"No encontrado","X","X"}))))</f>
        <v>VARILLA CORRUGADA</v>
      </c>
      <c r="PZY119" s="12" t="str">
        <v>Kg</v>
      </c>
      <c r="PZZ119" s="4">
        <v>18</v>
      </c>
      <c r="QAA119" s="1">
        <f t="shared" ref="QAA119" si="7581">4*0.556*1.05</f>
        <v>2.34</v>
      </c>
      <c r="QAB119" s="4">
        <f t="shared" si="2880"/>
        <v>42.12</v>
      </c>
      <c r="QAE119" s="1" t="s">
        <v>538</v>
      </c>
      <c r="QAF119" s="4" t="str" cm="1">
        <f t="array" ref="QAF119:QAH119">IFERROR(VLOOKUP(QAE119,[1]MA!$A$6:$D$32,{2,3,4},0),IFERROR(VLOOKUP(QAE119,[1]MO!$A$6:$D$26,{2,3,4},0),IFERROR(VLOOKUP(QAE119,[1]MQ!$A$6:$D$26,{2,3,4},0),IFERROR(VLOOKUP(QAE119,[1]BA!$A$6:$H$184,{2,5,8},0),{"No encontrado","X","X"}))))</f>
        <v>VARILLA CORRUGADA</v>
      </c>
      <c r="QAG119" s="12" t="str">
        <v>Kg</v>
      </c>
      <c r="QAH119" s="4">
        <v>18</v>
      </c>
      <c r="QAI119" s="1">
        <f t="shared" ref="QAI119" si="7582">4*0.556*1.05</f>
        <v>2.34</v>
      </c>
      <c r="QAJ119" s="4">
        <f t="shared" si="2882"/>
        <v>42.12</v>
      </c>
      <c r="QAM119" s="1" t="s">
        <v>538</v>
      </c>
      <c r="QAN119" s="4" t="str" cm="1">
        <f t="array" ref="QAN119:QAP119">IFERROR(VLOOKUP(QAM119,[1]MA!$A$6:$D$32,{2,3,4},0),IFERROR(VLOOKUP(QAM119,[1]MO!$A$6:$D$26,{2,3,4},0),IFERROR(VLOOKUP(QAM119,[1]MQ!$A$6:$D$26,{2,3,4},0),IFERROR(VLOOKUP(QAM119,[1]BA!$A$6:$H$184,{2,5,8},0),{"No encontrado","X","X"}))))</f>
        <v>VARILLA CORRUGADA</v>
      </c>
      <c r="QAO119" s="12" t="str">
        <v>Kg</v>
      </c>
      <c r="QAP119" s="4">
        <v>18</v>
      </c>
      <c r="QAQ119" s="1">
        <f t="shared" ref="QAQ119" si="7583">4*0.556*1.05</f>
        <v>2.34</v>
      </c>
      <c r="QAR119" s="4">
        <f t="shared" si="2884"/>
        <v>42.12</v>
      </c>
      <c r="QAU119" s="1" t="s">
        <v>538</v>
      </c>
      <c r="QAV119" s="4" t="str" cm="1">
        <f t="array" ref="QAV119:QAX119">IFERROR(VLOOKUP(QAU119,[1]MA!$A$6:$D$32,{2,3,4},0),IFERROR(VLOOKUP(QAU119,[1]MO!$A$6:$D$26,{2,3,4},0),IFERROR(VLOOKUP(QAU119,[1]MQ!$A$6:$D$26,{2,3,4},0),IFERROR(VLOOKUP(QAU119,[1]BA!$A$6:$H$184,{2,5,8},0),{"No encontrado","X","X"}))))</f>
        <v>VARILLA CORRUGADA</v>
      </c>
      <c r="QAW119" s="12" t="str">
        <v>Kg</v>
      </c>
      <c r="QAX119" s="4">
        <v>18</v>
      </c>
      <c r="QAY119" s="1">
        <f t="shared" ref="QAY119" si="7584">4*0.556*1.05</f>
        <v>2.34</v>
      </c>
      <c r="QAZ119" s="4">
        <f t="shared" si="2886"/>
        <v>42.12</v>
      </c>
      <c r="QBC119" s="1" t="s">
        <v>538</v>
      </c>
      <c r="QBD119" s="4" t="str" cm="1">
        <f t="array" ref="QBD119:QBF119">IFERROR(VLOOKUP(QBC119,[1]MA!$A$6:$D$32,{2,3,4},0),IFERROR(VLOOKUP(QBC119,[1]MO!$A$6:$D$26,{2,3,4},0),IFERROR(VLOOKUP(QBC119,[1]MQ!$A$6:$D$26,{2,3,4},0),IFERROR(VLOOKUP(QBC119,[1]BA!$A$6:$H$184,{2,5,8},0),{"No encontrado","X","X"}))))</f>
        <v>VARILLA CORRUGADA</v>
      </c>
      <c r="QBE119" s="12" t="str">
        <v>Kg</v>
      </c>
      <c r="QBF119" s="4">
        <v>18</v>
      </c>
      <c r="QBG119" s="1">
        <f t="shared" ref="QBG119" si="7585">4*0.556*1.05</f>
        <v>2.34</v>
      </c>
      <c r="QBH119" s="4">
        <f t="shared" si="2888"/>
        <v>42.12</v>
      </c>
      <c r="QBK119" s="1" t="s">
        <v>538</v>
      </c>
      <c r="QBL119" s="4" t="str" cm="1">
        <f t="array" ref="QBL119:QBN119">IFERROR(VLOOKUP(QBK119,[1]MA!$A$6:$D$32,{2,3,4},0),IFERROR(VLOOKUP(QBK119,[1]MO!$A$6:$D$26,{2,3,4},0),IFERROR(VLOOKUP(QBK119,[1]MQ!$A$6:$D$26,{2,3,4},0),IFERROR(VLOOKUP(QBK119,[1]BA!$A$6:$H$184,{2,5,8},0),{"No encontrado","X","X"}))))</f>
        <v>VARILLA CORRUGADA</v>
      </c>
      <c r="QBM119" s="12" t="str">
        <v>Kg</v>
      </c>
      <c r="QBN119" s="4">
        <v>18</v>
      </c>
      <c r="QBO119" s="1">
        <f t="shared" ref="QBO119" si="7586">4*0.556*1.05</f>
        <v>2.34</v>
      </c>
      <c r="QBP119" s="4">
        <f t="shared" si="2890"/>
        <v>42.12</v>
      </c>
      <c r="QBS119" s="1" t="s">
        <v>538</v>
      </c>
      <c r="QBT119" s="4" t="str" cm="1">
        <f t="array" ref="QBT119:QBV119">IFERROR(VLOOKUP(QBS119,[1]MA!$A$6:$D$32,{2,3,4},0),IFERROR(VLOOKUP(QBS119,[1]MO!$A$6:$D$26,{2,3,4},0),IFERROR(VLOOKUP(QBS119,[1]MQ!$A$6:$D$26,{2,3,4},0),IFERROR(VLOOKUP(QBS119,[1]BA!$A$6:$H$184,{2,5,8},0),{"No encontrado","X","X"}))))</f>
        <v>VARILLA CORRUGADA</v>
      </c>
      <c r="QBU119" s="12" t="str">
        <v>Kg</v>
      </c>
      <c r="QBV119" s="4">
        <v>18</v>
      </c>
      <c r="QBW119" s="1">
        <f t="shared" ref="QBW119" si="7587">4*0.556*1.05</f>
        <v>2.34</v>
      </c>
      <c r="QBX119" s="4">
        <f t="shared" si="2892"/>
        <v>42.12</v>
      </c>
      <c r="QCA119" s="1" t="s">
        <v>538</v>
      </c>
      <c r="QCB119" s="4" t="str" cm="1">
        <f t="array" ref="QCB119:QCD119">IFERROR(VLOOKUP(QCA119,[1]MA!$A$6:$D$32,{2,3,4},0),IFERROR(VLOOKUP(QCA119,[1]MO!$A$6:$D$26,{2,3,4},0),IFERROR(VLOOKUP(QCA119,[1]MQ!$A$6:$D$26,{2,3,4},0),IFERROR(VLOOKUP(QCA119,[1]BA!$A$6:$H$184,{2,5,8},0),{"No encontrado","X","X"}))))</f>
        <v>VARILLA CORRUGADA</v>
      </c>
      <c r="QCC119" s="12" t="str">
        <v>Kg</v>
      </c>
      <c r="QCD119" s="4">
        <v>18</v>
      </c>
      <c r="QCE119" s="1">
        <f t="shared" ref="QCE119" si="7588">4*0.556*1.05</f>
        <v>2.34</v>
      </c>
      <c r="QCF119" s="4">
        <f t="shared" si="2894"/>
        <v>42.12</v>
      </c>
      <c r="QCI119" s="1" t="s">
        <v>538</v>
      </c>
      <c r="QCJ119" s="4" t="str" cm="1">
        <f t="array" ref="QCJ119:QCL119">IFERROR(VLOOKUP(QCI119,[1]MA!$A$6:$D$32,{2,3,4},0),IFERROR(VLOOKUP(QCI119,[1]MO!$A$6:$D$26,{2,3,4},0),IFERROR(VLOOKUP(QCI119,[1]MQ!$A$6:$D$26,{2,3,4},0),IFERROR(VLOOKUP(QCI119,[1]BA!$A$6:$H$184,{2,5,8},0),{"No encontrado","X","X"}))))</f>
        <v>VARILLA CORRUGADA</v>
      </c>
      <c r="QCK119" s="12" t="str">
        <v>Kg</v>
      </c>
      <c r="QCL119" s="4">
        <v>18</v>
      </c>
      <c r="QCM119" s="1">
        <f t="shared" ref="QCM119" si="7589">4*0.556*1.05</f>
        <v>2.34</v>
      </c>
      <c r="QCN119" s="4">
        <f t="shared" si="2896"/>
        <v>42.12</v>
      </c>
      <c r="QCQ119" s="1" t="s">
        <v>538</v>
      </c>
      <c r="QCR119" s="4" t="str" cm="1">
        <f t="array" ref="QCR119:QCT119">IFERROR(VLOOKUP(QCQ119,[1]MA!$A$6:$D$32,{2,3,4},0),IFERROR(VLOOKUP(QCQ119,[1]MO!$A$6:$D$26,{2,3,4},0),IFERROR(VLOOKUP(QCQ119,[1]MQ!$A$6:$D$26,{2,3,4},0),IFERROR(VLOOKUP(QCQ119,[1]BA!$A$6:$H$184,{2,5,8},0),{"No encontrado","X","X"}))))</f>
        <v>VARILLA CORRUGADA</v>
      </c>
      <c r="QCS119" s="12" t="str">
        <v>Kg</v>
      </c>
      <c r="QCT119" s="4">
        <v>18</v>
      </c>
      <c r="QCU119" s="1">
        <f t="shared" ref="QCU119" si="7590">4*0.556*1.05</f>
        <v>2.34</v>
      </c>
      <c r="QCV119" s="4">
        <f t="shared" si="2898"/>
        <v>42.12</v>
      </c>
      <c r="QCY119" s="1" t="s">
        <v>538</v>
      </c>
      <c r="QCZ119" s="4" t="str" cm="1">
        <f t="array" ref="QCZ119:QDB119">IFERROR(VLOOKUP(QCY119,[1]MA!$A$6:$D$32,{2,3,4},0),IFERROR(VLOOKUP(QCY119,[1]MO!$A$6:$D$26,{2,3,4},0),IFERROR(VLOOKUP(QCY119,[1]MQ!$A$6:$D$26,{2,3,4},0),IFERROR(VLOOKUP(QCY119,[1]BA!$A$6:$H$184,{2,5,8},0),{"No encontrado","X","X"}))))</f>
        <v>VARILLA CORRUGADA</v>
      </c>
      <c r="QDA119" s="12" t="str">
        <v>Kg</v>
      </c>
      <c r="QDB119" s="4">
        <v>18</v>
      </c>
      <c r="QDC119" s="1">
        <f t="shared" ref="QDC119" si="7591">4*0.556*1.05</f>
        <v>2.34</v>
      </c>
      <c r="QDD119" s="4">
        <f t="shared" si="2900"/>
        <v>42.12</v>
      </c>
      <c r="QDG119" s="1" t="s">
        <v>538</v>
      </c>
      <c r="QDH119" s="4" t="str" cm="1">
        <f t="array" ref="QDH119:QDJ119">IFERROR(VLOOKUP(QDG119,[1]MA!$A$6:$D$32,{2,3,4},0),IFERROR(VLOOKUP(QDG119,[1]MO!$A$6:$D$26,{2,3,4},0),IFERROR(VLOOKUP(QDG119,[1]MQ!$A$6:$D$26,{2,3,4},0),IFERROR(VLOOKUP(QDG119,[1]BA!$A$6:$H$184,{2,5,8},0),{"No encontrado","X","X"}))))</f>
        <v>VARILLA CORRUGADA</v>
      </c>
      <c r="QDI119" s="12" t="str">
        <v>Kg</v>
      </c>
      <c r="QDJ119" s="4">
        <v>18</v>
      </c>
      <c r="QDK119" s="1">
        <f t="shared" ref="QDK119" si="7592">4*0.556*1.05</f>
        <v>2.34</v>
      </c>
      <c r="QDL119" s="4">
        <f t="shared" si="2902"/>
        <v>42.12</v>
      </c>
      <c r="QDO119" s="1" t="s">
        <v>538</v>
      </c>
      <c r="QDP119" s="4" t="str" cm="1">
        <f t="array" ref="QDP119:QDR119">IFERROR(VLOOKUP(QDO119,[1]MA!$A$6:$D$32,{2,3,4},0),IFERROR(VLOOKUP(QDO119,[1]MO!$A$6:$D$26,{2,3,4},0),IFERROR(VLOOKUP(QDO119,[1]MQ!$A$6:$D$26,{2,3,4},0),IFERROR(VLOOKUP(QDO119,[1]BA!$A$6:$H$184,{2,5,8},0),{"No encontrado","X","X"}))))</f>
        <v>VARILLA CORRUGADA</v>
      </c>
      <c r="QDQ119" s="12" t="str">
        <v>Kg</v>
      </c>
      <c r="QDR119" s="4">
        <v>18</v>
      </c>
      <c r="QDS119" s="1">
        <f t="shared" ref="QDS119" si="7593">4*0.556*1.05</f>
        <v>2.34</v>
      </c>
      <c r="QDT119" s="4">
        <f t="shared" si="2904"/>
        <v>42.12</v>
      </c>
      <c r="QDW119" s="1" t="s">
        <v>538</v>
      </c>
      <c r="QDX119" s="4" t="str" cm="1">
        <f t="array" ref="QDX119:QDZ119">IFERROR(VLOOKUP(QDW119,[1]MA!$A$6:$D$32,{2,3,4},0),IFERROR(VLOOKUP(QDW119,[1]MO!$A$6:$D$26,{2,3,4},0),IFERROR(VLOOKUP(QDW119,[1]MQ!$A$6:$D$26,{2,3,4},0),IFERROR(VLOOKUP(QDW119,[1]BA!$A$6:$H$184,{2,5,8},0),{"No encontrado","X","X"}))))</f>
        <v>VARILLA CORRUGADA</v>
      </c>
      <c r="QDY119" s="12" t="str">
        <v>Kg</v>
      </c>
      <c r="QDZ119" s="4">
        <v>18</v>
      </c>
      <c r="QEA119" s="1">
        <f t="shared" ref="QEA119" si="7594">4*0.556*1.05</f>
        <v>2.34</v>
      </c>
      <c r="QEB119" s="4">
        <f t="shared" si="2906"/>
        <v>42.12</v>
      </c>
      <c r="QEE119" s="1" t="s">
        <v>538</v>
      </c>
      <c r="QEF119" s="4" t="str" cm="1">
        <f t="array" ref="QEF119:QEH119">IFERROR(VLOOKUP(QEE119,[1]MA!$A$6:$D$32,{2,3,4},0),IFERROR(VLOOKUP(QEE119,[1]MO!$A$6:$D$26,{2,3,4},0),IFERROR(VLOOKUP(QEE119,[1]MQ!$A$6:$D$26,{2,3,4},0),IFERROR(VLOOKUP(QEE119,[1]BA!$A$6:$H$184,{2,5,8},0),{"No encontrado","X","X"}))))</f>
        <v>VARILLA CORRUGADA</v>
      </c>
      <c r="QEG119" s="12" t="str">
        <v>Kg</v>
      </c>
      <c r="QEH119" s="4">
        <v>18</v>
      </c>
      <c r="QEI119" s="1">
        <f t="shared" ref="QEI119" si="7595">4*0.556*1.05</f>
        <v>2.34</v>
      </c>
      <c r="QEJ119" s="4">
        <f t="shared" si="2908"/>
        <v>42.12</v>
      </c>
      <c r="QEM119" s="1" t="s">
        <v>538</v>
      </c>
      <c r="QEN119" s="4" t="str" cm="1">
        <f t="array" ref="QEN119:QEP119">IFERROR(VLOOKUP(QEM119,[1]MA!$A$6:$D$32,{2,3,4},0),IFERROR(VLOOKUP(QEM119,[1]MO!$A$6:$D$26,{2,3,4},0),IFERROR(VLOOKUP(QEM119,[1]MQ!$A$6:$D$26,{2,3,4},0),IFERROR(VLOOKUP(QEM119,[1]BA!$A$6:$H$184,{2,5,8},0),{"No encontrado","X","X"}))))</f>
        <v>VARILLA CORRUGADA</v>
      </c>
      <c r="QEO119" s="12" t="str">
        <v>Kg</v>
      </c>
      <c r="QEP119" s="4">
        <v>18</v>
      </c>
      <c r="QEQ119" s="1">
        <f t="shared" ref="QEQ119" si="7596">4*0.556*1.05</f>
        <v>2.34</v>
      </c>
      <c r="QER119" s="4">
        <f t="shared" si="2910"/>
        <v>42.12</v>
      </c>
      <c r="QEU119" s="1" t="s">
        <v>538</v>
      </c>
      <c r="QEV119" s="4" t="str" cm="1">
        <f t="array" ref="QEV119:QEX119">IFERROR(VLOOKUP(QEU119,[1]MA!$A$6:$D$32,{2,3,4},0),IFERROR(VLOOKUP(QEU119,[1]MO!$A$6:$D$26,{2,3,4},0),IFERROR(VLOOKUP(QEU119,[1]MQ!$A$6:$D$26,{2,3,4},0),IFERROR(VLOOKUP(QEU119,[1]BA!$A$6:$H$184,{2,5,8},0),{"No encontrado","X","X"}))))</f>
        <v>VARILLA CORRUGADA</v>
      </c>
      <c r="QEW119" s="12" t="str">
        <v>Kg</v>
      </c>
      <c r="QEX119" s="4">
        <v>18</v>
      </c>
      <c r="QEY119" s="1">
        <f t="shared" ref="QEY119" si="7597">4*0.556*1.05</f>
        <v>2.34</v>
      </c>
      <c r="QEZ119" s="4">
        <f t="shared" si="2912"/>
        <v>42.12</v>
      </c>
      <c r="QFC119" s="1" t="s">
        <v>538</v>
      </c>
      <c r="QFD119" s="4" t="str" cm="1">
        <f t="array" ref="QFD119:QFF119">IFERROR(VLOOKUP(QFC119,[1]MA!$A$6:$D$32,{2,3,4},0),IFERROR(VLOOKUP(QFC119,[1]MO!$A$6:$D$26,{2,3,4},0),IFERROR(VLOOKUP(QFC119,[1]MQ!$A$6:$D$26,{2,3,4},0),IFERROR(VLOOKUP(QFC119,[1]BA!$A$6:$H$184,{2,5,8},0),{"No encontrado","X","X"}))))</f>
        <v>VARILLA CORRUGADA</v>
      </c>
      <c r="QFE119" s="12" t="str">
        <v>Kg</v>
      </c>
      <c r="QFF119" s="4">
        <v>18</v>
      </c>
      <c r="QFG119" s="1">
        <f t="shared" ref="QFG119" si="7598">4*0.556*1.05</f>
        <v>2.34</v>
      </c>
      <c r="QFH119" s="4">
        <f t="shared" si="2914"/>
        <v>42.12</v>
      </c>
      <c r="QFK119" s="1" t="s">
        <v>538</v>
      </c>
      <c r="QFL119" s="4" t="str" cm="1">
        <f t="array" ref="QFL119:QFN119">IFERROR(VLOOKUP(QFK119,[1]MA!$A$6:$D$32,{2,3,4},0),IFERROR(VLOOKUP(QFK119,[1]MO!$A$6:$D$26,{2,3,4},0),IFERROR(VLOOKUP(QFK119,[1]MQ!$A$6:$D$26,{2,3,4},0),IFERROR(VLOOKUP(QFK119,[1]BA!$A$6:$H$184,{2,5,8},0),{"No encontrado","X","X"}))))</f>
        <v>VARILLA CORRUGADA</v>
      </c>
      <c r="QFM119" s="12" t="str">
        <v>Kg</v>
      </c>
      <c r="QFN119" s="4">
        <v>18</v>
      </c>
      <c r="QFO119" s="1">
        <f t="shared" ref="QFO119" si="7599">4*0.556*1.05</f>
        <v>2.34</v>
      </c>
      <c r="QFP119" s="4">
        <f t="shared" si="2916"/>
        <v>42.12</v>
      </c>
      <c r="QFS119" s="1" t="s">
        <v>538</v>
      </c>
      <c r="QFT119" s="4" t="str" cm="1">
        <f t="array" ref="QFT119:QFV119">IFERROR(VLOOKUP(QFS119,[1]MA!$A$6:$D$32,{2,3,4},0),IFERROR(VLOOKUP(QFS119,[1]MO!$A$6:$D$26,{2,3,4},0),IFERROR(VLOOKUP(QFS119,[1]MQ!$A$6:$D$26,{2,3,4},0),IFERROR(VLOOKUP(QFS119,[1]BA!$A$6:$H$184,{2,5,8},0),{"No encontrado","X","X"}))))</f>
        <v>VARILLA CORRUGADA</v>
      </c>
      <c r="QFU119" s="12" t="str">
        <v>Kg</v>
      </c>
      <c r="QFV119" s="4">
        <v>18</v>
      </c>
      <c r="QFW119" s="1">
        <f t="shared" ref="QFW119" si="7600">4*0.556*1.05</f>
        <v>2.34</v>
      </c>
      <c r="QFX119" s="4">
        <f t="shared" si="2918"/>
        <v>42.12</v>
      </c>
      <c r="QGA119" s="1" t="s">
        <v>538</v>
      </c>
      <c r="QGB119" s="4" t="str" cm="1">
        <f t="array" ref="QGB119:QGD119">IFERROR(VLOOKUP(QGA119,[1]MA!$A$6:$D$32,{2,3,4},0),IFERROR(VLOOKUP(QGA119,[1]MO!$A$6:$D$26,{2,3,4},0),IFERROR(VLOOKUP(QGA119,[1]MQ!$A$6:$D$26,{2,3,4},0),IFERROR(VLOOKUP(QGA119,[1]BA!$A$6:$H$184,{2,5,8},0),{"No encontrado","X","X"}))))</f>
        <v>VARILLA CORRUGADA</v>
      </c>
      <c r="QGC119" s="12" t="str">
        <v>Kg</v>
      </c>
      <c r="QGD119" s="4">
        <v>18</v>
      </c>
      <c r="QGE119" s="1">
        <f t="shared" ref="QGE119" si="7601">4*0.556*1.05</f>
        <v>2.34</v>
      </c>
      <c r="QGF119" s="4">
        <f t="shared" si="2920"/>
        <v>42.12</v>
      </c>
      <c r="QGI119" s="1" t="s">
        <v>538</v>
      </c>
      <c r="QGJ119" s="4" t="str" cm="1">
        <f t="array" ref="QGJ119:QGL119">IFERROR(VLOOKUP(QGI119,[1]MA!$A$6:$D$32,{2,3,4},0),IFERROR(VLOOKUP(QGI119,[1]MO!$A$6:$D$26,{2,3,4},0),IFERROR(VLOOKUP(QGI119,[1]MQ!$A$6:$D$26,{2,3,4},0),IFERROR(VLOOKUP(QGI119,[1]BA!$A$6:$H$184,{2,5,8},0),{"No encontrado","X","X"}))))</f>
        <v>VARILLA CORRUGADA</v>
      </c>
      <c r="QGK119" s="12" t="str">
        <v>Kg</v>
      </c>
      <c r="QGL119" s="4">
        <v>18</v>
      </c>
      <c r="QGM119" s="1">
        <f t="shared" ref="QGM119" si="7602">4*0.556*1.05</f>
        <v>2.34</v>
      </c>
      <c r="QGN119" s="4">
        <f t="shared" si="2922"/>
        <v>42.12</v>
      </c>
      <c r="QGQ119" s="1" t="s">
        <v>538</v>
      </c>
      <c r="QGR119" s="4" t="str" cm="1">
        <f t="array" ref="QGR119:QGT119">IFERROR(VLOOKUP(QGQ119,[1]MA!$A$6:$D$32,{2,3,4},0),IFERROR(VLOOKUP(QGQ119,[1]MO!$A$6:$D$26,{2,3,4},0),IFERROR(VLOOKUP(QGQ119,[1]MQ!$A$6:$D$26,{2,3,4},0),IFERROR(VLOOKUP(QGQ119,[1]BA!$A$6:$H$184,{2,5,8},0),{"No encontrado","X","X"}))))</f>
        <v>VARILLA CORRUGADA</v>
      </c>
      <c r="QGS119" s="12" t="str">
        <v>Kg</v>
      </c>
      <c r="QGT119" s="4">
        <v>18</v>
      </c>
      <c r="QGU119" s="1">
        <f t="shared" ref="QGU119" si="7603">4*0.556*1.05</f>
        <v>2.34</v>
      </c>
      <c r="QGV119" s="4">
        <f t="shared" si="2924"/>
        <v>42.12</v>
      </c>
      <c r="QGY119" s="1" t="s">
        <v>538</v>
      </c>
      <c r="QGZ119" s="4" t="str" cm="1">
        <f t="array" ref="QGZ119:QHB119">IFERROR(VLOOKUP(QGY119,[1]MA!$A$6:$D$32,{2,3,4},0),IFERROR(VLOOKUP(QGY119,[1]MO!$A$6:$D$26,{2,3,4},0),IFERROR(VLOOKUP(QGY119,[1]MQ!$A$6:$D$26,{2,3,4},0),IFERROR(VLOOKUP(QGY119,[1]BA!$A$6:$H$184,{2,5,8},0),{"No encontrado","X","X"}))))</f>
        <v>VARILLA CORRUGADA</v>
      </c>
      <c r="QHA119" s="12" t="str">
        <v>Kg</v>
      </c>
      <c r="QHB119" s="4">
        <v>18</v>
      </c>
      <c r="QHC119" s="1">
        <f t="shared" ref="QHC119" si="7604">4*0.556*1.05</f>
        <v>2.34</v>
      </c>
      <c r="QHD119" s="4">
        <f t="shared" si="2926"/>
        <v>42.12</v>
      </c>
      <c r="QHG119" s="1" t="s">
        <v>538</v>
      </c>
      <c r="QHH119" s="4" t="str" cm="1">
        <f t="array" ref="QHH119:QHJ119">IFERROR(VLOOKUP(QHG119,[1]MA!$A$6:$D$32,{2,3,4},0),IFERROR(VLOOKUP(QHG119,[1]MO!$A$6:$D$26,{2,3,4},0),IFERROR(VLOOKUP(QHG119,[1]MQ!$A$6:$D$26,{2,3,4},0),IFERROR(VLOOKUP(QHG119,[1]BA!$A$6:$H$184,{2,5,8},0),{"No encontrado","X","X"}))))</f>
        <v>VARILLA CORRUGADA</v>
      </c>
      <c r="QHI119" s="12" t="str">
        <v>Kg</v>
      </c>
      <c r="QHJ119" s="4">
        <v>18</v>
      </c>
      <c r="QHK119" s="1">
        <f t="shared" ref="QHK119" si="7605">4*0.556*1.05</f>
        <v>2.34</v>
      </c>
      <c r="QHL119" s="4">
        <f t="shared" si="2928"/>
        <v>42.12</v>
      </c>
      <c r="QHO119" s="1" t="s">
        <v>538</v>
      </c>
      <c r="QHP119" s="4" t="str" cm="1">
        <f t="array" ref="QHP119:QHR119">IFERROR(VLOOKUP(QHO119,[1]MA!$A$6:$D$32,{2,3,4},0),IFERROR(VLOOKUP(QHO119,[1]MO!$A$6:$D$26,{2,3,4},0),IFERROR(VLOOKUP(QHO119,[1]MQ!$A$6:$D$26,{2,3,4},0),IFERROR(VLOOKUP(QHO119,[1]BA!$A$6:$H$184,{2,5,8},0),{"No encontrado","X","X"}))))</f>
        <v>VARILLA CORRUGADA</v>
      </c>
      <c r="QHQ119" s="12" t="str">
        <v>Kg</v>
      </c>
      <c r="QHR119" s="4">
        <v>18</v>
      </c>
      <c r="QHS119" s="1">
        <f t="shared" ref="QHS119" si="7606">4*0.556*1.05</f>
        <v>2.34</v>
      </c>
      <c r="QHT119" s="4">
        <f t="shared" si="2930"/>
        <v>42.12</v>
      </c>
      <c r="QHW119" s="1" t="s">
        <v>538</v>
      </c>
      <c r="QHX119" s="4" t="str" cm="1">
        <f t="array" ref="QHX119:QHZ119">IFERROR(VLOOKUP(QHW119,[1]MA!$A$6:$D$32,{2,3,4},0),IFERROR(VLOOKUP(QHW119,[1]MO!$A$6:$D$26,{2,3,4},0),IFERROR(VLOOKUP(QHW119,[1]MQ!$A$6:$D$26,{2,3,4},0),IFERROR(VLOOKUP(QHW119,[1]BA!$A$6:$H$184,{2,5,8},0),{"No encontrado","X","X"}))))</f>
        <v>VARILLA CORRUGADA</v>
      </c>
      <c r="QHY119" s="12" t="str">
        <v>Kg</v>
      </c>
      <c r="QHZ119" s="4">
        <v>18</v>
      </c>
      <c r="QIA119" s="1">
        <f t="shared" ref="QIA119" si="7607">4*0.556*1.05</f>
        <v>2.34</v>
      </c>
      <c r="QIB119" s="4">
        <f t="shared" si="2932"/>
        <v>42.12</v>
      </c>
      <c r="QIE119" s="1" t="s">
        <v>538</v>
      </c>
      <c r="QIF119" s="4" t="str" cm="1">
        <f t="array" ref="QIF119:QIH119">IFERROR(VLOOKUP(QIE119,[1]MA!$A$6:$D$32,{2,3,4},0),IFERROR(VLOOKUP(QIE119,[1]MO!$A$6:$D$26,{2,3,4},0),IFERROR(VLOOKUP(QIE119,[1]MQ!$A$6:$D$26,{2,3,4},0),IFERROR(VLOOKUP(QIE119,[1]BA!$A$6:$H$184,{2,5,8},0),{"No encontrado","X","X"}))))</f>
        <v>VARILLA CORRUGADA</v>
      </c>
      <c r="QIG119" s="12" t="str">
        <v>Kg</v>
      </c>
      <c r="QIH119" s="4">
        <v>18</v>
      </c>
      <c r="QII119" s="1">
        <f t="shared" ref="QII119" si="7608">4*0.556*1.05</f>
        <v>2.34</v>
      </c>
      <c r="QIJ119" s="4">
        <f t="shared" si="2934"/>
        <v>42.12</v>
      </c>
      <c r="QIM119" s="1" t="s">
        <v>538</v>
      </c>
      <c r="QIN119" s="4" t="str" cm="1">
        <f t="array" ref="QIN119:QIP119">IFERROR(VLOOKUP(QIM119,[1]MA!$A$6:$D$32,{2,3,4},0),IFERROR(VLOOKUP(QIM119,[1]MO!$A$6:$D$26,{2,3,4},0),IFERROR(VLOOKUP(QIM119,[1]MQ!$A$6:$D$26,{2,3,4},0),IFERROR(VLOOKUP(QIM119,[1]BA!$A$6:$H$184,{2,5,8},0),{"No encontrado","X","X"}))))</f>
        <v>VARILLA CORRUGADA</v>
      </c>
      <c r="QIO119" s="12" t="str">
        <v>Kg</v>
      </c>
      <c r="QIP119" s="4">
        <v>18</v>
      </c>
      <c r="QIQ119" s="1">
        <f t="shared" ref="QIQ119" si="7609">4*0.556*1.05</f>
        <v>2.34</v>
      </c>
      <c r="QIR119" s="4">
        <f t="shared" si="2936"/>
        <v>42.12</v>
      </c>
      <c r="QIU119" s="1" t="s">
        <v>538</v>
      </c>
      <c r="QIV119" s="4" t="str" cm="1">
        <f t="array" ref="QIV119:QIX119">IFERROR(VLOOKUP(QIU119,[1]MA!$A$6:$D$32,{2,3,4},0),IFERROR(VLOOKUP(QIU119,[1]MO!$A$6:$D$26,{2,3,4},0),IFERROR(VLOOKUP(QIU119,[1]MQ!$A$6:$D$26,{2,3,4},0),IFERROR(VLOOKUP(QIU119,[1]BA!$A$6:$H$184,{2,5,8},0),{"No encontrado","X","X"}))))</f>
        <v>VARILLA CORRUGADA</v>
      </c>
      <c r="QIW119" s="12" t="str">
        <v>Kg</v>
      </c>
      <c r="QIX119" s="4">
        <v>18</v>
      </c>
      <c r="QIY119" s="1">
        <f t="shared" ref="QIY119" si="7610">4*0.556*1.05</f>
        <v>2.34</v>
      </c>
      <c r="QIZ119" s="4">
        <f t="shared" si="2938"/>
        <v>42.12</v>
      </c>
      <c r="QJC119" s="1" t="s">
        <v>538</v>
      </c>
      <c r="QJD119" s="4" t="str" cm="1">
        <f t="array" ref="QJD119:QJF119">IFERROR(VLOOKUP(QJC119,[1]MA!$A$6:$D$32,{2,3,4},0),IFERROR(VLOOKUP(QJC119,[1]MO!$A$6:$D$26,{2,3,4},0),IFERROR(VLOOKUP(QJC119,[1]MQ!$A$6:$D$26,{2,3,4},0),IFERROR(VLOOKUP(QJC119,[1]BA!$A$6:$H$184,{2,5,8},0),{"No encontrado","X","X"}))))</f>
        <v>VARILLA CORRUGADA</v>
      </c>
      <c r="QJE119" s="12" t="str">
        <v>Kg</v>
      </c>
      <c r="QJF119" s="4">
        <v>18</v>
      </c>
      <c r="QJG119" s="1">
        <f t="shared" ref="QJG119" si="7611">4*0.556*1.05</f>
        <v>2.34</v>
      </c>
      <c r="QJH119" s="4">
        <f t="shared" si="2940"/>
        <v>42.12</v>
      </c>
      <c r="QJK119" s="1" t="s">
        <v>538</v>
      </c>
      <c r="QJL119" s="4" t="str" cm="1">
        <f t="array" ref="QJL119:QJN119">IFERROR(VLOOKUP(QJK119,[1]MA!$A$6:$D$32,{2,3,4},0),IFERROR(VLOOKUP(QJK119,[1]MO!$A$6:$D$26,{2,3,4},0),IFERROR(VLOOKUP(QJK119,[1]MQ!$A$6:$D$26,{2,3,4},0),IFERROR(VLOOKUP(QJK119,[1]BA!$A$6:$H$184,{2,5,8},0),{"No encontrado","X","X"}))))</f>
        <v>VARILLA CORRUGADA</v>
      </c>
      <c r="QJM119" s="12" t="str">
        <v>Kg</v>
      </c>
      <c r="QJN119" s="4">
        <v>18</v>
      </c>
      <c r="QJO119" s="1">
        <f t="shared" ref="QJO119" si="7612">4*0.556*1.05</f>
        <v>2.34</v>
      </c>
      <c r="QJP119" s="4">
        <f t="shared" si="2942"/>
        <v>42.12</v>
      </c>
      <c r="QJS119" s="1" t="s">
        <v>538</v>
      </c>
      <c r="QJT119" s="4" t="str" cm="1">
        <f t="array" ref="QJT119:QJV119">IFERROR(VLOOKUP(QJS119,[1]MA!$A$6:$D$32,{2,3,4},0),IFERROR(VLOOKUP(QJS119,[1]MO!$A$6:$D$26,{2,3,4},0),IFERROR(VLOOKUP(QJS119,[1]MQ!$A$6:$D$26,{2,3,4},0),IFERROR(VLOOKUP(QJS119,[1]BA!$A$6:$H$184,{2,5,8},0),{"No encontrado","X","X"}))))</f>
        <v>VARILLA CORRUGADA</v>
      </c>
      <c r="QJU119" s="12" t="str">
        <v>Kg</v>
      </c>
      <c r="QJV119" s="4">
        <v>18</v>
      </c>
      <c r="QJW119" s="1">
        <f t="shared" ref="QJW119" si="7613">4*0.556*1.05</f>
        <v>2.34</v>
      </c>
      <c r="QJX119" s="4">
        <f t="shared" si="2944"/>
        <v>42.12</v>
      </c>
      <c r="QKA119" s="1" t="s">
        <v>538</v>
      </c>
      <c r="QKB119" s="4" t="str" cm="1">
        <f t="array" ref="QKB119:QKD119">IFERROR(VLOOKUP(QKA119,[1]MA!$A$6:$D$32,{2,3,4},0),IFERROR(VLOOKUP(QKA119,[1]MO!$A$6:$D$26,{2,3,4},0),IFERROR(VLOOKUP(QKA119,[1]MQ!$A$6:$D$26,{2,3,4},0),IFERROR(VLOOKUP(QKA119,[1]BA!$A$6:$H$184,{2,5,8},0),{"No encontrado","X","X"}))))</f>
        <v>VARILLA CORRUGADA</v>
      </c>
      <c r="QKC119" s="12" t="str">
        <v>Kg</v>
      </c>
      <c r="QKD119" s="4">
        <v>18</v>
      </c>
      <c r="QKE119" s="1">
        <f t="shared" ref="QKE119" si="7614">4*0.556*1.05</f>
        <v>2.34</v>
      </c>
      <c r="QKF119" s="4">
        <f t="shared" si="2946"/>
        <v>42.12</v>
      </c>
      <c r="QKI119" s="1" t="s">
        <v>538</v>
      </c>
      <c r="QKJ119" s="4" t="str" cm="1">
        <f t="array" ref="QKJ119:QKL119">IFERROR(VLOOKUP(QKI119,[1]MA!$A$6:$D$32,{2,3,4},0),IFERROR(VLOOKUP(QKI119,[1]MO!$A$6:$D$26,{2,3,4},0),IFERROR(VLOOKUP(QKI119,[1]MQ!$A$6:$D$26,{2,3,4},0),IFERROR(VLOOKUP(QKI119,[1]BA!$A$6:$H$184,{2,5,8},0),{"No encontrado","X","X"}))))</f>
        <v>VARILLA CORRUGADA</v>
      </c>
      <c r="QKK119" s="12" t="str">
        <v>Kg</v>
      </c>
      <c r="QKL119" s="4">
        <v>18</v>
      </c>
      <c r="QKM119" s="1">
        <f t="shared" ref="QKM119" si="7615">4*0.556*1.05</f>
        <v>2.34</v>
      </c>
      <c r="QKN119" s="4">
        <f t="shared" si="2948"/>
        <v>42.12</v>
      </c>
      <c r="QKQ119" s="1" t="s">
        <v>538</v>
      </c>
      <c r="QKR119" s="4" t="str" cm="1">
        <f t="array" ref="QKR119:QKT119">IFERROR(VLOOKUP(QKQ119,[1]MA!$A$6:$D$32,{2,3,4},0),IFERROR(VLOOKUP(QKQ119,[1]MO!$A$6:$D$26,{2,3,4},0),IFERROR(VLOOKUP(QKQ119,[1]MQ!$A$6:$D$26,{2,3,4},0),IFERROR(VLOOKUP(QKQ119,[1]BA!$A$6:$H$184,{2,5,8},0),{"No encontrado","X","X"}))))</f>
        <v>VARILLA CORRUGADA</v>
      </c>
      <c r="QKS119" s="12" t="str">
        <v>Kg</v>
      </c>
      <c r="QKT119" s="4">
        <v>18</v>
      </c>
      <c r="QKU119" s="1">
        <f t="shared" ref="QKU119" si="7616">4*0.556*1.05</f>
        <v>2.34</v>
      </c>
      <c r="QKV119" s="4">
        <f t="shared" si="2950"/>
        <v>42.12</v>
      </c>
      <c r="QKY119" s="1" t="s">
        <v>538</v>
      </c>
      <c r="QKZ119" s="4" t="str" cm="1">
        <f t="array" ref="QKZ119:QLB119">IFERROR(VLOOKUP(QKY119,[1]MA!$A$6:$D$32,{2,3,4},0),IFERROR(VLOOKUP(QKY119,[1]MO!$A$6:$D$26,{2,3,4},0),IFERROR(VLOOKUP(QKY119,[1]MQ!$A$6:$D$26,{2,3,4},0),IFERROR(VLOOKUP(QKY119,[1]BA!$A$6:$H$184,{2,5,8},0),{"No encontrado","X","X"}))))</f>
        <v>VARILLA CORRUGADA</v>
      </c>
      <c r="QLA119" s="12" t="str">
        <v>Kg</v>
      </c>
      <c r="QLB119" s="4">
        <v>18</v>
      </c>
      <c r="QLC119" s="1">
        <f t="shared" ref="QLC119" si="7617">4*0.556*1.05</f>
        <v>2.34</v>
      </c>
      <c r="QLD119" s="4">
        <f t="shared" si="2952"/>
        <v>42.12</v>
      </c>
      <c r="QLG119" s="1" t="s">
        <v>538</v>
      </c>
      <c r="QLH119" s="4" t="str" cm="1">
        <f t="array" ref="QLH119:QLJ119">IFERROR(VLOOKUP(QLG119,[1]MA!$A$6:$D$32,{2,3,4},0),IFERROR(VLOOKUP(QLG119,[1]MO!$A$6:$D$26,{2,3,4},0),IFERROR(VLOOKUP(QLG119,[1]MQ!$A$6:$D$26,{2,3,4},0),IFERROR(VLOOKUP(QLG119,[1]BA!$A$6:$H$184,{2,5,8},0),{"No encontrado","X","X"}))))</f>
        <v>VARILLA CORRUGADA</v>
      </c>
      <c r="QLI119" s="12" t="str">
        <v>Kg</v>
      </c>
      <c r="QLJ119" s="4">
        <v>18</v>
      </c>
      <c r="QLK119" s="1">
        <f t="shared" ref="QLK119" si="7618">4*0.556*1.05</f>
        <v>2.34</v>
      </c>
      <c r="QLL119" s="4">
        <f t="shared" si="2954"/>
        <v>42.12</v>
      </c>
      <c r="QLO119" s="1" t="s">
        <v>538</v>
      </c>
      <c r="QLP119" s="4" t="str" cm="1">
        <f t="array" ref="QLP119:QLR119">IFERROR(VLOOKUP(QLO119,[1]MA!$A$6:$D$32,{2,3,4},0),IFERROR(VLOOKUP(QLO119,[1]MO!$A$6:$D$26,{2,3,4},0),IFERROR(VLOOKUP(QLO119,[1]MQ!$A$6:$D$26,{2,3,4},0),IFERROR(VLOOKUP(QLO119,[1]BA!$A$6:$H$184,{2,5,8},0),{"No encontrado","X","X"}))))</f>
        <v>VARILLA CORRUGADA</v>
      </c>
      <c r="QLQ119" s="12" t="str">
        <v>Kg</v>
      </c>
      <c r="QLR119" s="4">
        <v>18</v>
      </c>
      <c r="QLS119" s="1">
        <f t="shared" ref="QLS119" si="7619">4*0.556*1.05</f>
        <v>2.34</v>
      </c>
      <c r="QLT119" s="4">
        <f t="shared" si="2956"/>
        <v>42.12</v>
      </c>
      <c r="QLW119" s="1" t="s">
        <v>538</v>
      </c>
      <c r="QLX119" s="4" t="str" cm="1">
        <f t="array" ref="QLX119:QLZ119">IFERROR(VLOOKUP(QLW119,[1]MA!$A$6:$D$32,{2,3,4},0),IFERROR(VLOOKUP(QLW119,[1]MO!$A$6:$D$26,{2,3,4},0),IFERROR(VLOOKUP(QLW119,[1]MQ!$A$6:$D$26,{2,3,4},0),IFERROR(VLOOKUP(QLW119,[1]BA!$A$6:$H$184,{2,5,8},0),{"No encontrado","X","X"}))))</f>
        <v>VARILLA CORRUGADA</v>
      </c>
      <c r="QLY119" s="12" t="str">
        <v>Kg</v>
      </c>
      <c r="QLZ119" s="4">
        <v>18</v>
      </c>
      <c r="QMA119" s="1">
        <f t="shared" ref="QMA119" si="7620">4*0.556*1.05</f>
        <v>2.34</v>
      </c>
      <c r="QMB119" s="4">
        <f t="shared" si="2958"/>
        <v>42.12</v>
      </c>
      <c r="QME119" s="1" t="s">
        <v>538</v>
      </c>
      <c r="QMF119" s="4" t="str" cm="1">
        <f t="array" ref="QMF119:QMH119">IFERROR(VLOOKUP(QME119,[1]MA!$A$6:$D$32,{2,3,4},0),IFERROR(VLOOKUP(QME119,[1]MO!$A$6:$D$26,{2,3,4},0),IFERROR(VLOOKUP(QME119,[1]MQ!$A$6:$D$26,{2,3,4},0),IFERROR(VLOOKUP(QME119,[1]BA!$A$6:$H$184,{2,5,8},0),{"No encontrado","X","X"}))))</f>
        <v>VARILLA CORRUGADA</v>
      </c>
      <c r="QMG119" s="12" t="str">
        <v>Kg</v>
      </c>
      <c r="QMH119" s="4">
        <v>18</v>
      </c>
      <c r="QMI119" s="1">
        <f t="shared" ref="QMI119" si="7621">4*0.556*1.05</f>
        <v>2.34</v>
      </c>
      <c r="QMJ119" s="4">
        <f t="shared" si="2960"/>
        <v>42.12</v>
      </c>
      <c r="QMM119" s="1" t="s">
        <v>538</v>
      </c>
      <c r="QMN119" s="4" t="str" cm="1">
        <f t="array" ref="QMN119:QMP119">IFERROR(VLOOKUP(QMM119,[1]MA!$A$6:$D$32,{2,3,4},0),IFERROR(VLOOKUP(QMM119,[1]MO!$A$6:$D$26,{2,3,4},0),IFERROR(VLOOKUP(QMM119,[1]MQ!$A$6:$D$26,{2,3,4},0),IFERROR(VLOOKUP(QMM119,[1]BA!$A$6:$H$184,{2,5,8},0),{"No encontrado","X","X"}))))</f>
        <v>VARILLA CORRUGADA</v>
      </c>
      <c r="QMO119" s="12" t="str">
        <v>Kg</v>
      </c>
      <c r="QMP119" s="4">
        <v>18</v>
      </c>
      <c r="QMQ119" s="1">
        <f t="shared" ref="QMQ119" si="7622">4*0.556*1.05</f>
        <v>2.34</v>
      </c>
      <c r="QMR119" s="4">
        <f t="shared" si="2962"/>
        <v>42.12</v>
      </c>
      <c r="QMU119" s="1" t="s">
        <v>538</v>
      </c>
      <c r="QMV119" s="4" t="str" cm="1">
        <f t="array" ref="QMV119:QMX119">IFERROR(VLOOKUP(QMU119,[1]MA!$A$6:$D$32,{2,3,4},0),IFERROR(VLOOKUP(QMU119,[1]MO!$A$6:$D$26,{2,3,4},0),IFERROR(VLOOKUP(QMU119,[1]MQ!$A$6:$D$26,{2,3,4},0),IFERROR(VLOOKUP(QMU119,[1]BA!$A$6:$H$184,{2,5,8},0),{"No encontrado","X","X"}))))</f>
        <v>VARILLA CORRUGADA</v>
      </c>
      <c r="QMW119" s="12" t="str">
        <v>Kg</v>
      </c>
      <c r="QMX119" s="4">
        <v>18</v>
      </c>
      <c r="QMY119" s="1">
        <f t="shared" ref="QMY119" si="7623">4*0.556*1.05</f>
        <v>2.34</v>
      </c>
      <c r="QMZ119" s="4">
        <f t="shared" si="2964"/>
        <v>42.12</v>
      </c>
      <c r="QNC119" s="1" t="s">
        <v>538</v>
      </c>
      <c r="QND119" s="4" t="str" cm="1">
        <f t="array" ref="QND119:QNF119">IFERROR(VLOOKUP(QNC119,[1]MA!$A$6:$D$32,{2,3,4},0),IFERROR(VLOOKUP(QNC119,[1]MO!$A$6:$D$26,{2,3,4},0),IFERROR(VLOOKUP(QNC119,[1]MQ!$A$6:$D$26,{2,3,4},0),IFERROR(VLOOKUP(QNC119,[1]BA!$A$6:$H$184,{2,5,8},0),{"No encontrado","X","X"}))))</f>
        <v>VARILLA CORRUGADA</v>
      </c>
      <c r="QNE119" s="12" t="str">
        <v>Kg</v>
      </c>
      <c r="QNF119" s="4">
        <v>18</v>
      </c>
      <c r="QNG119" s="1">
        <f t="shared" ref="QNG119" si="7624">4*0.556*1.05</f>
        <v>2.34</v>
      </c>
      <c r="QNH119" s="4">
        <f t="shared" si="2966"/>
        <v>42.12</v>
      </c>
      <c r="QNK119" s="1" t="s">
        <v>538</v>
      </c>
      <c r="QNL119" s="4" t="str" cm="1">
        <f t="array" ref="QNL119:QNN119">IFERROR(VLOOKUP(QNK119,[1]MA!$A$6:$D$32,{2,3,4},0),IFERROR(VLOOKUP(QNK119,[1]MO!$A$6:$D$26,{2,3,4},0),IFERROR(VLOOKUP(QNK119,[1]MQ!$A$6:$D$26,{2,3,4},0),IFERROR(VLOOKUP(QNK119,[1]BA!$A$6:$H$184,{2,5,8},0),{"No encontrado","X","X"}))))</f>
        <v>VARILLA CORRUGADA</v>
      </c>
      <c r="QNM119" s="12" t="str">
        <v>Kg</v>
      </c>
      <c r="QNN119" s="4">
        <v>18</v>
      </c>
      <c r="QNO119" s="1">
        <f t="shared" ref="QNO119" si="7625">4*0.556*1.05</f>
        <v>2.34</v>
      </c>
      <c r="QNP119" s="4">
        <f t="shared" si="2968"/>
        <v>42.12</v>
      </c>
      <c r="QNS119" s="1" t="s">
        <v>538</v>
      </c>
      <c r="QNT119" s="4" t="str" cm="1">
        <f t="array" ref="QNT119:QNV119">IFERROR(VLOOKUP(QNS119,[1]MA!$A$6:$D$32,{2,3,4},0),IFERROR(VLOOKUP(QNS119,[1]MO!$A$6:$D$26,{2,3,4},0),IFERROR(VLOOKUP(QNS119,[1]MQ!$A$6:$D$26,{2,3,4},0),IFERROR(VLOOKUP(QNS119,[1]BA!$A$6:$H$184,{2,5,8},0),{"No encontrado","X","X"}))))</f>
        <v>VARILLA CORRUGADA</v>
      </c>
      <c r="QNU119" s="12" t="str">
        <v>Kg</v>
      </c>
      <c r="QNV119" s="4">
        <v>18</v>
      </c>
      <c r="QNW119" s="1">
        <f t="shared" ref="QNW119" si="7626">4*0.556*1.05</f>
        <v>2.34</v>
      </c>
      <c r="QNX119" s="4">
        <f t="shared" si="2970"/>
        <v>42.12</v>
      </c>
      <c r="QOA119" s="1" t="s">
        <v>538</v>
      </c>
      <c r="QOB119" s="4" t="str" cm="1">
        <f t="array" ref="QOB119:QOD119">IFERROR(VLOOKUP(QOA119,[1]MA!$A$6:$D$32,{2,3,4},0),IFERROR(VLOOKUP(QOA119,[1]MO!$A$6:$D$26,{2,3,4},0),IFERROR(VLOOKUP(QOA119,[1]MQ!$A$6:$D$26,{2,3,4},0),IFERROR(VLOOKUP(QOA119,[1]BA!$A$6:$H$184,{2,5,8},0),{"No encontrado","X","X"}))))</f>
        <v>VARILLA CORRUGADA</v>
      </c>
      <c r="QOC119" s="12" t="str">
        <v>Kg</v>
      </c>
      <c r="QOD119" s="4">
        <v>18</v>
      </c>
      <c r="QOE119" s="1">
        <f t="shared" ref="QOE119" si="7627">4*0.556*1.05</f>
        <v>2.34</v>
      </c>
      <c r="QOF119" s="4">
        <f t="shared" si="2972"/>
        <v>42.12</v>
      </c>
      <c r="QOI119" s="1" t="s">
        <v>538</v>
      </c>
      <c r="QOJ119" s="4" t="str" cm="1">
        <f t="array" ref="QOJ119:QOL119">IFERROR(VLOOKUP(QOI119,[1]MA!$A$6:$D$32,{2,3,4},0),IFERROR(VLOOKUP(QOI119,[1]MO!$A$6:$D$26,{2,3,4},0),IFERROR(VLOOKUP(QOI119,[1]MQ!$A$6:$D$26,{2,3,4},0),IFERROR(VLOOKUP(QOI119,[1]BA!$A$6:$H$184,{2,5,8},0),{"No encontrado","X","X"}))))</f>
        <v>VARILLA CORRUGADA</v>
      </c>
      <c r="QOK119" s="12" t="str">
        <v>Kg</v>
      </c>
      <c r="QOL119" s="4">
        <v>18</v>
      </c>
      <c r="QOM119" s="1">
        <f t="shared" ref="QOM119" si="7628">4*0.556*1.05</f>
        <v>2.34</v>
      </c>
      <c r="QON119" s="4">
        <f t="shared" si="2974"/>
        <v>42.12</v>
      </c>
      <c r="QOQ119" s="1" t="s">
        <v>538</v>
      </c>
      <c r="QOR119" s="4" t="str" cm="1">
        <f t="array" ref="QOR119:QOT119">IFERROR(VLOOKUP(QOQ119,[1]MA!$A$6:$D$32,{2,3,4},0),IFERROR(VLOOKUP(QOQ119,[1]MO!$A$6:$D$26,{2,3,4},0),IFERROR(VLOOKUP(QOQ119,[1]MQ!$A$6:$D$26,{2,3,4},0),IFERROR(VLOOKUP(QOQ119,[1]BA!$A$6:$H$184,{2,5,8},0),{"No encontrado","X","X"}))))</f>
        <v>VARILLA CORRUGADA</v>
      </c>
      <c r="QOS119" s="12" t="str">
        <v>Kg</v>
      </c>
      <c r="QOT119" s="4">
        <v>18</v>
      </c>
      <c r="QOU119" s="1">
        <f t="shared" ref="QOU119" si="7629">4*0.556*1.05</f>
        <v>2.34</v>
      </c>
      <c r="QOV119" s="4">
        <f t="shared" si="2976"/>
        <v>42.12</v>
      </c>
      <c r="QOY119" s="1" t="s">
        <v>538</v>
      </c>
      <c r="QOZ119" s="4" t="str" cm="1">
        <f t="array" ref="QOZ119:QPB119">IFERROR(VLOOKUP(QOY119,[1]MA!$A$6:$D$32,{2,3,4},0),IFERROR(VLOOKUP(QOY119,[1]MO!$A$6:$D$26,{2,3,4},0),IFERROR(VLOOKUP(QOY119,[1]MQ!$A$6:$D$26,{2,3,4},0),IFERROR(VLOOKUP(QOY119,[1]BA!$A$6:$H$184,{2,5,8},0),{"No encontrado","X","X"}))))</f>
        <v>VARILLA CORRUGADA</v>
      </c>
      <c r="QPA119" s="12" t="str">
        <v>Kg</v>
      </c>
      <c r="QPB119" s="4">
        <v>18</v>
      </c>
      <c r="QPC119" s="1">
        <f t="shared" ref="QPC119" si="7630">4*0.556*1.05</f>
        <v>2.34</v>
      </c>
      <c r="QPD119" s="4">
        <f t="shared" si="2978"/>
        <v>42.12</v>
      </c>
      <c r="QPG119" s="1" t="s">
        <v>538</v>
      </c>
      <c r="QPH119" s="4" t="str" cm="1">
        <f t="array" ref="QPH119:QPJ119">IFERROR(VLOOKUP(QPG119,[1]MA!$A$6:$D$32,{2,3,4},0),IFERROR(VLOOKUP(QPG119,[1]MO!$A$6:$D$26,{2,3,4},0),IFERROR(VLOOKUP(QPG119,[1]MQ!$A$6:$D$26,{2,3,4},0),IFERROR(VLOOKUP(QPG119,[1]BA!$A$6:$H$184,{2,5,8},0),{"No encontrado","X","X"}))))</f>
        <v>VARILLA CORRUGADA</v>
      </c>
      <c r="QPI119" s="12" t="str">
        <v>Kg</v>
      </c>
      <c r="QPJ119" s="4">
        <v>18</v>
      </c>
      <c r="QPK119" s="1">
        <f t="shared" ref="QPK119" si="7631">4*0.556*1.05</f>
        <v>2.34</v>
      </c>
      <c r="QPL119" s="4">
        <f t="shared" si="2980"/>
        <v>42.12</v>
      </c>
      <c r="QPO119" s="1" t="s">
        <v>538</v>
      </c>
      <c r="QPP119" s="4" t="str" cm="1">
        <f t="array" ref="QPP119:QPR119">IFERROR(VLOOKUP(QPO119,[1]MA!$A$6:$D$32,{2,3,4},0),IFERROR(VLOOKUP(QPO119,[1]MO!$A$6:$D$26,{2,3,4},0),IFERROR(VLOOKUP(QPO119,[1]MQ!$A$6:$D$26,{2,3,4},0),IFERROR(VLOOKUP(QPO119,[1]BA!$A$6:$H$184,{2,5,8},0),{"No encontrado","X","X"}))))</f>
        <v>VARILLA CORRUGADA</v>
      </c>
      <c r="QPQ119" s="12" t="str">
        <v>Kg</v>
      </c>
      <c r="QPR119" s="4">
        <v>18</v>
      </c>
      <c r="QPS119" s="1">
        <f t="shared" ref="QPS119" si="7632">4*0.556*1.05</f>
        <v>2.34</v>
      </c>
      <c r="QPT119" s="4">
        <f t="shared" si="2982"/>
        <v>42.12</v>
      </c>
      <c r="QPW119" s="1" t="s">
        <v>538</v>
      </c>
      <c r="QPX119" s="4" t="str" cm="1">
        <f t="array" ref="QPX119:QPZ119">IFERROR(VLOOKUP(QPW119,[1]MA!$A$6:$D$32,{2,3,4},0),IFERROR(VLOOKUP(QPW119,[1]MO!$A$6:$D$26,{2,3,4},0),IFERROR(VLOOKUP(QPW119,[1]MQ!$A$6:$D$26,{2,3,4},0),IFERROR(VLOOKUP(QPW119,[1]BA!$A$6:$H$184,{2,5,8},0),{"No encontrado","X","X"}))))</f>
        <v>VARILLA CORRUGADA</v>
      </c>
      <c r="QPY119" s="12" t="str">
        <v>Kg</v>
      </c>
      <c r="QPZ119" s="4">
        <v>18</v>
      </c>
      <c r="QQA119" s="1">
        <f t="shared" ref="QQA119" si="7633">4*0.556*1.05</f>
        <v>2.34</v>
      </c>
      <c r="QQB119" s="4">
        <f t="shared" si="2984"/>
        <v>42.12</v>
      </c>
      <c r="QQE119" s="1" t="s">
        <v>538</v>
      </c>
      <c r="QQF119" s="4" t="str" cm="1">
        <f t="array" ref="QQF119:QQH119">IFERROR(VLOOKUP(QQE119,[1]MA!$A$6:$D$32,{2,3,4},0),IFERROR(VLOOKUP(QQE119,[1]MO!$A$6:$D$26,{2,3,4},0),IFERROR(VLOOKUP(QQE119,[1]MQ!$A$6:$D$26,{2,3,4},0),IFERROR(VLOOKUP(QQE119,[1]BA!$A$6:$H$184,{2,5,8},0),{"No encontrado","X","X"}))))</f>
        <v>VARILLA CORRUGADA</v>
      </c>
      <c r="QQG119" s="12" t="str">
        <v>Kg</v>
      </c>
      <c r="QQH119" s="4">
        <v>18</v>
      </c>
      <c r="QQI119" s="1">
        <f t="shared" ref="QQI119" si="7634">4*0.556*1.05</f>
        <v>2.34</v>
      </c>
      <c r="QQJ119" s="4">
        <f t="shared" si="2986"/>
        <v>42.12</v>
      </c>
      <c r="QQM119" s="1" t="s">
        <v>538</v>
      </c>
      <c r="QQN119" s="4" t="str" cm="1">
        <f t="array" ref="QQN119:QQP119">IFERROR(VLOOKUP(QQM119,[1]MA!$A$6:$D$32,{2,3,4},0),IFERROR(VLOOKUP(QQM119,[1]MO!$A$6:$D$26,{2,3,4},0),IFERROR(VLOOKUP(QQM119,[1]MQ!$A$6:$D$26,{2,3,4},0),IFERROR(VLOOKUP(QQM119,[1]BA!$A$6:$H$184,{2,5,8},0),{"No encontrado","X","X"}))))</f>
        <v>VARILLA CORRUGADA</v>
      </c>
      <c r="QQO119" s="12" t="str">
        <v>Kg</v>
      </c>
      <c r="QQP119" s="4">
        <v>18</v>
      </c>
      <c r="QQQ119" s="1">
        <f t="shared" ref="QQQ119" si="7635">4*0.556*1.05</f>
        <v>2.34</v>
      </c>
      <c r="QQR119" s="4">
        <f t="shared" si="2988"/>
        <v>42.12</v>
      </c>
      <c r="QQU119" s="1" t="s">
        <v>538</v>
      </c>
      <c r="QQV119" s="4" t="str" cm="1">
        <f t="array" ref="QQV119:QQX119">IFERROR(VLOOKUP(QQU119,[1]MA!$A$6:$D$32,{2,3,4},0),IFERROR(VLOOKUP(QQU119,[1]MO!$A$6:$D$26,{2,3,4},0),IFERROR(VLOOKUP(QQU119,[1]MQ!$A$6:$D$26,{2,3,4},0),IFERROR(VLOOKUP(QQU119,[1]BA!$A$6:$H$184,{2,5,8},0),{"No encontrado","X","X"}))))</f>
        <v>VARILLA CORRUGADA</v>
      </c>
      <c r="QQW119" s="12" t="str">
        <v>Kg</v>
      </c>
      <c r="QQX119" s="4">
        <v>18</v>
      </c>
      <c r="QQY119" s="1">
        <f t="shared" ref="QQY119" si="7636">4*0.556*1.05</f>
        <v>2.34</v>
      </c>
      <c r="QQZ119" s="4">
        <f t="shared" si="2990"/>
        <v>42.12</v>
      </c>
      <c r="QRC119" s="1" t="s">
        <v>538</v>
      </c>
      <c r="QRD119" s="4" t="str" cm="1">
        <f t="array" ref="QRD119:QRF119">IFERROR(VLOOKUP(QRC119,[1]MA!$A$6:$D$32,{2,3,4},0),IFERROR(VLOOKUP(QRC119,[1]MO!$A$6:$D$26,{2,3,4},0),IFERROR(VLOOKUP(QRC119,[1]MQ!$A$6:$D$26,{2,3,4},0),IFERROR(VLOOKUP(QRC119,[1]BA!$A$6:$H$184,{2,5,8},0),{"No encontrado","X","X"}))))</f>
        <v>VARILLA CORRUGADA</v>
      </c>
      <c r="QRE119" s="12" t="str">
        <v>Kg</v>
      </c>
      <c r="QRF119" s="4">
        <v>18</v>
      </c>
      <c r="QRG119" s="1">
        <f t="shared" ref="QRG119" si="7637">4*0.556*1.05</f>
        <v>2.34</v>
      </c>
      <c r="QRH119" s="4">
        <f t="shared" si="2992"/>
        <v>42.12</v>
      </c>
      <c r="QRK119" s="1" t="s">
        <v>538</v>
      </c>
      <c r="QRL119" s="4" t="str" cm="1">
        <f t="array" ref="QRL119:QRN119">IFERROR(VLOOKUP(QRK119,[1]MA!$A$6:$D$32,{2,3,4},0),IFERROR(VLOOKUP(QRK119,[1]MO!$A$6:$D$26,{2,3,4},0),IFERROR(VLOOKUP(QRK119,[1]MQ!$A$6:$D$26,{2,3,4},0),IFERROR(VLOOKUP(QRK119,[1]BA!$A$6:$H$184,{2,5,8},0),{"No encontrado","X","X"}))))</f>
        <v>VARILLA CORRUGADA</v>
      </c>
      <c r="QRM119" s="12" t="str">
        <v>Kg</v>
      </c>
      <c r="QRN119" s="4">
        <v>18</v>
      </c>
      <c r="QRO119" s="1">
        <f t="shared" ref="QRO119" si="7638">4*0.556*1.05</f>
        <v>2.34</v>
      </c>
      <c r="QRP119" s="4">
        <f t="shared" si="2994"/>
        <v>42.12</v>
      </c>
      <c r="QRS119" s="1" t="s">
        <v>538</v>
      </c>
      <c r="QRT119" s="4" t="str" cm="1">
        <f t="array" ref="QRT119:QRV119">IFERROR(VLOOKUP(QRS119,[1]MA!$A$6:$D$32,{2,3,4},0),IFERROR(VLOOKUP(QRS119,[1]MO!$A$6:$D$26,{2,3,4},0),IFERROR(VLOOKUP(QRS119,[1]MQ!$A$6:$D$26,{2,3,4},0),IFERROR(VLOOKUP(QRS119,[1]BA!$A$6:$H$184,{2,5,8},0),{"No encontrado","X","X"}))))</f>
        <v>VARILLA CORRUGADA</v>
      </c>
      <c r="QRU119" s="12" t="str">
        <v>Kg</v>
      </c>
      <c r="QRV119" s="4">
        <v>18</v>
      </c>
      <c r="QRW119" s="1">
        <f t="shared" ref="QRW119" si="7639">4*0.556*1.05</f>
        <v>2.34</v>
      </c>
      <c r="QRX119" s="4">
        <f t="shared" si="2996"/>
        <v>42.12</v>
      </c>
      <c r="QSA119" s="1" t="s">
        <v>538</v>
      </c>
      <c r="QSB119" s="4" t="str" cm="1">
        <f t="array" ref="QSB119:QSD119">IFERROR(VLOOKUP(QSA119,[1]MA!$A$6:$D$32,{2,3,4},0),IFERROR(VLOOKUP(QSA119,[1]MO!$A$6:$D$26,{2,3,4},0),IFERROR(VLOOKUP(QSA119,[1]MQ!$A$6:$D$26,{2,3,4},0),IFERROR(VLOOKUP(QSA119,[1]BA!$A$6:$H$184,{2,5,8},0),{"No encontrado","X","X"}))))</f>
        <v>VARILLA CORRUGADA</v>
      </c>
      <c r="QSC119" s="12" t="str">
        <v>Kg</v>
      </c>
      <c r="QSD119" s="4">
        <v>18</v>
      </c>
      <c r="QSE119" s="1">
        <f t="shared" ref="QSE119" si="7640">4*0.556*1.05</f>
        <v>2.34</v>
      </c>
      <c r="QSF119" s="4">
        <f t="shared" si="2998"/>
        <v>42.12</v>
      </c>
      <c r="QSI119" s="1" t="s">
        <v>538</v>
      </c>
      <c r="QSJ119" s="4" t="str" cm="1">
        <f t="array" ref="QSJ119:QSL119">IFERROR(VLOOKUP(QSI119,[1]MA!$A$6:$D$32,{2,3,4},0),IFERROR(VLOOKUP(QSI119,[1]MO!$A$6:$D$26,{2,3,4},0),IFERROR(VLOOKUP(QSI119,[1]MQ!$A$6:$D$26,{2,3,4},0),IFERROR(VLOOKUP(QSI119,[1]BA!$A$6:$H$184,{2,5,8},0),{"No encontrado","X","X"}))))</f>
        <v>VARILLA CORRUGADA</v>
      </c>
      <c r="QSK119" s="12" t="str">
        <v>Kg</v>
      </c>
      <c r="QSL119" s="4">
        <v>18</v>
      </c>
      <c r="QSM119" s="1">
        <f t="shared" ref="QSM119" si="7641">4*0.556*1.05</f>
        <v>2.34</v>
      </c>
      <c r="QSN119" s="4">
        <f t="shared" si="3000"/>
        <v>42.12</v>
      </c>
      <c r="QSQ119" s="1" t="s">
        <v>538</v>
      </c>
      <c r="QSR119" s="4" t="str" cm="1">
        <f t="array" ref="QSR119:QST119">IFERROR(VLOOKUP(QSQ119,[1]MA!$A$6:$D$32,{2,3,4},0),IFERROR(VLOOKUP(QSQ119,[1]MO!$A$6:$D$26,{2,3,4},0),IFERROR(VLOOKUP(QSQ119,[1]MQ!$A$6:$D$26,{2,3,4},0),IFERROR(VLOOKUP(QSQ119,[1]BA!$A$6:$H$184,{2,5,8},0),{"No encontrado","X","X"}))))</f>
        <v>VARILLA CORRUGADA</v>
      </c>
      <c r="QSS119" s="12" t="str">
        <v>Kg</v>
      </c>
      <c r="QST119" s="4">
        <v>18</v>
      </c>
      <c r="QSU119" s="1">
        <f t="shared" ref="QSU119" si="7642">4*0.556*1.05</f>
        <v>2.34</v>
      </c>
      <c r="QSV119" s="4">
        <f t="shared" si="3002"/>
        <v>42.12</v>
      </c>
      <c r="QSY119" s="1" t="s">
        <v>538</v>
      </c>
      <c r="QSZ119" s="4" t="str" cm="1">
        <f t="array" ref="QSZ119:QTB119">IFERROR(VLOOKUP(QSY119,[1]MA!$A$6:$D$32,{2,3,4},0),IFERROR(VLOOKUP(QSY119,[1]MO!$A$6:$D$26,{2,3,4},0),IFERROR(VLOOKUP(QSY119,[1]MQ!$A$6:$D$26,{2,3,4},0),IFERROR(VLOOKUP(QSY119,[1]BA!$A$6:$H$184,{2,5,8},0),{"No encontrado","X","X"}))))</f>
        <v>VARILLA CORRUGADA</v>
      </c>
      <c r="QTA119" s="12" t="str">
        <v>Kg</v>
      </c>
      <c r="QTB119" s="4">
        <v>18</v>
      </c>
      <c r="QTC119" s="1">
        <f t="shared" ref="QTC119" si="7643">4*0.556*1.05</f>
        <v>2.34</v>
      </c>
      <c r="QTD119" s="4">
        <f t="shared" si="3004"/>
        <v>42.12</v>
      </c>
      <c r="QTG119" s="1" t="s">
        <v>538</v>
      </c>
      <c r="QTH119" s="4" t="str" cm="1">
        <f t="array" ref="QTH119:QTJ119">IFERROR(VLOOKUP(QTG119,[1]MA!$A$6:$D$32,{2,3,4},0),IFERROR(VLOOKUP(QTG119,[1]MO!$A$6:$D$26,{2,3,4},0),IFERROR(VLOOKUP(QTG119,[1]MQ!$A$6:$D$26,{2,3,4},0),IFERROR(VLOOKUP(QTG119,[1]BA!$A$6:$H$184,{2,5,8},0),{"No encontrado","X","X"}))))</f>
        <v>VARILLA CORRUGADA</v>
      </c>
      <c r="QTI119" s="12" t="str">
        <v>Kg</v>
      </c>
      <c r="QTJ119" s="4">
        <v>18</v>
      </c>
      <c r="QTK119" s="1">
        <f t="shared" ref="QTK119" si="7644">4*0.556*1.05</f>
        <v>2.34</v>
      </c>
      <c r="QTL119" s="4">
        <f t="shared" si="3006"/>
        <v>42.12</v>
      </c>
      <c r="QTO119" s="1" t="s">
        <v>538</v>
      </c>
      <c r="QTP119" s="4" t="str" cm="1">
        <f t="array" ref="QTP119:QTR119">IFERROR(VLOOKUP(QTO119,[1]MA!$A$6:$D$32,{2,3,4},0),IFERROR(VLOOKUP(QTO119,[1]MO!$A$6:$D$26,{2,3,4},0),IFERROR(VLOOKUP(QTO119,[1]MQ!$A$6:$D$26,{2,3,4},0),IFERROR(VLOOKUP(QTO119,[1]BA!$A$6:$H$184,{2,5,8},0),{"No encontrado","X","X"}))))</f>
        <v>VARILLA CORRUGADA</v>
      </c>
      <c r="QTQ119" s="12" t="str">
        <v>Kg</v>
      </c>
      <c r="QTR119" s="4">
        <v>18</v>
      </c>
      <c r="QTS119" s="1">
        <f t="shared" ref="QTS119" si="7645">4*0.556*1.05</f>
        <v>2.34</v>
      </c>
      <c r="QTT119" s="4">
        <f t="shared" si="3008"/>
        <v>42.12</v>
      </c>
      <c r="QTW119" s="1" t="s">
        <v>538</v>
      </c>
      <c r="QTX119" s="4" t="str" cm="1">
        <f t="array" ref="QTX119:QTZ119">IFERROR(VLOOKUP(QTW119,[1]MA!$A$6:$D$32,{2,3,4},0),IFERROR(VLOOKUP(QTW119,[1]MO!$A$6:$D$26,{2,3,4},0),IFERROR(VLOOKUP(QTW119,[1]MQ!$A$6:$D$26,{2,3,4},0),IFERROR(VLOOKUP(QTW119,[1]BA!$A$6:$H$184,{2,5,8},0),{"No encontrado","X","X"}))))</f>
        <v>VARILLA CORRUGADA</v>
      </c>
      <c r="QTY119" s="12" t="str">
        <v>Kg</v>
      </c>
      <c r="QTZ119" s="4">
        <v>18</v>
      </c>
      <c r="QUA119" s="1">
        <f t="shared" ref="QUA119" si="7646">4*0.556*1.05</f>
        <v>2.34</v>
      </c>
      <c r="QUB119" s="4">
        <f t="shared" si="3010"/>
        <v>42.12</v>
      </c>
      <c r="QUE119" s="1" t="s">
        <v>538</v>
      </c>
      <c r="QUF119" s="4" t="str" cm="1">
        <f t="array" ref="QUF119:QUH119">IFERROR(VLOOKUP(QUE119,[1]MA!$A$6:$D$32,{2,3,4},0),IFERROR(VLOOKUP(QUE119,[1]MO!$A$6:$D$26,{2,3,4},0),IFERROR(VLOOKUP(QUE119,[1]MQ!$A$6:$D$26,{2,3,4},0),IFERROR(VLOOKUP(QUE119,[1]BA!$A$6:$H$184,{2,5,8},0),{"No encontrado","X","X"}))))</f>
        <v>VARILLA CORRUGADA</v>
      </c>
      <c r="QUG119" s="12" t="str">
        <v>Kg</v>
      </c>
      <c r="QUH119" s="4">
        <v>18</v>
      </c>
      <c r="QUI119" s="1">
        <f t="shared" ref="QUI119" si="7647">4*0.556*1.05</f>
        <v>2.34</v>
      </c>
      <c r="QUJ119" s="4">
        <f t="shared" si="3012"/>
        <v>42.12</v>
      </c>
      <c r="QUM119" s="1" t="s">
        <v>538</v>
      </c>
      <c r="QUN119" s="4" t="str" cm="1">
        <f t="array" ref="QUN119:QUP119">IFERROR(VLOOKUP(QUM119,[1]MA!$A$6:$D$32,{2,3,4},0),IFERROR(VLOOKUP(QUM119,[1]MO!$A$6:$D$26,{2,3,4},0),IFERROR(VLOOKUP(QUM119,[1]MQ!$A$6:$D$26,{2,3,4},0),IFERROR(VLOOKUP(QUM119,[1]BA!$A$6:$H$184,{2,5,8},0),{"No encontrado","X","X"}))))</f>
        <v>VARILLA CORRUGADA</v>
      </c>
      <c r="QUO119" s="12" t="str">
        <v>Kg</v>
      </c>
      <c r="QUP119" s="4">
        <v>18</v>
      </c>
      <c r="QUQ119" s="1">
        <f t="shared" ref="QUQ119" si="7648">4*0.556*1.05</f>
        <v>2.34</v>
      </c>
      <c r="QUR119" s="4">
        <f t="shared" si="3014"/>
        <v>42.12</v>
      </c>
      <c r="QUU119" s="1" t="s">
        <v>538</v>
      </c>
      <c r="QUV119" s="4" t="str" cm="1">
        <f t="array" ref="QUV119:QUX119">IFERROR(VLOOKUP(QUU119,[1]MA!$A$6:$D$32,{2,3,4},0),IFERROR(VLOOKUP(QUU119,[1]MO!$A$6:$D$26,{2,3,4},0),IFERROR(VLOOKUP(QUU119,[1]MQ!$A$6:$D$26,{2,3,4},0),IFERROR(VLOOKUP(QUU119,[1]BA!$A$6:$H$184,{2,5,8},0),{"No encontrado","X","X"}))))</f>
        <v>VARILLA CORRUGADA</v>
      </c>
      <c r="QUW119" s="12" t="str">
        <v>Kg</v>
      </c>
      <c r="QUX119" s="4">
        <v>18</v>
      </c>
      <c r="QUY119" s="1">
        <f t="shared" ref="QUY119" si="7649">4*0.556*1.05</f>
        <v>2.34</v>
      </c>
      <c r="QUZ119" s="4">
        <f t="shared" si="3016"/>
        <v>42.12</v>
      </c>
      <c r="QVC119" s="1" t="s">
        <v>538</v>
      </c>
      <c r="QVD119" s="4" t="str" cm="1">
        <f t="array" ref="QVD119:QVF119">IFERROR(VLOOKUP(QVC119,[1]MA!$A$6:$D$32,{2,3,4},0),IFERROR(VLOOKUP(QVC119,[1]MO!$A$6:$D$26,{2,3,4},0),IFERROR(VLOOKUP(QVC119,[1]MQ!$A$6:$D$26,{2,3,4},0),IFERROR(VLOOKUP(QVC119,[1]BA!$A$6:$H$184,{2,5,8},0),{"No encontrado","X","X"}))))</f>
        <v>VARILLA CORRUGADA</v>
      </c>
      <c r="QVE119" s="12" t="str">
        <v>Kg</v>
      </c>
      <c r="QVF119" s="4">
        <v>18</v>
      </c>
      <c r="QVG119" s="1">
        <f t="shared" ref="QVG119" si="7650">4*0.556*1.05</f>
        <v>2.34</v>
      </c>
      <c r="QVH119" s="4">
        <f t="shared" si="3018"/>
        <v>42.12</v>
      </c>
      <c r="QVK119" s="1" t="s">
        <v>538</v>
      </c>
      <c r="QVL119" s="4" t="str" cm="1">
        <f t="array" ref="QVL119:QVN119">IFERROR(VLOOKUP(QVK119,[1]MA!$A$6:$D$32,{2,3,4},0),IFERROR(VLOOKUP(QVK119,[1]MO!$A$6:$D$26,{2,3,4},0),IFERROR(VLOOKUP(QVK119,[1]MQ!$A$6:$D$26,{2,3,4},0),IFERROR(VLOOKUP(QVK119,[1]BA!$A$6:$H$184,{2,5,8},0),{"No encontrado","X","X"}))))</f>
        <v>VARILLA CORRUGADA</v>
      </c>
      <c r="QVM119" s="12" t="str">
        <v>Kg</v>
      </c>
      <c r="QVN119" s="4">
        <v>18</v>
      </c>
      <c r="QVO119" s="1">
        <f t="shared" ref="QVO119" si="7651">4*0.556*1.05</f>
        <v>2.34</v>
      </c>
      <c r="QVP119" s="4">
        <f t="shared" si="3020"/>
        <v>42.12</v>
      </c>
      <c r="QVS119" s="1" t="s">
        <v>538</v>
      </c>
      <c r="QVT119" s="4" t="str" cm="1">
        <f t="array" ref="QVT119:QVV119">IFERROR(VLOOKUP(QVS119,[1]MA!$A$6:$D$32,{2,3,4},0),IFERROR(VLOOKUP(QVS119,[1]MO!$A$6:$D$26,{2,3,4},0),IFERROR(VLOOKUP(QVS119,[1]MQ!$A$6:$D$26,{2,3,4},0),IFERROR(VLOOKUP(QVS119,[1]BA!$A$6:$H$184,{2,5,8},0),{"No encontrado","X","X"}))))</f>
        <v>VARILLA CORRUGADA</v>
      </c>
      <c r="QVU119" s="12" t="str">
        <v>Kg</v>
      </c>
      <c r="QVV119" s="4">
        <v>18</v>
      </c>
      <c r="QVW119" s="1">
        <f t="shared" ref="QVW119" si="7652">4*0.556*1.05</f>
        <v>2.34</v>
      </c>
      <c r="QVX119" s="4">
        <f t="shared" si="3022"/>
        <v>42.12</v>
      </c>
      <c r="QWA119" s="1" t="s">
        <v>538</v>
      </c>
      <c r="QWB119" s="4" t="str" cm="1">
        <f t="array" ref="QWB119:QWD119">IFERROR(VLOOKUP(QWA119,[1]MA!$A$6:$D$32,{2,3,4},0),IFERROR(VLOOKUP(QWA119,[1]MO!$A$6:$D$26,{2,3,4},0),IFERROR(VLOOKUP(QWA119,[1]MQ!$A$6:$D$26,{2,3,4},0),IFERROR(VLOOKUP(QWA119,[1]BA!$A$6:$H$184,{2,5,8},0),{"No encontrado","X","X"}))))</f>
        <v>VARILLA CORRUGADA</v>
      </c>
      <c r="QWC119" s="12" t="str">
        <v>Kg</v>
      </c>
      <c r="QWD119" s="4">
        <v>18</v>
      </c>
      <c r="QWE119" s="1">
        <f t="shared" ref="QWE119" si="7653">4*0.556*1.05</f>
        <v>2.34</v>
      </c>
      <c r="QWF119" s="4">
        <f t="shared" si="3024"/>
        <v>42.12</v>
      </c>
      <c r="QWI119" s="1" t="s">
        <v>538</v>
      </c>
      <c r="QWJ119" s="4" t="str" cm="1">
        <f t="array" ref="QWJ119:QWL119">IFERROR(VLOOKUP(QWI119,[1]MA!$A$6:$D$32,{2,3,4},0),IFERROR(VLOOKUP(QWI119,[1]MO!$A$6:$D$26,{2,3,4},0),IFERROR(VLOOKUP(QWI119,[1]MQ!$A$6:$D$26,{2,3,4},0),IFERROR(VLOOKUP(QWI119,[1]BA!$A$6:$H$184,{2,5,8},0),{"No encontrado","X","X"}))))</f>
        <v>VARILLA CORRUGADA</v>
      </c>
      <c r="QWK119" s="12" t="str">
        <v>Kg</v>
      </c>
      <c r="QWL119" s="4">
        <v>18</v>
      </c>
      <c r="QWM119" s="1">
        <f t="shared" ref="QWM119" si="7654">4*0.556*1.05</f>
        <v>2.34</v>
      </c>
      <c r="QWN119" s="4">
        <f t="shared" si="3026"/>
        <v>42.12</v>
      </c>
      <c r="QWQ119" s="1" t="s">
        <v>538</v>
      </c>
      <c r="QWR119" s="4" t="str" cm="1">
        <f t="array" ref="QWR119:QWT119">IFERROR(VLOOKUP(QWQ119,[1]MA!$A$6:$D$32,{2,3,4},0),IFERROR(VLOOKUP(QWQ119,[1]MO!$A$6:$D$26,{2,3,4},0),IFERROR(VLOOKUP(QWQ119,[1]MQ!$A$6:$D$26,{2,3,4},0),IFERROR(VLOOKUP(QWQ119,[1]BA!$A$6:$H$184,{2,5,8},0),{"No encontrado","X","X"}))))</f>
        <v>VARILLA CORRUGADA</v>
      </c>
      <c r="QWS119" s="12" t="str">
        <v>Kg</v>
      </c>
      <c r="QWT119" s="4">
        <v>18</v>
      </c>
      <c r="QWU119" s="1">
        <f t="shared" ref="QWU119" si="7655">4*0.556*1.05</f>
        <v>2.34</v>
      </c>
      <c r="QWV119" s="4">
        <f t="shared" si="3028"/>
        <v>42.12</v>
      </c>
      <c r="QWY119" s="1" t="s">
        <v>538</v>
      </c>
      <c r="QWZ119" s="4" t="str" cm="1">
        <f t="array" ref="QWZ119:QXB119">IFERROR(VLOOKUP(QWY119,[1]MA!$A$6:$D$32,{2,3,4},0),IFERROR(VLOOKUP(QWY119,[1]MO!$A$6:$D$26,{2,3,4},0),IFERROR(VLOOKUP(QWY119,[1]MQ!$A$6:$D$26,{2,3,4},0),IFERROR(VLOOKUP(QWY119,[1]BA!$A$6:$H$184,{2,5,8},0),{"No encontrado","X","X"}))))</f>
        <v>VARILLA CORRUGADA</v>
      </c>
      <c r="QXA119" s="12" t="str">
        <v>Kg</v>
      </c>
      <c r="QXB119" s="4">
        <v>18</v>
      </c>
      <c r="QXC119" s="1">
        <f t="shared" ref="QXC119" si="7656">4*0.556*1.05</f>
        <v>2.34</v>
      </c>
      <c r="QXD119" s="4">
        <f t="shared" si="3030"/>
        <v>42.12</v>
      </c>
      <c r="QXG119" s="1" t="s">
        <v>538</v>
      </c>
      <c r="QXH119" s="4" t="str" cm="1">
        <f t="array" ref="QXH119:QXJ119">IFERROR(VLOOKUP(QXG119,[1]MA!$A$6:$D$32,{2,3,4},0),IFERROR(VLOOKUP(QXG119,[1]MO!$A$6:$D$26,{2,3,4},0),IFERROR(VLOOKUP(QXG119,[1]MQ!$A$6:$D$26,{2,3,4},0),IFERROR(VLOOKUP(QXG119,[1]BA!$A$6:$H$184,{2,5,8},0),{"No encontrado","X","X"}))))</f>
        <v>VARILLA CORRUGADA</v>
      </c>
      <c r="QXI119" s="12" t="str">
        <v>Kg</v>
      </c>
      <c r="QXJ119" s="4">
        <v>18</v>
      </c>
      <c r="QXK119" s="1">
        <f t="shared" ref="QXK119" si="7657">4*0.556*1.05</f>
        <v>2.34</v>
      </c>
      <c r="QXL119" s="4">
        <f t="shared" si="3032"/>
        <v>42.12</v>
      </c>
      <c r="QXO119" s="1" t="s">
        <v>538</v>
      </c>
      <c r="QXP119" s="4" t="str" cm="1">
        <f t="array" ref="QXP119:QXR119">IFERROR(VLOOKUP(QXO119,[1]MA!$A$6:$D$32,{2,3,4},0),IFERROR(VLOOKUP(QXO119,[1]MO!$A$6:$D$26,{2,3,4},0),IFERROR(VLOOKUP(QXO119,[1]MQ!$A$6:$D$26,{2,3,4},0),IFERROR(VLOOKUP(QXO119,[1]BA!$A$6:$H$184,{2,5,8},0),{"No encontrado","X","X"}))))</f>
        <v>VARILLA CORRUGADA</v>
      </c>
      <c r="QXQ119" s="12" t="str">
        <v>Kg</v>
      </c>
      <c r="QXR119" s="4">
        <v>18</v>
      </c>
      <c r="QXS119" s="1">
        <f t="shared" ref="QXS119" si="7658">4*0.556*1.05</f>
        <v>2.34</v>
      </c>
      <c r="QXT119" s="4">
        <f t="shared" si="3034"/>
        <v>42.12</v>
      </c>
      <c r="QXW119" s="1" t="s">
        <v>538</v>
      </c>
      <c r="QXX119" s="4" t="str" cm="1">
        <f t="array" ref="QXX119:QXZ119">IFERROR(VLOOKUP(QXW119,[1]MA!$A$6:$D$32,{2,3,4},0),IFERROR(VLOOKUP(QXW119,[1]MO!$A$6:$D$26,{2,3,4},0),IFERROR(VLOOKUP(QXW119,[1]MQ!$A$6:$D$26,{2,3,4},0),IFERROR(VLOOKUP(QXW119,[1]BA!$A$6:$H$184,{2,5,8},0),{"No encontrado","X","X"}))))</f>
        <v>VARILLA CORRUGADA</v>
      </c>
      <c r="QXY119" s="12" t="str">
        <v>Kg</v>
      </c>
      <c r="QXZ119" s="4">
        <v>18</v>
      </c>
      <c r="QYA119" s="1">
        <f t="shared" ref="QYA119" si="7659">4*0.556*1.05</f>
        <v>2.34</v>
      </c>
      <c r="QYB119" s="4">
        <f t="shared" si="3036"/>
        <v>42.12</v>
      </c>
      <c r="QYE119" s="1" t="s">
        <v>538</v>
      </c>
      <c r="QYF119" s="4" t="str" cm="1">
        <f t="array" ref="QYF119:QYH119">IFERROR(VLOOKUP(QYE119,[1]MA!$A$6:$D$32,{2,3,4},0),IFERROR(VLOOKUP(QYE119,[1]MO!$A$6:$D$26,{2,3,4},0),IFERROR(VLOOKUP(QYE119,[1]MQ!$A$6:$D$26,{2,3,4},0),IFERROR(VLOOKUP(QYE119,[1]BA!$A$6:$H$184,{2,5,8},0),{"No encontrado","X","X"}))))</f>
        <v>VARILLA CORRUGADA</v>
      </c>
      <c r="QYG119" s="12" t="str">
        <v>Kg</v>
      </c>
      <c r="QYH119" s="4">
        <v>18</v>
      </c>
      <c r="QYI119" s="1">
        <f t="shared" ref="QYI119" si="7660">4*0.556*1.05</f>
        <v>2.34</v>
      </c>
      <c r="QYJ119" s="4">
        <f t="shared" si="3038"/>
        <v>42.12</v>
      </c>
      <c r="QYM119" s="1" t="s">
        <v>538</v>
      </c>
      <c r="QYN119" s="4" t="str" cm="1">
        <f t="array" ref="QYN119:QYP119">IFERROR(VLOOKUP(QYM119,[1]MA!$A$6:$D$32,{2,3,4},0),IFERROR(VLOOKUP(QYM119,[1]MO!$A$6:$D$26,{2,3,4},0),IFERROR(VLOOKUP(QYM119,[1]MQ!$A$6:$D$26,{2,3,4},0),IFERROR(VLOOKUP(QYM119,[1]BA!$A$6:$H$184,{2,5,8},0),{"No encontrado","X","X"}))))</f>
        <v>VARILLA CORRUGADA</v>
      </c>
      <c r="QYO119" s="12" t="str">
        <v>Kg</v>
      </c>
      <c r="QYP119" s="4">
        <v>18</v>
      </c>
      <c r="QYQ119" s="1">
        <f t="shared" ref="QYQ119" si="7661">4*0.556*1.05</f>
        <v>2.34</v>
      </c>
      <c r="QYR119" s="4">
        <f t="shared" si="3040"/>
        <v>42.12</v>
      </c>
      <c r="QYU119" s="1" t="s">
        <v>538</v>
      </c>
      <c r="QYV119" s="4" t="str" cm="1">
        <f t="array" ref="QYV119:QYX119">IFERROR(VLOOKUP(QYU119,[1]MA!$A$6:$D$32,{2,3,4},0),IFERROR(VLOOKUP(QYU119,[1]MO!$A$6:$D$26,{2,3,4},0),IFERROR(VLOOKUP(QYU119,[1]MQ!$A$6:$D$26,{2,3,4},0),IFERROR(VLOOKUP(QYU119,[1]BA!$A$6:$H$184,{2,5,8},0),{"No encontrado","X","X"}))))</f>
        <v>VARILLA CORRUGADA</v>
      </c>
      <c r="QYW119" s="12" t="str">
        <v>Kg</v>
      </c>
      <c r="QYX119" s="4">
        <v>18</v>
      </c>
      <c r="QYY119" s="1">
        <f t="shared" ref="QYY119" si="7662">4*0.556*1.05</f>
        <v>2.34</v>
      </c>
      <c r="QYZ119" s="4">
        <f t="shared" si="3042"/>
        <v>42.12</v>
      </c>
      <c r="QZC119" s="1" t="s">
        <v>538</v>
      </c>
      <c r="QZD119" s="4" t="str" cm="1">
        <f t="array" ref="QZD119:QZF119">IFERROR(VLOOKUP(QZC119,[1]MA!$A$6:$D$32,{2,3,4},0),IFERROR(VLOOKUP(QZC119,[1]MO!$A$6:$D$26,{2,3,4},0),IFERROR(VLOOKUP(QZC119,[1]MQ!$A$6:$D$26,{2,3,4},0),IFERROR(VLOOKUP(QZC119,[1]BA!$A$6:$H$184,{2,5,8},0),{"No encontrado","X","X"}))))</f>
        <v>VARILLA CORRUGADA</v>
      </c>
      <c r="QZE119" s="12" t="str">
        <v>Kg</v>
      </c>
      <c r="QZF119" s="4">
        <v>18</v>
      </c>
      <c r="QZG119" s="1">
        <f t="shared" ref="QZG119" si="7663">4*0.556*1.05</f>
        <v>2.34</v>
      </c>
      <c r="QZH119" s="4">
        <f t="shared" si="3044"/>
        <v>42.12</v>
      </c>
      <c r="QZK119" s="1" t="s">
        <v>538</v>
      </c>
      <c r="QZL119" s="4" t="str" cm="1">
        <f t="array" ref="QZL119:QZN119">IFERROR(VLOOKUP(QZK119,[1]MA!$A$6:$D$32,{2,3,4},0),IFERROR(VLOOKUP(QZK119,[1]MO!$A$6:$D$26,{2,3,4},0),IFERROR(VLOOKUP(QZK119,[1]MQ!$A$6:$D$26,{2,3,4},0),IFERROR(VLOOKUP(QZK119,[1]BA!$A$6:$H$184,{2,5,8},0),{"No encontrado","X","X"}))))</f>
        <v>VARILLA CORRUGADA</v>
      </c>
      <c r="QZM119" s="12" t="str">
        <v>Kg</v>
      </c>
      <c r="QZN119" s="4">
        <v>18</v>
      </c>
      <c r="QZO119" s="1">
        <f t="shared" ref="QZO119" si="7664">4*0.556*1.05</f>
        <v>2.34</v>
      </c>
      <c r="QZP119" s="4">
        <f t="shared" si="3046"/>
        <v>42.12</v>
      </c>
      <c r="QZS119" s="1" t="s">
        <v>538</v>
      </c>
      <c r="QZT119" s="4" t="str" cm="1">
        <f t="array" ref="QZT119:QZV119">IFERROR(VLOOKUP(QZS119,[1]MA!$A$6:$D$32,{2,3,4},0),IFERROR(VLOOKUP(QZS119,[1]MO!$A$6:$D$26,{2,3,4},0),IFERROR(VLOOKUP(QZS119,[1]MQ!$A$6:$D$26,{2,3,4},0),IFERROR(VLOOKUP(QZS119,[1]BA!$A$6:$H$184,{2,5,8},0),{"No encontrado","X","X"}))))</f>
        <v>VARILLA CORRUGADA</v>
      </c>
      <c r="QZU119" s="12" t="str">
        <v>Kg</v>
      </c>
      <c r="QZV119" s="4">
        <v>18</v>
      </c>
      <c r="QZW119" s="1">
        <f t="shared" ref="QZW119" si="7665">4*0.556*1.05</f>
        <v>2.34</v>
      </c>
      <c r="QZX119" s="4">
        <f t="shared" si="3048"/>
        <v>42.12</v>
      </c>
      <c r="RAA119" s="1" t="s">
        <v>538</v>
      </c>
      <c r="RAB119" s="4" t="str" cm="1">
        <f t="array" ref="RAB119:RAD119">IFERROR(VLOOKUP(RAA119,[1]MA!$A$6:$D$32,{2,3,4},0),IFERROR(VLOOKUP(RAA119,[1]MO!$A$6:$D$26,{2,3,4},0),IFERROR(VLOOKUP(RAA119,[1]MQ!$A$6:$D$26,{2,3,4},0),IFERROR(VLOOKUP(RAA119,[1]BA!$A$6:$H$184,{2,5,8},0),{"No encontrado","X","X"}))))</f>
        <v>VARILLA CORRUGADA</v>
      </c>
      <c r="RAC119" s="12" t="str">
        <v>Kg</v>
      </c>
      <c r="RAD119" s="4">
        <v>18</v>
      </c>
      <c r="RAE119" s="1">
        <f t="shared" ref="RAE119" si="7666">4*0.556*1.05</f>
        <v>2.34</v>
      </c>
      <c r="RAF119" s="4">
        <f t="shared" si="3050"/>
        <v>42.12</v>
      </c>
      <c r="RAI119" s="1" t="s">
        <v>538</v>
      </c>
      <c r="RAJ119" s="4" t="str" cm="1">
        <f t="array" ref="RAJ119:RAL119">IFERROR(VLOOKUP(RAI119,[1]MA!$A$6:$D$32,{2,3,4},0),IFERROR(VLOOKUP(RAI119,[1]MO!$A$6:$D$26,{2,3,4},0),IFERROR(VLOOKUP(RAI119,[1]MQ!$A$6:$D$26,{2,3,4},0),IFERROR(VLOOKUP(RAI119,[1]BA!$A$6:$H$184,{2,5,8},0),{"No encontrado","X","X"}))))</f>
        <v>VARILLA CORRUGADA</v>
      </c>
      <c r="RAK119" s="12" t="str">
        <v>Kg</v>
      </c>
      <c r="RAL119" s="4">
        <v>18</v>
      </c>
      <c r="RAM119" s="1">
        <f t="shared" ref="RAM119" si="7667">4*0.556*1.05</f>
        <v>2.34</v>
      </c>
      <c r="RAN119" s="4">
        <f t="shared" si="3052"/>
        <v>42.12</v>
      </c>
      <c r="RAQ119" s="1" t="s">
        <v>538</v>
      </c>
      <c r="RAR119" s="4" t="str" cm="1">
        <f t="array" ref="RAR119:RAT119">IFERROR(VLOOKUP(RAQ119,[1]MA!$A$6:$D$32,{2,3,4},0),IFERROR(VLOOKUP(RAQ119,[1]MO!$A$6:$D$26,{2,3,4},0),IFERROR(VLOOKUP(RAQ119,[1]MQ!$A$6:$D$26,{2,3,4},0),IFERROR(VLOOKUP(RAQ119,[1]BA!$A$6:$H$184,{2,5,8},0),{"No encontrado","X","X"}))))</f>
        <v>VARILLA CORRUGADA</v>
      </c>
      <c r="RAS119" s="12" t="str">
        <v>Kg</v>
      </c>
      <c r="RAT119" s="4">
        <v>18</v>
      </c>
      <c r="RAU119" s="1">
        <f t="shared" ref="RAU119" si="7668">4*0.556*1.05</f>
        <v>2.34</v>
      </c>
      <c r="RAV119" s="4">
        <f t="shared" si="3054"/>
        <v>42.12</v>
      </c>
      <c r="RAY119" s="1" t="s">
        <v>538</v>
      </c>
      <c r="RAZ119" s="4" t="str" cm="1">
        <f t="array" ref="RAZ119:RBB119">IFERROR(VLOOKUP(RAY119,[1]MA!$A$6:$D$32,{2,3,4},0),IFERROR(VLOOKUP(RAY119,[1]MO!$A$6:$D$26,{2,3,4},0),IFERROR(VLOOKUP(RAY119,[1]MQ!$A$6:$D$26,{2,3,4},0),IFERROR(VLOOKUP(RAY119,[1]BA!$A$6:$H$184,{2,5,8},0),{"No encontrado","X","X"}))))</f>
        <v>VARILLA CORRUGADA</v>
      </c>
      <c r="RBA119" s="12" t="str">
        <v>Kg</v>
      </c>
      <c r="RBB119" s="4">
        <v>18</v>
      </c>
      <c r="RBC119" s="1">
        <f t="shared" ref="RBC119" si="7669">4*0.556*1.05</f>
        <v>2.34</v>
      </c>
      <c r="RBD119" s="4">
        <f t="shared" si="3056"/>
        <v>42.12</v>
      </c>
      <c r="RBG119" s="1" t="s">
        <v>538</v>
      </c>
      <c r="RBH119" s="4" t="str" cm="1">
        <f t="array" ref="RBH119:RBJ119">IFERROR(VLOOKUP(RBG119,[1]MA!$A$6:$D$32,{2,3,4},0),IFERROR(VLOOKUP(RBG119,[1]MO!$A$6:$D$26,{2,3,4},0),IFERROR(VLOOKUP(RBG119,[1]MQ!$A$6:$D$26,{2,3,4},0),IFERROR(VLOOKUP(RBG119,[1]BA!$A$6:$H$184,{2,5,8},0),{"No encontrado","X","X"}))))</f>
        <v>VARILLA CORRUGADA</v>
      </c>
      <c r="RBI119" s="12" t="str">
        <v>Kg</v>
      </c>
      <c r="RBJ119" s="4">
        <v>18</v>
      </c>
      <c r="RBK119" s="1">
        <f t="shared" ref="RBK119" si="7670">4*0.556*1.05</f>
        <v>2.34</v>
      </c>
      <c r="RBL119" s="4">
        <f t="shared" si="3058"/>
        <v>42.12</v>
      </c>
      <c r="RBO119" s="1" t="s">
        <v>538</v>
      </c>
      <c r="RBP119" s="4" t="str" cm="1">
        <f t="array" ref="RBP119:RBR119">IFERROR(VLOOKUP(RBO119,[1]MA!$A$6:$D$32,{2,3,4},0),IFERROR(VLOOKUP(RBO119,[1]MO!$A$6:$D$26,{2,3,4},0),IFERROR(VLOOKUP(RBO119,[1]MQ!$A$6:$D$26,{2,3,4},0),IFERROR(VLOOKUP(RBO119,[1]BA!$A$6:$H$184,{2,5,8},0),{"No encontrado","X","X"}))))</f>
        <v>VARILLA CORRUGADA</v>
      </c>
      <c r="RBQ119" s="12" t="str">
        <v>Kg</v>
      </c>
      <c r="RBR119" s="4">
        <v>18</v>
      </c>
      <c r="RBS119" s="1">
        <f t="shared" ref="RBS119" si="7671">4*0.556*1.05</f>
        <v>2.34</v>
      </c>
      <c r="RBT119" s="4">
        <f t="shared" si="3060"/>
        <v>42.12</v>
      </c>
      <c r="RBW119" s="1" t="s">
        <v>538</v>
      </c>
      <c r="RBX119" s="4" t="str" cm="1">
        <f t="array" ref="RBX119:RBZ119">IFERROR(VLOOKUP(RBW119,[1]MA!$A$6:$D$32,{2,3,4},0),IFERROR(VLOOKUP(RBW119,[1]MO!$A$6:$D$26,{2,3,4},0),IFERROR(VLOOKUP(RBW119,[1]MQ!$A$6:$D$26,{2,3,4},0),IFERROR(VLOOKUP(RBW119,[1]BA!$A$6:$H$184,{2,5,8},0),{"No encontrado","X","X"}))))</f>
        <v>VARILLA CORRUGADA</v>
      </c>
      <c r="RBY119" s="12" t="str">
        <v>Kg</v>
      </c>
      <c r="RBZ119" s="4">
        <v>18</v>
      </c>
      <c r="RCA119" s="1">
        <f t="shared" ref="RCA119" si="7672">4*0.556*1.05</f>
        <v>2.34</v>
      </c>
      <c r="RCB119" s="4">
        <f t="shared" si="3062"/>
        <v>42.12</v>
      </c>
      <c r="RCE119" s="1" t="s">
        <v>538</v>
      </c>
      <c r="RCF119" s="4" t="str" cm="1">
        <f t="array" ref="RCF119:RCH119">IFERROR(VLOOKUP(RCE119,[1]MA!$A$6:$D$32,{2,3,4},0),IFERROR(VLOOKUP(RCE119,[1]MO!$A$6:$D$26,{2,3,4},0),IFERROR(VLOOKUP(RCE119,[1]MQ!$A$6:$D$26,{2,3,4},0),IFERROR(VLOOKUP(RCE119,[1]BA!$A$6:$H$184,{2,5,8},0),{"No encontrado","X","X"}))))</f>
        <v>VARILLA CORRUGADA</v>
      </c>
      <c r="RCG119" s="12" t="str">
        <v>Kg</v>
      </c>
      <c r="RCH119" s="4">
        <v>18</v>
      </c>
      <c r="RCI119" s="1">
        <f t="shared" ref="RCI119" si="7673">4*0.556*1.05</f>
        <v>2.34</v>
      </c>
      <c r="RCJ119" s="4">
        <f t="shared" si="3064"/>
        <v>42.12</v>
      </c>
      <c r="RCM119" s="1" t="s">
        <v>538</v>
      </c>
      <c r="RCN119" s="4" t="str" cm="1">
        <f t="array" ref="RCN119:RCP119">IFERROR(VLOOKUP(RCM119,[1]MA!$A$6:$D$32,{2,3,4},0),IFERROR(VLOOKUP(RCM119,[1]MO!$A$6:$D$26,{2,3,4},0),IFERROR(VLOOKUP(RCM119,[1]MQ!$A$6:$D$26,{2,3,4},0),IFERROR(VLOOKUP(RCM119,[1]BA!$A$6:$H$184,{2,5,8},0),{"No encontrado","X","X"}))))</f>
        <v>VARILLA CORRUGADA</v>
      </c>
      <c r="RCO119" s="12" t="str">
        <v>Kg</v>
      </c>
      <c r="RCP119" s="4">
        <v>18</v>
      </c>
      <c r="RCQ119" s="1">
        <f t="shared" ref="RCQ119" si="7674">4*0.556*1.05</f>
        <v>2.34</v>
      </c>
      <c r="RCR119" s="4">
        <f t="shared" si="3066"/>
        <v>42.12</v>
      </c>
      <c r="RCU119" s="1" t="s">
        <v>538</v>
      </c>
      <c r="RCV119" s="4" t="str" cm="1">
        <f t="array" ref="RCV119:RCX119">IFERROR(VLOOKUP(RCU119,[1]MA!$A$6:$D$32,{2,3,4},0),IFERROR(VLOOKUP(RCU119,[1]MO!$A$6:$D$26,{2,3,4},0),IFERROR(VLOOKUP(RCU119,[1]MQ!$A$6:$D$26,{2,3,4},0),IFERROR(VLOOKUP(RCU119,[1]BA!$A$6:$H$184,{2,5,8},0),{"No encontrado","X","X"}))))</f>
        <v>VARILLA CORRUGADA</v>
      </c>
      <c r="RCW119" s="12" t="str">
        <v>Kg</v>
      </c>
      <c r="RCX119" s="4">
        <v>18</v>
      </c>
      <c r="RCY119" s="1">
        <f t="shared" ref="RCY119" si="7675">4*0.556*1.05</f>
        <v>2.34</v>
      </c>
      <c r="RCZ119" s="4">
        <f t="shared" si="3068"/>
        <v>42.12</v>
      </c>
      <c r="RDC119" s="1" t="s">
        <v>538</v>
      </c>
      <c r="RDD119" s="4" t="str" cm="1">
        <f t="array" ref="RDD119:RDF119">IFERROR(VLOOKUP(RDC119,[1]MA!$A$6:$D$32,{2,3,4},0),IFERROR(VLOOKUP(RDC119,[1]MO!$A$6:$D$26,{2,3,4},0),IFERROR(VLOOKUP(RDC119,[1]MQ!$A$6:$D$26,{2,3,4},0),IFERROR(VLOOKUP(RDC119,[1]BA!$A$6:$H$184,{2,5,8},0),{"No encontrado","X","X"}))))</f>
        <v>VARILLA CORRUGADA</v>
      </c>
      <c r="RDE119" s="12" t="str">
        <v>Kg</v>
      </c>
      <c r="RDF119" s="4">
        <v>18</v>
      </c>
      <c r="RDG119" s="1">
        <f t="shared" ref="RDG119" si="7676">4*0.556*1.05</f>
        <v>2.34</v>
      </c>
      <c r="RDH119" s="4">
        <f t="shared" si="3070"/>
        <v>42.12</v>
      </c>
      <c r="RDK119" s="1" t="s">
        <v>538</v>
      </c>
      <c r="RDL119" s="4" t="str" cm="1">
        <f t="array" ref="RDL119:RDN119">IFERROR(VLOOKUP(RDK119,[1]MA!$A$6:$D$32,{2,3,4},0),IFERROR(VLOOKUP(RDK119,[1]MO!$A$6:$D$26,{2,3,4},0),IFERROR(VLOOKUP(RDK119,[1]MQ!$A$6:$D$26,{2,3,4},0),IFERROR(VLOOKUP(RDK119,[1]BA!$A$6:$H$184,{2,5,8},0),{"No encontrado","X","X"}))))</f>
        <v>VARILLA CORRUGADA</v>
      </c>
      <c r="RDM119" s="12" t="str">
        <v>Kg</v>
      </c>
      <c r="RDN119" s="4">
        <v>18</v>
      </c>
      <c r="RDO119" s="1">
        <f t="shared" ref="RDO119" si="7677">4*0.556*1.05</f>
        <v>2.34</v>
      </c>
      <c r="RDP119" s="4">
        <f t="shared" si="3072"/>
        <v>42.12</v>
      </c>
      <c r="RDS119" s="1" t="s">
        <v>538</v>
      </c>
      <c r="RDT119" s="4" t="str" cm="1">
        <f t="array" ref="RDT119:RDV119">IFERROR(VLOOKUP(RDS119,[1]MA!$A$6:$D$32,{2,3,4},0),IFERROR(VLOOKUP(RDS119,[1]MO!$A$6:$D$26,{2,3,4},0),IFERROR(VLOOKUP(RDS119,[1]MQ!$A$6:$D$26,{2,3,4},0),IFERROR(VLOOKUP(RDS119,[1]BA!$A$6:$H$184,{2,5,8},0),{"No encontrado","X","X"}))))</f>
        <v>VARILLA CORRUGADA</v>
      </c>
      <c r="RDU119" s="12" t="str">
        <v>Kg</v>
      </c>
      <c r="RDV119" s="4">
        <v>18</v>
      </c>
      <c r="RDW119" s="1">
        <f t="shared" ref="RDW119" si="7678">4*0.556*1.05</f>
        <v>2.34</v>
      </c>
      <c r="RDX119" s="4">
        <f t="shared" si="3074"/>
        <v>42.12</v>
      </c>
      <c r="REA119" s="1" t="s">
        <v>538</v>
      </c>
      <c r="REB119" s="4" t="str" cm="1">
        <f t="array" ref="REB119:RED119">IFERROR(VLOOKUP(REA119,[1]MA!$A$6:$D$32,{2,3,4},0),IFERROR(VLOOKUP(REA119,[1]MO!$A$6:$D$26,{2,3,4},0),IFERROR(VLOOKUP(REA119,[1]MQ!$A$6:$D$26,{2,3,4},0),IFERROR(VLOOKUP(REA119,[1]BA!$A$6:$H$184,{2,5,8},0),{"No encontrado","X","X"}))))</f>
        <v>VARILLA CORRUGADA</v>
      </c>
      <c r="REC119" s="12" t="str">
        <v>Kg</v>
      </c>
      <c r="RED119" s="4">
        <v>18</v>
      </c>
      <c r="REE119" s="1">
        <f t="shared" ref="REE119" si="7679">4*0.556*1.05</f>
        <v>2.34</v>
      </c>
      <c r="REF119" s="4">
        <f t="shared" si="3076"/>
        <v>42.12</v>
      </c>
      <c r="REI119" s="1" t="s">
        <v>538</v>
      </c>
      <c r="REJ119" s="4" t="str" cm="1">
        <f t="array" ref="REJ119:REL119">IFERROR(VLOOKUP(REI119,[1]MA!$A$6:$D$32,{2,3,4},0),IFERROR(VLOOKUP(REI119,[1]MO!$A$6:$D$26,{2,3,4},0),IFERROR(VLOOKUP(REI119,[1]MQ!$A$6:$D$26,{2,3,4},0),IFERROR(VLOOKUP(REI119,[1]BA!$A$6:$H$184,{2,5,8},0),{"No encontrado","X","X"}))))</f>
        <v>VARILLA CORRUGADA</v>
      </c>
      <c r="REK119" s="12" t="str">
        <v>Kg</v>
      </c>
      <c r="REL119" s="4">
        <v>18</v>
      </c>
      <c r="REM119" s="1">
        <f t="shared" ref="REM119" si="7680">4*0.556*1.05</f>
        <v>2.34</v>
      </c>
      <c r="REN119" s="4">
        <f t="shared" si="3078"/>
        <v>42.12</v>
      </c>
      <c r="REQ119" s="1" t="s">
        <v>538</v>
      </c>
      <c r="RER119" s="4" t="str" cm="1">
        <f t="array" ref="RER119:RET119">IFERROR(VLOOKUP(REQ119,[1]MA!$A$6:$D$32,{2,3,4},0),IFERROR(VLOOKUP(REQ119,[1]MO!$A$6:$D$26,{2,3,4},0),IFERROR(VLOOKUP(REQ119,[1]MQ!$A$6:$D$26,{2,3,4},0),IFERROR(VLOOKUP(REQ119,[1]BA!$A$6:$H$184,{2,5,8},0),{"No encontrado","X","X"}))))</f>
        <v>VARILLA CORRUGADA</v>
      </c>
      <c r="RES119" s="12" t="str">
        <v>Kg</v>
      </c>
      <c r="RET119" s="4">
        <v>18</v>
      </c>
      <c r="REU119" s="1">
        <f t="shared" ref="REU119" si="7681">4*0.556*1.05</f>
        <v>2.34</v>
      </c>
      <c r="REV119" s="4">
        <f t="shared" si="3080"/>
        <v>42.12</v>
      </c>
      <c r="REY119" s="1" t="s">
        <v>538</v>
      </c>
      <c r="REZ119" s="4" t="str" cm="1">
        <f t="array" ref="REZ119:RFB119">IFERROR(VLOOKUP(REY119,[1]MA!$A$6:$D$32,{2,3,4},0),IFERROR(VLOOKUP(REY119,[1]MO!$A$6:$D$26,{2,3,4},0),IFERROR(VLOOKUP(REY119,[1]MQ!$A$6:$D$26,{2,3,4},0),IFERROR(VLOOKUP(REY119,[1]BA!$A$6:$H$184,{2,5,8},0),{"No encontrado","X","X"}))))</f>
        <v>VARILLA CORRUGADA</v>
      </c>
      <c r="RFA119" s="12" t="str">
        <v>Kg</v>
      </c>
      <c r="RFB119" s="4">
        <v>18</v>
      </c>
      <c r="RFC119" s="1">
        <f t="shared" ref="RFC119" si="7682">4*0.556*1.05</f>
        <v>2.34</v>
      </c>
      <c r="RFD119" s="4">
        <f t="shared" si="3082"/>
        <v>42.12</v>
      </c>
      <c r="RFG119" s="1" t="s">
        <v>538</v>
      </c>
      <c r="RFH119" s="4" t="str" cm="1">
        <f t="array" ref="RFH119:RFJ119">IFERROR(VLOOKUP(RFG119,[1]MA!$A$6:$D$32,{2,3,4},0),IFERROR(VLOOKUP(RFG119,[1]MO!$A$6:$D$26,{2,3,4},0),IFERROR(VLOOKUP(RFG119,[1]MQ!$A$6:$D$26,{2,3,4},0),IFERROR(VLOOKUP(RFG119,[1]BA!$A$6:$H$184,{2,5,8},0),{"No encontrado","X","X"}))))</f>
        <v>VARILLA CORRUGADA</v>
      </c>
      <c r="RFI119" s="12" t="str">
        <v>Kg</v>
      </c>
      <c r="RFJ119" s="4">
        <v>18</v>
      </c>
      <c r="RFK119" s="1">
        <f t="shared" ref="RFK119" si="7683">4*0.556*1.05</f>
        <v>2.34</v>
      </c>
      <c r="RFL119" s="4">
        <f t="shared" si="3084"/>
        <v>42.12</v>
      </c>
      <c r="RFO119" s="1" t="s">
        <v>538</v>
      </c>
      <c r="RFP119" s="4" t="str" cm="1">
        <f t="array" ref="RFP119:RFR119">IFERROR(VLOOKUP(RFO119,[1]MA!$A$6:$D$32,{2,3,4},0),IFERROR(VLOOKUP(RFO119,[1]MO!$A$6:$D$26,{2,3,4},0),IFERROR(VLOOKUP(RFO119,[1]MQ!$A$6:$D$26,{2,3,4},0),IFERROR(VLOOKUP(RFO119,[1]BA!$A$6:$H$184,{2,5,8},0),{"No encontrado","X","X"}))))</f>
        <v>VARILLA CORRUGADA</v>
      </c>
      <c r="RFQ119" s="12" t="str">
        <v>Kg</v>
      </c>
      <c r="RFR119" s="4">
        <v>18</v>
      </c>
      <c r="RFS119" s="1">
        <f t="shared" ref="RFS119" si="7684">4*0.556*1.05</f>
        <v>2.34</v>
      </c>
      <c r="RFT119" s="4">
        <f t="shared" si="3086"/>
        <v>42.12</v>
      </c>
      <c r="RFW119" s="1" t="s">
        <v>538</v>
      </c>
      <c r="RFX119" s="4" t="str" cm="1">
        <f t="array" ref="RFX119:RFZ119">IFERROR(VLOOKUP(RFW119,[1]MA!$A$6:$D$32,{2,3,4},0),IFERROR(VLOOKUP(RFW119,[1]MO!$A$6:$D$26,{2,3,4},0),IFERROR(VLOOKUP(RFW119,[1]MQ!$A$6:$D$26,{2,3,4},0),IFERROR(VLOOKUP(RFW119,[1]BA!$A$6:$H$184,{2,5,8},0),{"No encontrado","X","X"}))))</f>
        <v>VARILLA CORRUGADA</v>
      </c>
      <c r="RFY119" s="12" t="str">
        <v>Kg</v>
      </c>
      <c r="RFZ119" s="4">
        <v>18</v>
      </c>
      <c r="RGA119" s="1">
        <f t="shared" ref="RGA119" si="7685">4*0.556*1.05</f>
        <v>2.34</v>
      </c>
      <c r="RGB119" s="4">
        <f t="shared" si="3088"/>
        <v>42.12</v>
      </c>
      <c r="RGE119" s="1" t="s">
        <v>538</v>
      </c>
      <c r="RGF119" s="4" t="str" cm="1">
        <f t="array" ref="RGF119:RGH119">IFERROR(VLOOKUP(RGE119,[1]MA!$A$6:$D$32,{2,3,4},0),IFERROR(VLOOKUP(RGE119,[1]MO!$A$6:$D$26,{2,3,4},0),IFERROR(VLOOKUP(RGE119,[1]MQ!$A$6:$D$26,{2,3,4},0),IFERROR(VLOOKUP(RGE119,[1]BA!$A$6:$H$184,{2,5,8},0),{"No encontrado","X","X"}))))</f>
        <v>VARILLA CORRUGADA</v>
      </c>
      <c r="RGG119" s="12" t="str">
        <v>Kg</v>
      </c>
      <c r="RGH119" s="4">
        <v>18</v>
      </c>
      <c r="RGI119" s="1">
        <f t="shared" ref="RGI119" si="7686">4*0.556*1.05</f>
        <v>2.34</v>
      </c>
      <c r="RGJ119" s="4">
        <f t="shared" si="3090"/>
        <v>42.12</v>
      </c>
      <c r="RGM119" s="1" t="s">
        <v>538</v>
      </c>
      <c r="RGN119" s="4" t="str" cm="1">
        <f t="array" ref="RGN119:RGP119">IFERROR(VLOOKUP(RGM119,[1]MA!$A$6:$D$32,{2,3,4},0),IFERROR(VLOOKUP(RGM119,[1]MO!$A$6:$D$26,{2,3,4},0),IFERROR(VLOOKUP(RGM119,[1]MQ!$A$6:$D$26,{2,3,4},0),IFERROR(VLOOKUP(RGM119,[1]BA!$A$6:$H$184,{2,5,8},0),{"No encontrado","X","X"}))))</f>
        <v>VARILLA CORRUGADA</v>
      </c>
      <c r="RGO119" s="12" t="str">
        <v>Kg</v>
      </c>
      <c r="RGP119" s="4">
        <v>18</v>
      </c>
      <c r="RGQ119" s="1">
        <f t="shared" ref="RGQ119" si="7687">4*0.556*1.05</f>
        <v>2.34</v>
      </c>
      <c r="RGR119" s="4">
        <f t="shared" si="3092"/>
        <v>42.12</v>
      </c>
      <c r="RGU119" s="1" t="s">
        <v>538</v>
      </c>
      <c r="RGV119" s="4" t="str" cm="1">
        <f t="array" ref="RGV119:RGX119">IFERROR(VLOOKUP(RGU119,[1]MA!$A$6:$D$32,{2,3,4},0),IFERROR(VLOOKUP(RGU119,[1]MO!$A$6:$D$26,{2,3,4},0),IFERROR(VLOOKUP(RGU119,[1]MQ!$A$6:$D$26,{2,3,4},0),IFERROR(VLOOKUP(RGU119,[1]BA!$A$6:$H$184,{2,5,8},0),{"No encontrado","X","X"}))))</f>
        <v>VARILLA CORRUGADA</v>
      </c>
      <c r="RGW119" s="12" t="str">
        <v>Kg</v>
      </c>
      <c r="RGX119" s="4">
        <v>18</v>
      </c>
      <c r="RGY119" s="1">
        <f t="shared" ref="RGY119" si="7688">4*0.556*1.05</f>
        <v>2.34</v>
      </c>
      <c r="RGZ119" s="4">
        <f t="shared" si="3094"/>
        <v>42.12</v>
      </c>
      <c r="RHC119" s="1" t="s">
        <v>538</v>
      </c>
      <c r="RHD119" s="4" t="str" cm="1">
        <f t="array" ref="RHD119:RHF119">IFERROR(VLOOKUP(RHC119,[1]MA!$A$6:$D$32,{2,3,4},0),IFERROR(VLOOKUP(RHC119,[1]MO!$A$6:$D$26,{2,3,4},0),IFERROR(VLOOKUP(RHC119,[1]MQ!$A$6:$D$26,{2,3,4},0),IFERROR(VLOOKUP(RHC119,[1]BA!$A$6:$H$184,{2,5,8},0),{"No encontrado","X","X"}))))</f>
        <v>VARILLA CORRUGADA</v>
      </c>
      <c r="RHE119" s="12" t="str">
        <v>Kg</v>
      </c>
      <c r="RHF119" s="4">
        <v>18</v>
      </c>
      <c r="RHG119" s="1">
        <f t="shared" ref="RHG119" si="7689">4*0.556*1.05</f>
        <v>2.34</v>
      </c>
      <c r="RHH119" s="4">
        <f t="shared" si="3096"/>
        <v>42.12</v>
      </c>
      <c r="RHK119" s="1" t="s">
        <v>538</v>
      </c>
      <c r="RHL119" s="4" t="str" cm="1">
        <f t="array" ref="RHL119:RHN119">IFERROR(VLOOKUP(RHK119,[1]MA!$A$6:$D$32,{2,3,4},0),IFERROR(VLOOKUP(RHK119,[1]MO!$A$6:$D$26,{2,3,4},0),IFERROR(VLOOKUP(RHK119,[1]MQ!$A$6:$D$26,{2,3,4},0),IFERROR(VLOOKUP(RHK119,[1]BA!$A$6:$H$184,{2,5,8},0),{"No encontrado","X","X"}))))</f>
        <v>VARILLA CORRUGADA</v>
      </c>
      <c r="RHM119" s="12" t="str">
        <v>Kg</v>
      </c>
      <c r="RHN119" s="4">
        <v>18</v>
      </c>
      <c r="RHO119" s="1">
        <f t="shared" ref="RHO119" si="7690">4*0.556*1.05</f>
        <v>2.34</v>
      </c>
      <c r="RHP119" s="4">
        <f t="shared" si="3098"/>
        <v>42.12</v>
      </c>
      <c r="RHS119" s="1" t="s">
        <v>538</v>
      </c>
      <c r="RHT119" s="4" t="str" cm="1">
        <f t="array" ref="RHT119:RHV119">IFERROR(VLOOKUP(RHS119,[1]MA!$A$6:$D$32,{2,3,4},0),IFERROR(VLOOKUP(RHS119,[1]MO!$A$6:$D$26,{2,3,4},0),IFERROR(VLOOKUP(RHS119,[1]MQ!$A$6:$D$26,{2,3,4},0),IFERROR(VLOOKUP(RHS119,[1]BA!$A$6:$H$184,{2,5,8},0),{"No encontrado","X","X"}))))</f>
        <v>VARILLA CORRUGADA</v>
      </c>
      <c r="RHU119" s="12" t="str">
        <v>Kg</v>
      </c>
      <c r="RHV119" s="4">
        <v>18</v>
      </c>
      <c r="RHW119" s="1">
        <f t="shared" ref="RHW119" si="7691">4*0.556*1.05</f>
        <v>2.34</v>
      </c>
      <c r="RHX119" s="4">
        <f t="shared" si="3100"/>
        <v>42.12</v>
      </c>
      <c r="RIA119" s="1" t="s">
        <v>538</v>
      </c>
      <c r="RIB119" s="4" t="str" cm="1">
        <f t="array" ref="RIB119:RID119">IFERROR(VLOOKUP(RIA119,[1]MA!$A$6:$D$32,{2,3,4},0),IFERROR(VLOOKUP(RIA119,[1]MO!$A$6:$D$26,{2,3,4},0),IFERROR(VLOOKUP(RIA119,[1]MQ!$A$6:$D$26,{2,3,4},0),IFERROR(VLOOKUP(RIA119,[1]BA!$A$6:$H$184,{2,5,8},0),{"No encontrado","X","X"}))))</f>
        <v>VARILLA CORRUGADA</v>
      </c>
      <c r="RIC119" s="12" t="str">
        <v>Kg</v>
      </c>
      <c r="RID119" s="4">
        <v>18</v>
      </c>
      <c r="RIE119" s="1">
        <f t="shared" ref="RIE119" si="7692">4*0.556*1.05</f>
        <v>2.34</v>
      </c>
      <c r="RIF119" s="4">
        <f t="shared" si="3102"/>
        <v>42.12</v>
      </c>
      <c r="RII119" s="1" t="s">
        <v>538</v>
      </c>
      <c r="RIJ119" s="4" t="str" cm="1">
        <f t="array" ref="RIJ119:RIL119">IFERROR(VLOOKUP(RII119,[1]MA!$A$6:$D$32,{2,3,4},0),IFERROR(VLOOKUP(RII119,[1]MO!$A$6:$D$26,{2,3,4},0),IFERROR(VLOOKUP(RII119,[1]MQ!$A$6:$D$26,{2,3,4},0),IFERROR(VLOOKUP(RII119,[1]BA!$A$6:$H$184,{2,5,8},0),{"No encontrado","X","X"}))))</f>
        <v>VARILLA CORRUGADA</v>
      </c>
      <c r="RIK119" s="12" t="str">
        <v>Kg</v>
      </c>
      <c r="RIL119" s="4">
        <v>18</v>
      </c>
      <c r="RIM119" s="1">
        <f t="shared" ref="RIM119" si="7693">4*0.556*1.05</f>
        <v>2.34</v>
      </c>
      <c r="RIN119" s="4">
        <f t="shared" si="3104"/>
        <v>42.12</v>
      </c>
      <c r="RIQ119" s="1" t="s">
        <v>538</v>
      </c>
      <c r="RIR119" s="4" t="str" cm="1">
        <f t="array" ref="RIR119:RIT119">IFERROR(VLOOKUP(RIQ119,[1]MA!$A$6:$D$32,{2,3,4},0),IFERROR(VLOOKUP(RIQ119,[1]MO!$A$6:$D$26,{2,3,4},0),IFERROR(VLOOKUP(RIQ119,[1]MQ!$A$6:$D$26,{2,3,4},0),IFERROR(VLOOKUP(RIQ119,[1]BA!$A$6:$H$184,{2,5,8},0),{"No encontrado","X","X"}))))</f>
        <v>VARILLA CORRUGADA</v>
      </c>
      <c r="RIS119" s="12" t="str">
        <v>Kg</v>
      </c>
      <c r="RIT119" s="4">
        <v>18</v>
      </c>
      <c r="RIU119" s="1">
        <f t="shared" ref="RIU119" si="7694">4*0.556*1.05</f>
        <v>2.34</v>
      </c>
      <c r="RIV119" s="4">
        <f t="shared" si="3106"/>
        <v>42.12</v>
      </c>
      <c r="RIY119" s="1" t="s">
        <v>538</v>
      </c>
      <c r="RIZ119" s="4" t="str" cm="1">
        <f t="array" ref="RIZ119:RJB119">IFERROR(VLOOKUP(RIY119,[1]MA!$A$6:$D$32,{2,3,4},0),IFERROR(VLOOKUP(RIY119,[1]MO!$A$6:$D$26,{2,3,4},0),IFERROR(VLOOKUP(RIY119,[1]MQ!$A$6:$D$26,{2,3,4},0),IFERROR(VLOOKUP(RIY119,[1]BA!$A$6:$H$184,{2,5,8},0),{"No encontrado","X","X"}))))</f>
        <v>VARILLA CORRUGADA</v>
      </c>
      <c r="RJA119" s="12" t="str">
        <v>Kg</v>
      </c>
      <c r="RJB119" s="4">
        <v>18</v>
      </c>
      <c r="RJC119" s="1">
        <f t="shared" ref="RJC119" si="7695">4*0.556*1.05</f>
        <v>2.34</v>
      </c>
      <c r="RJD119" s="4">
        <f t="shared" si="3108"/>
        <v>42.12</v>
      </c>
      <c r="RJG119" s="1" t="s">
        <v>538</v>
      </c>
      <c r="RJH119" s="4" t="str" cm="1">
        <f t="array" ref="RJH119:RJJ119">IFERROR(VLOOKUP(RJG119,[1]MA!$A$6:$D$32,{2,3,4},0),IFERROR(VLOOKUP(RJG119,[1]MO!$A$6:$D$26,{2,3,4},0),IFERROR(VLOOKUP(RJG119,[1]MQ!$A$6:$D$26,{2,3,4},0),IFERROR(VLOOKUP(RJG119,[1]BA!$A$6:$H$184,{2,5,8},0),{"No encontrado","X","X"}))))</f>
        <v>VARILLA CORRUGADA</v>
      </c>
      <c r="RJI119" s="12" t="str">
        <v>Kg</v>
      </c>
      <c r="RJJ119" s="4">
        <v>18</v>
      </c>
      <c r="RJK119" s="1">
        <f t="shared" ref="RJK119" si="7696">4*0.556*1.05</f>
        <v>2.34</v>
      </c>
      <c r="RJL119" s="4">
        <f t="shared" si="3110"/>
        <v>42.12</v>
      </c>
      <c r="RJO119" s="1" t="s">
        <v>538</v>
      </c>
      <c r="RJP119" s="4" t="str" cm="1">
        <f t="array" ref="RJP119:RJR119">IFERROR(VLOOKUP(RJO119,[1]MA!$A$6:$D$32,{2,3,4},0),IFERROR(VLOOKUP(RJO119,[1]MO!$A$6:$D$26,{2,3,4},0),IFERROR(VLOOKUP(RJO119,[1]MQ!$A$6:$D$26,{2,3,4},0),IFERROR(VLOOKUP(RJO119,[1]BA!$A$6:$H$184,{2,5,8},0),{"No encontrado","X","X"}))))</f>
        <v>VARILLA CORRUGADA</v>
      </c>
      <c r="RJQ119" s="12" t="str">
        <v>Kg</v>
      </c>
      <c r="RJR119" s="4">
        <v>18</v>
      </c>
      <c r="RJS119" s="1">
        <f t="shared" ref="RJS119" si="7697">4*0.556*1.05</f>
        <v>2.34</v>
      </c>
      <c r="RJT119" s="4">
        <f t="shared" si="3112"/>
        <v>42.12</v>
      </c>
      <c r="RJW119" s="1" t="s">
        <v>538</v>
      </c>
      <c r="RJX119" s="4" t="str" cm="1">
        <f t="array" ref="RJX119:RJZ119">IFERROR(VLOOKUP(RJW119,[1]MA!$A$6:$D$32,{2,3,4},0),IFERROR(VLOOKUP(RJW119,[1]MO!$A$6:$D$26,{2,3,4},0),IFERROR(VLOOKUP(RJW119,[1]MQ!$A$6:$D$26,{2,3,4},0),IFERROR(VLOOKUP(RJW119,[1]BA!$A$6:$H$184,{2,5,8},0),{"No encontrado","X","X"}))))</f>
        <v>VARILLA CORRUGADA</v>
      </c>
      <c r="RJY119" s="12" t="str">
        <v>Kg</v>
      </c>
      <c r="RJZ119" s="4">
        <v>18</v>
      </c>
      <c r="RKA119" s="1">
        <f t="shared" ref="RKA119" si="7698">4*0.556*1.05</f>
        <v>2.34</v>
      </c>
      <c r="RKB119" s="4">
        <f t="shared" si="3114"/>
        <v>42.12</v>
      </c>
      <c r="RKE119" s="1" t="s">
        <v>538</v>
      </c>
      <c r="RKF119" s="4" t="str" cm="1">
        <f t="array" ref="RKF119:RKH119">IFERROR(VLOOKUP(RKE119,[1]MA!$A$6:$D$32,{2,3,4},0),IFERROR(VLOOKUP(RKE119,[1]MO!$A$6:$D$26,{2,3,4},0),IFERROR(VLOOKUP(RKE119,[1]MQ!$A$6:$D$26,{2,3,4},0),IFERROR(VLOOKUP(RKE119,[1]BA!$A$6:$H$184,{2,5,8},0),{"No encontrado","X","X"}))))</f>
        <v>VARILLA CORRUGADA</v>
      </c>
      <c r="RKG119" s="12" t="str">
        <v>Kg</v>
      </c>
      <c r="RKH119" s="4">
        <v>18</v>
      </c>
      <c r="RKI119" s="1">
        <f t="shared" ref="RKI119" si="7699">4*0.556*1.05</f>
        <v>2.34</v>
      </c>
      <c r="RKJ119" s="4">
        <f t="shared" si="3116"/>
        <v>42.12</v>
      </c>
      <c r="RKM119" s="1" t="s">
        <v>538</v>
      </c>
      <c r="RKN119" s="4" t="str" cm="1">
        <f t="array" ref="RKN119:RKP119">IFERROR(VLOOKUP(RKM119,[1]MA!$A$6:$D$32,{2,3,4},0),IFERROR(VLOOKUP(RKM119,[1]MO!$A$6:$D$26,{2,3,4},0),IFERROR(VLOOKUP(RKM119,[1]MQ!$A$6:$D$26,{2,3,4},0),IFERROR(VLOOKUP(RKM119,[1]BA!$A$6:$H$184,{2,5,8},0),{"No encontrado","X","X"}))))</f>
        <v>VARILLA CORRUGADA</v>
      </c>
      <c r="RKO119" s="12" t="str">
        <v>Kg</v>
      </c>
      <c r="RKP119" s="4">
        <v>18</v>
      </c>
      <c r="RKQ119" s="1">
        <f t="shared" ref="RKQ119" si="7700">4*0.556*1.05</f>
        <v>2.34</v>
      </c>
      <c r="RKR119" s="4">
        <f t="shared" si="3118"/>
        <v>42.12</v>
      </c>
      <c r="RKU119" s="1" t="s">
        <v>538</v>
      </c>
      <c r="RKV119" s="4" t="str" cm="1">
        <f t="array" ref="RKV119:RKX119">IFERROR(VLOOKUP(RKU119,[1]MA!$A$6:$D$32,{2,3,4},0),IFERROR(VLOOKUP(RKU119,[1]MO!$A$6:$D$26,{2,3,4},0),IFERROR(VLOOKUP(RKU119,[1]MQ!$A$6:$D$26,{2,3,4},0),IFERROR(VLOOKUP(RKU119,[1]BA!$A$6:$H$184,{2,5,8},0),{"No encontrado","X","X"}))))</f>
        <v>VARILLA CORRUGADA</v>
      </c>
      <c r="RKW119" s="12" t="str">
        <v>Kg</v>
      </c>
      <c r="RKX119" s="4">
        <v>18</v>
      </c>
      <c r="RKY119" s="1">
        <f t="shared" ref="RKY119" si="7701">4*0.556*1.05</f>
        <v>2.34</v>
      </c>
      <c r="RKZ119" s="4">
        <f t="shared" si="3120"/>
        <v>42.12</v>
      </c>
      <c r="RLC119" s="1" t="s">
        <v>538</v>
      </c>
      <c r="RLD119" s="4" t="str" cm="1">
        <f t="array" ref="RLD119:RLF119">IFERROR(VLOOKUP(RLC119,[1]MA!$A$6:$D$32,{2,3,4},0),IFERROR(VLOOKUP(RLC119,[1]MO!$A$6:$D$26,{2,3,4},0),IFERROR(VLOOKUP(RLC119,[1]MQ!$A$6:$D$26,{2,3,4},0),IFERROR(VLOOKUP(RLC119,[1]BA!$A$6:$H$184,{2,5,8},0),{"No encontrado","X","X"}))))</f>
        <v>VARILLA CORRUGADA</v>
      </c>
      <c r="RLE119" s="12" t="str">
        <v>Kg</v>
      </c>
      <c r="RLF119" s="4">
        <v>18</v>
      </c>
      <c r="RLG119" s="1">
        <f t="shared" ref="RLG119" si="7702">4*0.556*1.05</f>
        <v>2.34</v>
      </c>
      <c r="RLH119" s="4">
        <f t="shared" si="3122"/>
        <v>42.12</v>
      </c>
      <c r="RLK119" s="1" t="s">
        <v>538</v>
      </c>
      <c r="RLL119" s="4" t="str" cm="1">
        <f t="array" ref="RLL119:RLN119">IFERROR(VLOOKUP(RLK119,[1]MA!$A$6:$D$32,{2,3,4},0),IFERROR(VLOOKUP(RLK119,[1]MO!$A$6:$D$26,{2,3,4},0),IFERROR(VLOOKUP(RLK119,[1]MQ!$A$6:$D$26,{2,3,4},0),IFERROR(VLOOKUP(RLK119,[1]BA!$A$6:$H$184,{2,5,8},0),{"No encontrado","X","X"}))))</f>
        <v>VARILLA CORRUGADA</v>
      </c>
      <c r="RLM119" s="12" t="str">
        <v>Kg</v>
      </c>
      <c r="RLN119" s="4">
        <v>18</v>
      </c>
      <c r="RLO119" s="1">
        <f t="shared" ref="RLO119" si="7703">4*0.556*1.05</f>
        <v>2.34</v>
      </c>
      <c r="RLP119" s="4">
        <f t="shared" si="3124"/>
        <v>42.12</v>
      </c>
      <c r="RLS119" s="1" t="s">
        <v>538</v>
      </c>
      <c r="RLT119" s="4" t="str" cm="1">
        <f t="array" ref="RLT119:RLV119">IFERROR(VLOOKUP(RLS119,[1]MA!$A$6:$D$32,{2,3,4},0),IFERROR(VLOOKUP(RLS119,[1]MO!$A$6:$D$26,{2,3,4},0),IFERROR(VLOOKUP(RLS119,[1]MQ!$A$6:$D$26,{2,3,4},0),IFERROR(VLOOKUP(RLS119,[1]BA!$A$6:$H$184,{2,5,8},0),{"No encontrado","X","X"}))))</f>
        <v>VARILLA CORRUGADA</v>
      </c>
      <c r="RLU119" s="12" t="str">
        <v>Kg</v>
      </c>
      <c r="RLV119" s="4">
        <v>18</v>
      </c>
      <c r="RLW119" s="1">
        <f t="shared" ref="RLW119" si="7704">4*0.556*1.05</f>
        <v>2.34</v>
      </c>
      <c r="RLX119" s="4">
        <f t="shared" si="3126"/>
        <v>42.12</v>
      </c>
      <c r="RMA119" s="1" t="s">
        <v>538</v>
      </c>
      <c r="RMB119" s="4" t="str" cm="1">
        <f t="array" ref="RMB119:RMD119">IFERROR(VLOOKUP(RMA119,[1]MA!$A$6:$D$32,{2,3,4},0),IFERROR(VLOOKUP(RMA119,[1]MO!$A$6:$D$26,{2,3,4},0),IFERROR(VLOOKUP(RMA119,[1]MQ!$A$6:$D$26,{2,3,4},0),IFERROR(VLOOKUP(RMA119,[1]BA!$A$6:$H$184,{2,5,8},0),{"No encontrado","X","X"}))))</f>
        <v>VARILLA CORRUGADA</v>
      </c>
      <c r="RMC119" s="12" t="str">
        <v>Kg</v>
      </c>
      <c r="RMD119" s="4">
        <v>18</v>
      </c>
      <c r="RME119" s="1">
        <f t="shared" ref="RME119" si="7705">4*0.556*1.05</f>
        <v>2.34</v>
      </c>
      <c r="RMF119" s="4">
        <f t="shared" si="3128"/>
        <v>42.12</v>
      </c>
      <c r="RMI119" s="1" t="s">
        <v>538</v>
      </c>
      <c r="RMJ119" s="4" t="str" cm="1">
        <f t="array" ref="RMJ119:RML119">IFERROR(VLOOKUP(RMI119,[1]MA!$A$6:$D$32,{2,3,4},0),IFERROR(VLOOKUP(RMI119,[1]MO!$A$6:$D$26,{2,3,4},0),IFERROR(VLOOKUP(RMI119,[1]MQ!$A$6:$D$26,{2,3,4},0),IFERROR(VLOOKUP(RMI119,[1]BA!$A$6:$H$184,{2,5,8},0),{"No encontrado","X","X"}))))</f>
        <v>VARILLA CORRUGADA</v>
      </c>
      <c r="RMK119" s="12" t="str">
        <v>Kg</v>
      </c>
      <c r="RML119" s="4">
        <v>18</v>
      </c>
      <c r="RMM119" s="1">
        <f t="shared" ref="RMM119" si="7706">4*0.556*1.05</f>
        <v>2.34</v>
      </c>
      <c r="RMN119" s="4">
        <f t="shared" si="3130"/>
        <v>42.12</v>
      </c>
      <c r="RMQ119" s="1" t="s">
        <v>538</v>
      </c>
      <c r="RMR119" s="4" t="str" cm="1">
        <f t="array" ref="RMR119:RMT119">IFERROR(VLOOKUP(RMQ119,[1]MA!$A$6:$D$32,{2,3,4},0),IFERROR(VLOOKUP(RMQ119,[1]MO!$A$6:$D$26,{2,3,4},0),IFERROR(VLOOKUP(RMQ119,[1]MQ!$A$6:$D$26,{2,3,4},0),IFERROR(VLOOKUP(RMQ119,[1]BA!$A$6:$H$184,{2,5,8},0),{"No encontrado","X","X"}))))</f>
        <v>VARILLA CORRUGADA</v>
      </c>
      <c r="RMS119" s="12" t="str">
        <v>Kg</v>
      </c>
      <c r="RMT119" s="4">
        <v>18</v>
      </c>
      <c r="RMU119" s="1">
        <f t="shared" ref="RMU119" si="7707">4*0.556*1.05</f>
        <v>2.34</v>
      </c>
      <c r="RMV119" s="4">
        <f t="shared" si="3132"/>
        <v>42.12</v>
      </c>
      <c r="RMY119" s="1" t="s">
        <v>538</v>
      </c>
      <c r="RMZ119" s="4" t="str" cm="1">
        <f t="array" ref="RMZ119:RNB119">IFERROR(VLOOKUP(RMY119,[1]MA!$A$6:$D$32,{2,3,4},0),IFERROR(VLOOKUP(RMY119,[1]MO!$A$6:$D$26,{2,3,4},0),IFERROR(VLOOKUP(RMY119,[1]MQ!$A$6:$D$26,{2,3,4},0),IFERROR(VLOOKUP(RMY119,[1]BA!$A$6:$H$184,{2,5,8},0),{"No encontrado","X","X"}))))</f>
        <v>VARILLA CORRUGADA</v>
      </c>
      <c r="RNA119" s="12" t="str">
        <v>Kg</v>
      </c>
      <c r="RNB119" s="4">
        <v>18</v>
      </c>
      <c r="RNC119" s="1">
        <f t="shared" ref="RNC119" si="7708">4*0.556*1.05</f>
        <v>2.34</v>
      </c>
      <c r="RND119" s="4">
        <f t="shared" si="3134"/>
        <v>42.12</v>
      </c>
      <c r="RNG119" s="1" t="s">
        <v>538</v>
      </c>
      <c r="RNH119" s="4" t="str" cm="1">
        <f t="array" ref="RNH119:RNJ119">IFERROR(VLOOKUP(RNG119,[1]MA!$A$6:$D$32,{2,3,4},0),IFERROR(VLOOKUP(RNG119,[1]MO!$A$6:$D$26,{2,3,4},0),IFERROR(VLOOKUP(RNG119,[1]MQ!$A$6:$D$26,{2,3,4},0),IFERROR(VLOOKUP(RNG119,[1]BA!$A$6:$H$184,{2,5,8},0),{"No encontrado","X","X"}))))</f>
        <v>VARILLA CORRUGADA</v>
      </c>
      <c r="RNI119" s="12" t="str">
        <v>Kg</v>
      </c>
      <c r="RNJ119" s="4">
        <v>18</v>
      </c>
      <c r="RNK119" s="1">
        <f t="shared" ref="RNK119" si="7709">4*0.556*1.05</f>
        <v>2.34</v>
      </c>
      <c r="RNL119" s="4">
        <f t="shared" si="3136"/>
        <v>42.12</v>
      </c>
      <c r="RNO119" s="1" t="s">
        <v>538</v>
      </c>
      <c r="RNP119" s="4" t="str" cm="1">
        <f t="array" ref="RNP119:RNR119">IFERROR(VLOOKUP(RNO119,[1]MA!$A$6:$D$32,{2,3,4},0),IFERROR(VLOOKUP(RNO119,[1]MO!$A$6:$D$26,{2,3,4},0),IFERROR(VLOOKUP(RNO119,[1]MQ!$A$6:$D$26,{2,3,4},0),IFERROR(VLOOKUP(RNO119,[1]BA!$A$6:$H$184,{2,5,8},0),{"No encontrado","X","X"}))))</f>
        <v>VARILLA CORRUGADA</v>
      </c>
      <c r="RNQ119" s="12" t="str">
        <v>Kg</v>
      </c>
      <c r="RNR119" s="4">
        <v>18</v>
      </c>
      <c r="RNS119" s="1">
        <f t="shared" ref="RNS119" si="7710">4*0.556*1.05</f>
        <v>2.34</v>
      </c>
      <c r="RNT119" s="4">
        <f t="shared" si="3138"/>
        <v>42.12</v>
      </c>
      <c r="RNW119" s="1" t="s">
        <v>538</v>
      </c>
      <c r="RNX119" s="4" t="str" cm="1">
        <f t="array" ref="RNX119:RNZ119">IFERROR(VLOOKUP(RNW119,[1]MA!$A$6:$D$32,{2,3,4},0),IFERROR(VLOOKUP(RNW119,[1]MO!$A$6:$D$26,{2,3,4},0),IFERROR(VLOOKUP(RNW119,[1]MQ!$A$6:$D$26,{2,3,4},0),IFERROR(VLOOKUP(RNW119,[1]BA!$A$6:$H$184,{2,5,8},0),{"No encontrado","X","X"}))))</f>
        <v>VARILLA CORRUGADA</v>
      </c>
      <c r="RNY119" s="12" t="str">
        <v>Kg</v>
      </c>
      <c r="RNZ119" s="4">
        <v>18</v>
      </c>
      <c r="ROA119" s="1">
        <f t="shared" ref="ROA119" si="7711">4*0.556*1.05</f>
        <v>2.34</v>
      </c>
      <c r="ROB119" s="4">
        <f t="shared" si="3140"/>
        <v>42.12</v>
      </c>
      <c r="ROE119" s="1" t="s">
        <v>538</v>
      </c>
      <c r="ROF119" s="4" t="str" cm="1">
        <f t="array" ref="ROF119:ROH119">IFERROR(VLOOKUP(ROE119,[1]MA!$A$6:$D$32,{2,3,4},0),IFERROR(VLOOKUP(ROE119,[1]MO!$A$6:$D$26,{2,3,4},0),IFERROR(VLOOKUP(ROE119,[1]MQ!$A$6:$D$26,{2,3,4},0),IFERROR(VLOOKUP(ROE119,[1]BA!$A$6:$H$184,{2,5,8},0),{"No encontrado","X","X"}))))</f>
        <v>VARILLA CORRUGADA</v>
      </c>
      <c r="ROG119" s="12" t="str">
        <v>Kg</v>
      </c>
      <c r="ROH119" s="4">
        <v>18</v>
      </c>
      <c r="ROI119" s="1">
        <f t="shared" ref="ROI119" si="7712">4*0.556*1.05</f>
        <v>2.34</v>
      </c>
      <c r="ROJ119" s="4">
        <f t="shared" si="3142"/>
        <v>42.12</v>
      </c>
      <c r="ROM119" s="1" t="s">
        <v>538</v>
      </c>
      <c r="RON119" s="4" t="str" cm="1">
        <f t="array" ref="RON119:ROP119">IFERROR(VLOOKUP(ROM119,[1]MA!$A$6:$D$32,{2,3,4},0),IFERROR(VLOOKUP(ROM119,[1]MO!$A$6:$D$26,{2,3,4},0),IFERROR(VLOOKUP(ROM119,[1]MQ!$A$6:$D$26,{2,3,4},0),IFERROR(VLOOKUP(ROM119,[1]BA!$A$6:$H$184,{2,5,8},0),{"No encontrado","X","X"}))))</f>
        <v>VARILLA CORRUGADA</v>
      </c>
      <c r="ROO119" s="12" t="str">
        <v>Kg</v>
      </c>
      <c r="ROP119" s="4">
        <v>18</v>
      </c>
      <c r="ROQ119" s="1">
        <f t="shared" ref="ROQ119" si="7713">4*0.556*1.05</f>
        <v>2.34</v>
      </c>
      <c r="ROR119" s="4">
        <f t="shared" si="3144"/>
        <v>42.12</v>
      </c>
      <c r="ROU119" s="1" t="s">
        <v>538</v>
      </c>
      <c r="ROV119" s="4" t="str" cm="1">
        <f t="array" ref="ROV119:ROX119">IFERROR(VLOOKUP(ROU119,[1]MA!$A$6:$D$32,{2,3,4},0),IFERROR(VLOOKUP(ROU119,[1]MO!$A$6:$D$26,{2,3,4},0),IFERROR(VLOOKUP(ROU119,[1]MQ!$A$6:$D$26,{2,3,4},0),IFERROR(VLOOKUP(ROU119,[1]BA!$A$6:$H$184,{2,5,8},0),{"No encontrado","X","X"}))))</f>
        <v>VARILLA CORRUGADA</v>
      </c>
      <c r="ROW119" s="12" t="str">
        <v>Kg</v>
      </c>
      <c r="ROX119" s="4">
        <v>18</v>
      </c>
      <c r="ROY119" s="1">
        <f t="shared" ref="ROY119" si="7714">4*0.556*1.05</f>
        <v>2.34</v>
      </c>
      <c r="ROZ119" s="4">
        <f t="shared" si="3146"/>
        <v>42.12</v>
      </c>
      <c r="RPC119" s="1" t="s">
        <v>538</v>
      </c>
      <c r="RPD119" s="4" t="str" cm="1">
        <f t="array" ref="RPD119:RPF119">IFERROR(VLOOKUP(RPC119,[1]MA!$A$6:$D$32,{2,3,4},0),IFERROR(VLOOKUP(RPC119,[1]MO!$A$6:$D$26,{2,3,4},0),IFERROR(VLOOKUP(RPC119,[1]MQ!$A$6:$D$26,{2,3,4},0),IFERROR(VLOOKUP(RPC119,[1]BA!$A$6:$H$184,{2,5,8},0),{"No encontrado","X","X"}))))</f>
        <v>VARILLA CORRUGADA</v>
      </c>
      <c r="RPE119" s="12" t="str">
        <v>Kg</v>
      </c>
      <c r="RPF119" s="4">
        <v>18</v>
      </c>
      <c r="RPG119" s="1">
        <f t="shared" ref="RPG119" si="7715">4*0.556*1.05</f>
        <v>2.34</v>
      </c>
      <c r="RPH119" s="4">
        <f t="shared" si="3148"/>
        <v>42.12</v>
      </c>
      <c r="RPK119" s="1" t="s">
        <v>538</v>
      </c>
      <c r="RPL119" s="4" t="str" cm="1">
        <f t="array" ref="RPL119:RPN119">IFERROR(VLOOKUP(RPK119,[1]MA!$A$6:$D$32,{2,3,4},0),IFERROR(VLOOKUP(RPK119,[1]MO!$A$6:$D$26,{2,3,4},0),IFERROR(VLOOKUP(RPK119,[1]MQ!$A$6:$D$26,{2,3,4},0),IFERROR(VLOOKUP(RPK119,[1]BA!$A$6:$H$184,{2,5,8},0),{"No encontrado","X","X"}))))</f>
        <v>VARILLA CORRUGADA</v>
      </c>
      <c r="RPM119" s="12" t="str">
        <v>Kg</v>
      </c>
      <c r="RPN119" s="4">
        <v>18</v>
      </c>
      <c r="RPO119" s="1">
        <f t="shared" ref="RPO119" si="7716">4*0.556*1.05</f>
        <v>2.34</v>
      </c>
      <c r="RPP119" s="4">
        <f t="shared" si="3150"/>
        <v>42.12</v>
      </c>
      <c r="RPS119" s="1" t="s">
        <v>538</v>
      </c>
      <c r="RPT119" s="4" t="str" cm="1">
        <f t="array" ref="RPT119:RPV119">IFERROR(VLOOKUP(RPS119,[1]MA!$A$6:$D$32,{2,3,4},0),IFERROR(VLOOKUP(RPS119,[1]MO!$A$6:$D$26,{2,3,4},0),IFERROR(VLOOKUP(RPS119,[1]MQ!$A$6:$D$26,{2,3,4},0),IFERROR(VLOOKUP(RPS119,[1]BA!$A$6:$H$184,{2,5,8},0),{"No encontrado","X","X"}))))</f>
        <v>VARILLA CORRUGADA</v>
      </c>
      <c r="RPU119" s="12" t="str">
        <v>Kg</v>
      </c>
      <c r="RPV119" s="4">
        <v>18</v>
      </c>
      <c r="RPW119" s="1">
        <f t="shared" ref="RPW119" si="7717">4*0.556*1.05</f>
        <v>2.34</v>
      </c>
      <c r="RPX119" s="4">
        <f t="shared" si="3152"/>
        <v>42.12</v>
      </c>
      <c r="RQA119" s="1" t="s">
        <v>538</v>
      </c>
      <c r="RQB119" s="4" t="str" cm="1">
        <f t="array" ref="RQB119:RQD119">IFERROR(VLOOKUP(RQA119,[1]MA!$A$6:$D$32,{2,3,4},0),IFERROR(VLOOKUP(RQA119,[1]MO!$A$6:$D$26,{2,3,4},0),IFERROR(VLOOKUP(RQA119,[1]MQ!$A$6:$D$26,{2,3,4},0),IFERROR(VLOOKUP(RQA119,[1]BA!$A$6:$H$184,{2,5,8},0),{"No encontrado","X","X"}))))</f>
        <v>VARILLA CORRUGADA</v>
      </c>
      <c r="RQC119" s="12" t="str">
        <v>Kg</v>
      </c>
      <c r="RQD119" s="4">
        <v>18</v>
      </c>
      <c r="RQE119" s="1">
        <f t="shared" ref="RQE119" si="7718">4*0.556*1.05</f>
        <v>2.34</v>
      </c>
      <c r="RQF119" s="4">
        <f t="shared" si="3154"/>
        <v>42.12</v>
      </c>
      <c r="RQI119" s="1" t="s">
        <v>538</v>
      </c>
      <c r="RQJ119" s="4" t="str" cm="1">
        <f t="array" ref="RQJ119:RQL119">IFERROR(VLOOKUP(RQI119,[1]MA!$A$6:$D$32,{2,3,4},0),IFERROR(VLOOKUP(RQI119,[1]MO!$A$6:$D$26,{2,3,4},0),IFERROR(VLOOKUP(RQI119,[1]MQ!$A$6:$D$26,{2,3,4},0),IFERROR(VLOOKUP(RQI119,[1]BA!$A$6:$H$184,{2,5,8},0),{"No encontrado","X","X"}))))</f>
        <v>VARILLA CORRUGADA</v>
      </c>
      <c r="RQK119" s="12" t="str">
        <v>Kg</v>
      </c>
      <c r="RQL119" s="4">
        <v>18</v>
      </c>
      <c r="RQM119" s="1">
        <f t="shared" ref="RQM119" si="7719">4*0.556*1.05</f>
        <v>2.34</v>
      </c>
      <c r="RQN119" s="4">
        <f t="shared" si="3156"/>
        <v>42.12</v>
      </c>
      <c r="RQQ119" s="1" t="s">
        <v>538</v>
      </c>
      <c r="RQR119" s="4" t="str" cm="1">
        <f t="array" ref="RQR119:RQT119">IFERROR(VLOOKUP(RQQ119,[1]MA!$A$6:$D$32,{2,3,4},0),IFERROR(VLOOKUP(RQQ119,[1]MO!$A$6:$D$26,{2,3,4},0),IFERROR(VLOOKUP(RQQ119,[1]MQ!$A$6:$D$26,{2,3,4},0),IFERROR(VLOOKUP(RQQ119,[1]BA!$A$6:$H$184,{2,5,8},0),{"No encontrado","X","X"}))))</f>
        <v>VARILLA CORRUGADA</v>
      </c>
      <c r="RQS119" s="12" t="str">
        <v>Kg</v>
      </c>
      <c r="RQT119" s="4">
        <v>18</v>
      </c>
      <c r="RQU119" s="1">
        <f t="shared" ref="RQU119" si="7720">4*0.556*1.05</f>
        <v>2.34</v>
      </c>
      <c r="RQV119" s="4">
        <f t="shared" si="3158"/>
        <v>42.12</v>
      </c>
      <c r="RQY119" s="1" t="s">
        <v>538</v>
      </c>
      <c r="RQZ119" s="4" t="str" cm="1">
        <f t="array" ref="RQZ119:RRB119">IFERROR(VLOOKUP(RQY119,[1]MA!$A$6:$D$32,{2,3,4},0),IFERROR(VLOOKUP(RQY119,[1]MO!$A$6:$D$26,{2,3,4},0),IFERROR(VLOOKUP(RQY119,[1]MQ!$A$6:$D$26,{2,3,4},0),IFERROR(VLOOKUP(RQY119,[1]BA!$A$6:$H$184,{2,5,8},0),{"No encontrado","X","X"}))))</f>
        <v>VARILLA CORRUGADA</v>
      </c>
      <c r="RRA119" s="12" t="str">
        <v>Kg</v>
      </c>
      <c r="RRB119" s="4">
        <v>18</v>
      </c>
      <c r="RRC119" s="1">
        <f t="shared" ref="RRC119" si="7721">4*0.556*1.05</f>
        <v>2.34</v>
      </c>
      <c r="RRD119" s="4">
        <f t="shared" si="3160"/>
        <v>42.12</v>
      </c>
      <c r="RRG119" s="1" t="s">
        <v>538</v>
      </c>
      <c r="RRH119" s="4" t="str" cm="1">
        <f t="array" ref="RRH119:RRJ119">IFERROR(VLOOKUP(RRG119,[1]MA!$A$6:$D$32,{2,3,4},0),IFERROR(VLOOKUP(RRG119,[1]MO!$A$6:$D$26,{2,3,4},0),IFERROR(VLOOKUP(RRG119,[1]MQ!$A$6:$D$26,{2,3,4},0),IFERROR(VLOOKUP(RRG119,[1]BA!$A$6:$H$184,{2,5,8},0),{"No encontrado","X","X"}))))</f>
        <v>VARILLA CORRUGADA</v>
      </c>
      <c r="RRI119" s="12" t="str">
        <v>Kg</v>
      </c>
      <c r="RRJ119" s="4">
        <v>18</v>
      </c>
      <c r="RRK119" s="1">
        <f t="shared" ref="RRK119" si="7722">4*0.556*1.05</f>
        <v>2.34</v>
      </c>
      <c r="RRL119" s="4">
        <f t="shared" si="3162"/>
        <v>42.12</v>
      </c>
      <c r="RRO119" s="1" t="s">
        <v>538</v>
      </c>
      <c r="RRP119" s="4" t="str" cm="1">
        <f t="array" ref="RRP119:RRR119">IFERROR(VLOOKUP(RRO119,[1]MA!$A$6:$D$32,{2,3,4},0),IFERROR(VLOOKUP(RRO119,[1]MO!$A$6:$D$26,{2,3,4},0),IFERROR(VLOOKUP(RRO119,[1]MQ!$A$6:$D$26,{2,3,4},0),IFERROR(VLOOKUP(RRO119,[1]BA!$A$6:$H$184,{2,5,8},0),{"No encontrado","X","X"}))))</f>
        <v>VARILLA CORRUGADA</v>
      </c>
      <c r="RRQ119" s="12" t="str">
        <v>Kg</v>
      </c>
      <c r="RRR119" s="4">
        <v>18</v>
      </c>
      <c r="RRS119" s="1">
        <f t="shared" ref="RRS119" si="7723">4*0.556*1.05</f>
        <v>2.34</v>
      </c>
      <c r="RRT119" s="4">
        <f t="shared" si="3164"/>
        <v>42.12</v>
      </c>
      <c r="RRW119" s="1" t="s">
        <v>538</v>
      </c>
      <c r="RRX119" s="4" t="str" cm="1">
        <f t="array" ref="RRX119:RRZ119">IFERROR(VLOOKUP(RRW119,[1]MA!$A$6:$D$32,{2,3,4},0),IFERROR(VLOOKUP(RRW119,[1]MO!$A$6:$D$26,{2,3,4},0),IFERROR(VLOOKUP(RRW119,[1]MQ!$A$6:$D$26,{2,3,4},0),IFERROR(VLOOKUP(RRW119,[1]BA!$A$6:$H$184,{2,5,8},0),{"No encontrado","X","X"}))))</f>
        <v>VARILLA CORRUGADA</v>
      </c>
      <c r="RRY119" s="12" t="str">
        <v>Kg</v>
      </c>
      <c r="RRZ119" s="4">
        <v>18</v>
      </c>
      <c r="RSA119" s="1">
        <f t="shared" ref="RSA119" si="7724">4*0.556*1.05</f>
        <v>2.34</v>
      </c>
      <c r="RSB119" s="4">
        <f t="shared" si="3166"/>
        <v>42.12</v>
      </c>
      <c r="RSE119" s="1" t="s">
        <v>538</v>
      </c>
      <c r="RSF119" s="4" t="str" cm="1">
        <f t="array" ref="RSF119:RSH119">IFERROR(VLOOKUP(RSE119,[1]MA!$A$6:$D$32,{2,3,4},0),IFERROR(VLOOKUP(RSE119,[1]MO!$A$6:$D$26,{2,3,4},0),IFERROR(VLOOKUP(RSE119,[1]MQ!$A$6:$D$26,{2,3,4},0),IFERROR(VLOOKUP(RSE119,[1]BA!$A$6:$H$184,{2,5,8},0),{"No encontrado","X","X"}))))</f>
        <v>VARILLA CORRUGADA</v>
      </c>
      <c r="RSG119" s="12" t="str">
        <v>Kg</v>
      </c>
      <c r="RSH119" s="4">
        <v>18</v>
      </c>
      <c r="RSI119" s="1">
        <f t="shared" ref="RSI119" si="7725">4*0.556*1.05</f>
        <v>2.34</v>
      </c>
      <c r="RSJ119" s="4">
        <f t="shared" si="3168"/>
        <v>42.12</v>
      </c>
      <c r="RSM119" s="1" t="s">
        <v>538</v>
      </c>
      <c r="RSN119" s="4" t="str" cm="1">
        <f t="array" ref="RSN119:RSP119">IFERROR(VLOOKUP(RSM119,[1]MA!$A$6:$D$32,{2,3,4},0),IFERROR(VLOOKUP(RSM119,[1]MO!$A$6:$D$26,{2,3,4},0),IFERROR(VLOOKUP(RSM119,[1]MQ!$A$6:$D$26,{2,3,4},0),IFERROR(VLOOKUP(RSM119,[1]BA!$A$6:$H$184,{2,5,8},0),{"No encontrado","X","X"}))))</f>
        <v>VARILLA CORRUGADA</v>
      </c>
      <c r="RSO119" s="12" t="str">
        <v>Kg</v>
      </c>
      <c r="RSP119" s="4">
        <v>18</v>
      </c>
      <c r="RSQ119" s="1">
        <f t="shared" ref="RSQ119" si="7726">4*0.556*1.05</f>
        <v>2.34</v>
      </c>
      <c r="RSR119" s="4">
        <f t="shared" si="3170"/>
        <v>42.12</v>
      </c>
      <c r="RSU119" s="1" t="s">
        <v>538</v>
      </c>
      <c r="RSV119" s="4" t="str" cm="1">
        <f t="array" ref="RSV119:RSX119">IFERROR(VLOOKUP(RSU119,[1]MA!$A$6:$D$32,{2,3,4},0),IFERROR(VLOOKUP(RSU119,[1]MO!$A$6:$D$26,{2,3,4},0),IFERROR(VLOOKUP(RSU119,[1]MQ!$A$6:$D$26,{2,3,4},0),IFERROR(VLOOKUP(RSU119,[1]BA!$A$6:$H$184,{2,5,8},0),{"No encontrado","X","X"}))))</f>
        <v>VARILLA CORRUGADA</v>
      </c>
      <c r="RSW119" s="12" t="str">
        <v>Kg</v>
      </c>
      <c r="RSX119" s="4">
        <v>18</v>
      </c>
      <c r="RSY119" s="1">
        <f t="shared" ref="RSY119" si="7727">4*0.556*1.05</f>
        <v>2.34</v>
      </c>
      <c r="RSZ119" s="4">
        <f t="shared" si="3172"/>
        <v>42.12</v>
      </c>
      <c r="RTC119" s="1" t="s">
        <v>538</v>
      </c>
      <c r="RTD119" s="4" t="str" cm="1">
        <f t="array" ref="RTD119:RTF119">IFERROR(VLOOKUP(RTC119,[1]MA!$A$6:$D$32,{2,3,4},0),IFERROR(VLOOKUP(RTC119,[1]MO!$A$6:$D$26,{2,3,4},0),IFERROR(VLOOKUP(RTC119,[1]MQ!$A$6:$D$26,{2,3,4},0),IFERROR(VLOOKUP(RTC119,[1]BA!$A$6:$H$184,{2,5,8},0),{"No encontrado","X","X"}))))</f>
        <v>VARILLA CORRUGADA</v>
      </c>
      <c r="RTE119" s="12" t="str">
        <v>Kg</v>
      </c>
      <c r="RTF119" s="4">
        <v>18</v>
      </c>
      <c r="RTG119" s="1">
        <f t="shared" ref="RTG119" si="7728">4*0.556*1.05</f>
        <v>2.34</v>
      </c>
      <c r="RTH119" s="4">
        <f t="shared" si="3174"/>
        <v>42.12</v>
      </c>
      <c r="RTK119" s="1" t="s">
        <v>538</v>
      </c>
      <c r="RTL119" s="4" t="str" cm="1">
        <f t="array" ref="RTL119:RTN119">IFERROR(VLOOKUP(RTK119,[1]MA!$A$6:$D$32,{2,3,4},0),IFERROR(VLOOKUP(RTK119,[1]MO!$A$6:$D$26,{2,3,4},0),IFERROR(VLOOKUP(RTK119,[1]MQ!$A$6:$D$26,{2,3,4},0),IFERROR(VLOOKUP(RTK119,[1]BA!$A$6:$H$184,{2,5,8},0),{"No encontrado","X","X"}))))</f>
        <v>VARILLA CORRUGADA</v>
      </c>
      <c r="RTM119" s="12" t="str">
        <v>Kg</v>
      </c>
      <c r="RTN119" s="4">
        <v>18</v>
      </c>
      <c r="RTO119" s="1">
        <f t="shared" ref="RTO119" si="7729">4*0.556*1.05</f>
        <v>2.34</v>
      </c>
      <c r="RTP119" s="4">
        <f t="shared" si="3176"/>
        <v>42.12</v>
      </c>
      <c r="RTS119" s="1" t="s">
        <v>538</v>
      </c>
      <c r="RTT119" s="4" t="str" cm="1">
        <f t="array" ref="RTT119:RTV119">IFERROR(VLOOKUP(RTS119,[1]MA!$A$6:$D$32,{2,3,4},0),IFERROR(VLOOKUP(RTS119,[1]MO!$A$6:$D$26,{2,3,4},0),IFERROR(VLOOKUP(RTS119,[1]MQ!$A$6:$D$26,{2,3,4},0),IFERROR(VLOOKUP(RTS119,[1]BA!$A$6:$H$184,{2,5,8},0),{"No encontrado","X","X"}))))</f>
        <v>VARILLA CORRUGADA</v>
      </c>
      <c r="RTU119" s="12" t="str">
        <v>Kg</v>
      </c>
      <c r="RTV119" s="4">
        <v>18</v>
      </c>
      <c r="RTW119" s="1">
        <f t="shared" ref="RTW119" si="7730">4*0.556*1.05</f>
        <v>2.34</v>
      </c>
      <c r="RTX119" s="4">
        <f t="shared" si="3178"/>
        <v>42.12</v>
      </c>
      <c r="RUA119" s="1" t="s">
        <v>538</v>
      </c>
      <c r="RUB119" s="4" t="str" cm="1">
        <f t="array" ref="RUB119:RUD119">IFERROR(VLOOKUP(RUA119,[1]MA!$A$6:$D$32,{2,3,4},0),IFERROR(VLOOKUP(RUA119,[1]MO!$A$6:$D$26,{2,3,4},0),IFERROR(VLOOKUP(RUA119,[1]MQ!$A$6:$D$26,{2,3,4},0),IFERROR(VLOOKUP(RUA119,[1]BA!$A$6:$H$184,{2,5,8},0),{"No encontrado","X","X"}))))</f>
        <v>VARILLA CORRUGADA</v>
      </c>
      <c r="RUC119" s="12" t="str">
        <v>Kg</v>
      </c>
      <c r="RUD119" s="4">
        <v>18</v>
      </c>
      <c r="RUE119" s="1">
        <f t="shared" ref="RUE119" si="7731">4*0.556*1.05</f>
        <v>2.34</v>
      </c>
      <c r="RUF119" s="4">
        <f t="shared" si="3180"/>
        <v>42.12</v>
      </c>
      <c r="RUI119" s="1" t="s">
        <v>538</v>
      </c>
      <c r="RUJ119" s="4" t="str" cm="1">
        <f t="array" ref="RUJ119:RUL119">IFERROR(VLOOKUP(RUI119,[1]MA!$A$6:$D$32,{2,3,4},0),IFERROR(VLOOKUP(RUI119,[1]MO!$A$6:$D$26,{2,3,4},0),IFERROR(VLOOKUP(RUI119,[1]MQ!$A$6:$D$26,{2,3,4},0),IFERROR(VLOOKUP(RUI119,[1]BA!$A$6:$H$184,{2,5,8},0),{"No encontrado","X","X"}))))</f>
        <v>VARILLA CORRUGADA</v>
      </c>
      <c r="RUK119" s="12" t="str">
        <v>Kg</v>
      </c>
      <c r="RUL119" s="4">
        <v>18</v>
      </c>
      <c r="RUM119" s="1">
        <f t="shared" ref="RUM119" si="7732">4*0.556*1.05</f>
        <v>2.34</v>
      </c>
      <c r="RUN119" s="4">
        <f t="shared" si="3182"/>
        <v>42.12</v>
      </c>
      <c r="RUQ119" s="1" t="s">
        <v>538</v>
      </c>
      <c r="RUR119" s="4" t="str" cm="1">
        <f t="array" ref="RUR119:RUT119">IFERROR(VLOOKUP(RUQ119,[1]MA!$A$6:$D$32,{2,3,4},0),IFERROR(VLOOKUP(RUQ119,[1]MO!$A$6:$D$26,{2,3,4},0),IFERROR(VLOOKUP(RUQ119,[1]MQ!$A$6:$D$26,{2,3,4},0),IFERROR(VLOOKUP(RUQ119,[1]BA!$A$6:$H$184,{2,5,8},0),{"No encontrado","X","X"}))))</f>
        <v>VARILLA CORRUGADA</v>
      </c>
      <c r="RUS119" s="12" t="str">
        <v>Kg</v>
      </c>
      <c r="RUT119" s="4">
        <v>18</v>
      </c>
      <c r="RUU119" s="1">
        <f t="shared" ref="RUU119" si="7733">4*0.556*1.05</f>
        <v>2.34</v>
      </c>
      <c r="RUV119" s="4">
        <f t="shared" si="3184"/>
        <v>42.12</v>
      </c>
      <c r="RUY119" s="1" t="s">
        <v>538</v>
      </c>
      <c r="RUZ119" s="4" t="str" cm="1">
        <f t="array" ref="RUZ119:RVB119">IFERROR(VLOOKUP(RUY119,[1]MA!$A$6:$D$32,{2,3,4},0),IFERROR(VLOOKUP(RUY119,[1]MO!$A$6:$D$26,{2,3,4},0),IFERROR(VLOOKUP(RUY119,[1]MQ!$A$6:$D$26,{2,3,4},0),IFERROR(VLOOKUP(RUY119,[1]BA!$A$6:$H$184,{2,5,8},0),{"No encontrado","X","X"}))))</f>
        <v>VARILLA CORRUGADA</v>
      </c>
      <c r="RVA119" s="12" t="str">
        <v>Kg</v>
      </c>
      <c r="RVB119" s="4">
        <v>18</v>
      </c>
      <c r="RVC119" s="1">
        <f t="shared" ref="RVC119" si="7734">4*0.556*1.05</f>
        <v>2.34</v>
      </c>
      <c r="RVD119" s="4">
        <f t="shared" si="3186"/>
        <v>42.12</v>
      </c>
      <c r="RVG119" s="1" t="s">
        <v>538</v>
      </c>
      <c r="RVH119" s="4" t="str" cm="1">
        <f t="array" ref="RVH119:RVJ119">IFERROR(VLOOKUP(RVG119,[1]MA!$A$6:$D$32,{2,3,4},0),IFERROR(VLOOKUP(RVG119,[1]MO!$A$6:$D$26,{2,3,4},0),IFERROR(VLOOKUP(RVG119,[1]MQ!$A$6:$D$26,{2,3,4},0),IFERROR(VLOOKUP(RVG119,[1]BA!$A$6:$H$184,{2,5,8},0),{"No encontrado","X","X"}))))</f>
        <v>VARILLA CORRUGADA</v>
      </c>
      <c r="RVI119" s="12" t="str">
        <v>Kg</v>
      </c>
      <c r="RVJ119" s="4">
        <v>18</v>
      </c>
      <c r="RVK119" s="1">
        <f t="shared" ref="RVK119" si="7735">4*0.556*1.05</f>
        <v>2.34</v>
      </c>
      <c r="RVL119" s="4">
        <f t="shared" si="3188"/>
        <v>42.12</v>
      </c>
      <c r="RVO119" s="1" t="s">
        <v>538</v>
      </c>
      <c r="RVP119" s="4" t="str" cm="1">
        <f t="array" ref="RVP119:RVR119">IFERROR(VLOOKUP(RVO119,[1]MA!$A$6:$D$32,{2,3,4},0),IFERROR(VLOOKUP(RVO119,[1]MO!$A$6:$D$26,{2,3,4},0),IFERROR(VLOOKUP(RVO119,[1]MQ!$A$6:$D$26,{2,3,4},0),IFERROR(VLOOKUP(RVO119,[1]BA!$A$6:$H$184,{2,5,8},0),{"No encontrado","X","X"}))))</f>
        <v>VARILLA CORRUGADA</v>
      </c>
      <c r="RVQ119" s="12" t="str">
        <v>Kg</v>
      </c>
      <c r="RVR119" s="4">
        <v>18</v>
      </c>
      <c r="RVS119" s="1">
        <f t="shared" ref="RVS119" si="7736">4*0.556*1.05</f>
        <v>2.34</v>
      </c>
      <c r="RVT119" s="4">
        <f t="shared" si="3190"/>
        <v>42.12</v>
      </c>
      <c r="RVW119" s="1" t="s">
        <v>538</v>
      </c>
      <c r="RVX119" s="4" t="str" cm="1">
        <f t="array" ref="RVX119:RVZ119">IFERROR(VLOOKUP(RVW119,[1]MA!$A$6:$D$32,{2,3,4},0),IFERROR(VLOOKUP(RVW119,[1]MO!$A$6:$D$26,{2,3,4},0),IFERROR(VLOOKUP(RVW119,[1]MQ!$A$6:$D$26,{2,3,4},0),IFERROR(VLOOKUP(RVW119,[1]BA!$A$6:$H$184,{2,5,8},0),{"No encontrado","X","X"}))))</f>
        <v>VARILLA CORRUGADA</v>
      </c>
      <c r="RVY119" s="12" t="str">
        <v>Kg</v>
      </c>
      <c r="RVZ119" s="4">
        <v>18</v>
      </c>
      <c r="RWA119" s="1">
        <f t="shared" ref="RWA119" si="7737">4*0.556*1.05</f>
        <v>2.34</v>
      </c>
      <c r="RWB119" s="4">
        <f t="shared" si="3192"/>
        <v>42.12</v>
      </c>
      <c r="RWE119" s="1" t="s">
        <v>538</v>
      </c>
      <c r="RWF119" s="4" t="str" cm="1">
        <f t="array" ref="RWF119:RWH119">IFERROR(VLOOKUP(RWE119,[1]MA!$A$6:$D$32,{2,3,4},0),IFERROR(VLOOKUP(RWE119,[1]MO!$A$6:$D$26,{2,3,4},0),IFERROR(VLOOKUP(RWE119,[1]MQ!$A$6:$D$26,{2,3,4},0),IFERROR(VLOOKUP(RWE119,[1]BA!$A$6:$H$184,{2,5,8},0),{"No encontrado","X","X"}))))</f>
        <v>VARILLA CORRUGADA</v>
      </c>
      <c r="RWG119" s="12" t="str">
        <v>Kg</v>
      </c>
      <c r="RWH119" s="4">
        <v>18</v>
      </c>
      <c r="RWI119" s="1">
        <f t="shared" ref="RWI119" si="7738">4*0.556*1.05</f>
        <v>2.34</v>
      </c>
      <c r="RWJ119" s="4">
        <f t="shared" si="3194"/>
        <v>42.12</v>
      </c>
      <c r="RWM119" s="1" t="s">
        <v>538</v>
      </c>
      <c r="RWN119" s="4" t="str" cm="1">
        <f t="array" ref="RWN119:RWP119">IFERROR(VLOOKUP(RWM119,[1]MA!$A$6:$D$32,{2,3,4},0),IFERROR(VLOOKUP(RWM119,[1]MO!$A$6:$D$26,{2,3,4},0),IFERROR(VLOOKUP(RWM119,[1]MQ!$A$6:$D$26,{2,3,4},0),IFERROR(VLOOKUP(RWM119,[1]BA!$A$6:$H$184,{2,5,8},0),{"No encontrado","X","X"}))))</f>
        <v>VARILLA CORRUGADA</v>
      </c>
      <c r="RWO119" s="12" t="str">
        <v>Kg</v>
      </c>
      <c r="RWP119" s="4">
        <v>18</v>
      </c>
      <c r="RWQ119" s="1">
        <f t="shared" ref="RWQ119" si="7739">4*0.556*1.05</f>
        <v>2.34</v>
      </c>
      <c r="RWR119" s="4">
        <f t="shared" si="3196"/>
        <v>42.12</v>
      </c>
      <c r="RWU119" s="1" t="s">
        <v>538</v>
      </c>
      <c r="RWV119" s="4" t="str" cm="1">
        <f t="array" ref="RWV119:RWX119">IFERROR(VLOOKUP(RWU119,[1]MA!$A$6:$D$32,{2,3,4},0),IFERROR(VLOOKUP(RWU119,[1]MO!$A$6:$D$26,{2,3,4},0),IFERROR(VLOOKUP(RWU119,[1]MQ!$A$6:$D$26,{2,3,4},0),IFERROR(VLOOKUP(RWU119,[1]BA!$A$6:$H$184,{2,5,8},0),{"No encontrado","X","X"}))))</f>
        <v>VARILLA CORRUGADA</v>
      </c>
      <c r="RWW119" s="12" t="str">
        <v>Kg</v>
      </c>
      <c r="RWX119" s="4">
        <v>18</v>
      </c>
      <c r="RWY119" s="1">
        <f t="shared" ref="RWY119" si="7740">4*0.556*1.05</f>
        <v>2.34</v>
      </c>
      <c r="RWZ119" s="4">
        <f t="shared" si="3198"/>
        <v>42.12</v>
      </c>
      <c r="RXC119" s="1" t="s">
        <v>538</v>
      </c>
      <c r="RXD119" s="4" t="str" cm="1">
        <f t="array" ref="RXD119:RXF119">IFERROR(VLOOKUP(RXC119,[1]MA!$A$6:$D$32,{2,3,4},0),IFERROR(VLOOKUP(RXC119,[1]MO!$A$6:$D$26,{2,3,4},0),IFERROR(VLOOKUP(RXC119,[1]MQ!$A$6:$D$26,{2,3,4},0),IFERROR(VLOOKUP(RXC119,[1]BA!$A$6:$H$184,{2,5,8},0),{"No encontrado","X","X"}))))</f>
        <v>VARILLA CORRUGADA</v>
      </c>
      <c r="RXE119" s="12" t="str">
        <v>Kg</v>
      </c>
      <c r="RXF119" s="4">
        <v>18</v>
      </c>
      <c r="RXG119" s="1">
        <f t="shared" ref="RXG119" si="7741">4*0.556*1.05</f>
        <v>2.34</v>
      </c>
      <c r="RXH119" s="4">
        <f t="shared" si="3200"/>
        <v>42.12</v>
      </c>
      <c r="RXK119" s="1" t="s">
        <v>538</v>
      </c>
      <c r="RXL119" s="4" t="str" cm="1">
        <f t="array" ref="RXL119:RXN119">IFERROR(VLOOKUP(RXK119,[1]MA!$A$6:$D$32,{2,3,4},0),IFERROR(VLOOKUP(RXK119,[1]MO!$A$6:$D$26,{2,3,4},0),IFERROR(VLOOKUP(RXK119,[1]MQ!$A$6:$D$26,{2,3,4},0),IFERROR(VLOOKUP(RXK119,[1]BA!$A$6:$H$184,{2,5,8},0),{"No encontrado","X","X"}))))</f>
        <v>VARILLA CORRUGADA</v>
      </c>
      <c r="RXM119" s="12" t="str">
        <v>Kg</v>
      </c>
      <c r="RXN119" s="4">
        <v>18</v>
      </c>
      <c r="RXO119" s="1">
        <f t="shared" ref="RXO119" si="7742">4*0.556*1.05</f>
        <v>2.34</v>
      </c>
      <c r="RXP119" s="4">
        <f t="shared" si="3202"/>
        <v>42.12</v>
      </c>
      <c r="RXS119" s="1" t="s">
        <v>538</v>
      </c>
      <c r="RXT119" s="4" t="str" cm="1">
        <f t="array" ref="RXT119:RXV119">IFERROR(VLOOKUP(RXS119,[1]MA!$A$6:$D$32,{2,3,4},0),IFERROR(VLOOKUP(RXS119,[1]MO!$A$6:$D$26,{2,3,4},0),IFERROR(VLOOKUP(RXS119,[1]MQ!$A$6:$D$26,{2,3,4},0),IFERROR(VLOOKUP(RXS119,[1]BA!$A$6:$H$184,{2,5,8},0),{"No encontrado","X","X"}))))</f>
        <v>VARILLA CORRUGADA</v>
      </c>
      <c r="RXU119" s="12" t="str">
        <v>Kg</v>
      </c>
      <c r="RXV119" s="4">
        <v>18</v>
      </c>
      <c r="RXW119" s="1">
        <f t="shared" ref="RXW119" si="7743">4*0.556*1.05</f>
        <v>2.34</v>
      </c>
      <c r="RXX119" s="4">
        <f t="shared" si="3204"/>
        <v>42.12</v>
      </c>
      <c r="RYA119" s="1" t="s">
        <v>538</v>
      </c>
      <c r="RYB119" s="4" t="str" cm="1">
        <f t="array" ref="RYB119:RYD119">IFERROR(VLOOKUP(RYA119,[1]MA!$A$6:$D$32,{2,3,4},0),IFERROR(VLOOKUP(RYA119,[1]MO!$A$6:$D$26,{2,3,4},0),IFERROR(VLOOKUP(RYA119,[1]MQ!$A$6:$D$26,{2,3,4},0),IFERROR(VLOOKUP(RYA119,[1]BA!$A$6:$H$184,{2,5,8},0),{"No encontrado","X","X"}))))</f>
        <v>VARILLA CORRUGADA</v>
      </c>
      <c r="RYC119" s="12" t="str">
        <v>Kg</v>
      </c>
      <c r="RYD119" s="4">
        <v>18</v>
      </c>
      <c r="RYE119" s="1">
        <f t="shared" ref="RYE119" si="7744">4*0.556*1.05</f>
        <v>2.34</v>
      </c>
      <c r="RYF119" s="4">
        <f t="shared" si="3206"/>
        <v>42.12</v>
      </c>
      <c r="RYI119" s="1" t="s">
        <v>538</v>
      </c>
      <c r="RYJ119" s="4" t="str" cm="1">
        <f t="array" ref="RYJ119:RYL119">IFERROR(VLOOKUP(RYI119,[1]MA!$A$6:$D$32,{2,3,4},0),IFERROR(VLOOKUP(RYI119,[1]MO!$A$6:$D$26,{2,3,4},0),IFERROR(VLOOKUP(RYI119,[1]MQ!$A$6:$D$26,{2,3,4},0),IFERROR(VLOOKUP(RYI119,[1]BA!$A$6:$H$184,{2,5,8},0),{"No encontrado","X","X"}))))</f>
        <v>VARILLA CORRUGADA</v>
      </c>
      <c r="RYK119" s="12" t="str">
        <v>Kg</v>
      </c>
      <c r="RYL119" s="4">
        <v>18</v>
      </c>
      <c r="RYM119" s="1">
        <f t="shared" ref="RYM119" si="7745">4*0.556*1.05</f>
        <v>2.34</v>
      </c>
      <c r="RYN119" s="4">
        <f t="shared" si="3208"/>
        <v>42.12</v>
      </c>
      <c r="RYQ119" s="1" t="s">
        <v>538</v>
      </c>
      <c r="RYR119" s="4" t="str" cm="1">
        <f t="array" ref="RYR119:RYT119">IFERROR(VLOOKUP(RYQ119,[1]MA!$A$6:$D$32,{2,3,4},0),IFERROR(VLOOKUP(RYQ119,[1]MO!$A$6:$D$26,{2,3,4},0),IFERROR(VLOOKUP(RYQ119,[1]MQ!$A$6:$D$26,{2,3,4},0),IFERROR(VLOOKUP(RYQ119,[1]BA!$A$6:$H$184,{2,5,8},0),{"No encontrado","X","X"}))))</f>
        <v>VARILLA CORRUGADA</v>
      </c>
      <c r="RYS119" s="12" t="str">
        <v>Kg</v>
      </c>
      <c r="RYT119" s="4">
        <v>18</v>
      </c>
      <c r="RYU119" s="1">
        <f t="shared" ref="RYU119" si="7746">4*0.556*1.05</f>
        <v>2.34</v>
      </c>
      <c r="RYV119" s="4">
        <f t="shared" si="3210"/>
        <v>42.12</v>
      </c>
      <c r="RYY119" s="1" t="s">
        <v>538</v>
      </c>
      <c r="RYZ119" s="4" t="str" cm="1">
        <f t="array" ref="RYZ119:RZB119">IFERROR(VLOOKUP(RYY119,[1]MA!$A$6:$D$32,{2,3,4},0),IFERROR(VLOOKUP(RYY119,[1]MO!$A$6:$D$26,{2,3,4},0),IFERROR(VLOOKUP(RYY119,[1]MQ!$A$6:$D$26,{2,3,4},0),IFERROR(VLOOKUP(RYY119,[1]BA!$A$6:$H$184,{2,5,8},0),{"No encontrado","X","X"}))))</f>
        <v>VARILLA CORRUGADA</v>
      </c>
      <c r="RZA119" s="12" t="str">
        <v>Kg</v>
      </c>
      <c r="RZB119" s="4">
        <v>18</v>
      </c>
      <c r="RZC119" s="1">
        <f t="shared" ref="RZC119" si="7747">4*0.556*1.05</f>
        <v>2.34</v>
      </c>
      <c r="RZD119" s="4">
        <f t="shared" si="3212"/>
        <v>42.12</v>
      </c>
      <c r="RZG119" s="1" t="s">
        <v>538</v>
      </c>
      <c r="RZH119" s="4" t="str" cm="1">
        <f t="array" ref="RZH119:RZJ119">IFERROR(VLOOKUP(RZG119,[1]MA!$A$6:$D$32,{2,3,4},0),IFERROR(VLOOKUP(RZG119,[1]MO!$A$6:$D$26,{2,3,4},0),IFERROR(VLOOKUP(RZG119,[1]MQ!$A$6:$D$26,{2,3,4},0),IFERROR(VLOOKUP(RZG119,[1]BA!$A$6:$H$184,{2,5,8},0),{"No encontrado","X","X"}))))</f>
        <v>VARILLA CORRUGADA</v>
      </c>
      <c r="RZI119" s="12" t="str">
        <v>Kg</v>
      </c>
      <c r="RZJ119" s="4">
        <v>18</v>
      </c>
      <c r="RZK119" s="1">
        <f t="shared" ref="RZK119" si="7748">4*0.556*1.05</f>
        <v>2.34</v>
      </c>
      <c r="RZL119" s="4">
        <f t="shared" si="3214"/>
        <v>42.12</v>
      </c>
      <c r="RZO119" s="1" t="s">
        <v>538</v>
      </c>
      <c r="RZP119" s="4" t="str" cm="1">
        <f t="array" ref="RZP119:RZR119">IFERROR(VLOOKUP(RZO119,[1]MA!$A$6:$D$32,{2,3,4},0),IFERROR(VLOOKUP(RZO119,[1]MO!$A$6:$D$26,{2,3,4},0),IFERROR(VLOOKUP(RZO119,[1]MQ!$A$6:$D$26,{2,3,4},0),IFERROR(VLOOKUP(RZO119,[1]BA!$A$6:$H$184,{2,5,8},0),{"No encontrado","X","X"}))))</f>
        <v>VARILLA CORRUGADA</v>
      </c>
      <c r="RZQ119" s="12" t="str">
        <v>Kg</v>
      </c>
      <c r="RZR119" s="4">
        <v>18</v>
      </c>
      <c r="RZS119" s="1">
        <f t="shared" ref="RZS119" si="7749">4*0.556*1.05</f>
        <v>2.34</v>
      </c>
      <c r="RZT119" s="4">
        <f t="shared" si="3216"/>
        <v>42.12</v>
      </c>
      <c r="RZW119" s="1" t="s">
        <v>538</v>
      </c>
      <c r="RZX119" s="4" t="str" cm="1">
        <f t="array" ref="RZX119:RZZ119">IFERROR(VLOOKUP(RZW119,[1]MA!$A$6:$D$32,{2,3,4},0),IFERROR(VLOOKUP(RZW119,[1]MO!$A$6:$D$26,{2,3,4},0),IFERROR(VLOOKUP(RZW119,[1]MQ!$A$6:$D$26,{2,3,4},0),IFERROR(VLOOKUP(RZW119,[1]BA!$A$6:$H$184,{2,5,8},0),{"No encontrado","X","X"}))))</f>
        <v>VARILLA CORRUGADA</v>
      </c>
      <c r="RZY119" s="12" t="str">
        <v>Kg</v>
      </c>
      <c r="RZZ119" s="4">
        <v>18</v>
      </c>
      <c r="SAA119" s="1">
        <f t="shared" ref="SAA119" si="7750">4*0.556*1.05</f>
        <v>2.34</v>
      </c>
      <c r="SAB119" s="4">
        <f t="shared" si="3218"/>
        <v>42.12</v>
      </c>
      <c r="SAE119" s="1" t="s">
        <v>538</v>
      </c>
      <c r="SAF119" s="4" t="str" cm="1">
        <f t="array" ref="SAF119:SAH119">IFERROR(VLOOKUP(SAE119,[1]MA!$A$6:$D$32,{2,3,4},0),IFERROR(VLOOKUP(SAE119,[1]MO!$A$6:$D$26,{2,3,4},0),IFERROR(VLOOKUP(SAE119,[1]MQ!$A$6:$D$26,{2,3,4},0),IFERROR(VLOOKUP(SAE119,[1]BA!$A$6:$H$184,{2,5,8},0),{"No encontrado","X","X"}))))</f>
        <v>VARILLA CORRUGADA</v>
      </c>
      <c r="SAG119" s="12" t="str">
        <v>Kg</v>
      </c>
      <c r="SAH119" s="4">
        <v>18</v>
      </c>
      <c r="SAI119" s="1">
        <f t="shared" ref="SAI119" si="7751">4*0.556*1.05</f>
        <v>2.34</v>
      </c>
      <c r="SAJ119" s="4">
        <f t="shared" si="3220"/>
        <v>42.12</v>
      </c>
      <c r="SAM119" s="1" t="s">
        <v>538</v>
      </c>
      <c r="SAN119" s="4" t="str" cm="1">
        <f t="array" ref="SAN119:SAP119">IFERROR(VLOOKUP(SAM119,[1]MA!$A$6:$D$32,{2,3,4},0),IFERROR(VLOOKUP(SAM119,[1]MO!$A$6:$D$26,{2,3,4},0),IFERROR(VLOOKUP(SAM119,[1]MQ!$A$6:$D$26,{2,3,4},0),IFERROR(VLOOKUP(SAM119,[1]BA!$A$6:$H$184,{2,5,8},0),{"No encontrado","X","X"}))))</f>
        <v>VARILLA CORRUGADA</v>
      </c>
      <c r="SAO119" s="12" t="str">
        <v>Kg</v>
      </c>
      <c r="SAP119" s="4">
        <v>18</v>
      </c>
      <c r="SAQ119" s="1">
        <f t="shared" ref="SAQ119" si="7752">4*0.556*1.05</f>
        <v>2.34</v>
      </c>
      <c r="SAR119" s="4">
        <f t="shared" si="3222"/>
        <v>42.12</v>
      </c>
      <c r="SAU119" s="1" t="s">
        <v>538</v>
      </c>
      <c r="SAV119" s="4" t="str" cm="1">
        <f t="array" ref="SAV119:SAX119">IFERROR(VLOOKUP(SAU119,[1]MA!$A$6:$D$32,{2,3,4},0),IFERROR(VLOOKUP(SAU119,[1]MO!$A$6:$D$26,{2,3,4},0),IFERROR(VLOOKUP(SAU119,[1]MQ!$A$6:$D$26,{2,3,4},0),IFERROR(VLOOKUP(SAU119,[1]BA!$A$6:$H$184,{2,5,8},0),{"No encontrado","X","X"}))))</f>
        <v>VARILLA CORRUGADA</v>
      </c>
      <c r="SAW119" s="12" t="str">
        <v>Kg</v>
      </c>
      <c r="SAX119" s="4">
        <v>18</v>
      </c>
      <c r="SAY119" s="1">
        <f t="shared" ref="SAY119" si="7753">4*0.556*1.05</f>
        <v>2.34</v>
      </c>
      <c r="SAZ119" s="4">
        <f t="shared" si="3224"/>
        <v>42.12</v>
      </c>
      <c r="SBC119" s="1" t="s">
        <v>538</v>
      </c>
      <c r="SBD119" s="4" t="str" cm="1">
        <f t="array" ref="SBD119:SBF119">IFERROR(VLOOKUP(SBC119,[1]MA!$A$6:$D$32,{2,3,4},0),IFERROR(VLOOKUP(SBC119,[1]MO!$A$6:$D$26,{2,3,4},0),IFERROR(VLOOKUP(SBC119,[1]MQ!$A$6:$D$26,{2,3,4},0),IFERROR(VLOOKUP(SBC119,[1]BA!$A$6:$H$184,{2,5,8},0),{"No encontrado","X","X"}))))</f>
        <v>VARILLA CORRUGADA</v>
      </c>
      <c r="SBE119" s="12" t="str">
        <v>Kg</v>
      </c>
      <c r="SBF119" s="4">
        <v>18</v>
      </c>
      <c r="SBG119" s="1">
        <f t="shared" ref="SBG119" si="7754">4*0.556*1.05</f>
        <v>2.34</v>
      </c>
      <c r="SBH119" s="4">
        <f t="shared" si="3226"/>
        <v>42.12</v>
      </c>
      <c r="SBK119" s="1" t="s">
        <v>538</v>
      </c>
      <c r="SBL119" s="4" t="str" cm="1">
        <f t="array" ref="SBL119:SBN119">IFERROR(VLOOKUP(SBK119,[1]MA!$A$6:$D$32,{2,3,4},0),IFERROR(VLOOKUP(SBK119,[1]MO!$A$6:$D$26,{2,3,4},0),IFERROR(VLOOKUP(SBK119,[1]MQ!$A$6:$D$26,{2,3,4},0),IFERROR(VLOOKUP(SBK119,[1]BA!$A$6:$H$184,{2,5,8},0),{"No encontrado","X","X"}))))</f>
        <v>VARILLA CORRUGADA</v>
      </c>
      <c r="SBM119" s="12" t="str">
        <v>Kg</v>
      </c>
      <c r="SBN119" s="4">
        <v>18</v>
      </c>
      <c r="SBO119" s="1">
        <f t="shared" ref="SBO119" si="7755">4*0.556*1.05</f>
        <v>2.34</v>
      </c>
      <c r="SBP119" s="4">
        <f t="shared" si="3228"/>
        <v>42.12</v>
      </c>
      <c r="SBS119" s="1" t="s">
        <v>538</v>
      </c>
      <c r="SBT119" s="4" t="str" cm="1">
        <f t="array" ref="SBT119:SBV119">IFERROR(VLOOKUP(SBS119,[1]MA!$A$6:$D$32,{2,3,4},0),IFERROR(VLOOKUP(SBS119,[1]MO!$A$6:$D$26,{2,3,4},0),IFERROR(VLOOKUP(SBS119,[1]MQ!$A$6:$D$26,{2,3,4},0),IFERROR(VLOOKUP(SBS119,[1]BA!$A$6:$H$184,{2,5,8},0),{"No encontrado","X","X"}))))</f>
        <v>VARILLA CORRUGADA</v>
      </c>
      <c r="SBU119" s="12" t="str">
        <v>Kg</v>
      </c>
      <c r="SBV119" s="4">
        <v>18</v>
      </c>
      <c r="SBW119" s="1">
        <f t="shared" ref="SBW119" si="7756">4*0.556*1.05</f>
        <v>2.34</v>
      </c>
      <c r="SBX119" s="4">
        <f t="shared" si="3230"/>
        <v>42.12</v>
      </c>
      <c r="SCA119" s="1" t="s">
        <v>538</v>
      </c>
      <c r="SCB119" s="4" t="str" cm="1">
        <f t="array" ref="SCB119:SCD119">IFERROR(VLOOKUP(SCA119,[1]MA!$A$6:$D$32,{2,3,4},0),IFERROR(VLOOKUP(SCA119,[1]MO!$A$6:$D$26,{2,3,4},0),IFERROR(VLOOKUP(SCA119,[1]MQ!$A$6:$D$26,{2,3,4},0),IFERROR(VLOOKUP(SCA119,[1]BA!$A$6:$H$184,{2,5,8},0),{"No encontrado","X","X"}))))</f>
        <v>VARILLA CORRUGADA</v>
      </c>
      <c r="SCC119" s="12" t="str">
        <v>Kg</v>
      </c>
      <c r="SCD119" s="4">
        <v>18</v>
      </c>
      <c r="SCE119" s="1">
        <f t="shared" ref="SCE119" si="7757">4*0.556*1.05</f>
        <v>2.34</v>
      </c>
      <c r="SCF119" s="4">
        <f t="shared" si="3232"/>
        <v>42.12</v>
      </c>
      <c r="SCI119" s="1" t="s">
        <v>538</v>
      </c>
      <c r="SCJ119" s="4" t="str" cm="1">
        <f t="array" ref="SCJ119:SCL119">IFERROR(VLOOKUP(SCI119,[1]MA!$A$6:$D$32,{2,3,4},0),IFERROR(VLOOKUP(SCI119,[1]MO!$A$6:$D$26,{2,3,4},0),IFERROR(VLOOKUP(SCI119,[1]MQ!$A$6:$D$26,{2,3,4},0),IFERROR(VLOOKUP(SCI119,[1]BA!$A$6:$H$184,{2,5,8},0),{"No encontrado","X","X"}))))</f>
        <v>VARILLA CORRUGADA</v>
      </c>
      <c r="SCK119" s="12" t="str">
        <v>Kg</v>
      </c>
      <c r="SCL119" s="4">
        <v>18</v>
      </c>
      <c r="SCM119" s="1">
        <f t="shared" ref="SCM119" si="7758">4*0.556*1.05</f>
        <v>2.34</v>
      </c>
      <c r="SCN119" s="4">
        <f t="shared" si="3234"/>
        <v>42.12</v>
      </c>
      <c r="SCQ119" s="1" t="s">
        <v>538</v>
      </c>
      <c r="SCR119" s="4" t="str" cm="1">
        <f t="array" ref="SCR119:SCT119">IFERROR(VLOOKUP(SCQ119,[1]MA!$A$6:$D$32,{2,3,4},0),IFERROR(VLOOKUP(SCQ119,[1]MO!$A$6:$D$26,{2,3,4},0),IFERROR(VLOOKUP(SCQ119,[1]MQ!$A$6:$D$26,{2,3,4},0),IFERROR(VLOOKUP(SCQ119,[1]BA!$A$6:$H$184,{2,5,8},0),{"No encontrado","X","X"}))))</f>
        <v>VARILLA CORRUGADA</v>
      </c>
      <c r="SCS119" s="12" t="str">
        <v>Kg</v>
      </c>
      <c r="SCT119" s="4">
        <v>18</v>
      </c>
      <c r="SCU119" s="1">
        <f t="shared" ref="SCU119" si="7759">4*0.556*1.05</f>
        <v>2.34</v>
      </c>
      <c r="SCV119" s="4">
        <f t="shared" si="3236"/>
        <v>42.12</v>
      </c>
      <c r="SCY119" s="1" t="s">
        <v>538</v>
      </c>
      <c r="SCZ119" s="4" t="str" cm="1">
        <f t="array" ref="SCZ119:SDB119">IFERROR(VLOOKUP(SCY119,[1]MA!$A$6:$D$32,{2,3,4},0),IFERROR(VLOOKUP(SCY119,[1]MO!$A$6:$D$26,{2,3,4},0),IFERROR(VLOOKUP(SCY119,[1]MQ!$A$6:$D$26,{2,3,4},0),IFERROR(VLOOKUP(SCY119,[1]BA!$A$6:$H$184,{2,5,8},0),{"No encontrado","X","X"}))))</f>
        <v>VARILLA CORRUGADA</v>
      </c>
      <c r="SDA119" s="12" t="str">
        <v>Kg</v>
      </c>
      <c r="SDB119" s="4">
        <v>18</v>
      </c>
      <c r="SDC119" s="1">
        <f t="shared" ref="SDC119" si="7760">4*0.556*1.05</f>
        <v>2.34</v>
      </c>
      <c r="SDD119" s="4">
        <f t="shared" si="3238"/>
        <v>42.12</v>
      </c>
      <c r="SDG119" s="1" t="s">
        <v>538</v>
      </c>
      <c r="SDH119" s="4" t="str" cm="1">
        <f t="array" ref="SDH119:SDJ119">IFERROR(VLOOKUP(SDG119,[1]MA!$A$6:$D$32,{2,3,4},0),IFERROR(VLOOKUP(SDG119,[1]MO!$A$6:$D$26,{2,3,4},0),IFERROR(VLOOKUP(SDG119,[1]MQ!$A$6:$D$26,{2,3,4},0),IFERROR(VLOOKUP(SDG119,[1]BA!$A$6:$H$184,{2,5,8},0),{"No encontrado","X","X"}))))</f>
        <v>VARILLA CORRUGADA</v>
      </c>
      <c r="SDI119" s="12" t="str">
        <v>Kg</v>
      </c>
      <c r="SDJ119" s="4">
        <v>18</v>
      </c>
      <c r="SDK119" s="1">
        <f t="shared" ref="SDK119" si="7761">4*0.556*1.05</f>
        <v>2.34</v>
      </c>
      <c r="SDL119" s="4">
        <f t="shared" si="3240"/>
        <v>42.12</v>
      </c>
      <c r="SDO119" s="1" t="s">
        <v>538</v>
      </c>
      <c r="SDP119" s="4" t="str" cm="1">
        <f t="array" ref="SDP119:SDR119">IFERROR(VLOOKUP(SDO119,[1]MA!$A$6:$D$32,{2,3,4},0),IFERROR(VLOOKUP(SDO119,[1]MO!$A$6:$D$26,{2,3,4},0),IFERROR(VLOOKUP(SDO119,[1]MQ!$A$6:$D$26,{2,3,4},0),IFERROR(VLOOKUP(SDO119,[1]BA!$A$6:$H$184,{2,5,8},0),{"No encontrado","X","X"}))))</f>
        <v>VARILLA CORRUGADA</v>
      </c>
      <c r="SDQ119" s="12" t="str">
        <v>Kg</v>
      </c>
      <c r="SDR119" s="4">
        <v>18</v>
      </c>
      <c r="SDS119" s="1">
        <f t="shared" ref="SDS119" si="7762">4*0.556*1.05</f>
        <v>2.34</v>
      </c>
      <c r="SDT119" s="4">
        <f t="shared" si="3242"/>
        <v>42.12</v>
      </c>
      <c r="SDW119" s="1" t="s">
        <v>538</v>
      </c>
      <c r="SDX119" s="4" t="str" cm="1">
        <f t="array" ref="SDX119:SDZ119">IFERROR(VLOOKUP(SDW119,[1]MA!$A$6:$D$32,{2,3,4},0),IFERROR(VLOOKUP(SDW119,[1]MO!$A$6:$D$26,{2,3,4},0),IFERROR(VLOOKUP(SDW119,[1]MQ!$A$6:$D$26,{2,3,4},0),IFERROR(VLOOKUP(SDW119,[1]BA!$A$6:$H$184,{2,5,8},0),{"No encontrado","X","X"}))))</f>
        <v>VARILLA CORRUGADA</v>
      </c>
      <c r="SDY119" s="12" t="str">
        <v>Kg</v>
      </c>
      <c r="SDZ119" s="4">
        <v>18</v>
      </c>
      <c r="SEA119" s="1">
        <f t="shared" ref="SEA119" si="7763">4*0.556*1.05</f>
        <v>2.34</v>
      </c>
      <c r="SEB119" s="4">
        <f t="shared" si="3244"/>
        <v>42.12</v>
      </c>
      <c r="SEE119" s="1" t="s">
        <v>538</v>
      </c>
      <c r="SEF119" s="4" t="str" cm="1">
        <f t="array" ref="SEF119:SEH119">IFERROR(VLOOKUP(SEE119,[1]MA!$A$6:$D$32,{2,3,4},0),IFERROR(VLOOKUP(SEE119,[1]MO!$A$6:$D$26,{2,3,4},0),IFERROR(VLOOKUP(SEE119,[1]MQ!$A$6:$D$26,{2,3,4},0),IFERROR(VLOOKUP(SEE119,[1]BA!$A$6:$H$184,{2,5,8},0),{"No encontrado","X","X"}))))</f>
        <v>VARILLA CORRUGADA</v>
      </c>
      <c r="SEG119" s="12" t="str">
        <v>Kg</v>
      </c>
      <c r="SEH119" s="4">
        <v>18</v>
      </c>
      <c r="SEI119" s="1">
        <f t="shared" ref="SEI119" si="7764">4*0.556*1.05</f>
        <v>2.34</v>
      </c>
      <c r="SEJ119" s="4">
        <f t="shared" si="3246"/>
        <v>42.12</v>
      </c>
      <c r="SEM119" s="1" t="s">
        <v>538</v>
      </c>
      <c r="SEN119" s="4" t="str" cm="1">
        <f t="array" ref="SEN119:SEP119">IFERROR(VLOOKUP(SEM119,[1]MA!$A$6:$D$32,{2,3,4},0),IFERROR(VLOOKUP(SEM119,[1]MO!$A$6:$D$26,{2,3,4},0),IFERROR(VLOOKUP(SEM119,[1]MQ!$A$6:$D$26,{2,3,4},0),IFERROR(VLOOKUP(SEM119,[1]BA!$A$6:$H$184,{2,5,8},0),{"No encontrado","X","X"}))))</f>
        <v>VARILLA CORRUGADA</v>
      </c>
      <c r="SEO119" s="12" t="str">
        <v>Kg</v>
      </c>
      <c r="SEP119" s="4">
        <v>18</v>
      </c>
      <c r="SEQ119" s="1">
        <f t="shared" ref="SEQ119" si="7765">4*0.556*1.05</f>
        <v>2.34</v>
      </c>
      <c r="SER119" s="4">
        <f t="shared" si="3248"/>
        <v>42.12</v>
      </c>
      <c r="SEU119" s="1" t="s">
        <v>538</v>
      </c>
      <c r="SEV119" s="4" t="str" cm="1">
        <f t="array" ref="SEV119:SEX119">IFERROR(VLOOKUP(SEU119,[1]MA!$A$6:$D$32,{2,3,4},0),IFERROR(VLOOKUP(SEU119,[1]MO!$A$6:$D$26,{2,3,4},0),IFERROR(VLOOKUP(SEU119,[1]MQ!$A$6:$D$26,{2,3,4},0),IFERROR(VLOOKUP(SEU119,[1]BA!$A$6:$H$184,{2,5,8},0),{"No encontrado","X","X"}))))</f>
        <v>VARILLA CORRUGADA</v>
      </c>
      <c r="SEW119" s="12" t="str">
        <v>Kg</v>
      </c>
      <c r="SEX119" s="4">
        <v>18</v>
      </c>
      <c r="SEY119" s="1">
        <f t="shared" ref="SEY119" si="7766">4*0.556*1.05</f>
        <v>2.34</v>
      </c>
      <c r="SEZ119" s="4">
        <f t="shared" si="3250"/>
        <v>42.12</v>
      </c>
      <c r="SFC119" s="1" t="s">
        <v>538</v>
      </c>
      <c r="SFD119" s="4" t="str" cm="1">
        <f t="array" ref="SFD119:SFF119">IFERROR(VLOOKUP(SFC119,[1]MA!$A$6:$D$32,{2,3,4},0),IFERROR(VLOOKUP(SFC119,[1]MO!$A$6:$D$26,{2,3,4},0),IFERROR(VLOOKUP(SFC119,[1]MQ!$A$6:$D$26,{2,3,4},0),IFERROR(VLOOKUP(SFC119,[1]BA!$A$6:$H$184,{2,5,8},0),{"No encontrado","X","X"}))))</f>
        <v>VARILLA CORRUGADA</v>
      </c>
      <c r="SFE119" s="12" t="str">
        <v>Kg</v>
      </c>
      <c r="SFF119" s="4">
        <v>18</v>
      </c>
      <c r="SFG119" s="1">
        <f t="shared" ref="SFG119" si="7767">4*0.556*1.05</f>
        <v>2.34</v>
      </c>
      <c r="SFH119" s="4">
        <f t="shared" si="3252"/>
        <v>42.12</v>
      </c>
      <c r="SFK119" s="1" t="s">
        <v>538</v>
      </c>
      <c r="SFL119" s="4" t="str" cm="1">
        <f t="array" ref="SFL119:SFN119">IFERROR(VLOOKUP(SFK119,[1]MA!$A$6:$D$32,{2,3,4},0),IFERROR(VLOOKUP(SFK119,[1]MO!$A$6:$D$26,{2,3,4},0),IFERROR(VLOOKUP(SFK119,[1]MQ!$A$6:$D$26,{2,3,4},0),IFERROR(VLOOKUP(SFK119,[1]BA!$A$6:$H$184,{2,5,8},0),{"No encontrado","X","X"}))))</f>
        <v>VARILLA CORRUGADA</v>
      </c>
      <c r="SFM119" s="12" t="str">
        <v>Kg</v>
      </c>
      <c r="SFN119" s="4">
        <v>18</v>
      </c>
      <c r="SFO119" s="1">
        <f t="shared" ref="SFO119" si="7768">4*0.556*1.05</f>
        <v>2.34</v>
      </c>
      <c r="SFP119" s="4">
        <f t="shared" si="3254"/>
        <v>42.12</v>
      </c>
      <c r="SFS119" s="1" t="s">
        <v>538</v>
      </c>
      <c r="SFT119" s="4" t="str" cm="1">
        <f t="array" ref="SFT119:SFV119">IFERROR(VLOOKUP(SFS119,[1]MA!$A$6:$D$32,{2,3,4},0),IFERROR(VLOOKUP(SFS119,[1]MO!$A$6:$D$26,{2,3,4},0),IFERROR(VLOOKUP(SFS119,[1]MQ!$A$6:$D$26,{2,3,4},0),IFERROR(VLOOKUP(SFS119,[1]BA!$A$6:$H$184,{2,5,8},0),{"No encontrado","X","X"}))))</f>
        <v>VARILLA CORRUGADA</v>
      </c>
      <c r="SFU119" s="12" t="str">
        <v>Kg</v>
      </c>
      <c r="SFV119" s="4">
        <v>18</v>
      </c>
      <c r="SFW119" s="1">
        <f t="shared" ref="SFW119" si="7769">4*0.556*1.05</f>
        <v>2.34</v>
      </c>
      <c r="SFX119" s="4">
        <f t="shared" si="3256"/>
        <v>42.12</v>
      </c>
      <c r="SGA119" s="1" t="s">
        <v>538</v>
      </c>
      <c r="SGB119" s="4" t="str" cm="1">
        <f t="array" ref="SGB119:SGD119">IFERROR(VLOOKUP(SGA119,[1]MA!$A$6:$D$32,{2,3,4},0),IFERROR(VLOOKUP(SGA119,[1]MO!$A$6:$D$26,{2,3,4},0),IFERROR(VLOOKUP(SGA119,[1]MQ!$A$6:$D$26,{2,3,4},0),IFERROR(VLOOKUP(SGA119,[1]BA!$A$6:$H$184,{2,5,8},0),{"No encontrado","X","X"}))))</f>
        <v>VARILLA CORRUGADA</v>
      </c>
      <c r="SGC119" s="12" t="str">
        <v>Kg</v>
      </c>
      <c r="SGD119" s="4">
        <v>18</v>
      </c>
      <c r="SGE119" s="1">
        <f t="shared" ref="SGE119" si="7770">4*0.556*1.05</f>
        <v>2.34</v>
      </c>
      <c r="SGF119" s="4">
        <f t="shared" si="3258"/>
        <v>42.12</v>
      </c>
      <c r="SGI119" s="1" t="s">
        <v>538</v>
      </c>
      <c r="SGJ119" s="4" t="str" cm="1">
        <f t="array" ref="SGJ119:SGL119">IFERROR(VLOOKUP(SGI119,[1]MA!$A$6:$D$32,{2,3,4},0),IFERROR(VLOOKUP(SGI119,[1]MO!$A$6:$D$26,{2,3,4},0),IFERROR(VLOOKUP(SGI119,[1]MQ!$A$6:$D$26,{2,3,4},0),IFERROR(VLOOKUP(SGI119,[1]BA!$A$6:$H$184,{2,5,8},0),{"No encontrado","X","X"}))))</f>
        <v>VARILLA CORRUGADA</v>
      </c>
      <c r="SGK119" s="12" t="str">
        <v>Kg</v>
      </c>
      <c r="SGL119" s="4">
        <v>18</v>
      </c>
      <c r="SGM119" s="1">
        <f t="shared" ref="SGM119" si="7771">4*0.556*1.05</f>
        <v>2.34</v>
      </c>
      <c r="SGN119" s="4">
        <f t="shared" si="3260"/>
        <v>42.12</v>
      </c>
      <c r="SGQ119" s="1" t="s">
        <v>538</v>
      </c>
      <c r="SGR119" s="4" t="str" cm="1">
        <f t="array" ref="SGR119:SGT119">IFERROR(VLOOKUP(SGQ119,[1]MA!$A$6:$D$32,{2,3,4},0),IFERROR(VLOOKUP(SGQ119,[1]MO!$A$6:$D$26,{2,3,4},0),IFERROR(VLOOKUP(SGQ119,[1]MQ!$A$6:$D$26,{2,3,4},0),IFERROR(VLOOKUP(SGQ119,[1]BA!$A$6:$H$184,{2,5,8},0),{"No encontrado","X","X"}))))</f>
        <v>VARILLA CORRUGADA</v>
      </c>
      <c r="SGS119" s="12" t="str">
        <v>Kg</v>
      </c>
      <c r="SGT119" s="4">
        <v>18</v>
      </c>
      <c r="SGU119" s="1">
        <f t="shared" ref="SGU119" si="7772">4*0.556*1.05</f>
        <v>2.34</v>
      </c>
      <c r="SGV119" s="4">
        <f t="shared" si="3262"/>
        <v>42.12</v>
      </c>
      <c r="SGY119" s="1" t="s">
        <v>538</v>
      </c>
      <c r="SGZ119" s="4" t="str" cm="1">
        <f t="array" ref="SGZ119:SHB119">IFERROR(VLOOKUP(SGY119,[1]MA!$A$6:$D$32,{2,3,4},0),IFERROR(VLOOKUP(SGY119,[1]MO!$A$6:$D$26,{2,3,4},0),IFERROR(VLOOKUP(SGY119,[1]MQ!$A$6:$D$26,{2,3,4},0),IFERROR(VLOOKUP(SGY119,[1]BA!$A$6:$H$184,{2,5,8},0),{"No encontrado","X","X"}))))</f>
        <v>VARILLA CORRUGADA</v>
      </c>
      <c r="SHA119" s="12" t="str">
        <v>Kg</v>
      </c>
      <c r="SHB119" s="4">
        <v>18</v>
      </c>
      <c r="SHC119" s="1">
        <f t="shared" ref="SHC119" si="7773">4*0.556*1.05</f>
        <v>2.34</v>
      </c>
      <c r="SHD119" s="4">
        <f t="shared" si="3264"/>
        <v>42.12</v>
      </c>
      <c r="SHG119" s="1" t="s">
        <v>538</v>
      </c>
      <c r="SHH119" s="4" t="str" cm="1">
        <f t="array" ref="SHH119:SHJ119">IFERROR(VLOOKUP(SHG119,[1]MA!$A$6:$D$32,{2,3,4},0),IFERROR(VLOOKUP(SHG119,[1]MO!$A$6:$D$26,{2,3,4},0),IFERROR(VLOOKUP(SHG119,[1]MQ!$A$6:$D$26,{2,3,4},0),IFERROR(VLOOKUP(SHG119,[1]BA!$A$6:$H$184,{2,5,8},0),{"No encontrado","X","X"}))))</f>
        <v>VARILLA CORRUGADA</v>
      </c>
      <c r="SHI119" s="12" t="str">
        <v>Kg</v>
      </c>
      <c r="SHJ119" s="4">
        <v>18</v>
      </c>
      <c r="SHK119" s="1">
        <f t="shared" ref="SHK119" si="7774">4*0.556*1.05</f>
        <v>2.34</v>
      </c>
      <c r="SHL119" s="4">
        <f t="shared" si="3266"/>
        <v>42.12</v>
      </c>
      <c r="SHO119" s="1" t="s">
        <v>538</v>
      </c>
      <c r="SHP119" s="4" t="str" cm="1">
        <f t="array" ref="SHP119:SHR119">IFERROR(VLOOKUP(SHO119,[1]MA!$A$6:$D$32,{2,3,4},0),IFERROR(VLOOKUP(SHO119,[1]MO!$A$6:$D$26,{2,3,4},0),IFERROR(VLOOKUP(SHO119,[1]MQ!$A$6:$D$26,{2,3,4},0),IFERROR(VLOOKUP(SHO119,[1]BA!$A$6:$H$184,{2,5,8},0),{"No encontrado","X","X"}))))</f>
        <v>VARILLA CORRUGADA</v>
      </c>
      <c r="SHQ119" s="12" t="str">
        <v>Kg</v>
      </c>
      <c r="SHR119" s="4">
        <v>18</v>
      </c>
      <c r="SHS119" s="1">
        <f t="shared" ref="SHS119" si="7775">4*0.556*1.05</f>
        <v>2.34</v>
      </c>
      <c r="SHT119" s="4">
        <f t="shared" si="3268"/>
        <v>42.12</v>
      </c>
      <c r="SHW119" s="1" t="s">
        <v>538</v>
      </c>
      <c r="SHX119" s="4" t="str" cm="1">
        <f t="array" ref="SHX119:SHZ119">IFERROR(VLOOKUP(SHW119,[1]MA!$A$6:$D$32,{2,3,4},0),IFERROR(VLOOKUP(SHW119,[1]MO!$A$6:$D$26,{2,3,4},0),IFERROR(VLOOKUP(SHW119,[1]MQ!$A$6:$D$26,{2,3,4},0),IFERROR(VLOOKUP(SHW119,[1]BA!$A$6:$H$184,{2,5,8},0),{"No encontrado","X","X"}))))</f>
        <v>VARILLA CORRUGADA</v>
      </c>
      <c r="SHY119" s="12" t="str">
        <v>Kg</v>
      </c>
      <c r="SHZ119" s="4">
        <v>18</v>
      </c>
      <c r="SIA119" s="1">
        <f t="shared" ref="SIA119" si="7776">4*0.556*1.05</f>
        <v>2.34</v>
      </c>
      <c r="SIB119" s="4">
        <f t="shared" si="3270"/>
        <v>42.12</v>
      </c>
      <c r="SIE119" s="1" t="s">
        <v>538</v>
      </c>
      <c r="SIF119" s="4" t="str" cm="1">
        <f t="array" ref="SIF119:SIH119">IFERROR(VLOOKUP(SIE119,[1]MA!$A$6:$D$32,{2,3,4},0),IFERROR(VLOOKUP(SIE119,[1]MO!$A$6:$D$26,{2,3,4},0),IFERROR(VLOOKUP(SIE119,[1]MQ!$A$6:$D$26,{2,3,4},0),IFERROR(VLOOKUP(SIE119,[1]BA!$A$6:$H$184,{2,5,8},0),{"No encontrado","X","X"}))))</f>
        <v>VARILLA CORRUGADA</v>
      </c>
      <c r="SIG119" s="12" t="str">
        <v>Kg</v>
      </c>
      <c r="SIH119" s="4">
        <v>18</v>
      </c>
      <c r="SII119" s="1">
        <f t="shared" ref="SII119" si="7777">4*0.556*1.05</f>
        <v>2.34</v>
      </c>
      <c r="SIJ119" s="4">
        <f t="shared" si="3272"/>
        <v>42.12</v>
      </c>
      <c r="SIM119" s="1" t="s">
        <v>538</v>
      </c>
      <c r="SIN119" s="4" t="str" cm="1">
        <f t="array" ref="SIN119:SIP119">IFERROR(VLOOKUP(SIM119,[1]MA!$A$6:$D$32,{2,3,4},0),IFERROR(VLOOKUP(SIM119,[1]MO!$A$6:$D$26,{2,3,4},0),IFERROR(VLOOKUP(SIM119,[1]MQ!$A$6:$D$26,{2,3,4},0),IFERROR(VLOOKUP(SIM119,[1]BA!$A$6:$H$184,{2,5,8},0),{"No encontrado","X","X"}))))</f>
        <v>VARILLA CORRUGADA</v>
      </c>
      <c r="SIO119" s="12" t="str">
        <v>Kg</v>
      </c>
      <c r="SIP119" s="4">
        <v>18</v>
      </c>
      <c r="SIQ119" s="1">
        <f t="shared" ref="SIQ119" si="7778">4*0.556*1.05</f>
        <v>2.34</v>
      </c>
      <c r="SIR119" s="4">
        <f t="shared" si="3274"/>
        <v>42.12</v>
      </c>
      <c r="SIU119" s="1" t="s">
        <v>538</v>
      </c>
      <c r="SIV119" s="4" t="str" cm="1">
        <f t="array" ref="SIV119:SIX119">IFERROR(VLOOKUP(SIU119,[1]MA!$A$6:$D$32,{2,3,4},0),IFERROR(VLOOKUP(SIU119,[1]MO!$A$6:$D$26,{2,3,4},0),IFERROR(VLOOKUP(SIU119,[1]MQ!$A$6:$D$26,{2,3,4},0),IFERROR(VLOOKUP(SIU119,[1]BA!$A$6:$H$184,{2,5,8},0),{"No encontrado","X","X"}))))</f>
        <v>VARILLA CORRUGADA</v>
      </c>
      <c r="SIW119" s="12" t="str">
        <v>Kg</v>
      </c>
      <c r="SIX119" s="4">
        <v>18</v>
      </c>
      <c r="SIY119" s="1">
        <f t="shared" ref="SIY119" si="7779">4*0.556*1.05</f>
        <v>2.34</v>
      </c>
      <c r="SIZ119" s="4">
        <f t="shared" si="3276"/>
        <v>42.12</v>
      </c>
      <c r="SJC119" s="1" t="s">
        <v>538</v>
      </c>
      <c r="SJD119" s="4" t="str" cm="1">
        <f t="array" ref="SJD119:SJF119">IFERROR(VLOOKUP(SJC119,[1]MA!$A$6:$D$32,{2,3,4},0),IFERROR(VLOOKUP(SJC119,[1]MO!$A$6:$D$26,{2,3,4},0),IFERROR(VLOOKUP(SJC119,[1]MQ!$A$6:$D$26,{2,3,4},0),IFERROR(VLOOKUP(SJC119,[1]BA!$A$6:$H$184,{2,5,8},0),{"No encontrado","X","X"}))))</f>
        <v>VARILLA CORRUGADA</v>
      </c>
      <c r="SJE119" s="12" t="str">
        <v>Kg</v>
      </c>
      <c r="SJF119" s="4">
        <v>18</v>
      </c>
      <c r="SJG119" s="1">
        <f t="shared" ref="SJG119" si="7780">4*0.556*1.05</f>
        <v>2.34</v>
      </c>
      <c r="SJH119" s="4">
        <f t="shared" si="3278"/>
        <v>42.12</v>
      </c>
      <c r="SJK119" s="1" t="s">
        <v>538</v>
      </c>
      <c r="SJL119" s="4" t="str" cm="1">
        <f t="array" ref="SJL119:SJN119">IFERROR(VLOOKUP(SJK119,[1]MA!$A$6:$D$32,{2,3,4},0),IFERROR(VLOOKUP(SJK119,[1]MO!$A$6:$D$26,{2,3,4},0),IFERROR(VLOOKUP(SJK119,[1]MQ!$A$6:$D$26,{2,3,4},0),IFERROR(VLOOKUP(SJK119,[1]BA!$A$6:$H$184,{2,5,8},0),{"No encontrado","X","X"}))))</f>
        <v>VARILLA CORRUGADA</v>
      </c>
      <c r="SJM119" s="12" t="str">
        <v>Kg</v>
      </c>
      <c r="SJN119" s="4">
        <v>18</v>
      </c>
      <c r="SJO119" s="1">
        <f t="shared" ref="SJO119" si="7781">4*0.556*1.05</f>
        <v>2.34</v>
      </c>
      <c r="SJP119" s="4">
        <f t="shared" si="3280"/>
        <v>42.12</v>
      </c>
      <c r="SJS119" s="1" t="s">
        <v>538</v>
      </c>
      <c r="SJT119" s="4" t="str" cm="1">
        <f t="array" ref="SJT119:SJV119">IFERROR(VLOOKUP(SJS119,[1]MA!$A$6:$D$32,{2,3,4},0),IFERROR(VLOOKUP(SJS119,[1]MO!$A$6:$D$26,{2,3,4},0),IFERROR(VLOOKUP(SJS119,[1]MQ!$A$6:$D$26,{2,3,4},0),IFERROR(VLOOKUP(SJS119,[1]BA!$A$6:$H$184,{2,5,8},0),{"No encontrado","X","X"}))))</f>
        <v>VARILLA CORRUGADA</v>
      </c>
      <c r="SJU119" s="12" t="str">
        <v>Kg</v>
      </c>
      <c r="SJV119" s="4">
        <v>18</v>
      </c>
      <c r="SJW119" s="1">
        <f t="shared" ref="SJW119" si="7782">4*0.556*1.05</f>
        <v>2.34</v>
      </c>
      <c r="SJX119" s="4">
        <f t="shared" si="3282"/>
        <v>42.12</v>
      </c>
      <c r="SKA119" s="1" t="s">
        <v>538</v>
      </c>
      <c r="SKB119" s="4" t="str" cm="1">
        <f t="array" ref="SKB119:SKD119">IFERROR(VLOOKUP(SKA119,[1]MA!$A$6:$D$32,{2,3,4},0),IFERROR(VLOOKUP(SKA119,[1]MO!$A$6:$D$26,{2,3,4},0),IFERROR(VLOOKUP(SKA119,[1]MQ!$A$6:$D$26,{2,3,4},0),IFERROR(VLOOKUP(SKA119,[1]BA!$A$6:$H$184,{2,5,8},0),{"No encontrado","X","X"}))))</f>
        <v>VARILLA CORRUGADA</v>
      </c>
      <c r="SKC119" s="12" t="str">
        <v>Kg</v>
      </c>
      <c r="SKD119" s="4">
        <v>18</v>
      </c>
      <c r="SKE119" s="1">
        <f t="shared" ref="SKE119" si="7783">4*0.556*1.05</f>
        <v>2.34</v>
      </c>
      <c r="SKF119" s="4">
        <f t="shared" si="3284"/>
        <v>42.12</v>
      </c>
      <c r="SKI119" s="1" t="s">
        <v>538</v>
      </c>
      <c r="SKJ119" s="4" t="str" cm="1">
        <f t="array" ref="SKJ119:SKL119">IFERROR(VLOOKUP(SKI119,[1]MA!$A$6:$D$32,{2,3,4},0),IFERROR(VLOOKUP(SKI119,[1]MO!$A$6:$D$26,{2,3,4},0),IFERROR(VLOOKUP(SKI119,[1]MQ!$A$6:$D$26,{2,3,4},0),IFERROR(VLOOKUP(SKI119,[1]BA!$A$6:$H$184,{2,5,8},0),{"No encontrado","X","X"}))))</f>
        <v>VARILLA CORRUGADA</v>
      </c>
      <c r="SKK119" s="12" t="str">
        <v>Kg</v>
      </c>
      <c r="SKL119" s="4">
        <v>18</v>
      </c>
      <c r="SKM119" s="1">
        <f t="shared" ref="SKM119" si="7784">4*0.556*1.05</f>
        <v>2.34</v>
      </c>
      <c r="SKN119" s="4">
        <f t="shared" si="3286"/>
        <v>42.12</v>
      </c>
      <c r="SKQ119" s="1" t="s">
        <v>538</v>
      </c>
      <c r="SKR119" s="4" t="str" cm="1">
        <f t="array" ref="SKR119:SKT119">IFERROR(VLOOKUP(SKQ119,[1]MA!$A$6:$D$32,{2,3,4},0),IFERROR(VLOOKUP(SKQ119,[1]MO!$A$6:$D$26,{2,3,4},0),IFERROR(VLOOKUP(SKQ119,[1]MQ!$A$6:$D$26,{2,3,4},0),IFERROR(VLOOKUP(SKQ119,[1]BA!$A$6:$H$184,{2,5,8},0),{"No encontrado","X","X"}))))</f>
        <v>VARILLA CORRUGADA</v>
      </c>
      <c r="SKS119" s="12" t="str">
        <v>Kg</v>
      </c>
      <c r="SKT119" s="4">
        <v>18</v>
      </c>
      <c r="SKU119" s="1">
        <f t="shared" ref="SKU119" si="7785">4*0.556*1.05</f>
        <v>2.34</v>
      </c>
      <c r="SKV119" s="4">
        <f t="shared" si="3288"/>
        <v>42.12</v>
      </c>
      <c r="SKY119" s="1" t="s">
        <v>538</v>
      </c>
      <c r="SKZ119" s="4" t="str" cm="1">
        <f t="array" ref="SKZ119:SLB119">IFERROR(VLOOKUP(SKY119,[1]MA!$A$6:$D$32,{2,3,4},0),IFERROR(VLOOKUP(SKY119,[1]MO!$A$6:$D$26,{2,3,4},0),IFERROR(VLOOKUP(SKY119,[1]MQ!$A$6:$D$26,{2,3,4},0),IFERROR(VLOOKUP(SKY119,[1]BA!$A$6:$H$184,{2,5,8},0),{"No encontrado","X","X"}))))</f>
        <v>VARILLA CORRUGADA</v>
      </c>
      <c r="SLA119" s="12" t="str">
        <v>Kg</v>
      </c>
      <c r="SLB119" s="4">
        <v>18</v>
      </c>
      <c r="SLC119" s="1">
        <f t="shared" ref="SLC119" si="7786">4*0.556*1.05</f>
        <v>2.34</v>
      </c>
      <c r="SLD119" s="4">
        <f t="shared" si="3290"/>
        <v>42.12</v>
      </c>
      <c r="SLG119" s="1" t="s">
        <v>538</v>
      </c>
      <c r="SLH119" s="4" t="str" cm="1">
        <f t="array" ref="SLH119:SLJ119">IFERROR(VLOOKUP(SLG119,[1]MA!$A$6:$D$32,{2,3,4},0),IFERROR(VLOOKUP(SLG119,[1]MO!$A$6:$D$26,{2,3,4},0),IFERROR(VLOOKUP(SLG119,[1]MQ!$A$6:$D$26,{2,3,4},0),IFERROR(VLOOKUP(SLG119,[1]BA!$A$6:$H$184,{2,5,8},0),{"No encontrado","X","X"}))))</f>
        <v>VARILLA CORRUGADA</v>
      </c>
      <c r="SLI119" s="12" t="str">
        <v>Kg</v>
      </c>
      <c r="SLJ119" s="4">
        <v>18</v>
      </c>
      <c r="SLK119" s="1">
        <f t="shared" ref="SLK119" si="7787">4*0.556*1.05</f>
        <v>2.34</v>
      </c>
      <c r="SLL119" s="4">
        <f t="shared" si="3292"/>
        <v>42.12</v>
      </c>
      <c r="SLO119" s="1" t="s">
        <v>538</v>
      </c>
      <c r="SLP119" s="4" t="str" cm="1">
        <f t="array" ref="SLP119:SLR119">IFERROR(VLOOKUP(SLO119,[1]MA!$A$6:$D$32,{2,3,4},0),IFERROR(VLOOKUP(SLO119,[1]MO!$A$6:$D$26,{2,3,4},0),IFERROR(VLOOKUP(SLO119,[1]MQ!$A$6:$D$26,{2,3,4},0),IFERROR(VLOOKUP(SLO119,[1]BA!$A$6:$H$184,{2,5,8},0),{"No encontrado","X","X"}))))</f>
        <v>VARILLA CORRUGADA</v>
      </c>
      <c r="SLQ119" s="12" t="str">
        <v>Kg</v>
      </c>
      <c r="SLR119" s="4">
        <v>18</v>
      </c>
      <c r="SLS119" s="1">
        <f t="shared" ref="SLS119" si="7788">4*0.556*1.05</f>
        <v>2.34</v>
      </c>
      <c r="SLT119" s="4">
        <f t="shared" si="3294"/>
        <v>42.12</v>
      </c>
      <c r="SLW119" s="1" t="s">
        <v>538</v>
      </c>
      <c r="SLX119" s="4" t="str" cm="1">
        <f t="array" ref="SLX119:SLZ119">IFERROR(VLOOKUP(SLW119,[1]MA!$A$6:$D$32,{2,3,4},0),IFERROR(VLOOKUP(SLW119,[1]MO!$A$6:$D$26,{2,3,4},0),IFERROR(VLOOKUP(SLW119,[1]MQ!$A$6:$D$26,{2,3,4},0),IFERROR(VLOOKUP(SLW119,[1]BA!$A$6:$H$184,{2,5,8},0),{"No encontrado","X","X"}))))</f>
        <v>VARILLA CORRUGADA</v>
      </c>
      <c r="SLY119" s="12" t="str">
        <v>Kg</v>
      </c>
      <c r="SLZ119" s="4">
        <v>18</v>
      </c>
      <c r="SMA119" s="1">
        <f t="shared" ref="SMA119" si="7789">4*0.556*1.05</f>
        <v>2.34</v>
      </c>
      <c r="SMB119" s="4">
        <f t="shared" si="3296"/>
        <v>42.12</v>
      </c>
      <c r="SME119" s="1" t="s">
        <v>538</v>
      </c>
      <c r="SMF119" s="4" t="str" cm="1">
        <f t="array" ref="SMF119:SMH119">IFERROR(VLOOKUP(SME119,[1]MA!$A$6:$D$32,{2,3,4},0),IFERROR(VLOOKUP(SME119,[1]MO!$A$6:$D$26,{2,3,4},0),IFERROR(VLOOKUP(SME119,[1]MQ!$A$6:$D$26,{2,3,4},0),IFERROR(VLOOKUP(SME119,[1]BA!$A$6:$H$184,{2,5,8},0),{"No encontrado","X","X"}))))</f>
        <v>VARILLA CORRUGADA</v>
      </c>
      <c r="SMG119" s="12" t="str">
        <v>Kg</v>
      </c>
      <c r="SMH119" s="4">
        <v>18</v>
      </c>
      <c r="SMI119" s="1">
        <f t="shared" ref="SMI119" si="7790">4*0.556*1.05</f>
        <v>2.34</v>
      </c>
      <c r="SMJ119" s="4">
        <f t="shared" si="3298"/>
        <v>42.12</v>
      </c>
      <c r="SMM119" s="1" t="s">
        <v>538</v>
      </c>
      <c r="SMN119" s="4" t="str" cm="1">
        <f t="array" ref="SMN119:SMP119">IFERROR(VLOOKUP(SMM119,[1]MA!$A$6:$D$32,{2,3,4},0),IFERROR(VLOOKUP(SMM119,[1]MO!$A$6:$D$26,{2,3,4},0),IFERROR(VLOOKUP(SMM119,[1]MQ!$A$6:$D$26,{2,3,4},0),IFERROR(VLOOKUP(SMM119,[1]BA!$A$6:$H$184,{2,5,8},0),{"No encontrado","X","X"}))))</f>
        <v>VARILLA CORRUGADA</v>
      </c>
      <c r="SMO119" s="12" t="str">
        <v>Kg</v>
      </c>
      <c r="SMP119" s="4">
        <v>18</v>
      </c>
      <c r="SMQ119" s="1">
        <f t="shared" ref="SMQ119" si="7791">4*0.556*1.05</f>
        <v>2.34</v>
      </c>
      <c r="SMR119" s="4">
        <f t="shared" si="3300"/>
        <v>42.12</v>
      </c>
      <c r="SMU119" s="1" t="s">
        <v>538</v>
      </c>
      <c r="SMV119" s="4" t="str" cm="1">
        <f t="array" ref="SMV119:SMX119">IFERROR(VLOOKUP(SMU119,[1]MA!$A$6:$D$32,{2,3,4},0),IFERROR(VLOOKUP(SMU119,[1]MO!$A$6:$D$26,{2,3,4},0),IFERROR(VLOOKUP(SMU119,[1]MQ!$A$6:$D$26,{2,3,4},0),IFERROR(VLOOKUP(SMU119,[1]BA!$A$6:$H$184,{2,5,8},0),{"No encontrado","X","X"}))))</f>
        <v>VARILLA CORRUGADA</v>
      </c>
      <c r="SMW119" s="12" t="str">
        <v>Kg</v>
      </c>
      <c r="SMX119" s="4">
        <v>18</v>
      </c>
      <c r="SMY119" s="1">
        <f t="shared" ref="SMY119" si="7792">4*0.556*1.05</f>
        <v>2.34</v>
      </c>
      <c r="SMZ119" s="4">
        <f t="shared" si="3302"/>
        <v>42.12</v>
      </c>
      <c r="SNC119" s="1" t="s">
        <v>538</v>
      </c>
      <c r="SND119" s="4" t="str" cm="1">
        <f t="array" ref="SND119:SNF119">IFERROR(VLOOKUP(SNC119,[1]MA!$A$6:$D$32,{2,3,4},0),IFERROR(VLOOKUP(SNC119,[1]MO!$A$6:$D$26,{2,3,4},0),IFERROR(VLOOKUP(SNC119,[1]MQ!$A$6:$D$26,{2,3,4},0),IFERROR(VLOOKUP(SNC119,[1]BA!$A$6:$H$184,{2,5,8},0),{"No encontrado","X","X"}))))</f>
        <v>VARILLA CORRUGADA</v>
      </c>
      <c r="SNE119" s="12" t="str">
        <v>Kg</v>
      </c>
      <c r="SNF119" s="4">
        <v>18</v>
      </c>
      <c r="SNG119" s="1">
        <f t="shared" ref="SNG119" si="7793">4*0.556*1.05</f>
        <v>2.34</v>
      </c>
      <c r="SNH119" s="4">
        <f t="shared" si="3304"/>
        <v>42.12</v>
      </c>
      <c r="SNK119" s="1" t="s">
        <v>538</v>
      </c>
      <c r="SNL119" s="4" t="str" cm="1">
        <f t="array" ref="SNL119:SNN119">IFERROR(VLOOKUP(SNK119,[1]MA!$A$6:$D$32,{2,3,4},0),IFERROR(VLOOKUP(SNK119,[1]MO!$A$6:$D$26,{2,3,4},0),IFERROR(VLOOKUP(SNK119,[1]MQ!$A$6:$D$26,{2,3,4},0),IFERROR(VLOOKUP(SNK119,[1]BA!$A$6:$H$184,{2,5,8},0),{"No encontrado","X","X"}))))</f>
        <v>VARILLA CORRUGADA</v>
      </c>
      <c r="SNM119" s="12" t="str">
        <v>Kg</v>
      </c>
      <c r="SNN119" s="4">
        <v>18</v>
      </c>
      <c r="SNO119" s="1">
        <f t="shared" ref="SNO119" si="7794">4*0.556*1.05</f>
        <v>2.34</v>
      </c>
      <c r="SNP119" s="4">
        <f t="shared" si="3306"/>
        <v>42.12</v>
      </c>
      <c r="SNS119" s="1" t="s">
        <v>538</v>
      </c>
      <c r="SNT119" s="4" t="str" cm="1">
        <f t="array" ref="SNT119:SNV119">IFERROR(VLOOKUP(SNS119,[1]MA!$A$6:$D$32,{2,3,4},0),IFERROR(VLOOKUP(SNS119,[1]MO!$A$6:$D$26,{2,3,4},0),IFERROR(VLOOKUP(SNS119,[1]MQ!$A$6:$D$26,{2,3,4},0),IFERROR(VLOOKUP(SNS119,[1]BA!$A$6:$H$184,{2,5,8},0),{"No encontrado","X","X"}))))</f>
        <v>VARILLA CORRUGADA</v>
      </c>
      <c r="SNU119" s="12" t="str">
        <v>Kg</v>
      </c>
      <c r="SNV119" s="4">
        <v>18</v>
      </c>
      <c r="SNW119" s="1">
        <f t="shared" ref="SNW119" si="7795">4*0.556*1.05</f>
        <v>2.34</v>
      </c>
      <c r="SNX119" s="4">
        <f t="shared" si="3308"/>
        <v>42.12</v>
      </c>
      <c r="SOA119" s="1" t="s">
        <v>538</v>
      </c>
      <c r="SOB119" s="4" t="str" cm="1">
        <f t="array" ref="SOB119:SOD119">IFERROR(VLOOKUP(SOA119,[1]MA!$A$6:$D$32,{2,3,4},0),IFERROR(VLOOKUP(SOA119,[1]MO!$A$6:$D$26,{2,3,4},0),IFERROR(VLOOKUP(SOA119,[1]MQ!$A$6:$D$26,{2,3,4},0),IFERROR(VLOOKUP(SOA119,[1]BA!$A$6:$H$184,{2,5,8},0),{"No encontrado","X","X"}))))</f>
        <v>VARILLA CORRUGADA</v>
      </c>
      <c r="SOC119" s="12" t="str">
        <v>Kg</v>
      </c>
      <c r="SOD119" s="4">
        <v>18</v>
      </c>
      <c r="SOE119" s="1">
        <f t="shared" ref="SOE119" si="7796">4*0.556*1.05</f>
        <v>2.34</v>
      </c>
      <c r="SOF119" s="4">
        <f t="shared" si="3310"/>
        <v>42.12</v>
      </c>
      <c r="SOI119" s="1" t="s">
        <v>538</v>
      </c>
      <c r="SOJ119" s="4" t="str" cm="1">
        <f t="array" ref="SOJ119:SOL119">IFERROR(VLOOKUP(SOI119,[1]MA!$A$6:$D$32,{2,3,4},0),IFERROR(VLOOKUP(SOI119,[1]MO!$A$6:$D$26,{2,3,4},0),IFERROR(VLOOKUP(SOI119,[1]MQ!$A$6:$D$26,{2,3,4},0),IFERROR(VLOOKUP(SOI119,[1]BA!$A$6:$H$184,{2,5,8},0),{"No encontrado","X","X"}))))</f>
        <v>VARILLA CORRUGADA</v>
      </c>
      <c r="SOK119" s="12" t="str">
        <v>Kg</v>
      </c>
      <c r="SOL119" s="4">
        <v>18</v>
      </c>
      <c r="SOM119" s="1">
        <f t="shared" ref="SOM119" si="7797">4*0.556*1.05</f>
        <v>2.34</v>
      </c>
      <c r="SON119" s="4">
        <f t="shared" si="3312"/>
        <v>42.12</v>
      </c>
      <c r="SOQ119" s="1" t="s">
        <v>538</v>
      </c>
      <c r="SOR119" s="4" t="str" cm="1">
        <f t="array" ref="SOR119:SOT119">IFERROR(VLOOKUP(SOQ119,[1]MA!$A$6:$D$32,{2,3,4},0),IFERROR(VLOOKUP(SOQ119,[1]MO!$A$6:$D$26,{2,3,4},0),IFERROR(VLOOKUP(SOQ119,[1]MQ!$A$6:$D$26,{2,3,4},0),IFERROR(VLOOKUP(SOQ119,[1]BA!$A$6:$H$184,{2,5,8},0),{"No encontrado","X","X"}))))</f>
        <v>VARILLA CORRUGADA</v>
      </c>
      <c r="SOS119" s="12" t="str">
        <v>Kg</v>
      </c>
      <c r="SOT119" s="4">
        <v>18</v>
      </c>
      <c r="SOU119" s="1">
        <f t="shared" ref="SOU119" si="7798">4*0.556*1.05</f>
        <v>2.34</v>
      </c>
      <c r="SOV119" s="4">
        <f t="shared" si="3314"/>
        <v>42.12</v>
      </c>
      <c r="SOY119" s="1" t="s">
        <v>538</v>
      </c>
      <c r="SOZ119" s="4" t="str" cm="1">
        <f t="array" ref="SOZ119:SPB119">IFERROR(VLOOKUP(SOY119,[1]MA!$A$6:$D$32,{2,3,4},0),IFERROR(VLOOKUP(SOY119,[1]MO!$A$6:$D$26,{2,3,4},0),IFERROR(VLOOKUP(SOY119,[1]MQ!$A$6:$D$26,{2,3,4},0),IFERROR(VLOOKUP(SOY119,[1]BA!$A$6:$H$184,{2,5,8},0),{"No encontrado","X","X"}))))</f>
        <v>VARILLA CORRUGADA</v>
      </c>
      <c r="SPA119" s="12" t="str">
        <v>Kg</v>
      </c>
      <c r="SPB119" s="4">
        <v>18</v>
      </c>
      <c r="SPC119" s="1">
        <f t="shared" ref="SPC119" si="7799">4*0.556*1.05</f>
        <v>2.34</v>
      </c>
      <c r="SPD119" s="4">
        <f t="shared" si="3316"/>
        <v>42.12</v>
      </c>
      <c r="SPG119" s="1" t="s">
        <v>538</v>
      </c>
      <c r="SPH119" s="4" t="str" cm="1">
        <f t="array" ref="SPH119:SPJ119">IFERROR(VLOOKUP(SPG119,[1]MA!$A$6:$D$32,{2,3,4},0),IFERROR(VLOOKUP(SPG119,[1]MO!$A$6:$D$26,{2,3,4},0),IFERROR(VLOOKUP(SPG119,[1]MQ!$A$6:$D$26,{2,3,4},0),IFERROR(VLOOKUP(SPG119,[1]BA!$A$6:$H$184,{2,5,8},0),{"No encontrado","X","X"}))))</f>
        <v>VARILLA CORRUGADA</v>
      </c>
      <c r="SPI119" s="12" t="str">
        <v>Kg</v>
      </c>
      <c r="SPJ119" s="4">
        <v>18</v>
      </c>
      <c r="SPK119" s="1">
        <f t="shared" ref="SPK119" si="7800">4*0.556*1.05</f>
        <v>2.34</v>
      </c>
      <c r="SPL119" s="4">
        <f t="shared" si="3318"/>
        <v>42.12</v>
      </c>
      <c r="SPO119" s="1" t="s">
        <v>538</v>
      </c>
      <c r="SPP119" s="4" t="str" cm="1">
        <f t="array" ref="SPP119:SPR119">IFERROR(VLOOKUP(SPO119,[1]MA!$A$6:$D$32,{2,3,4},0),IFERROR(VLOOKUP(SPO119,[1]MO!$A$6:$D$26,{2,3,4},0),IFERROR(VLOOKUP(SPO119,[1]MQ!$A$6:$D$26,{2,3,4},0),IFERROR(VLOOKUP(SPO119,[1]BA!$A$6:$H$184,{2,5,8},0),{"No encontrado","X","X"}))))</f>
        <v>VARILLA CORRUGADA</v>
      </c>
      <c r="SPQ119" s="12" t="str">
        <v>Kg</v>
      </c>
      <c r="SPR119" s="4">
        <v>18</v>
      </c>
      <c r="SPS119" s="1">
        <f t="shared" ref="SPS119" si="7801">4*0.556*1.05</f>
        <v>2.34</v>
      </c>
      <c r="SPT119" s="4">
        <f t="shared" si="3320"/>
        <v>42.12</v>
      </c>
      <c r="SPW119" s="1" t="s">
        <v>538</v>
      </c>
      <c r="SPX119" s="4" t="str" cm="1">
        <f t="array" ref="SPX119:SPZ119">IFERROR(VLOOKUP(SPW119,[1]MA!$A$6:$D$32,{2,3,4},0),IFERROR(VLOOKUP(SPW119,[1]MO!$A$6:$D$26,{2,3,4},0),IFERROR(VLOOKUP(SPW119,[1]MQ!$A$6:$D$26,{2,3,4},0),IFERROR(VLOOKUP(SPW119,[1]BA!$A$6:$H$184,{2,5,8},0),{"No encontrado","X","X"}))))</f>
        <v>VARILLA CORRUGADA</v>
      </c>
      <c r="SPY119" s="12" t="str">
        <v>Kg</v>
      </c>
      <c r="SPZ119" s="4">
        <v>18</v>
      </c>
      <c r="SQA119" s="1">
        <f t="shared" ref="SQA119" si="7802">4*0.556*1.05</f>
        <v>2.34</v>
      </c>
      <c r="SQB119" s="4">
        <f t="shared" si="3322"/>
        <v>42.12</v>
      </c>
      <c r="SQE119" s="1" t="s">
        <v>538</v>
      </c>
      <c r="SQF119" s="4" t="str" cm="1">
        <f t="array" ref="SQF119:SQH119">IFERROR(VLOOKUP(SQE119,[1]MA!$A$6:$D$32,{2,3,4},0),IFERROR(VLOOKUP(SQE119,[1]MO!$A$6:$D$26,{2,3,4},0),IFERROR(VLOOKUP(SQE119,[1]MQ!$A$6:$D$26,{2,3,4},0),IFERROR(VLOOKUP(SQE119,[1]BA!$A$6:$H$184,{2,5,8},0),{"No encontrado","X","X"}))))</f>
        <v>VARILLA CORRUGADA</v>
      </c>
      <c r="SQG119" s="12" t="str">
        <v>Kg</v>
      </c>
      <c r="SQH119" s="4">
        <v>18</v>
      </c>
      <c r="SQI119" s="1">
        <f t="shared" ref="SQI119" si="7803">4*0.556*1.05</f>
        <v>2.34</v>
      </c>
      <c r="SQJ119" s="4">
        <f t="shared" si="3324"/>
        <v>42.12</v>
      </c>
      <c r="SQM119" s="1" t="s">
        <v>538</v>
      </c>
      <c r="SQN119" s="4" t="str" cm="1">
        <f t="array" ref="SQN119:SQP119">IFERROR(VLOOKUP(SQM119,[1]MA!$A$6:$D$32,{2,3,4},0),IFERROR(VLOOKUP(SQM119,[1]MO!$A$6:$D$26,{2,3,4},0),IFERROR(VLOOKUP(SQM119,[1]MQ!$A$6:$D$26,{2,3,4},0),IFERROR(VLOOKUP(SQM119,[1]BA!$A$6:$H$184,{2,5,8},0),{"No encontrado","X","X"}))))</f>
        <v>VARILLA CORRUGADA</v>
      </c>
      <c r="SQO119" s="12" t="str">
        <v>Kg</v>
      </c>
      <c r="SQP119" s="4">
        <v>18</v>
      </c>
      <c r="SQQ119" s="1">
        <f t="shared" ref="SQQ119" si="7804">4*0.556*1.05</f>
        <v>2.34</v>
      </c>
      <c r="SQR119" s="4">
        <f t="shared" si="3326"/>
        <v>42.12</v>
      </c>
      <c r="SQU119" s="1" t="s">
        <v>538</v>
      </c>
      <c r="SQV119" s="4" t="str" cm="1">
        <f t="array" ref="SQV119:SQX119">IFERROR(VLOOKUP(SQU119,[1]MA!$A$6:$D$32,{2,3,4},0),IFERROR(VLOOKUP(SQU119,[1]MO!$A$6:$D$26,{2,3,4},0),IFERROR(VLOOKUP(SQU119,[1]MQ!$A$6:$D$26,{2,3,4},0),IFERROR(VLOOKUP(SQU119,[1]BA!$A$6:$H$184,{2,5,8},0),{"No encontrado","X","X"}))))</f>
        <v>VARILLA CORRUGADA</v>
      </c>
      <c r="SQW119" s="12" t="str">
        <v>Kg</v>
      </c>
      <c r="SQX119" s="4">
        <v>18</v>
      </c>
      <c r="SQY119" s="1">
        <f t="shared" ref="SQY119" si="7805">4*0.556*1.05</f>
        <v>2.34</v>
      </c>
      <c r="SQZ119" s="4">
        <f t="shared" si="3328"/>
        <v>42.12</v>
      </c>
      <c r="SRC119" s="1" t="s">
        <v>538</v>
      </c>
      <c r="SRD119" s="4" t="str" cm="1">
        <f t="array" ref="SRD119:SRF119">IFERROR(VLOOKUP(SRC119,[1]MA!$A$6:$D$32,{2,3,4},0),IFERROR(VLOOKUP(SRC119,[1]MO!$A$6:$D$26,{2,3,4},0),IFERROR(VLOOKUP(SRC119,[1]MQ!$A$6:$D$26,{2,3,4},0),IFERROR(VLOOKUP(SRC119,[1]BA!$A$6:$H$184,{2,5,8},0),{"No encontrado","X","X"}))))</f>
        <v>VARILLA CORRUGADA</v>
      </c>
      <c r="SRE119" s="12" t="str">
        <v>Kg</v>
      </c>
      <c r="SRF119" s="4">
        <v>18</v>
      </c>
      <c r="SRG119" s="1">
        <f t="shared" ref="SRG119" si="7806">4*0.556*1.05</f>
        <v>2.34</v>
      </c>
      <c r="SRH119" s="4">
        <f t="shared" si="3330"/>
        <v>42.12</v>
      </c>
      <c r="SRK119" s="1" t="s">
        <v>538</v>
      </c>
      <c r="SRL119" s="4" t="str" cm="1">
        <f t="array" ref="SRL119:SRN119">IFERROR(VLOOKUP(SRK119,[1]MA!$A$6:$D$32,{2,3,4},0),IFERROR(VLOOKUP(SRK119,[1]MO!$A$6:$D$26,{2,3,4},0),IFERROR(VLOOKUP(SRK119,[1]MQ!$A$6:$D$26,{2,3,4},0),IFERROR(VLOOKUP(SRK119,[1]BA!$A$6:$H$184,{2,5,8},0),{"No encontrado","X","X"}))))</f>
        <v>VARILLA CORRUGADA</v>
      </c>
      <c r="SRM119" s="12" t="str">
        <v>Kg</v>
      </c>
      <c r="SRN119" s="4">
        <v>18</v>
      </c>
      <c r="SRO119" s="1">
        <f t="shared" ref="SRO119" si="7807">4*0.556*1.05</f>
        <v>2.34</v>
      </c>
      <c r="SRP119" s="4">
        <f t="shared" si="3332"/>
        <v>42.12</v>
      </c>
      <c r="SRS119" s="1" t="s">
        <v>538</v>
      </c>
      <c r="SRT119" s="4" t="str" cm="1">
        <f t="array" ref="SRT119:SRV119">IFERROR(VLOOKUP(SRS119,[1]MA!$A$6:$D$32,{2,3,4},0),IFERROR(VLOOKUP(SRS119,[1]MO!$A$6:$D$26,{2,3,4},0),IFERROR(VLOOKUP(SRS119,[1]MQ!$A$6:$D$26,{2,3,4},0),IFERROR(VLOOKUP(SRS119,[1]BA!$A$6:$H$184,{2,5,8},0),{"No encontrado","X","X"}))))</f>
        <v>VARILLA CORRUGADA</v>
      </c>
      <c r="SRU119" s="12" t="str">
        <v>Kg</v>
      </c>
      <c r="SRV119" s="4">
        <v>18</v>
      </c>
      <c r="SRW119" s="1">
        <f t="shared" ref="SRW119" si="7808">4*0.556*1.05</f>
        <v>2.34</v>
      </c>
      <c r="SRX119" s="4">
        <f t="shared" si="3334"/>
        <v>42.12</v>
      </c>
      <c r="SSA119" s="1" t="s">
        <v>538</v>
      </c>
      <c r="SSB119" s="4" t="str" cm="1">
        <f t="array" ref="SSB119:SSD119">IFERROR(VLOOKUP(SSA119,[1]MA!$A$6:$D$32,{2,3,4},0),IFERROR(VLOOKUP(SSA119,[1]MO!$A$6:$D$26,{2,3,4},0),IFERROR(VLOOKUP(SSA119,[1]MQ!$A$6:$D$26,{2,3,4},0),IFERROR(VLOOKUP(SSA119,[1]BA!$A$6:$H$184,{2,5,8},0),{"No encontrado","X","X"}))))</f>
        <v>VARILLA CORRUGADA</v>
      </c>
      <c r="SSC119" s="12" t="str">
        <v>Kg</v>
      </c>
      <c r="SSD119" s="4">
        <v>18</v>
      </c>
      <c r="SSE119" s="1">
        <f t="shared" ref="SSE119" si="7809">4*0.556*1.05</f>
        <v>2.34</v>
      </c>
      <c r="SSF119" s="4">
        <f t="shared" si="3336"/>
        <v>42.12</v>
      </c>
      <c r="SSI119" s="1" t="s">
        <v>538</v>
      </c>
      <c r="SSJ119" s="4" t="str" cm="1">
        <f t="array" ref="SSJ119:SSL119">IFERROR(VLOOKUP(SSI119,[1]MA!$A$6:$D$32,{2,3,4},0),IFERROR(VLOOKUP(SSI119,[1]MO!$A$6:$D$26,{2,3,4},0),IFERROR(VLOOKUP(SSI119,[1]MQ!$A$6:$D$26,{2,3,4},0),IFERROR(VLOOKUP(SSI119,[1]BA!$A$6:$H$184,{2,5,8},0),{"No encontrado","X","X"}))))</f>
        <v>VARILLA CORRUGADA</v>
      </c>
      <c r="SSK119" s="12" t="str">
        <v>Kg</v>
      </c>
      <c r="SSL119" s="4">
        <v>18</v>
      </c>
      <c r="SSM119" s="1">
        <f t="shared" ref="SSM119" si="7810">4*0.556*1.05</f>
        <v>2.34</v>
      </c>
      <c r="SSN119" s="4">
        <f t="shared" si="3338"/>
        <v>42.12</v>
      </c>
      <c r="SSQ119" s="1" t="s">
        <v>538</v>
      </c>
      <c r="SSR119" s="4" t="str" cm="1">
        <f t="array" ref="SSR119:SST119">IFERROR(VLOOKUP(SSQ119,[1]MA!$A$6:$D$32,{2,3,4},0),IFERROR(VLOOKUP(SSQ119,[1]MO!$A$6:$D$26,{2,3,4},0),IFERROR(VLOOKUP(SSQ119,[1]MQ!$A$6:$D$26,{2,3,4},0),IFERROR(VLOOKUP(SSQ119,[1]BA!$A$6:$H$184,{2,5,8},0),{"No encontrado","X","X"}))))</f>
        <v>VARILLA CORRUGADA</v>
      </c>
      <c r="SSS119" s="12" t="str">
        <v>Kg</v>
      </c>
      <c r="SST119" s="4">
        <v>18</v>
      </c>
      <c r="SSU119" s="1">
        <f t="shared" ref="SSU119" si="7811">4*0.556*1.05</f>
        <v>2.34</v>
      </c>
      <c r="SSV119" s="4">
        <f t="shared" si="3340"/>
        <v>42.12</v>
      </c>
      <c r="SSY119" s="1" t="s">
        <v>538</v>
      </c>
      <c r="SSZ119" s="4" t="str" cm="1">
        <f t="array" ref="SSZ119:STB119">IFERROR(VLOOKUP(SSY119,[1]MA!$A$6:$D$32,{2,3,4},0),IFERROR(VLOOKUP(SSY119,[1]MO!$A$6:$D$26,{2,3,4},0),IFERROR(VLOOKUP(SSY119,[1]MQ!$A$6:$D$26,{2,3,4},0),IFERROR(VLOOKUP(SSY119,[1]BA!$A$6:$H$184,{2,5,8},0),{"No encontrado","X","X"}))))</f>
        <v>VARILLA CORRUGADA</v>
      </c>
      <c r="STA119" s="12" t="str">
        <v>Kg</v>
      </c>
      <c r="STB119" s="4">
        <v>18</v>
      </c>
      <c r="STC119" s="1">
        <f t="shared" ref="STC119" si="7812">4*0.556*1.05</f>
        <v>2.34</v>
      </c>
      <c r="STD119" s="4">
        <f t="shared" si="3342"/>
        <v>42.12</v>
      </c>
      <c r="STG119" s="1" t="s">
        <v>538</v>
      </c>
      <c r="STH119" s="4" t="str" cm="1">
        <f t="array" ref="STH119:STJ119">IFERROR(VLOOKUP(STG119,[1]MA!$A$6:$D$32,{2,3,4},0),IFERROR(VLOOKUP(STG119,[1]MO!$A$6:$D$26,{2,3,4},0),IFERROR(VLOOKUP(STG119,[1]MQ!$A$6:$D$26,{2,3,4},0),IFERROR(VLOOKUP(STG119,[1]BA!$A$6:$H$184,{2,5,8},0),{"No encontrado","X","X"}))))</f>
        <v>VARILLA CORRUGADA</v>
      </c>
      <c r="STI119" s="12" t="str">
        <v>Kg</v>
      </c>
      <c r="STJ119" s="4">
        <v>18</v>
      </c>
      <c r="STK119" s="1">
        <f t="shared" ref="STK119" si="7813">4*0.556*1.05</f>
        <v>2.34</v>
      </c>
      <c r="STL119" s="4">
        <f t="shared" si="3344"/>
        <v>42.12</v>
      </c>
      <c r="STO119" s="1" t="s">
        <v>538</v>
      </c>
      <c r="STP119" s="4" t="str" cm="1">
        <f t="array" ref="STP119:STR119">IFERROR(VLOOKUP(STO119,[1]MA!$A$6:$D$32,{2,3,4},0),IFERROR(VLOOKUP(STO119,[1]MO!$A$6:$D$26,{2,3,4},0),IFERROR(VLOOKUP(STO119,[1]MQ!$A$6:$D$26,{2,3,4},0),IFERROR(VLOOKUP(STO119,[1]BA!$A$6:$H$184,{2,5,8},0),{"No encontrado","X","X"}))))</f>
        <v>VARILLA CORRUGADA</v>
      </c>
      <c r="STQ119" s="12" t="str">
        <v>Kg</v>
      </c>
      <c r="STR119" s="4">
        <v>18</v>
      </c>
      <c r="STS119" s="1">
        <f t="shared" ref="STS119" si="7814">4*0.556*1.05</f>
        <v>2.34</v>
      </c>
      <c r="STT119" s="4">
        <f t="shared" si="3346"/>
        <v>42.12</v>
      </c>
      <c r="STW119" s="1" t="s">
        <v>538</v>
      </c>
      <c r="STX119" s="4" t="str" cm="1">
        <f t="array" ref="STX119:STZ119">IFERROR(VLOOKUP(STW119,[1]MA!$A$6:$D$32,{2,3,4},0),IFERROR(VLOOKUP(STW119,[1]MO!$A$6:$D$26,{2,3,4},0),IFERROR(VLOOKUP(STW119,[1]MQ!$A$6:$D$26,{2,3,4},0),IFERROR(VLOOKUP(STW119,[1]BA!$A$6:$H$184,{2,5,8},0),{"No encontrado","X","X"}))))</f>
        <v>VARILLA CORRUGADA</v>
      </c>
      <c r="STY119" s="12" t="str">
        <v>Kg</v>
      </c>
      <c r="STZ119" s="4">
        <v>18</v>
      </c>
      <c r="SUA119" s="1">
        <f t="shared" ref="SUA119" si="7815">4*0.556*1.05</f>
        <v>2.34</v>
      </c>
      <c r="SUB119" s="4">
        <f t="shared" si="3348"/>
        <v>42.12</v>
      </c>
      <c r="SUE119" s="1" t="s">
        <v>538</v>
      </c>
      <c r="SUF119" s="4" t="str" cm="1">
        <f t="array" ref="SUF119:SUH119">IFERROR(VLOOKUP(SUE119,[1]MA!$A$6:$D$32,{2,3,4},0),IFERROR(VLOOKUP(SUE119,[1]MO!$A$6:$D$26,{2,3,4},0),IFERROR(VLOOKUP(SUE119,[1]MQ!$A$6:$D$26,{2,3,4},0),IFERROR(VLOOKUP(SUE119,[1]BA!$A$6:$H$184,{2,5,8},0),{"No encontrado","X","X"}))))</f>
        <v>VARILLA CORRUGADA</v>
      </c>
      <c r="SUG119" s="12" t="str">
        <v>Kg</v>
      </c>
      <c r="SUH119" s="4">
        <v>18</v>
      </c>
      <c r="SUI119" s="1">
        <f t="shared" ref="SUI119" si="7816">4*0.556*1.05</f>
        <v>2.34</v>
      </c>
      <c r="SUJ119" s="4">
        <f t="shared" si="3350"/>
        <v>42.12</v>
      </c>
      <c r="SUM119" s="1" t="s">
        <v>538</v>
      </c>
      <c r="SUN119" s="4" t="str" cm="1">
        <f t="array" ref="SUN119:SUP119">IFERROR(VLOOKUP(SUM119,[1]MA!$A$6:$D$32,{2,3,4},0),IFERROR(VLOOKUP(SUM119,[1]MO!$A$6:$D$26,{2,3,4},0),IFERROR(VLOOKUP(SUM119,[1]MQ!$A$6:$D$26,{2,3,4},0),IFERROR(VLOOKUP(SUM119,[1]BA!$A$6:$H$184,{2,5,8},0),{"No encontrado","X","X"}))))</f>
        <v>VARILLA CORRUGADA</v>
      </c>
      <c r="SUO119" s="12" t="str">
        <v>Kg</v>
      </c>
      <c r="SUP119" s="4">
        <v>18</v>
      </c>
      <c r="SUQ119" s="1">
        <f t="shared" ref="SUQ119" si="7817">4*0.556*1.05</f>
        <v>2.34</v>
      </c>
      <c r="SUR119" s="4">
        <f t="shared" si="3352"/>
        <v>42.12</v>
      </c>
      <c r="SUU119" s="1" t="s">
        <v>538</v>
      </c>
      <c r="SUV119" s="4" t="str" cm="1">
        <f t="array" ref="SUV119:SUX119">IFERROR(VLOOKUP(SUU119,[1]MA!$A$6:$D$32,{2,3,4},0),IFERROR(VLOOKUP(SUU119,[1]MO!$A$6:$D$26,{2,3,4},0),IFERROR(VLOOKUP(SUU119,[1]MQ!$A$6:$D$26,{2,3,4},0),IFERROR(VLOOKUP(SUU119,[1]BA!$A$6:$H$184,{2,5,8},0),{"No encontrado","X","X"}))))</f>
        <v>VARILLA CORRUGADA</v>
      </c>
      <c r="SUW119" s="12" t="str">
        <v>Kg</v>
      </c>
      <c r="SUX119" s="4">
        <v>18</v>
      </c>
      <c r="SUY119" s="1">
        <f t="shared" ref="SUY119" si="7818">4*0.556*1.05</f>
        <v>2.34</v>
      </c>
      <c r="SUZ119" s="4">
        <f t="shared" si="3354"/>
        <v>42.12</v>
      </c>
      <c r="SVC119" s="1" t="s">
        <v>538</v>
      </c>
      <c r="SVD119" s="4" t="str" cm="1">
        <f t="array" ref="SVD119:SVF119">IFERROR(VLOOKUP(SVC119,[1]MA!$A$6:$D$32,{2,3,4},0),IFERROR(VLOOKUP(SVC119,[1]MO!$A$6:$D$26,{2,3,4},0),IFERROR(VLOOKUP(SVC119,[1]MQ!$A$6:$D$26,{2,3,4},0),IFERROR(VLOOKUP(SVC119,[1]BA!$A$6:$H$184,{2,5,8},0),{"No encontrado","X","X"}))))</f>
        <v>VARILLA CORRUGADA</v>
      </c>
      <c r="SVE119" s="12" t="str">
        <v>Kg</v>
      </c>
      <c r="SVF119" s="4">
        <v>18</v>
      </c>
      <c r="SVG119" s="1">
        <f t="shared" ref="SVG119" si="7819">4*0.556*1.05</f>
        <v>2.34</v>
      </c>
      <c r="SVH119" s="4">
        <f t="shared" si="3356"/>
        <v>42.12</v>
      </c>
      <c r="SVK119" s="1" t="s">
        <v>538</v>
      </c>
      <c r="SVL119" s="4" t="str" cm="1">
        <f t="array" ref="SVL119:SVN119">IFERROR(VLOOKUP(SVK119,[1]MA!$A$6:$D$32,{2,3,4},0),IFERROR(VLOOKUP(SVK119,[1]MO!$A$6:$D$26,{2,3,4},0),IFERROR(VLOOKUP(SVK119,[1]MQ!$A$6:$D$26,{2,3,4},0),IFERROR(VLOOKUP(SVK119,[1]BA!$A$6:$H$184,{2,5,8},0),{"No encontrado","X","X"}))))</f>
        <v>VARILLA CORRUGADA</v>
      </c>
      <c r="SVM119" s="12" t="str">
        <v>Kg</v>
      </c>
      <c r="SVN119" s="4">
        <v>18</v>
      </c>
      <c r="SVO119" s="1">
        <f t="shared" ref="SVO119" si="7820">4*0.556*1.05</f>
        <v>2.34</v>
      </c>
      <c r="SVP119" s="4">
        <f t="shared" si="3358"/>
        <v>42.12</v>
      </c>
      <c r="SVS119" s="1" t="s">
        <v>538</v>
      </c>
      <c r="SVT119" s="4" t="str" cm="1">
        <f t="array" ref="SVT119:SVV119">IFERROR(VLOOKUP(SVS119,[1]MA!$A$6:$D$32,{2,3,4},0),IFERROR(VLOOKUP(SVS119,[1]MO!$A$6:$D$26,{2,3,4},0),IFERROR(VLOOKUP(SVS119,[1]MQ!$A$6:$D$26,{2,3,4},0),IFERROR(VLOOKUP(SVS119,[1]BA!$A$6:$H$184,{2,5,8},0),{"No encontrado","X","X"}))))</f>
        <v>VARILLA CORRUGADA</v>
      </c>
      <c r="SVU119" s="12" t="str">
        <v>Kg</v>
      </c>
      <c r="SVV119" s="4">
        <v>18</v>
      </c>
      <c r="SVW119" s="1">
        <f t="shared" ref="SVW119" si="7821">4*0.556*1.05</f>
        <v>2.34</v>
      </c>
      <c r="SVX119" s="4">
        <f t="shared" si="3360"/>
        <v>42.12</v>
      </c>
      <c r="SWA119" s="1" t="s">
        <v>538</v>
      </c>
      <c r="SWB119" s="4" t="str" cm="1">
        <f t="array" ref="SWB119:SWD119">IFERROR(VLOOKUP(SWA119,[1]MA!$A$6:$D$32,{2,3,4},0),IFERROR(VLOOKUP(SWA119,[1]MO!$A$6:$D$26,{2,3,4},0),IFERROR(VLOOKUP(SWA119,[1]MQ!$A$6:$D$26,{2,3,4},0),IFERROR(VLOOKUP(SWA119,[1]BA!$A$6:$H$184,{2,5,8},0),{"No encontrado","X","X"}))))</f>
        <v>VARILLA CORRUGADA</v>
      </c>
      <c r="SWC119" s="12" t="str">
        <v>Kg</v>
      </c>
      <c r="SWD119" s="4">
        <v>18</v>
      </c>
      <c r="SWE119" s="1">
        <f t="shared" ref="SWE119" si="7822">4*0.556*1.05</f>
        <v>2.34</v>
      </c>
      <c r="SWF119" s="4">
        <f t="shared" si="3362"/>
        <v>42.12</v>
      </c>
      <c r="SWI119" s="1" t="s">
        <v>538</v>
      </c>
      <c r="SWJ119" s="4" t="str" cm="1">
        <f t="array" ref="SWJ119:SWL119">IFERROR(VLOOKUP(SWI119,[1]MA!$A$6:$D$32,{2,3,4},0),IFERROR(VLOOKUP(SWI119,[1]MO!$A$6:$D$26,{2,3,4},0),IFERROR(VLOOKUP(SWI119,[1]MQ!$A$6:$D$26,{2,3,4},0),IFERROR(VLOOKUP(SWI119,[1]BA!$A$6:$H$184,{2,5,8},0),{"No encontrado","X","X"}))))</f>
        <v>VARILLA CORRUGADA</v>
      </c>
      <c r="SWK119" s="12" t="str">
        <v>Kg</v>
      </c>
      <c r="SWL119" s="4">
        <v>18</v>
      </c>
      <c r="SWM119" s="1">
        <f t="shared" ref="SWM119" si="7823">4*0.556*1.05</f>
        <v>2.34</v>
      </c>
      <c r="SWN119" s="4">
        <f t="shared" si="3364"/>
        <v>42.12</v>
      </c>
      <c r="SWQ119" s="1" t="s">
        <v>538</v>
      </c>
      <c r="SWR119" s="4" t="str" cm="1">
        <f t="array" ref="SWR119:SWT119">IFERROR(VLOOKUP(SWQ119,[1]MA!$A$6:$D$32,{2,3,4},0),IFERROR(VLOOKUP(SWQ119,[1]MO!$A$6:$D$26,{2,3,4},0),IFERROR(VLOOKUP(SWQ119,[1]MQ!$A$6:$D$26,{2,3,4},0),IFERROR(VLOOKUP(SWQ119,[1]BA!$A$6:$H$184,{2,5,8},0),{"No encontrado","X","X"}))))</f>
        <v>VARILLA CORRUGADA</v>
      </c>
      <c r="SWS119" s="12" t="str">
        <v>Kg</v>
      </c>
      <c r="SWT119" s="4">
        <v>18</v>
      </c>
      <c r="SWU119" s="1">
        <f t="shared" ref="SWU119" si="7824">4*0.556*1.05</f>
        <v>2.34</v>
      </c>
      <c r="SWV119" s="4">
        <f t="shared" si="3366"/>
        <v>42.12</v>
      </c>
      <c r="SWY119" s="1" t="s">
        <v>538</v>
      </c>
      <c r="SWZ119" s="4" t="str" cm="1">
        <f t="array" ref="SWZ119:SXB119">IFERROR(VLOOKUP(SWY119,[1]MA!$A$6:$D$32,{2,3,4},0),IFERROR(VLOOKUP(SWY119,[1]MO!$A$6:$D$26,{2,3,4},0),IFERROR(VLOOKUP(SWY119,[1]MQ!$A$6:$D$26,{2,3,4},0),IFERROR(VLOOKUP(SWY119,[1]BA!$A$6:$H$184,{2,5,8},0),{"No encontrado","X","X"}))))</f>
        <v>VARILLA CORRUGADA</v>
      </c>
      <c r="SXA119" s="12" t="str">
        <v>Kg</v>
      </c>
      <c r="SXB119" s="4">
        <v>18</v>
      </c>
      <c r="SXC119" s="1">
        <f t="shared" ref="SXC119" si="7825">4*0.556*1.05</f>
        <v>2.34</v>
      </c>
      <c r="SXD119" s="4">
        <f t="shared" si="3368"/>
        <v>42.12</v>
      </c>
      <c r="SXG119" s="1" t="s">
        <v>538</v>
      </c>
      <c r="SXH119" s="4" t="str" cm="1">
        <f t="array" ref="SXH119:SXJ119">IFERROR(VLOOKUP(SXG119,[1]MA!$A$6:$D$32,{2,3,4},0),IFERROR(VLOOKUP(SXG119,[1]MO!$A$6:$D$26,{2,3,4},0),IFERROR(VLOOKUP(SXG119,[1]MQ!$A$6:$D$26,{2,3,4},0),IFERROR(VLOOKUP(SXG119,[1]BA!$A$6:$H$184,{2,5,8},0),{"No encontrado","X","X"}))))</f>
        <v>VARILLA CORRUGADA</v>
      </c>
      <c r="SXI119" s="12" t="str">
        <v>Kg</v>
      </c>
      <c r="SXJ119" s="4">
        <v>18</v>
      </c>
      <c r="SXK119" s="1">
        <f t="shared" ref="SXK119" si="7826">4*0.556*1.05</f>
        <v>2.34</v>
      </c>
      <c r="SXL119" s="4">
        <f t="shared" si="3370"/>
        <v>42.12</v>
      </c>
      <c r="SXO119" s="1" t="s">
        <v>538</v>
      </c>
      <c r="SXP119" s="4" t="str" cm="1">
        <f t="array" ref="SXP119:SXR119">IFERROR(VLOOKUP(SXO119,[1]MA!$A$6:$D$32,{2,3,4},0),IFERROR(VLOOKUP(SXO119,[1]MO!$A$6:$D$26,{2,3,4},0),IFERROR(VLOOKUP(SXO119,[1]MQ!$A$6:$D$26,{2,3,4},0),IFERROR(VLOOKUP(SXO119,[1]BA!$A$6:$H$184,{2,5,8},0),{"No encontrado","X","X"}))))</f>
        <v>VARILLA CORRUGADA</v>
      </c>
      <c r="SXQ119" s="12" t="str">
        <v>Kg</v>
      </c>
      <c r="SXR119" s="4">
        <v>18</v>
      </c>
      <c r="SXS119" s="1">
        <f t="shared" ref="SXS119" si="7827">4*0.556*1.05</f>
        <v>2.34</v>
      </c>
      <c r="SXT119" s="4">
        <f t="shared" si="3372"/>
        <v>42.12</v>
      </c>
      <c r="SXW119" s="1" t="s">
        <v>538</v>
      </c>
      <c r="SXX119" s="4" t="str" cm="1">
        <f t="array" ref="SXX119:SXZ119">IFERROR(VLOOKUP(SXW119,[1]MA!$A$6:$D$32,{2,3,4},0),IFERROR(VLOOKUP(SXW119,[1]MO!$A$6:$D$26,{2,3,4},0),IFERROR(VLOOKUP(SXW119,[1]MQ!$A$6:$D$26,{2,3,4},0),IFERROR(VLOOKUP(SXW119,[1]BA!$A$6:$H$184,{2,5,8},0),{"No encontrado","X","X"}))))</f>
        <v>VARILLA CORRUGADA</v>
      </c>
      <c r="SXY119" s="12" t="str">
        <v>Kg</v>
      </c>
      <c r="SXZ119" s="4">
        <v>18</v>
      </c>
      <c r="SYA119" s="1">
        <f t="shared" ref="SYA119" si="7828">4*0.556*1.05</f>
        <v>2.34</v>
      </c>
      <c r="SYB119" s="4">
        <f t="shared" si="3374"/>
        <v>42.12</v>
      </c>
      <c r="SYE119" s="1" t="s">
        <v>538</v>
      </c>
      <c r="SYF119" s="4" t="str" cm="1">
        <f t="array" ref="SYF119:SYH119">IFERROR(VLOOKUP(SYE119,[1]MA!$A$6:$D$32,{2,3,4},0),IFERROR(VLOOKUP(SYE119,[1]MO!$A$6:$D$26,{2,3,4},0),IFERROR(VLOOKUP(SYE119,[1]MQ!$A$6:$D$26,{2,3,4},0),IFERROR(VLOOKUP(SYE119,[1]BA!$A$6:$H$184,{2,5,8},0),{"No encontrado","X","X"}))))</f>
        <v>VARILLA CORRUGADA</v>
      </c>
      <c r="SYG119" s="12" t="str">
        <v>Kg</v>
      </c>
      <c r="SYH119" s="4">
        <v>18</v>
      </c>
      <c r="SYI119" s="1">
        <f t="shared" ref="SYI119" si="7829">4*0.556*1.05</f>
        <v>2.34</v>
      </c>
      <c r="SYJ119" s="4">
        <f t="shared" si="3376"/>
        <v>42.12</v>
      </c>
      <c r="SYM119" s="1" t="s">
        <v>538</v>
      </c>
      <c r="SYN119" s="4" t="str" cm="1">
        <f t="array" ref="SYN119:SYP119">IFERROR(VLOOKUP(SYM119,[1]MA!$A$6:$D$32,{2,3,4},0),IFERROR(VLOOKUP(SYM119,[1]MO!$A$6:$D$26,{2,3,4},0),IFERROR(VLOOKUP(SYM119,[1]MQ!$A$6:$D$26,{2,3,4},0),IFERROR(VLOOKUP(SYM119,[1]BA!$A$6:$H$184,{2,5,8},0),{"No encontrado","X","X"}))))</f>
        <v>VARILLA CORRUGADA</v>
      </c>
      <c r="SYO119" s="12" t="str">
        <v>Kg</v>
      </c>
      <c r="SYP119" s="4">
        <v>18</v>
      </c>
      <c r="SYQ119" s="1">
        <f t="shared" ref="SYQ119" si="7830">4*0.556*1.05</f>
        <v>2.34</v>
      </c>
      <c r="SYR119" s="4">
        <f t="shared" si="3378"/>
        <v>42.12</v>
      </c>
      <c r="SYU119" s="1" t="s">
        <v>538</v>
      </c>
      <c r="SYV119" s="4" t="str" cm="1">
        <f t="array" ref="SYV119:SYX119">IFERROR(VLOOKUP(SYU119,[1]MA!$A$6:$D$32,{2,3,4},0),IFERROR(VLOOKUP(SYU119,[1]MO!$A$6:$D$26,{2,3,4},0),IFERROR(VLOOKUP(SYU119,[1]MQ!$A$6:$D$26,{2,3,4},0),IFERROR(VLOOKUP(SYU119,[1]BA!$A$6:$H$184,{2,5,8},0),{"No encontrado","X","X"}))))</f>
        <v>VARILLA CORRUGADA</v>
      </c>
      <c r="SYW119" s="12" t="str">
        <v>Kg</v>
      </c>
      <c r="SYX119" s="4">
        <v>18</v>
      </c>
      <c r="SYY119" s="1">
        <f t="shared" ref="SYY119" si="7831">4*0.556*1.05</f>
        <v>2.34</v>
      </c>
      <c r="SYZ119" s="4">
        <f t="shared" si="3380"/>
        <v>42.12</v>
      </c>
      <c r="SZC119" s="1" t="s">
        <v>538</v>
      </c>
      <c r="SZD119" s="4" t="str" cm="1">
        <f t="array" ref="SZD119:SZF119">IFERROR(VLOOKUP(SZC119,[1]MA!$A$6:$D$32,{2,3,4},0),IFERROR(VLOOKUP(SZC119,[1]MO!$A$6:$D$26,{2,3,4},0),IFERROR(VLOOKUP(SZC119,[1]MQ!$A$6:$D$26,{2,3,4},0),IFERROR(VLOOKUP(SZC119,[1]BA!$A$6:$H$184,{2,5,8},0),{"No encontrado","X","X"}))))</f>
        <v>VARILLA CORRUGADA</v>
      </c>
      <c r="SZE119" s="12" t="str">
        <v>Kg</v>
      </c>
      <c r="SZF119" s="4">
        <v>18</v>
      </c>
      <c r="SZG119" s="1">
        <f t="shared" ref="SZG119" si="7832">4*0.556*1.05</f>
        <v>2.34</v>
      </c>
      <c r="SZH119" s="4">
        <f t="shared" si="3382"/>
        <v>42.12</v>
      </c>
      <c r="SZK119" s="1" t="s">
        <v>538</v>
      </c>
      <c r="SZL119" s="4" t="str" cm="1">
        <f t="array" ref="SZL119:SZN119">IFERROR(VLOOKUP(SZK119,[1]MA!$A$6:$D$32,{2,3,4},0),IFERROR(VLOOKUP(SZK119,[1]MO!$A$6:$D$26,{2,3,4},0),IFERROR(VLOOKUP(SZK119,[1]MQ!$A$6:$D$26,{2,3,4},0),IFERROR(VLOOKUP(SZK119,[1]BA!$A$6:$H$184,{2,5,8},0),{"No encontrado","X","X"}))))</f>
        <v>VARILLA CORRUGADA</v>
      </c>
      <c r="SZM119" s="12" t="str">
        <v>Kg</v>
      </c>
      <c r="SZN119" s="4">
        <v>18</v>
      </c>
      <c r="SZO119" s="1">
        <f t="shared" ref="SZO119" si="7833">4*0.556*1.05</f>
        <v>2.34</v>
      </c>
      <c r="SZP119" s="4">
        <f t="shared" si="3384"/>
        <v>42.12</v>
      </c>
      <c r="SZS119" s="1" t="s">
        <v>538</v>
      </c>
      <c r="SZT119" s="4" t="str" cm="1">
        <f t="array" ref="SZT119:SZV119">IFERROR(VLOOKUP(SZS119,[1]MA!$A$6:$D$32,{2,3,4},0),IFERROR(VLOOKUP(SZS119,[1]MO!$A$6:$D$26,{2,3,4},0),IFERROR(VLOOKUP(SZS119,[1]MQ!$A$6:$D$26,{2,3,4},0),IFERROR(VLOOKUP(SZS119,[1]BA!$A$6:$H$184,{2,5,8},0),{"No encontrado","X","X"}))))</f>
        <v>VARILLA CORRUGADA</v>
      </c>
      <c r="SZU119" s="12" t="str">
        <v>Kg</v>
      </c>
      <c r="SZV119" s="4">
        <v>18</v>
      </c>
      <c r="SZW119" s="1">
        <f t="shared" ref="SZW119" si="7834">4*0.556*1.05</f>
        <v>2.34</v>
      </c>
      <c r="SZX119" s="4">
        <f t="shared" si="3386"/>
        <v>42.12</v>
      </c>
      <c r="TAA119" s="1" t="s">
        <v>538</v>
      </c>
      <c r="TAB119" s="4" t="str" cm="1">
        <f t="array" ref="TAB119:TAD119">IFERROR(VLOOKUP(TAA119,[1]MA!$A$6:$D$32,{2,3,4},0),IFERROR(VLOOKUP(TAA119,[1]MO!$A$6:$D$26,{2,3,4},0),IFERROR(VLOOKUP(TAA119,[1]MQ!$A$6:$D$26,{2,3,4},0),IFERROR(VLOOKUP(TAA119,[1]BA!$A$6:$H$184,{2,5,8},0),{"No encontrado","X","X"}))))</f>
        <v>VARILLA CORRUGADA</v>
      </c>
      <c r="TAC119" s="12" t="str">
        <v>Kg</v>
      </c>
      <c r="TAD119" s="4">
        <v>18</v>
      </c>
      <c r="TAE119" s="1">
        <f t="shared" ref="TAE119" si="7835">4*0.556*1.05</f>
        <v>2.34</v>
      </c>
      <c r="TAF119" s="4">
        <f t="shared" si="3388"/>
        <v>42.12</v>
      </c>
      <c r="TAI119" s="1" t="s">
        <v>538</v>
      </c>
      <c r="TAJ119" s="4" t="str" cm="1">
        <f t="array" ref="TAJ119:TAL119">IFERROR(VLOOKUP(TAI119,[1]MA!$A$6:$D$32,{2,3,4},0),IFERROR(VLOOKUP(TAI119,[1]MO!$A$6:$D$26,{2,3,4},0),IFERROR(VLOOKUP(TAI119,[1]MQ!$A$6:$D$26,{2,3,4},0),IFERROR(VLOOKUP(TAI119,[1]BA!$A$6:$H$184,{2,5,8},0),{"No encontrado","X","X"}))))</f>
        <v>VARILLA CORRUGADA</v>
      </c>
      <c r="TAK119" s="12" t="str">
        <v>Kg</v>
      </c>
      <c r="TAL119" s="4">
        <v>18</v>
      </c>
      <c r="TAM119" s="1">
        <f t="shared" ref="TAM119" si="7836">4*0.556*1.05</f>
        <v>2.34</v>
      </c>
      <c r="TAN119" s="4">
        <f t="shared" si="3390"/>
        <v>42.12</v>
      </c>
      <c r="TAQ119" s="1" t="s">
        <v>538</v>
      </c>
      <c r="TAR119" s="4" t="str" cm="1">
        <f t="array" ref="TAR119:TAT119">IFERROR(VLOOKUP(TAQ119,[1]MA!$A$6:$D$32,{2,3,4},0),IFERROR(VLOOKUP(TAQ119,[1]MO!$A$6:$D$26,{2,3,4},0),IFERROR(VLOOKUP(TAQ119,[1]MQ!$A$6:$D$26,{2,3,4},0),IFERROR(VLOOKUP(TAQ119,[1]BA!$A$6:$H$184,{2,5,8},0),{"No encontrado","X","X"}))))</f>
        <v>VARILLA CORRUGADA</v>
      </c>
      <c r="TAS119" s="12" t="str">
        <v>Kg</v>
      </c>
      <c r="TAT119" s="4">
        <v>18</v>
      </c>
      <c r="TAU119" s="1">
        <f t="shared" ref="TAU119" si="7837">4*0.556*1.05</f>
        <v>2.34</v>
      </c>
      <c r="TAV119" s="4">
        <f t="shared" si="3392"/>
        <v>42.12</v>
      </c>
      <c r="TAY119" s="1" t="s">
        <v>538</v>
      </c>
      <c r="TAZ119" s="4" t="str" cm="1">
        <f t="array" ref="TAZ119:TBB119">IFERROR(VLOOKUP(TAY119,[1]MA!$A$6:$D$32,{2,3,4},0),IFERROR(VLOOKUP(TAY119,[1]MO!$A$6:$D$26,{2,3,4},0),IFERROR(VLOOKUP(TAY119,[1]MQ!$A$6:$D$26,{2,3,4},0),IFERROR(VLOOKUP(TAY119,[1]BA!$A$6:$H$184,{2,5,8},0),{"No encontrado","X","X"}))))</f>
        <v>VARILLA CORRUGADA</v>
      </c>
      <c r="TBA119" s="12" t="str">
        <v>Kg</v>
      </c>
      <c r="TBB119" s="4">
        <v>18</v>
      </c>
      <c r="TBC119" s="1">
        <f t="shared" ref="TBC119" si="7838">4*0.556*1.05</f>
        <v>2.34</v>
      </c>
      <c r="TBD119" s="4">
        <f t="shared" si="3394"/>
        <v>42.12</v>
      </c>
      <c r="TBG119" s="1" t="s">
        <v>538</v>
      </c>
      <c r="TBH119" s="4" t="str" cm="1">
        <f t="array" ref="TBH119:TBJ119">IFERROR(VLOOKUP(TBG119,[1]MA!$A$6:$D$32,{2,3,4},0),IFERROR(VLOOKUP(TBG119,[1]MO!$A$6:$D$26,{2,3,4},0),IFERROR(VLOOKUP(TBG119,[1]MQ!$A$6:$D$26,{2,3,4},0),IFERROR(VLOOKUP(TBG119,[1]BA!$A$6:$H$184,{2,5,8},0),{"No encontrado","X","X"}))))</f>
        <v>VARILLA CORRUGADA</v>
      </c>
      <c r="TBI119" s="12" t="str">
        <v>Kg</v>
      </c>
      <c r="TBJ119" s="4">
        <v>18</v>
      </c>
      <c r="TBK119" s="1">
        <f t="shared" ref="TBK119" si="7839">4*0.556*1.05</f>
        <v>2.34</v>
      </c>
      <c r="TBL119" s="4">
        <f t="shared" si="3396"/>
        <v>42.12</v>
      </c>
      <c r="TBO119" s="1" t="s">
        <v>538</v>
      </c>
      <c r="TBP119" s="4" t="str" cm="1">
        <f t="array" ref="TBP119:TBR119">IFERROR(VLOOKUP(TBO119,[1]MA!$A$6:$D$32,{2,3,4},0),IFERROR(VLOOKUP(TBO119,[1]MO!$A$6:$D$26,{2,3,4},0),IFERROR(VLOOKUP(TBO119,[1]MQ!$A$6:$D$26,{2,3,4},0),IFERROR(VLOOKUP(TBO119,[1]BA!$A$6:$H$184,{2,5,8},0),{"No encontrado","X","X"}))))</f>
        <v>VARILLA CORRUGADA</v>
      </c>
      <c r="TBQ119" s="12" t="str">
        <v>Kg</v>
      </c>
      <c r="TBR119" s="4">
        <v>18</v>
      </c>
      <c r="TBS119" s="1">
        <f t="shared" ref="TBS119" si="7840">4*0.556*1.05</f>
        <v>2.34</v>
      </c>
      <c r="TBT119" s="4">
        <f t="shared" si="3398"/>
        <v>42.12</v>
      </c>
      <c r="TBW119" s="1" t="s">
        <v>538</v>
      </c>
      <c r="TBX119" s="4" t="str" cm="1">
        <f t="array" ref="TBX119:TBZ119">IFERROR(VLOOKUP(TBW119,[1]MA!$A$6:$D$32,{2,3,4},0),IFERROR(VLOOKUP(TBW119,[1]MO!$A$6:$D$26,{2,3,4},0),IFERROR(VLOOKUP(TBW119,[1]MQ!$A$6:$D$26,{2,3,4},0),IFERROR(VLOOKUP(TBW119,[1]BA!$A$6:$H$184,{2,5,8},0),{"No encontrado","X","X"}))))</f>
        <v>VARILLA CORRUGADA</v>
      </c>
      <c r="TBY119" s="12" t="str">
        <v>Kg</v>
      </c>
      <c r="TBZ119" s="4">
        <v>18</v>
      </c>
      <c r="TCA119" s="1">
        <f t="shared" ref="TCA119" si="7841">4*0.556*1.05</f>
        <v>2.34</v>
      </c>
      <c r="TCB119" s="4">
        <f t="shared" si="3400"/>
        <v>42.12</v>
      </c>
      <c r="TCE119" s="1" t="s">
        <v>538</v>
      </c>
      <c r="TCF119" s="4" t="str" cm="1">
        <f t="array" ref="TCF119:TCH119">IFERROR(VLOOKUP(TCE119,[1]MA!$A$6:$D$32,{2,3,4},0),IFERROR(VLOOKUP(TCE119,[1]MO!$A$6:$D$26,{2,3,4},0),IFERROR(VLOOKUP(TCE119,[1]MQ!$A$6:$D$26,{2,3,4},0),IFERROR(VLOOKUP(TCE119,[1]BA!$A$6:$H$184,{2,5,8},0),{"No encontrado","X","X"}))))</f>
        <v>VARILLA CORRUGADA</v>
      </c>
      <c r="TCG119" s="12" t="str">
        <v>Kg</v>
      </c>
      <c r="TCH119" s="4">
        <v>18</v>
      </c>
      <c r="TCI119" s="1">
        <f t="shared" ref="TCI119" si="7842">4*0.556*1.05</f>
        <v>2.34</v>
      </c>
      <c r="TCJ119" s="4">
        <f t="shared" si="3402"/>
        <v>42.12</v>
      </c>
      <c r="TCM119" s="1" t="s">
        <v>538</v>
      </c>
      <c r="TCN119" s="4" t="str" cm="1">
        <f t="array" ref="TCN119:TCP119">IFERROR(VLOOKUP(TCM119,[1]MA!$A$6:$D$32,{2,3,4},0),IFERROR(VLOOKUP(TCM119,[1]MO!$A$6:$D$26,{2,3,4},0),IFERROR(VLOOKUP(TCM119,[1]MQ!$A$6:$D$26,{2,3,4},0),IFERROR(VLOOKUP(TCM119,[1]BA!$A$6:$H$184,{2,5,8},0),{"No encontrado","X","X"}))))</f>
        <v>VARILLA CORRUGADA</v>
      </c>
      <c r="TCO119" s="12" t="str">
        <v>Kg</v>
      </c>
      <c r="TCP119" s="4">
        <v>18</v>
      </c>
      <c r="TCQ119" s="1">
        <f t="shared" ref="TCQ119" si="7843">4*0.556*1.05</f>
        <v>2.34</v>
      </c>
      <c r="TCR119" s="4">
        <f t="shared" si="3404"/>
        <v>42.12</v>
      </c>
      <c r="TCU119" s="1" t="s">
        <v>538</v>
      </c>
      <c r="TCV119" s="4" t="str" cm="1">
        <f t="array" ref="TCV119:TCX119">IFERROR(VLOOKUP(TCU119,[1]MA!$A$6:$D$32,{2,3,4},0),IFERROR(VLOOKUP(TCU119,[1]MO!$A$6:$D$26,{2,3,4},0),IFERROR(VLOOKUP(TCU119,[1]MQ!$A$6:$D$26,{2,3,4},0),IFERROR(VLOOKUP(TCU119,[1]BA!$A$6:$H$184,{2,5,8},0),{"No encontrado","X","X"}))))</f>
        <v>VARILLA CORRUGADA</v>
      </c>
      <c r="TCW119" s="12" t="str">
        <v>Kg</v>
      </c>
      <c r="TCX119" s="4">
        <v>18</v>
      </c>
      <c r="TCY119" s="1">
        <f t="shared" ref="TCY119" si="7844">4*0.556*1.05</f>
        <v>2.34</v>
      </c>
      <c r="TCZ119" s="4">
        <f t="shared" si="3406"/>
        <v>42.12</v>
      </c>
      <c r="TDC119" s="1" t="s">
        <v>538</v>
      </c>
      <c r="TDD119" s="4" t="str" cm="1">
        <f t="array" ref="TDD119:TDF119">IFERROR(VLOOKUP(TDC119,[1]MA!$A$6:$D$32,{2,3,4},0),IFERROR(VLOOKUP(TDC119,[1]MO!$A$6:$D$26,{2,3,4},0),IFERROR(VLOOKUP(TDC119,[1]MQ!$A$6:$D$26,{2,3,4},0),IFERROR(VLOOKUP(TDC119,[1]BA!$A$6:$H$184,{2,5,8},0),{"No encontrado","X","X"}))))</f>
        <v>VARILLA CORRUGADA</v>
      </c>
      <c r="TDE119" s="12" t="str">
        <v>Kg</v>
      </c>
      <c r="TDF119" s="4">
        <v>18</v>
      </c>
      <c r="TDG119" s="1">
        <f t="shared" ref="TDG119" si="7845">4*0.556*1.05</f>
        <v>2.34</v>
      </c>
      <c r="TDH119" s="4">
        <f t="shared" si="3408"/>
        <v>42.12</v>
      </c>
      <c r="TDK119" s="1" t="s">
        <v>538</v>
      </c>
      <c r="TDL119" s="4" t="str" cm="1">
        <f t="array" ref="TDL119:TDN119">IFERROR(VLOOKUP(TDK119,[1]MA!$A$6:$D$32,{2,3,4},0),IFERROR(VLOOKUP(TDK119,[1]MO!$A$6:$D$26,{2,3,4},0),IFERROR(VLOOKUP(TDK119,[1]MQ!$A$6:$D$26,{2,3,4},0),IFERROR(VLOOKUP(TDK119,[1]BA!$A$6:$H$184,{2,5,8},0),{"No encontrado","X","X"}))))</f>
        <v>VARILLA CORRUGADA</v>
      </c>
      <c r="TDM119" s="12" t="str">
        <v>Kg</v>
      </c>
      <c r="TDN119" s="4">
        <v>18</v>
      </c>
      <c r="TDO119" s="1">
        <f t="shared" ref="TDO119" si="7846">4*0.556*1.05</f>
        <v>2.34</v>
      </c>
      <c r="TDP119" s="4">
        <f t="shared" si="3410"/>
        <v>42.12</v>
      </c>
      <c r="TDS119" s="1" t="s">
        <v>538</v>
      </c>
      <c r="TDT119" s="4" t="str" cm="1">
        <f t="array" ref="TDT119:TDV119">IFERROR(VLOOKUP(TDS119,[1]MA!$A$6:$D$32,{2,3,4},0),IFERROR(VLOOKUP(TDS119,[1]MO!$A$6:$D$26,{2,3,4},0),IFERROR(VLOOKUP(TDS119,[1]MQ!$A$6:$D$26,{2,3,4},0),IFERROR(VLOOKUP(TDS119,[1]BA!$A$6:$H$184,{2,5,8},0),{"No encontrado","X","X"}))))</f>
        <v>VARILLA CORRUGADA</v>
      </c>
      <c r="TDU119" s="12" t="str">
        <v>Kg</v>
      </c>
      <c r="TDV119" s="4">
        <v>18</v>
      </c>
      <c r="TDW119" s="1">
        <f t="shared" ref="TDW119" si="7847">4*0.556*1.05</f>
        <v>2.34</v>
      </c>
      <c r="TDX119" s="4">
        <f t="shared" si="3412"/>
        <v>42.12</v>
      </c>
      <c r="TEA119" s="1" t="s">
        <v>538</v>
      </c>
      <c r="TEB119" s="4" t="str" cm="1">
        <f t="array" ref="TEB119:TED119">IFERROR(VLOOKUP(TEA119,[1]MA!$A$6:$D$32,{2,3,4},0),IFERROR(VLOOKUP(TEA119,[1]MO!$A$6:$D$26,{2,3,4},0),IFERROR(VLOOKUP(TEA119,[1]MQ!$A$6:$D$26,{2,3,4},0),IFERROR(VLOOKUP(TEA119,[1]BA!$A$6:$H$184,{2,5,8},0),{"No encontrado","X","X"}))))</f>
        <v>VARILLA CORRUGADA</v>
      </c>
      <c r="TEC119" s="12" t="str">
        <v>Kg</v>
      </c>
      <c r="TED119" s="4">
        <v>18</v>
      </c>
      <c r="TEE119" s="1">
        <f t="shared" ref="TEE119" si="7848">4*0.556*1.05</f>
        <v>2.34</v>
      </c>
      <c r="TEF119" s="4">
        <f t="shared" si="3414"/>
        <v>42.12</v>
      </c>
      <c r="TEI119" s="1" t="s">
        <v>538</v>
      </c>
      <c r="TEJ119" s="4" t="str" cm="1">
        <f t="array" ref="TEJ119:TEL119">IFERROR(VLOOKUP(TEI119,[1]MA!$A$6:$D$32,{2,3,4},0),IFERROR(VLOOKUP(TEI119,[1]MO!$A$6:$D$26,{2,3,4},0),IFERROR(VLOOKUP(TEI119,[1]MQ!$A$6:$D$26,{2,3,4},0),IFERROR(VLOOKUP(TEI119,[1]BA!$A$6:$H$184,{2,5,8},0),{"No encontrado","X","X"}))))</f>
        <v>VARILLA CORRUGADA</v>
      </c>
      <c r="TEK119" s="12" t="str">
        <v>Kg</v>
      </c>
      <c r="TEL119" s="4">
        <v>18</v>
      </c>
      <c r="TEM119" s="1">
        <f t="shared" ref="TEM119" si="7849">4*0.556*1.05</f>
        <v>2.34</v>
      </c>
      <c r="TEN119" s="4">
        <f t="shared" si="3416"/>
        <v>42.12</v>
      </c>
      <c r="TEQ119" s="1" t="s">
        <v>538</v>
      </c>
      <c r="TER119" s="4" t="str" cm="1">
        <f t="array" ref="TER119:TET119">IFERROR(VLOOKUP(TEQ119,[1]MA!$A$6:$D$32,{2,3,4},0),IFERROR(VLOOKUP(TEQ119,[1]MO!$A$6:$D$26,{2,3,4},0),IFERROR(VLOOKUP(TEQ119,[1]MQ!$A$6:$D$26,{2,3,4},0),IFERROR(VLOOKUP(TEQ119,[1]BA!$A$6:$H$184,{2,5,8},0),{"No encontrado","X","X"}))))</f>
        <v>VARILLA CORRUGADA</v>
      </c>
      <c r="TES119" s="12" t="str">
        <v>Kg</v>
      </c>
      <c r="TET119" s="4">
        <v>18</v>
      </c>
      <c r="TEU119" s="1">
        <f t="shared" ref="TEU119" si="7850">4*0.556*1.05</f>
        <v>2.34</v>
      </c>
      <c r="TEV119" s="4">
        <f t="shared" si="3418"/>
        <v>42.12</v>
      </c>
      <c r="TEY119" s="1" t="s">
        <v>538</v>
      </c>
      <c r="TEZ119" s="4" t="str" cm="1">
        <f t="array" ref="TEZ119:TFB119">IFERROR(VLOOKUP(TEY119,[1]MA!$A$6:$D$32,{2,3,4},0),IFERROR(VLOOKUP(TEY119,[1]MO!$A$6:$D$26,{2,3,4},0),IFERROR(VLOOKUP(TEY119,[1]MQ!$A$6:$D$26,{2,3,4},0),IFERROR(VLOOKUP(TEY119,[1]BA!$A$6:$H$184,{2,5,8},0),{"No encontrado","X","X"}))))</f>
        <v>VARILLA CORRUGADA</v>
      </c>
      <c r="TFA119" s="12" t="str">
        <v>Kg</v>
      </c>
      <c r="TFB119" s="4">
        <v>18</v>
      </c>
      <c r="TFC119" s="1">
        <f t="shared" ref="TFC119" si="7851">4*0.556*1.05</f>
        <v>2.34</v>
      </c>
      <c r="TFD119" s="4">
        <f t="shared" si="3420"/>
        <v>42.12</v>
      </c>
      <c r="TFG119" s="1" t="s">
        <v>538</v>
      </c>
      <c r="TFH119" s="4" t="str" cm="1">
        <f t="array" ref="TFH119:TFJ119">IFERROR(VLOOKUP(TFG119,[1]MA!$A$6:$D$32,{2,3,4},0),IFERROR(VLOOKUP(TFG119,[1]MO!$A$6:$D$26,{2,3,4},0),IFERROR(VLOOKUP(TFG119,[1]MQ!$A$6:$D$26,{2,3,4},0),IFERROR(VLOOKUP(TFG119,[1]BA!$A$6:$H$184,{2,5,8},0),{"No encontrado","X","X"}))))</f>
        <v>VARILLA CORRUGADA</v>
      </c>
      <c r="TFI119" s="12" t="str">
        <v>Kg</v>
      </c>
      <c r="TFJ119" s="4">
        <v>18</v>
      </c>
      <c r="TFK119" s="1">
        <f t="shared" ref="TFK119" si="7852">4*0.556*1.05</f>
        <v>2.34</v>
      </c>
      <c r="TFL119" s="4">
        <f t="shared" si="3422"/>
        <v>42.12</v>
      </c>
      <c r="TFO119" s="1" t="s">
        <v>538</v>
      </c>
      <c r="TFP119" s="4" t="str" cm="1">
        <f t="array" ref="TFP119:TFR119">IFERROR(VLOOKUP(TFO119,[1]MA!$A$6:$D$32,{2,3,4},0),IFERROR(VLOOKUP(TFO119,[1]MO!$A$6:$D$26,{2,3,4},0),IFERROR(VLOOKUP(TFO119,[1]MQ!$A$6:$D$26,{2,3,4},0),IFERROR(VLOOKUP(TFO119,[1]BA!$A$6:$H$184,{2,5,8},0),{"No encontrado","X","X"}))))</f>
        <v>VARILLA CORRUGADA</v>
      </c>
      <c r="TFQ119" s="12" t="str">
        <v>Kg</v>
      </c>
      <c r="TFR119" s="4">
        <v>18</v>
      </c>
      <c r="TFS119" s="1">
        <f t="shared" ref="TFS119" si="7853">4*0.556*1.05</f>
        <v>2.34</v>
      </c>
      <c r="TFT119" s="4">
        <f t="shared" si="3424"/>
        <v>42.12</v>
      </c>
      <c r="TFW119" s="1" t="s">
        <v>538</v>
      </c>
      <c r="TFX119" s="4" t="str" cm="1">
        <f t="array" ref="TFX119:TFZ119">IFERROR(VLOOKUP(TFW119,[1]MA!$A$6:$D$32,{2,3,4},0),IFERROR(VLOOKUP(TFW119,[1]MO!$A$6:$D$26,{2,3,4},0),IFERROR(VLOOKUP(TFW119,[1]MQ!$A$6:$D$26,{2,3,4},0),IFERROR(VLOOKUP(TFW119,[1]BA!$A$6:$H$184,{2,5,8},0),{"No encontrado","X","X"}))))</f>
        <v>VARILLA CORRUGADA</v>
      </c>
      <c r="TFY119" s="12" t="str">
        <v>Kg</v>
      </c>
      <c r="TFZ119" s="4">
        <v>18</v>
      </c>
      <c r="TGA119" s="1">
        <f t="shared" ref="TGA119" si="7854">4*0.556*1.05</f>
        <v>2.34</v>
      </c>
      <c r="TGB119" s="4">
        <f t="shared" si="3426"/>
        <v>42.12</v>
      </c>
      <c r="TGE119" s="1" t="s">
        <v>538</v>
      </c>
      <c r="TGF119" s="4" t="str" cm="1">
        <f t="array" ref="TGF119:TGH119">IFERROR(VLOOKUP(TGE119,[1]MA!$A$6:$D$32,{2,3,4},0),IFERROR(VLOOKUP(TGE119,[1]MO!$A$6:$D$26,{2,3,4},0),IFERROR(VLOOKUP(TGE119,[1]MQ!$A$6:$D$26,{2,3,4},0),IFERROR(VLOOKUP(TGE119,[1]BA!$A$6:$H$184,{2,5,8},0),{"No encontrado","X","X"}))))</f>
        <v>VARILLA CORRUGADA</v>
      </c>
      <c r="TGG119" s="12" t="str">
        <v>Kg</v>
      </c>
      <c r="TGH119" s="4">
        <v>18</v>
      </c>
      <c r="TGI119" s="1">
        <f t="shared" ref="TGI119" si="7855">4*0.556*1.05</f>
        <v>2.34</v>
      </c>
      <c r="TGJ119" s="4">
        <f t="shared" si="3428"/>
        <v>42.12</v>
      </c>
      <c r="TGM119" s="1" t="s">
        <v>538</v>
      </c>
      <c r="TGN119" s="4" t="str" cm="1">
        <f t="array" ref="TGN119:TGP119">IFERROR(VLOOKUP(TGM119,[1]MA!$A$6:$D$32,{2,3,4},0),IFERROR(VLOOKUP(TGM119,[1]MO!$A$6:$D$26,{2,3,4},0),IFERROR(VLOOKUP(TGM119,[1]MQ!$A$6:$D$26,{2,3,4},0),IFERROR(VLOOKUP(TGM119,[1]BA!$A$6:$H$184,{2,5,8},0),{"No encontrado","X","X"}))))</f>
        <v>VARILLA CORRUGADA</v>
      </c>
      <c r="TGO119" s="12" t="str">
        <v>Kg</v>
      </c>
      <c r="TGP119" s="4">
        <v>18</v>
      </c>
      <c r="TGQ119" s="1">
        <f t="shared" ref="TGQ119" si="7856">4*0.556*1.05</f>
        <v>2.34</v>
      </c>
      <c r="TGR119" s="4">
        <f t="shared" si="3430"/>
        <v>42.12</v>
      </c>
      <c r="TGU119" s="1" t="s">
        <v>538</v>
      </c>
      <c r="TGV119" s="4" t="str" cm="1">
        <f t="array" ref="TGV119:TGX119">IFERROR(VLOOKUP(TGU119,[1]MA!$A$6:$D$32,{2,3,4},0),IFERROR(VLOOKUP(TGU119,[1]MO!$A$6:$D$26,{2,3,4},0),IFERROR(VLOOKUP(TGU119,[1]MQ!$A$6:$D$26,{2,3,4},0),IFERROR(VLOOKUP(TGU119,[1]BA!$A$6:$H$184,{2,5,8},0),{"No encontrado","X","X"}))))</f>
        <v>VARILLA CORRUGADA</v>
      </c>
      <c r="TGW119" s="12" t="str">
        <v>Kg</v>
      </c>
      <c r="TGX119" s="4">
        <v>18</v>
      </c>
      <c r="TGY119" s="1">
        <f t="shared" ref="TGY119" si="7857">4*0.556*1.05</f>
        <v>2.34</v>
      </c>
      <c r="TGZ119" s="4">
        <f t="shared" si="3432"/>
        <v>42.12</v>
      </c>
      <c r="THC119" s="1" t="s">
        <v>538</v>
      </c>
      <c r="THD119" s="4" t="str" cm="1">
        <f t="array" ref="THD119:THF119">IFERROR(VLOOKUP(THC119,[1]MA!$A$6:$D$32,{2,3,4},0),IFERROR(VLOOKUP(THC119,[1]MO!$A$6:$D$26,{2,3,4},0),IFERROR(VLOOKUP(THC119,[1]MQ!$A$6:$D$26,{2,3,4},0),IFERROR(VLOOKUP(THC119,[1]BA!$A$6:$H$184,{2,5,8},0),{"No encontrado","X","X"}))))</f>
        <v>VARILLA CORRUGADA</v>
      </c>
      <c r="THE119" s="12" t="str">
        <v>Kg</v>
      </c>
      <c r="THF119" s="4">
        <v>18</v>
      </c>
      <c r="THG119" s="1">
        <f t="shared" ref="THG119" si="7858">4*0.556*1.05</f>
        <v>2.34</v>
      </c>
      <c r="THH119" s="4">
        <f t="shared" si="3434"/>
        <v>42.12</v>
      </c>
      <c r="THK119" s="1" t="s">
        <v>538</v>
      </c>
      <c r="THL119" s="4" t="str" cm="1">
        <f t="array" ref="THL119:THN119">IFERROR(VLOOKUP(THK119,[1]MA!$A$6:$D$32,{2,3,4},0),IFERROR(VLOOKUP(THK119,[1]MO!$A$6:$D$26,{2,3,4},0),IFERROR(VLOOKUP(THK119,[1]MQ!$A$6:$D$26,{2,3,4},0),IFERROR(VLOOKUP(THK119,[1]BA!$A$6:$H$184,{2,5,8},0),{"No encontrado","X","X"}))))</f>
        <v>VARILLA CORRUGADA</v>
      </c>
      <c r="THM119" s="12" t="str">
        <v>Kg</v>
      </c>
      <c r="THN119" s="4">
        <v>18</v>
      </c>
      <c r="THO119" s="1">
        <f t="shared" ref="THO119" si="7859">4*0.556*1.05</f>
        <v>2.34</v>
      </c>
      <c r="THP119" s="4">
        <f t="shared" si="3436"/>
        <v>42.12</v>
      </c>
      <c r="THS119" s="1" t="s">
        <v>538</v>
      </c>
      <c r="THT119" s="4" t="str" cm="1">
        <f t="array" ref="THT119:THV119">IFERROR(VLOOKUP(THS119,[1]MA!$A$6:$D$32,{2,3,4},0),IFERROR(VLOOKUP(THS119,[1]MO!$A$6:$D$26,{2,3,4},0),IFERROR(VLOOKUP(THS119,[1]MQ!$A$6:$D$26,{2,3,4},0),IFERROR(VLOOKUP(THS119,[1]BA!$A$6:$H$184,{2,5,8},0),{"No encontrado","X","X"}))))</f>
        <v>VARILLA CORRUGADA</v>
      </c>
      <c r="THU119" s="12" t="str">
        <v>Kg</v>
      </c>
      <c r="THV119" s="4">
        <v>18</v>
      </c>
      <c r="THW119" s="1">
        <f t="shared" ref="THW119" si="7860">4*0.556*1.05</f>
        <v>2.34</v>
      </c>
      <c r="THX119" s="4">
        <f t="shared" si="3438"/>
        <v>42.12</v>
      </c>
      <c r="TIA119" s="1" t="s">
        <v>538</v>
      </c>
      <c r="TIB119" s="4" t="str" cm="1">
        <f t="array" ref="TIB119:TID119">IFERROR(VLOOKUP(TIA119,[1]MA!$A$6:$D$32,{2,3,4},0),IFERROR(VLOOKUP(TIA119,[1]MO!$A$6:$D$26,{2,3,4},0),IFERROR(VLOOKUP(TIA119,[1]MQ!$A$6:$D$26,{2,3,4},0),IFERROR(VLOOKUP(TIA119,[1]BA!$A$6:$H$184,{2,5,8},0),{"No encontrado","X","X"}))))</f>
        <v>VARILLA CORRUGADA</v>
      </c>
      <c r="TIC119" s="12" t="str">
        <v>Kg</v>
      </c>
      <c r="TID119" s="4">
        <v>18</v>
      </c>
      <c r="TIE119" s="1">
        <f t="shared" ref="TIE119" si="7861">4*0.556*1.05</f>
        <v>2.34</v>
      </c>
      <c r="TIF119" s="4">
        <f t="shared" si="3440"/>
        <v>42.12</v>
      </c>
      <c r="TII119" s="1" t="s">
        <v>538</v>
      </c>
      <c r="TIJ119" s="4" t="str" cm="1">
        <f t="array" ref="TIJ119:TIL119">IFERROR(VLOOKUP(TII119,[1]MA!$A$6:$D$32,{2,3,4},0),IFERROR(VLOOKUP(TII119,[1]MO!$A$6:$D$26,{2,3,4},0),IFERROR(VLOOKUP(TII119,[1]MQ!$A$6:$D$26,{2,3,4},0),IFERROR(VLOOKUP(TII119,[1]BA!$A$6:$H$184,{2,5,8},0),{"No encontrado","X","X"}))))</f>
        <v>VARILLA CORRUGADA</v>
      </c>
      <c r="TIK119" s="12" t="str">
        <v>Kg</v>
      </c>
      <c r="TIL119" s="4">
        <v>18</v>
      </c>
      <c r="TIM119" s="1">
        <f t="shared" ref="TIM119" si="7862">4*0.556*1.05</f>
        <v>2.34</v>
      </c>
      <c r="TIN119" s="4">
        <f t="shared" si="3442"/>
        <v>42.12</v>
      </c>
      <c r="TIQ119" s="1" t="s">
        <v>538</v>
      </c>
      <c r="TIR119" s="4" t="str" cm="1">
        <f t="array" ref="TIR119:TIT119">IFERROR(VLOOKUP(TIQ119,[1]MA!$A$6:$D$32,{2,3,4},0),IFERROR(VLOOKUP(TIQ119,[1]MO!$A$6:$D$26,{2,3,4},0),IFERROR(VLOOKUP(TIQ119,[1]MQ!$A$6:$D$26,{2,3,4},0),IFERROR(VLOOKUP(TIQ119,[1]BA!$A$6:$H$184,{2,5,8},0),{"No encontrado","X","X"}))))</f>
        <v>VARILLA CORRUGADA</v>
      </c>
      <c r="TIS119" s="12" t="str">
        <v>Kg</v>
      </c>
      <c r="TIT119" s="4">
        <v>18</v>
      </c>
      <c r="TIU119" s="1">
        <f t="shared" ref="TIU119" si="7863">4*0.556*1.05</f>
        <v>2.34</v>
      </c>
      <c r="TIV119" s="4">
        <f t="shared" si="3444"/>
        <v>42.12</v>
      </c>
      <c r="TIY119" s="1" t="s">
        <v>538</v>
      </c>
      <c r="TIZ119" s="4" t="str" cm="1">
        <f t="array" ref="TIZ119:TJB119">IFERROR(VLOOKUP(TIY119,[1]MA!$A$6:$D$32,{2,3,4},0),IFERROR(VLOOKUP(TIY119,[1]MO!$A$6:$D$26,{2,3,4},0),IFERROR(VLOOKUP(TIY119,[1]MQ!$A$6:$D$26,{2,3,4},0),IFERROR(VLOOKUP(TIY119,[1]BA!$A$6:$H$184,{2,5,8},0),{"No encontrado","X","X"}))))</f>
        <v>VARILLA CORRUGADA</v>
      </c>
      <c r="TJA119" s="12" t="str">
        <v>Kg</v>
      </c>
      <c r="TJB119" s="4">
        <v>18</v>
      </c>
      <c r="TJC119" s="1">
        <f t="shared" ref="TJC119" si="7864">4*0.556*1.05</f>
        <v>2.34</v>
      </c>
      <c r="TJD119" s="4">
        <f t="shared" si="3446"/>
        <v>42.12</v>
      </c>
      <c r="TJG119" s="1" t="s">
        <v>538</v>
      </c>
      <c r="TJH119" s="4" t="str" cm="1">
        <f t="array" ref="TJH119:TJJ119">IFERROR(VLOOKUP(TJG119,[1]MA!$A$6:$D$32,{2,3,4},0),IFERROR(VLOOKUP(TJG119,[1]MO!$A$6:$D$26,{2,3,4},0),IFERROR(VLOOKUP(TJG119,[1]MQ!$A$6:$D$26,{2,3,4},0),IFERROR(VLOOKUP(TJG119,[1]BA!$A$6:$H$184,{2,5,8},0),{"No encontrado","X","X"}))))</f>
        <v>VARILLA CORRUGADA</v>
      </c>
      <c r="TJI119" s="12" t="str">
        <v>Kg</v>
      </c>
      <c r="TJJ119" s="4">
        <v>18</v>
      </c>
      <c r="TJK119" s="1">
        <f t="shared" ref="TJK119" si="7865">4*0.556*1.05</f>
        <v>2.34</v>
      </c>
      <c r="TJL119" s="4">
        <f t="shared" si="3448"/>
        <v>42.12</v>
      </c>
      <c r="TJO119" s="1" t="s">
        <v>538</v>
      </c>
      <c r="TJP119" s="4" t="str" cm="1">
        <f t="array" ref="TJP119:TJR119">IFERROR(VLOOKUP(TJO119,[1]MA!$A$6:$D$32,{2,3,4},0),IFERROR(VLOOKUP(TJO119,[1]MO!$A$6:$D$26,{2,3,4},0),IFERROR(VLOOKUP(TJO119,[1]MQ!$A$6:$D$26,{2,3,4},0),IFERROR(VLOOKUP(TJO119,[1]BA!$A$6:$H$184,{2,5,8},0),{"No encontrado","X","X"}))))</f>
        <v>VARILLA CORRUGADA</v>
      </c>
      <c r="TJQ119" s="12" t="str">
        <v>Kg</v>
      </c>
      <c r="TJR119" s="4">
        <v>18</v>
      </c>
      <c r="TJS119" s="1">
        <f t="shared" ref="TJS119" si="7866">4*0.556*1.05</f>
        <v>2.34</v>
      </c>
      <c r="TJT119" s="4">
        <f t="shared" si="3450"/>
        <v>42.12</v>
      </c>
      <c r="TJW119" s="1" t="s">
        <v>538</v>
      </c>
      <c r="TJX119" s="4" t="str" cm="1">
        <f t="array" ref="TJX119:TJZ119">IFERROR(VLOOKUP(TJW119,[1]MA!$A$6:$D$32,{2,3,4},0),IFERROR(VLOOKUP(TJW119,[1]MO!$A$6:$D$26,{2,3,4},0),IFERROR(VLOOKUP(TJW119,[1]MQ!$A$6:$D$26,{2,3,4},0),IFERROR(VLOOKUP(TJW119,[1]BA!$A$6:$H$184,{2,5,8},0),{"No encontrado","X","X"}))))</f>
        <v>VARILLA CORRUGADA</v>
      </c>
      <c r="TJY119" s="12" t="str">
        <v>Kg</v>
      </c>
      <c r="TJZ119" s="4">
        <v>18</v>
      </c>
      <c r="TKA119" s="1">
        <f t="shared" ref="TKA119" si="7867">4*0.556*1.05</f>
        <v>2.34</v>
      </c>
      <c r="TKB119" s="4">
        <f t="shared" si="3452"/>
        <v>42.12</v>
      </c>
      <c r="TKE119" s="1" t="s">
        <v>538</v>
      </c>
      <c r="TKF119" s="4" t="str" cm="1">
        <f t="array" ref="TKF119:TKH119">IFERROR(VLOOKUP(TKE119,[1]MA!$A$6:$D$32,{2,3,4},0),IFERROR(VLOOKUP(TKE119,[1]MO!$A$6:$D$26,{2,3,4},0),IFERROR(VLOOKUP(TKE119,[1]MQ!$A$6:$D$26,{2,3,4},0),IFERROR(VLOOKUP(TKE119,[1]BA!$A$6:$H$184,{2,5,8},0),{"No encontrado","X","X"}))))</f>
        <v>VARILLA CORRUGADA</v>
      </c>
      <c r="TKG119" s="12" t="str">
        <v>Kg</v>
      </c>
      <c r="TKH119" s="4">
        <v>18</v>
      </c>
      <c r="TKI119" s="1">
        <f t="shared" ref="TKI119" si="7868">4*0.556*1.05</f>
        <v>2.34</v>
      </c>
      <c r="TKJ119" s="4">
        <f t="shared" si="3454"/>
        <v>42.12</v>
      </c>
      <c r="TKM119" s="1" t="s">
        <v>538</v>
      </c>
      <c r="TKN119" s="4" t="str" cm="1">
        <f t="array" ref="TKN119:TKP119">IFERROR(VLOOKUP(TKM119,[1]MA!$A$6:$D$32,{2,3,4},0),IFERROR(VLOOKUP(TKM119,[1]MO!$A$6:$D$26,{2,3,4},0),IFERROR(VLOOKUP(TKM119,[1]MQ!$A$6:$D$26,{2,3,4},0),IFERROR(VLOOKUP(TKM119,[1]BA!$A$6:$H$184,{2,5,8},0),{"No encontrado","X","X"}))))</f>
        <v>VARILLA CORRUGADA</v>
      </c>
      <c r="TKO119" s="12" t="str">
        <v>Kg</v>
      </c>
      <c r="TKP119" s="4">
        <v>18</v>
      </c>
      <c r="TKQ119" s="1">
        <f t="shared" ref="TKQ119" si="7869">4*0.556*1.05</f>
        <v>2.34</v>
      </c>
      <c r="TKR119" s="4">
        <f t="shared" si="3456"/>
        <v>42.12</v>
      </c>
      <c r="TKU119" s="1" t="s">
        <v>538</v>
      </c>
      <c r="TKV119" s="4" t="str" cm="1">
        <f t="array" ref="TKV119:TKX119">IFERROR(VLOOKUP(TKU119,[1]MA!$A$6:$D$32,{2,3,4},0),IFERROR(VLOOKUP(TKU119,[1]MO!$A$6:$D$26,{2,3,4},0),IFERROR(VLOOKUP(TKU119,[1]MQ!$A$6:$D$26,{2,3,4},0),IFERROR(VLOOKUP(TKU119,[1]BA!$A$6:$H$184,{2,5,8},0),{"No encontrado","X","X"}))))</f>
        <v>VARILLA CORRUGADA</v>
      </c>
      <c r="TKW119" s="12" t="str">
        <v>Kg</v>
      </c>
      <c r="TKX119" s="4">
        <v>18</v>
      </c>
      <c r="TKY119" s="1">
        <f t="shared" ref="TKY119" si="7870">4*0.556*1.05</f>
        <v>2.34</v>
      </c>
      <c r="TKZ119" s="4">
        <f t="shared" si="3458"/>
        <v>42.12</v>
      </c>
      <c r="TLC119" s="1" t="s">
        <v>538</v>
      </c>
      <c r="TLD119" s="4" t="str" cm="1">
        <f t="array" ref="TLD119:TLF119">IFERROR(VLOOKUP(TLC119,[1]MA!$A$6:$D$32,{2,3,4},0),IFERROR(VLOOKUP(TLC119,[1]MO!$A$6:$D$26,{2,3,4},0),IFERROR(VLOOKUP(TLC119,[1]MQ!$A$6:$D$26,{2,3,4},0),IFERROR(VLOOKUP(TLC119,[1]BA!$A$6:$H$184,{2,5,8},0),{"No encontrado","X","X"}))))</f>
        <v>VARILLA CORRUGADA</v>
      </c>
      <c r="TLE119" s="12" t="str">
        <v>Kg</v>
      </c>
      <c r="TLF119" s="4">
        <v>18</v>
      </c>
      <c r="TLG119" s="1">
        <f t="shared" ref="TLG119" si="7871">4*0.556*1.05</f>
        <v>2.34</v>
      </c>
      <c r="TLH119" s="4">
        <f t="shared" si="3460"/>
        <v>42.12</v>
      </c>
      <c r="TLK119" s="1" t="s">
        <v>538</v>
      </c>
      <c r="TLL119" s="4" t="str" cm="1">
        <f t="array" ref="TLL119:TLN119">IFERROR(VLOOKUP(TLK119,[1]MA!$A$6:$D$32,{2,3,4},0),IFERROR(VLOOKUP(TLK119,[1]MO!$A$6:$D$26,{2,3,4},0),IFERROR(VLOOKUP(TLK119,[1]MQ!$A$6:$D$26,{2,3,4},0),IFERROR(VLOOKUP(TLK119,[1]BA!$A$6:$H$184,{2,5,8},0),{"No encontrado","X","X"}))))</f>
        <v>VARILLA CORRUGADA</v>
      </c>
      <c r="TLM119" s="12" t="str">
        <v>Kg</v>
      </c>
      <c r="TLN119" s="4">
        <v>18</v>
      </c>
      <c r="TLO119" s="1">
        <f t="shared" ref="TLO119" si="7872">4*0.556*1.05</f>
        <v>2.34</v>
      </c>
      <c r="TLP119" s="4">
        <f t="shared" si="3462"/>
        <v>42.12</v>
      </c>
      <c r="TLS119" s="1" t="s">
        <v>538</v>
      </c>
      <c r="TLT119" s="4" t="str" cm="1">
        <f t="array" ref="TLT119:TLV119">IFERROR(VLOOKUP(TLS119,[1]MA!$A$6:$D$32,{2,3,4},0),IFERROR(VLOOKUP(TLS119,[1]MO!$A$6:$D$26,{2,3,4},0),IFERROR(VLOOKUP(TLS119,[1]MQ!$A$6:$D$26,{2,3,4},0),IFERROR(VLOOKUP(TLS119,[1]BA!$A$6:$H$184,{2,5,8},0),{"No encontrado","X","X"}))))</f>
        <v>VARILLA CORRUGADA</v>
      </c>
      <c r="TLU119" s="12" t="str">
        <v>Kg</v>
      </c>
      <c r="TLV119" s="4">
        <v>18</v>
      </c>
      <c r="TLW119" s="1">
        <f t="shared" ref="TLW119" si="7873">4*0.556*1.05</f>
        <v>2.34</v>
      </c>
      <c r="TLX119" s="4">
        <f t="shared" si="3464"/>
        <v>42.12</v>
      </c>
      <c r="TMA119" s="1" t="s">
        <v>538</v>
      </c>
      <c r="TMB119" s="4" t="str" cm="1">
        <f t="array" ref="TMB119:TMD119">IFERROR(VLOOKUP(TMA119,[1]MA!$A$6:$D$32,{2,3,4},0),IFERROR(VLOOKUP(TMA119,[1]MO!$A$6:$D$26,{2,3,4},0),IFERROR(VLOOKUP(TMA119,[1]MQ!$A$6:$D$26,{2,3,4},0),IFERROR(VLOOKUP(TMA119,[1]BA!$A$6:$H$184,{2,5,8},0),{"No encontrado","X","X"}))))</f>
        <v>VARILLA CORRUGADA</v>
      </c>
      <c r="TMC119" s="12" t="str">
        <v>Kg</v>
      </c>
      <c r="TMD119" s="4">
        <v>18</v>
      </c>
      <c r="TME119" s="1">
        <f t="shared" ref="TME119" si="7874">4*0.556*1.05</f>
        <v>2.34</v>
      </c>
      <c r="TMF119" s="4">
        <f t="shared" si="3466"/>
        <v>42.12</v>
      </c>
      <c r="TMI119" s="1" t="s">
        <v>538</v>
      </c>
      <c r="TMJ119" s="4" t="str" cm="1">
        <f t="array" ref="TMJ119:TML119">IFERROR(VLOOKUP(TMI119,[1]MA!$A$6:$D$32,{2,3,4},0),IFERROR(VLOOKUP(TMI119,[1]MO!$A$6:$D$26,{2,3,4},0),IFERROR(VLOOKUP(TMI119,[1]MQ!$A$6:$D$26,{2,3,4},0),IFERROR(VLOOKUP(TMI119,[1]BA!$A$6:$H$184,{2,5,8},0),{"No encontrado","X","X"}))))</f>
        <v>VARILLA CORRUGADA</v>
      </c>
      <c r="TMK119" s="12" t="str">
        <v>Kg</v>
      </c>
      <c r="TML119" s="4">
        <v>18</v>
      </c>
      <c r="TMM119" s="1">
        <f t="shared" ref="TMM119" si="7875">4*0.556*1.05</f>
        <v>2.34</v>
      </c>
      <c r="TMN119" s="4">
        <f t="shared" si="3468"/>
        <v>42.12</v>
      </c>
      <c r="TMQ119" s="1" t="s">
        <v>538</v>
      </c>
      <c r="TMR119" s="4" t="str" cm="1">
        <f t="array" ref="TMR119:TMT119">IFERROR(VLOOKUP(TMQ119,[1]MA!$A$6:$D$32,{2,3,4},0),IFERROR(VLOOKUP(TMQ119,[1]MO!$A$6:$D$26,{2,3,4},0),IFERROR(VLOOKUP(TMQ119,[1]MQ!$A$6:$D$26,{2,3,4},0),IFERROR(VLOOKUP(TMQ119,[1]BA!$A$6:$H$184,{2,5,8},0),{"No encontrado","X","X"}))))</f>
        <v>VARILLA CORRUGADA</v>
      </c>
      <c r="TMS119" s="12" t="str">
        <v>Kg</v>
      </c>
      <c r="TMT119" s="4">
        <v>18</v>
      </c>
      <c r="TMU119" s="1">
        <f t="shared" ref="TMU119" si="7876">4*0.556*1.05</f>
        <v>2.34</v>
      </c>
      <c r="TMV119" s="4">
        <f t="shared" si="3470"/>
        <v>42.12</v>
      </c>
      <c r="TMY119" s="1" t="s">
        <v>538</v>
      </c>
      <c r="TMZ119" s="4" t="str" cm="1">
        <f t="array" ref="TMZ119:TNB119">IFERROR(VLOOKUP(TMY119,[1]MA!$A$6:$D$32,{2,3,4},0),IFERROR(VLOOKUP(TMY119,[1]MO!$A$6:$D$26,{2,3,4},0),IFERROR(VLOOKUP(TMY119,[1]MQ!$A$6:$D$26,{2,3,4},0),IFERROR(VLOOKUP(TMY119,[1]BA!$A$6:$H$184,{2,5,8},0),{"No encontrado","X","X"}))))</f>
        <v>VARILLA CORRUGADA</v>
      </c>
      <c r="TNA119" s="12" t="str">
        <v>Kg</v>
      </c>
      <c r="TNB119" s="4">
        <v>18</v>
      </c>
      <c r="TNC119" s="1">
        <f t="shared" ref="TNC119" si="7877">4*0.556*1.05</f>
        <v>2.34</v>
      </c>
      <c r="TND119" s="4">
        <f t="shared" si="3472"/>
        <v>42.12</v>
      </c>
      <c r="TNG119" s="1" t="s">
        <v>538</v>
      </c>
      <c r="TNH119" s="4" t="str" cm="1">
        <f t="array" ref="TNH119:TNJ119">IFERROR(VLOOKUP(TNG119,[1]MA!$A$6:$D$32,{2,3,4},0),IFERROR(VLOOKUP(TNG119,[1]MO!$A$6:$D$26,{2,3,4},0),IFERROR(VLOOKUP(TNG119,[1]MQ!$A$6:$D$26,{2,3,4},0),IFERROR(VLOOKUP(TNG119,[1]BA!$A$6:$H$184,{2,5,8},0),{"No encontrado","X","X"}))))</f>
        <v>VARILLA CORRUGADA</v>
      </c>
      <c r="TNI119" s="12" t="str">
        <v>Kg</v>
      </c>
      <c r="TNJ119" s="4">
        <v>18</v>
      </c>
      <c r="TNK119" s="1">
        <f t="shared" ref="TNK119" si="7878">4*0.556*1.05</f>
        <v>2.34</v>
      </c>
      <c r="TNL119" s="4">
        <f t="shared" si="3474"/>
        <v>42.12</v>
      </c>
      <c r="TNO119" s="1" t="s">
        <v>538</v>
      </c>
      <c r="TNP119" s="4" t="str" cm="1">
        <f t="array" ref="TNP119:TNR119">IFERROR(VLOOKUP(TNO119,[1]MA!$A$6:$D$32,{2,3,4},0),IFERROR(VLOOKUP(TNO119,[1]MO!$A$6:$D$26,{2,3,4},0),IFERROR(VLOOKUP(TNO119,[1]MQ!$A$6:$D$26,{2,3,4},0),IFERROR(VLOOKUP(TNO119,[1]BA!$A$6:$H$184,{2,5,8},0),{"No encontrado","X","X"}))))</f>
        <v>VARILLA CORRUGADA</v>
      </c>
      <c r="TNQ119" s="12" t="str">
        <v>Kg</v>
      </c>
      <c r="TNR119" s="4">
        <v>18</v>
      </c>
      <c r="TNS119" s="1">
        <f t="shared" ref="TNS119" si="7879">4*0.556*1.05</f>
        <v>2.34</v>
      </c>
      <c r="TNT119" s="4">
        <f t="shared" si="3476"/>
        <v>42.12</v>
      </c>
      <c r="TNW119" s="1" t="s">
        <v>538</v>
      </c>
      <c r="TNX119" s="4" t="str" cm="1">
        <f t="array" ref="TNX119:TNZ119">IFERROR(VLOOKUP(TNW119,[1]MA!$A$6:$D$32,{2,3,4},0),IFERROR(VLOOKUP(TNW119,[1]MO!$A$6:$D$26,{2,3,4},0),IFERROR(VLOOKUP(TNW119,[1]MQ!$A$6:$D$26,{2,3,4},0),IFERROR(VLOOKUP(TNW119,[1]BA!$A$6:$H$184,{2,5,8},0),{"No encontrado","X","X"}))))</f>
        <v>VARILLA CORRUGADA</v>
      </c>
      <c r="TNY119" s="12" t="str">
        <v>Kg</v>
      </c>
      <c r="TNZ119" s="4">
        <v>18</v>
      </c>
      <c r="TOA119" s="1">
        <f t="shared" ref="TOA119" si="7880">4*0.556*1.05</f>
        <v>2.34</v>
      </c>
      <c r="TOB119" s="4">
        <f t="shared" si="3478"/>
        <v>42.12</v>
      </c>
      <c r="TOE119" s="1" t="s">
        <v>538</v>
      </c>
      <c r="TOF119" s="4" t="str" cm="1">
        <f t="array" ref="TOF119:TOH119">IFERROR(VLOOKUP(TOE119,[1]MA!$A$6:$D$32,{2,3,4},0),IFERROR(VLOOKUP(TOE119,[1]MO!$A$6:$D$26,{2,3,4},0),IFERROR(VLOOKUP(TOE119,[1]MQ!$A$6:$D$26,{2,3,4},0),IFERROR(VLOOKUP(TOE119,[1]BA!$A$6:$H$184,{2,5,8},0),{"No encontrado","X","X"}))))</f>
        <v>VARILLA CORRUGADA</v>
      </c>
      <c r="TOG119" s="12" t="str">
        <v>Kg</v>
      </c>
      <c r="TOH119" s="4">
        <v>18</v>
      </c>
      <c r="TOI119" s="1">
        <f t="shared" ref="TOI119" si="7881">4*0.556*1.05</f>
        <v>2.34</v>
      </c>
      <c r="TOJ119" s="4">
        <f t="shared" si="3480"/>
        <v>42.12</v>
      </c>
      <c r="TOM119" s="1" t="s">
        <v>538</v>
      </c>
      <c r="TON119" s="4" t="str" cm="1">
        <f t="array" ref="TON119:TOP119">IFERROR(VLOOKUP(TOM119,[1]MA!$A$6:$D$32,{2,3,4},0),IFERROR(VLOOKUP(TOM119,[1]MO!$A$6:$D$26,{2,3,4},0),IFERROR(VLOOKUP(TOM119,[1]MQ!$A$6:$D$26,{2,3,4},0),IFERROR(VLOOKUP(TOM119,[1]BA!$A$6:$H$184,{2,5,8},0),{"No encontrado","X","X"}))))</f>
        <v>VARILLA CORRUGADA</v>
      </c>
      <c r="TOO119" s="12" t="str">
        <v>Kg</v>
      </c>
      <c r="TOP119" s="4">
        <v>18</v>
      </c>
      <c r="TOQ119" s="1">
        <f t="shared" ref="TOQ119" si="7882">4*0.556*1.05</f>
        <v>2.34</v>
      </c>
      <c r="TOR119" s="4">
        <f t="shared" si="3482"/>
        <v>42.12</v>
      </c>
      <c r="TOU119" s="1" t="s">
        <v>538</v>
      </c>
      <c r="TOV119" s="4" t="str" cm="1">
        <f t="array" ref="TOV119:TOX119">IFERROR(VLOOKUP(TOU119,[1]MA!$A$6:$D$32,{2,3,4},0),IFERROR(VLOOKUP(TOU119,[1]MO!$A$6:$D$26,{2,3,4},0),IFERROR(VLOOKUP(TOU119,[1]MQ!$A$6:$D$26,{2,3,4},0),IFERROR(VLOOKUP(TOU119,[1]BA!$A$6:$H$184,{2,5,8},0),{"No encontrado","X","X"}))))</f>
        <v>VARILLA CORRUGADA</v>
      </c>
      <c r="TOW119" s="12" t="str">
        <v>Kg</v>
      </c>
      <c r="TOX119" s="4">
        <v>18</v>
      </c>
      <c r="TOY119" s="1">
        <f t="shared" ref="TOY119" si="7883">4*0.556*1.05</f>
        <v>2.34</v>
      </c>
      <c r="TOZ119" s="4">
        <f t="shared" si="3484"/>
        <v>42.12</v>
      </c>
      <c r="TPC119" s="1" t="s">
        <v>538</v>
      </c>
      <c r="TPD119" s="4" t="str" cm="1">
        <f t="array" ref="TPD119:TPF119">IFERROR(VLOOKUP(TPC119,[1]MA!$A$6:$D$32,{2,3,4},0),IFERROR(VLOOKUP(TPC119,[1]MO!$A$6:$D$26,{2,3,4},0),IFERROR(VLOOKUP(TPC119,[1]MQ!$A$6:$D$26,{2,3,4},0),IFERROR(VLOOKUP(TPC119,[1]BA!$A$6:$H$184,{2,5,8},0),{"No encontrado","X","X"}))))</f>
        <v>VARILLA CORRUGADA</v>
      </c>
      <c r="TPE119" s="12" t="str">
        <v>Kg</v>
      </c>
      <c r="TPF119" s="4">
        <v>18</v>
      </c>
      <c r="TPG119" s="1">
        <f t="shared" ref="TPG119" si="7884">4*0.556*1.05</f>
        <v>2.34</v>
      </c>
      <c r="TPH119" s="4">
        <f t="shared" si="3486"/>
        <v>42.12</v>
      </c>
      <c r="TPK119" s="1" t="s">
        <v>538</v>
      </c>
      <c r="TPL119" s="4" t="str" cm="1">
        <f t="array" ref="TPL119:TPN119">IFERROR(VLOOKUP(TPK119,[1]MA!$A$6:$D$32,{2,3,4},0),IFERROR(VLOOKUP(TPK119,[1]MO!$A$6:$D$26,{2,3,4},0),IFERROR(VLOOKUP(TPK119,[1]MQ!$A$6:$D$26,{2,3,4},0),IFERROR(VLOOKUP(TPK119,[1]BA!$A$6:$H$184,{2,5,8},0),{"No encontrado","X","X"}))))</f>
        <v>VARILLA CORRUGADA</v>
      </c>
      <c r="TPM119" s="12" t="str">
        <v>Kg</v>
      </c>
      <c r="TPN119" s="4">
        <v>18</v>
      </c>
      <c r="TPO119" s="1">
        <f t="shared" ref="TPO119" si="7885">4*0.556*1.05</f>
        <v>2.34</v>
      </c>
      <c r="TPP119" s="4">
        <f t="shared" si="3488"/>
        <v>42.12</v>
      </c>
      <c r="TPS119" s="1" t="s">
        <v>538</v>
      </c>
      <c r="TPT119" s="4" t="str" cm="1">
        <f t="array" ref="TPT119:TPV119">IFERROR(VLOOKUP(TPS119,[1]MA!$A$6:$D$32,{2,3,4},0),IFERROR(VLOOKUP(TPS119,[1]MO!$A$6:$D$26,{2,3,4},0),IFERROR(VLOOKUP(TPS119,[1]MQ!$A$6:$D$26,{2,3,4},0),IFERROR(VLOOKUP(TPS119,[1]BA!$A$6:$H$184,{2,5,8},0),{"No encontrado","X","X"}))))</f>
        <v>VARILLA CORRUGADA</v>
      </c>
      <c r="TPU119" s="12" t="str">
        <v>Kg</v>
      </c>
      <c r="TPV119" s="4">
        <v>18</v>
      </c>
      <c r="TPW119" s="1">
        <f t="shared" ref="TPW119" si="7886">4*0.556*1.05</f>
        <v>2.34</v>
      </c>
      <c r="TPX119" s="4">
        <f t="shared" si="3490"/>
        <v>42.12</v>
      </c>
      <c r="TQA119" s="1" t="s">
        <v>538</v>
      </c>
      <c r="TQB119" s="4" t="str" cm="1">
        <f t="array" ref="TQB119:TQD119">IFERROR(VLOOKUP(TQA119,[1]MA!$A$6:$D$32,{2,3,4},0),IFERROR(VLOOKUP(TQA119,[1]MO!$A$6:$D$26,{2,3,4},0),IFERROR(VLOOKUP(TQA119,[1]MQ!$A$6:$D$26,{2,3,4},0),IFERROR(VLOOKUP(TQA119,[1]BA!$A$6:$H$184,{2,5,8},0),{"No encontrado","X","X"}))))</f>
        <v>VARILLA CORRUGADA</v>
      </c>
      <c r="TQC119" s="12" t="str">
        <v>Kg</v>
      </c>
      <c r="TQD119" s="4">
        <v>18</v>
      </c>
      <c r="TQE119" s="1">
        <f t="shared" ref="TQE119" si="7887">4*0.556*1.05</f>
        <v>2.34</v>
      </c>
      <c r="TQF119" s="4">
        <f t="shared" si="3492"/>
        <v>42.12</v>
      </c>
      <c r="TQI119" s="1" t="s">
        <v>538</v>
      </c>
      <c r="TQJ119" s="4" t="str" cm="1">
        <f t="array" ref="TQJ119:TQL119">IFERROR(VLOOKUP(TQI119,[1]MA!$A$6:$D$32,{2,3,4},0),IFERROR(VLOOKUP(TQI119,[1]MO!$A$6:$D$26,{2,3,4},0),IFERROR(VLOOKUP(TQI119,[1]MQ!$A$6:$D$26,{2,3,4},0),IFERROR(VLOOKUP(TQI119,[1]BA!$A$6:$H$184,{2,5,8},0),{"No encontrado","X","X"}))))</f>
        <v>VARILLA CORRUGADA</v>
      </c>
      <c r="TQK119" s="12" t="str">
        <v>Kg</v>
      </c>
      <c r="TQL119" s="4">
        <v>18</v>
      </c>
      <c r="TQM119" s="1">
        <f t="shared" ref="TQM119" si="7888">4*0.556*1.05</f>
        <v>2.34</v>
      </c>
      <c r="TQN119" s="4">
        <f t="shared" si="3494"/>
        <v>42.12</v>
      </c>
      <c r="TQQ119" s="1" t="s">
        <v>538</v>
      </c>
      <c r="TQR119" s="4" t="str" cm="1">
        <f t="array" ref="TQR119:TQT119">IFERROR(VLOOKUP(TQQ119,[1]MA!$A$6:$D$32,{2,3,4},0),IFERROR(VLOOKUP(TQQ119,[1]MO!$A$6:$D$26,{2,3,4},0),IFERROR(VLOOKUP(TQQ119,[1]MQ!$A$6:$D$26,{2,3,4},0),IFERROR(VLOOKUP(TQQ119,[1]BA!$A$6:$H$184,{2,5,8},0),{"No encontrado","X","X"}))))</f>
        <v>VARILLA CORRUGADA</v>
      </c>
      <c r="TQS119" s="12" t="str">
        <v>Kg</v>
      </c>
      <c r="TQT119" s="4">
        <v>18</v>
      </c>
      <c r="TQU119" s="1">
        <f t="shared" ref="TQU119" si="7889">4*0.556*1.05</f>
        <v>2.34</v>
      </c>
      <c r="TQV119" s="4">
        <f t="shared" si="3496"/>
        <v>42.12</v>
      </c>
      <c r="TQY119" s="1" t="s">
        <v>538</v>
      </c>
      <c r="TQZ119" s="4" t="str" cm="1">
        <f t="array" ref="TQZ119:TRB119">IFERROR(VLOOKUP(TQY119,[1]MA!$A$6:$D$32,{2,3,4},0),IFERROR(VLOOKUP(TQY119,[1]MO!$A$6:$D$26,{2,3,4},0),IFERROR(VLOOKUP(TQY119,[1]MQ!$A$6:$D$26,{2,3,4},0),IFERROR(VLOOKUP(TQY119,[1]BA!$A$6:$H$184,{2,5,8},0),{"No encontrado","X","X"}))))</f>
        <v>VARILLA CORRUGADA</v>
      </c>
      <c r="TRA119" s="12" t="str">
        <v>Kg</v>
      </c>
      <c r="TRB119" s="4">
        <v>18</v>
      </c>
      <c r="TRC119" s="1">
        <f t="shared" ref="TRC119" si="7890">4*0.556*1.05</f>
        <v>2.34</v>
      </c>
      <c r="TRD119" s="4">
        <f t="shared" si="3498"/>
        <v>42.12</v>
      </c>
      <c r="TRG119" s="1" t="s">
        <v>538</v>
      </c>
      <c r="TRH119" s="4" t="str" cm="1">
        <f t="array" ref="TRH119:TRJ119">IFERROR(VLOOKUP(TRG119,[1]MA!$A$6:$D$32,{2,3,4},0),IFERROR(VLOOKUP(TRG119,[1]MO!$A$6:$D$26,{2,3,4},0),IFERROR(VLOOKUP(TRG119,[1]MQ!$A$6:$D$26,{2,3,4},0),IFERROR(VLOOKUP(TRG119,[1]BA!$A$6:$H$184,{2,5,8},0),{"No encontrado","X","X"}))))</f>
        <v>VARILLA CORRUGADA</v>
      </c>
      <c r="TRI119" s="12" t="str">
        <v>Kg</v>
      </c>
      <c r="TRJ119" s="4">
        <v>18</v>
      </c>
      <c r="TRK119" s="1">
        <f t="shared" ref="TRK119" si="7891">4*0.556*1.05</f>
        <v>2.34</v>
      </c>
      <c r="TRL119" s="4">
        <f t="shared" si="3500"/>
        <v>42.12</v>
      </c>
      <c r="TRO119" s="1" t="s">
        <v>538</v>
      </c>
      <c r="TRP119" s="4" t="str" cm="1">
        <f t="array" ref="TRP119:TRR119">IFERROR(VLOOKUP(TRO119,[1]MA!$A$6:$D$32,{2,3,4},0),IFERROR(VLOOKUP(TRO119,[1]MO!$A$6:$D$26,{2,3,4},0),IFERROR(VLOOKUP(TRO119,[1]MQ!$A$6:$D$26,{2,3,4},0),IFERROR(VLOOKUP(TRO119,[1]BA!$A$6:$H$184,{2,5,8},0),{"No encontrado","X","X"}))))</f>
        <v>VARILLA CORRUGADA</v>
      </c>
      <c r="TRQ119" s="12" t="str">
        <v>Kg</v>
      </c>
      <c r="TRR119" s="4">
        <v>18</v>
      </c>
      <c r="TRS119" s="1">
        <f t="shared" ref="TRS119" si="7892">4*0.556*1.05</f>
        <v>2.34</v>
      </c>
      <c r="TRT119" s="4">
        <f t="shared" si="3502"/>
        <v>42.12</v>
      </c>
      <c r="TRW119" s="1" t="s">
        <v>538</v>
      </c>
      <c r="TRX119" s="4" t="str" cm="1">
        <f t="array" ref="TRX119:TRZ119">IFERROR(VLOOKUP(TRW119,[1]MA!$A$6:$D$32,{2,3,4},0),IFERROR(VLOOKUP(TRW119,[1]MO!$A$6:$D$26,{2,3,4},0),IFERROR(VLOOKUP(TRW119,[1]MQ!$A$6:$D$26,{2,3,4},0),IFERROR(VLOOKUP(TRW119,[1]BA!$A$6:$H$184,{2,5,8},0),{"No encontrado","X","X"}))))</f>
        <v>VARILLA CORRUGADA</v>
      </c>
      <c r="TRY119" s="12" t="str">
        <v>Kg</v>
      </c>
      <c r="TRZ119" s="4">
        <v>18</v>
      </c>
      <c r="TSA119" s="1">
        <f t="shared" ref="TSA119" si="7893">4*0.556*1.05</f>
        <v>2.34</v>
      </c>
      <c r="TSB119" s="4">
        <f t="shared" si="3504"/>
        <v>42.12</v>
      </c>
      <c r="TSE119" s="1" t="s">
        <v>538</v>
      </c>
      <c r="TSF119" s="4" t="str" cm="1">
        <f t="array" ref="TSF119:TSH119">IFERROR(VLOOKUP(TSE119,[1]MA!$A$6:$D$32,{2,3,4},0),IFERROR(VLOOKUP(TSE119,[1]MO!$A$6:$D$26,{2,3,4},0),IFERROR(VLOOKUP(TSE119,[1]MQ!$A$6:$D$26,{2,3,4},0),IFERROR(VLOOKUP(TSE119,[1]BA!$A$6:$H$184,{2,5,8},0),{"No encontrado","X","X"}))))</f>
        <v>VARILLA CORRUGADA</v>
      </c>
      <c r="TSG119" s="12" t="str">
        <v>Kg</v>
      </c>
      <c r="TSH119" s="4">
        <v>18</v>
      </c>
      <c r="TSI119" s="1">
        <f t="shared" ref="TSI119" si="7894">4*0.556*1.05</f>
        <v>2.34</v>
      </c>
      <c r="TSJ119" s="4">
        <f t="shared" si="3506"/>
        <v>42.12</v>
      </c>
      <c r="TSM119" s="1" t="s">
        <v>538</v>
      </c>
      <c r="TSN119" s="4" t="str" cm="1">
        <f t="array" ref="TSN119:TSP119">IFERROR(VLOOKUP(TSM119,[1]MA!$A$6:$D$32,{2,3,4},0),IFERROR(VLOOKUP(TSM119,[1]MO!$A$6:$D$26,{2,3,4},0),IFERROR(VLOOKUP(TSM119,[1]MQ!$A$6:$D$26,{2,3,4},0),IFERROR(VLOOKUP(TSM119,[1]BA!$A$6:$H$184,{2,5,8},0),{"No encontrado","X","X"}))))</f>
        <v>VARILLA CORRUGADA</v>
      </c>
      <c r="TSO119" s="12" t="str">
        <v>Kg</v>
      </c>
      <c r="TSP119" s="4">
        <v>18</v>
      </c>
      <c r="TSQ119" s="1">
        <f t="shared" ref="TSQ119" si="7895">4*0.556*1.05</f>
        <v>2.34</v>
      </c>
      <c r="TSR119" s="4">
        <f t="shared" si="3508"/>
        <v>42.12</v>
      </c>
      <c r="TSU119" s="1" t="s">
        <v>538</v>
      </c>
      <c r="TSV119" s="4" t="str" cm="1">
        <f t="array" ref="TSV119:TSX119">IFERROR(VLOOKUP(TSU119,[1]MA!$A$6:$D$32,{2,3,4},0),IFERROR(VLOOKUP(TSU119,[1]MO!$A$6:$D$26,{2,3,4},0),IFERROR(VLOOKUP(TSU119,[1]MQ!$A$6:$D$26,{2,3,4},0),IFERROR(VLOOKUP(TSU119,[1]BA!$A$6:$H$184,{2,5,8},0),{"No encontrado","X","X"}))))</f>
        <v>VARILLA CORRUGADA</v>
      </c>
      <c r="TSW119" s="12" t="str">
        <v>Kg</v>
      </c>
      <c r="TSX119" s="4">
        <v>18</v>
      </c>
      <c r="TSY119" s="1">
        <f t="shared" ref="TSY119" si="7896">4*0.556*1.05</f>
        <v>2.34</v>
      </c>
      <c r="TSZ119" s="4">
        <f t="shared" si="3510"/>
        <v>42.12</v>
      </c>
      <c r="TTC119" s="1" t="s">
        <v>538</v>
      </c>
      <c r="TTD119" s="4" t="str" cm="1">
        <f t="array" ref="TTD119:TTF119">IFERROR(VLOOKUP(TTC119,[1]MA!$A$6:$D$32,{2,3,4},0),IFERROR(VLOOKUP(TTC119,[1]MO!$A$6:$D$26,{2,3,4},0),IFERROR(VLOOKUP(TTC119,[1]MQ!$A$6:$D$26,{2,3,4},0),IFERROR(VLOOKUP(TTC119,[1]BA!$A$6:$H$184,{2,5,8},0),{"No encontrado","X","X"}))))</f>
        <v>VARILLA CORRUGADA</v>
      </c>
      <c r="TTE119" s="12" t="str">
        <v>Kg</v>
      </c>
      <c r="TTF119" s="4">
        <v>18</v>
      </c>
      <c r="TTG119" s="1">
        <f t="shared" ref="TTG119" si="7897">4*0.556*1.05</f>
        <v>2.34</v>
      </c>
      <c r="TTH119" s="4">
        <f t="shared" si="3512"/>
        <v>42.12</v>
      </c>
      <c r="TTK119" s="1" t="s">
        <v>538</v>
      </c>
      <c r="TTL119" s="4" t="str" cm="1">
        <f t="array" ref="TTL119:TTN119">IFERROR(VLOOKUP(TTK119,[1]MA!$A$6:$D$32,{2,3,4},0),IFERROR(VLOOKUP(TTK119,[1]MO!$A$6:$D$26,{2,3,4},0),IFERROR(VLOOKUP(TTK119,[1]MQ!$A$6:$D$26,{2,3,4},0),IFERROR(VLOOKUP(TTK119,[1]BA!$A$6:$H$184,{2,5,8},0),{"No encontrado","X","X"}))))</f>
        <v>VARILLA CORRUGADA</v>
      </c>
      <c r="TTM119" s="12" t="str">
        <v>Kg</v>
      </c>
      <c r="TTN119" s="4">
        <v>18</v>
      </c>
      <c r="TTO119" s="1">
        <f t="shared" ref="TTO119" si="7898">4*0.556*1.05</f>
        <v>2.34</v>
      </c>
      <c r="TTP119" s="4">
        <f t="shared" si="3514"/>
        <v>42.12</v>
      </c>
      <c r="TTS119" s="1" t="s">
        <v>538</v>
      </c>
      <c r="TTT119" s="4" t="str" cm="1">
        <f t="array" ref="TTT119:TTV119">IFERROR(VLOOKUP(TTS119,[1]MA!$A$6:$D$32,{2,3,4},0),IFERROR(VLOOKUP(TTS119,[1]MO!$A$6:$D$26,{2,3,4},0),IFERROR(VLOOKUP(TTS119,[1]MQ!$A$6:$D$26,{2,3,4},0),IFERROR(VLOOKUP(TTS119,[1]BA!$A$6:$H$184,{2,5,8},0),{"No encontrado","X","X"}))))</f>
        <v>VARILLA CORRUGADA</v>
      </c>
      <c r="TTU119" s="12" t="str">
        <v>Kg</v>
      </c>
      <c r="TTV119" s="4">
        <v>18</v>
      </c>
      <c r="TTW119" s="1">
        <f t="shared" ref="TTW119" si="7899">4*0.556*1.05</f>
        <v>2.34</v>
      </c>
      <c r="TTX119" s="4">
        <f t="shared" si="3516"/>
        <v>42.12</v>
      </c>
      <c r="TUA119" s="1" t="s">
        <v>538</v>
      </c>
      <c r="TUB119" s="4" t="str" cm="1">
        <f t="array" ref="TUB119:TUD119">IFERROR(VLOOKUP(TUA119,[1]MA!$A$6:$D$32,{2,3,4},0),IFERROR(VLOOKUP(TUA119,[1]MO!$A$6:$D$26,{2,3,4},0),IFERROR(VLOOKUP(TUA119,[1]MQ!$A$6:$D$26,{2,3,4},0),IFERROR(VLOOKUP(TUA119,[1]BA!$A$6:$H$184,{2,5,8},0),{"No encontrado","X","X"}))))</f>
        <v>VARILLA CORRUGADA</v>
      </c>
      <c r="TUC119" s="12" t="str">
        <v>Kg</v>
      </c>
      <c r="TUD119" s="4">
        <v>18</v>
      </c>
      <c r="TUE119" s="1">
        <f t="shared" ref="TUE119" si="7900">4*0.556*1.05</f>
        <v>2.34</v>
      </c>
      <c r="TUF119" s="4">
        <f t="shared" si="3518"/>
        <v>42.12</v>
      </c>
      <c r="TUI119" s="1" t="s">
        <v>538</v>
      </c>
      <c r="TUJ119" s="4" t="str" cm="1">
        <f t="array" ref="TUJ119:TUL119">IFERROR(VLOOKUP(TUI119,[1]MA!$A$6:$D$32,{2,3,4},0),IFERROR(VLOOKUP(TUI119,[1]MO!$A$6:$D$26,{2,3,4},0),IFERROR(VLOOKUP(TUI119,[1]MQ!$A$6:$D$26,{2,3,4},0),IFERROR(VLOOKUP(TUI119,[1]BA!$A$6:$H$184,{2,5,8},0),{"No encontrado","X","X"}))))</f>
        <v>VARILLA CORRUGADA</v>
      </c>
      <c r="TUK119" s="12" t="str">
        <v>Kg</v>
      </c>
      <c r="TUL119" s="4">
        <v>18</v>
      </c>
      <c r="TUM119" s="1">
        <f t="shared" ref="TUM119" si="7901">4*0.556*1.05</f>
        <v>2.34</v>
      </c>
      <c r="TUN119" s="4">
        <f t="shared" si="3520"/>
        <v>42.12</v>
      </c>
      <c r="TUQ119" s="1" t="s">
        <v>538</v>
      </c>
      <c r="TUR119" s="4" t="str" cm="1">
        <f t="array" ref="TUR119:TUT119">IFERROR(VLOOKUP(TUQ119,[1]MA!$A$6:$D$32,{2,3,4},0),IFERROR(VLOOKUP(TUQ119,[1]MO!$A$6:$D$26,{2,3,4},0),IFERROR(VLOOKUP(TUQ119,[1]MQ!$A$6:$D$26,{2,3,4},0),IFERROR(VLOOKUP(TUQ119,[1]BA!$A$6:$H$184,{2,5,8},0),{"No encontrado","X","X"}))))</f>
        <v>VARILLA CORRUGADA</v>
      </c>
      <c r="TUS119" s="12" t="str">
        <v>Kg</v>
      </c>
      <c r="TUT119" s="4">
        <v>18</v>
      </c>
      <c r="TUU119" s="1">
        <f t="shared" ref="TUU119" si="7902">4*0.556*1.05</f>
        <v>2.34</v>
      </c>
      <c r="TUV119" s="4">
        <f t="shared" si="3522"/>
        <v>42.12</v>
      </c>
      <c r="TUY119" s="1" t="s">
        <v>538</v>
      </c>
      <c r="TUZ119" s="4" t="str" cm="1">
        <f t="array" ref="TUZ119:TVB119">IFERROR(VLOOKUP(TUY119,[1]MA!$A$6:$D$32,{2,3,4},0),IFERROR(VLOOKUP(TUY119,[1]MO!$A$6:$D$26,{2,3,4},0),IFERROR(VLOOKUP(TUY119,[1]MQ!$A$6:$D$26,{2,3,4},0),IFERROR(VLOOKUP(TUY119,[1]BA!$A$6:$H$184,{2,5,8},0),{"No encontrado","X","X"}))))</f>
        <v>VARILLA CORRUGADA</v>
      </c>
      <c r="TVA119" s="12" t="str">
        <v>Kg</v>
      </c>
      <c r="TVB119" s="4">
        <v>18</v>
      </c>
      <c r="TVC119" s="1">
        <f t="shared" ref="TVC119" si="7903">4*0.556*1.05</f>
        <v>2.34</v>
      </c>
      <c r="TVD119" s="4">
        <f t="shared" si="3524"/>
        <v>42.12</v>
      </c>
      <c r="TVG119" s="1" t="s">
        <v>538</v>
      </c>
      <c r="TVH119" s="4" t="str" cm="1">
        <f t="array" ref="TVH119:TVJ119">IFERROR(VLOOKUP(TVG119,[1]MA!$A$6:$D$32,{2,3,4},0),IFERROR(VLOOKUP(TVG119,[1]MO!$A$6:$D$26,{2,3,4},0),IFERROR(VLOOKUP(TVG119,[1]MQ!$A$6:$D$26,{2,3,4},0),IFERROR(VLOOKUP(TVG119,[1]BA!$A$6:$H$184,{2,5,8},0),{"No encontrado","X","X"}))))</f>
        <v>VARILLA CORRUGADA</v>
      </c>
      <c r="TVI119" s="12" t="str">
        <v>Kg</v>
      </c>
      <c r="TVJ119" s="4">
        <v>18</v>
      </c>
      <c r="TVK119" s="1">
        <f t="shared" ref="TVK119" si="7904">4*0.556*1.05</f>
        <v>2.34</v>
      </c>
      <c r="TVL119" s="4">
        <f t="shared" si="3526"/>
        <v>42.12</v>
      </c>
      <c r="TVO119" s="1" t="s">
        <v>538</v>
      </c>
      <c r="TVP119" s="4" t="str" cm="1">
        <f t="array" ref="TVP119:TVR119">IFERROR(VLOOKUP(TVO119,[1]MA!$A$6:$D$32,{2,3,4},0),IFERROR(VLOOKUP(TVO119,[1]MO!$A$6:$D$26,{2,3,4},0),IFERROR(VLOOKUP(TVO119,[1]MQ!$A$6:$D$26,{2,3,4},0),IFERROR(VLOOKUP(TVO119,[1]BA!$A$6:$H$184,{2,5,8},0),{"No encontrado","X","X"}))))</f>
        <v>VARILLA CORRUGADA</v>
      </c>
      <c r="TVQ119" s="12" t="str">
        <v>Kg</v>
      </c>
      <c r="TVR119" s="4">
        <v>18</v>
      </c>
      <c r="TVS119" s="1">
        <f t="shared" ref="TVS119" si="7905">4*0.556*1.05</f>
        <v>2.34</v>
      </c>
      <c r="TVT119" s="4">
        <f t="shared" si="3528"/>
        <v>42.12</v>
      </c>
      <c r="TVW119" s="1" t="s">
        <v>538</v>
      </c>
      <c r="TVX119" s="4" t="str" cm="1">
        <f t="array" ref="TVX119:TVZ119">IFERROR(VLOOKUP(TVW119,[1]MA!$A$6:$D$32,{2,3,4},0),IFERROR(VLOOKUP(TVW119,[1]MO!$A$6:$D$26,{2,3,4},0),IFERROR(VLOOKUP(TVW119,[1]MQ!$A$6:$D$26,{2,3,4},0),IFERROR(VLOOKUP(TVW119,[1]BA!$A$6:$H$184,{2,5,8},0),{"No encontrado","X","X"}))))</f>
        <v>VARILLA CORRUGADA</v>
      </c>
      <c r="TVY119" s="12" t="str">
        <v>Kg</v>
      </c>
      <c r="TVZ119" s="4">
        <v>18</v>
      </c>
      <c r="TWA119" s="1">
        <f t="shared" ref="TWA119" si="7906">4*0.556*1.05</f>
        <v>2.34</v>
      </c>
      <c r="TWB119" s="4">
        <f t="shared" si="3530"/>
        <v>42.12</v>
      </c>
      <c r="TWE119" s="1" t="s">
        <v>538</v>
      </c>
      <c r="TWF119" s="4" t="str" cm="1">
        <f t="array" ref="TWF119:TWH119">IFERROR(VLOOKUP(TWE119,[1]MA!$A$6:$D$32,{2,3,4},0),IFERROR(VLOOKUP(TWE119,[1]MO!$A$6:$D$26,{2,3,4},0),IFERROR(VLOOKUP(TWE119,[1]MQ!$A$6:$D$26,{2,3,4},0),IFERROR(VLOOKUP(TWE119,[1]BA!$A$6:$H$184,{2,5,8},0),{"No encontrado","X","X"}))))</f>
        <v>VARILLA CORRUGADA</v>
      </c>
      <c r="TWG119" s="12" t="str">
        <v>Kg</v>
      </c>
      <c r="TWH119" s="4">
        <v>18</v>
      </c>
      <c r="TWI119" s="1">
        <f t="shared" ref="TWI119" si="7907">4*0.556*1.05</f>
        <v>2.34</v>
      </c>
      <c r="TWJ119" s="4">
        <f t="shared" si="3532"/>
        <v>42.12</v>
      </c>
      <c r="TWM119" s="1" t="s">
        <v>538</v>
      </c>
      <c r="TWN119" s="4" t="str" cm="1">
        <f t="array" ref="TWN119:TWP119">IFERROR(VLOOKUP(TWM119,[1]MA!$A$6:$D$32,{2,3,4},0),IFERROR(VLOOKUP(TWM119,[1]MO!$A$6:$D$26,{2,3,4},0),IFERROR(VLOOKUP(TWM119,[1]MQ!$A$6:$D$26,{2,3,4},0),IFERROR(VLOOKUP(TWM119,[1]BA!$A$6:$H$184,{2,5,8},0),{"No encontrado","X","X"}))))</f>
        <v>VARILLA CORRUGADA</v>
      </c>
      <c r="TWO119" s="12" t="str">
        <v>Kg</v>
      </c>
      <c r="TWP119" s="4">
        <v>18</v>
      </c>
      <c r="TWQ119" s="1">
        <f t="shared" ref="TWQ119" si="7908">4*0.556*1.05</f>
        <v>2.34</v>
      </c>
      <c r="TWR119" s="4">
        <f t="shared" si="3534"/>
        <v>42.12</v>
      </c>
      <c r="TWU119" s="1" t="s">
        <v>538</v>
      </c>
      <c r="TWV119" s="4" t="str" cm="1">
        <f t="array" ref="TWV119:TWX119">IFERROR(VLOOKUP(TWU119,[1]MA!$A$6:$D$32,{2,3,4},0),IFERROR(VLOOKUP(TWU119,[1]MO!$A$6:$D$26,{2,3,4},0),IFERROR(VLOOKUP(TWU119,[1]MQ!$A$6:$D$26,{2,3,4},0),IFERROR(VLOOKUP(TWU119,[1]BA!$A$6:$H$184,{2,5,8},0),{"No encontrado","X","X"}))))</f>
        <v>VARILLA CORRUGADA</v>
      </c>
      <c r="TWW119" s="12" t="str">
        <v>Kg</v>
      </c>
      <c r="TWX119" s="4">
        <v>18</v>
      </c>
      <c r="TWY119" s="1">
        <f t="shared" ref="TWY119" si="7909">4*0.556*1.05</f>
        <v>2.34</v>
      </c>
      <c r="TWZ119" s="4">
        <f t="shared" si="3536"/>
        <v>42.12</v>
      </c>
      <c r="TXC119" s="1" t="s">
        <v>538</v>
      </c>
      <c r="TXD119" s="4" t="str" cm="1">
        <f t="array" ref="TXD119:TXF119">IFERROR(VLOOKUP(TXC119,[1]MA!$A$6:$D$32,{2,3,4},0),IFERROR(VLOOKUP(TXC119,[1]MO!$A$6:$D$26,{2,3,4},0),IFERROR(VLOOKUP(TXC119,[1]MQ!$A$6:$D$26,{2,3,4},0),IFERROR(VLOOKUP(TXC119,[1]BA!$A$6:$H$184,{2,5,8},0),{"No encontrado","X","X"}))))</f>
        <v>VARILLA CORRUGADA</v>
      </c>
      <c r="TXE119" s="12" t="str">
        <v>Kg</v>
      </c>
      <c r="TXF119" s="4">
        <v>18</v>
      </c>
      <c r="TXG119" s="1">
        <f t="shared" ref="TXG119" si="7910">4*0.556*1.05</f>
        <v>2.34</v>
      </c>
      <c r="TXH119" s="4">
        <f t="shared" si="3538"/>
        <v>42.12</v>
      </c>
      <c r="TXK119" s="1" t="s">
        <v>538</v>
      </c>
      <c r="TXL119" s="4" t="str" cm="1">
        <f t="array" ref="TXL119:TXN119">IFERROR(VLOOKUP(TXK119,[1]MA!$A$6:$D$32,{2,3,4},0),IFERROR(VLOOKUP(TXK119,[1]MO!$A$6:$D$26,{2,3,4},0),IFERROR(VLOOKUP(TXK119,[1]MQ!$A$6:$D$26,{2,3,4},0),IFERROR(VLOOKUP(TXK119,[1]BA!$A$6:$H$184,{2,5,8},0),{"No encontrado","X","X"}))))</f>
        <v>VARILLA CORRUGADA</v>
      </c>
      <c r="TXM119" s="12" t="str">
        <v>Kg</v>
      </c>
      <c r="TXN119" s="4">
        <v>18</v>
      </c>
      <c r="TXO119" s="1">
        <f t="shared" ref="TXO119" si="7911">4*0.556*1.05</f>
        <v>2.34</v>
      </c>
      <c r="TXP119" s="4">
        <f t="shared" si="3540"/>
        <v>42.12</v>
      </c>
      <c r="TXS119" s="1" t="s">
        <v>538</v>
      </c>
      <c r="TXT119" s="4" t="str" cm="1">
        <f t="array" ref="TXT119:TXV119">IFERROR(VLOOKUP(TXS119,[1]MA!$A$6:$D$32,{2,3,4},0),IFERROR(VLOOKUP(TXS119,[1]MO!$A$6:$D$26,{2,3,4},0),IFERROR(VLOOKUP(TXS119,[1]MQ!$A$6:$D$26,{2,3,4},0),IFERROR(VLOOKUP(TXS119,[1]BA!$A$6:$H$184,{2,5,8},0),{"No encontrado","X","X"}))))</f>
        <v>VARILLA CORRUGADA</v>
      </c>
      <c r="TXU119" s="12" t="str">
        <v>Kg</v>
      </c>
      <c r="TXV119" s="4">
        <v>18</v>
      </c>
      <c r="TXW119" s="1">
        <f t="shared" ref="TXW119" si="7912">4*0.556*1.05</f>
        <v>2.34</v>
      </c>
      <c r="TXX119" s="4">
        <f t="shared" si="3542"/>
        <v>42.12</v>
      </c>
      <c r="TYA119" s="1" t="s">
        <v>538</v>
      </c>
      <c r="TYB119" s="4" t="str" cm="1">
        <f t="array" ref="TYB119:TYD119">IFERROR(VLOOKUP(TYA119,[1]MA!$A$6:$D$32,{2,3,4},0),IFERROR(VLOOKUP(TYA119,[1]MO!$A$6:$D$26,{2,3,4},0),IFERROR(VLOOKUP(TYA119,[1]MQ!$A$6:$D$26,{2,3,4},0),IFERROR(VLOOKUP(TYA119,[1]BA!$A$6:$H$184,{2,5,8},0),{"No encontrado","X","X"}))))</f>
        <v>VARILLA CORRUGADA</v>
      </c>
      <c r="TYC119" s="12" t="str">
        <v>Kg</v>
      </c>
      <c r="TYD119" s="4">
        <v>18</v>
      </c>
      <c r="TYE119" s="1">
        <f t="shared" ref="TYE119" si="7913">4*0.556*1.05</f>
        <v>2.34</v>
      </c>
      <c r="TYF119" s="4">
        <f t="shared" si="3544"/>
        <v>42.12</v>
      </c>
      <c r="TYI119" s="1" t="s">
        <v>538</v>
      </c>
      <c r="TYJ119" s="4" t="str" cm="1">
        <f t="array" ref="TYJ119:TYL119">IFERROR(VLOOKUP(TYI119,[1]MA!$A$6:$D$32,{2,3,4},0),IFERROR(VLOOKUP(TYI119,[1]MO!$A$6:$D$26,{2,3,4},0),IFERROR(VLOOKUP(TYI119,[1]MQ!$A$6:$D$26,{2,3,4},0),IFERROR(VLOOKUP(TYI119,[1]BA!$A$6:$H$184,{2,5,8},0),{"No encontrado","X","X"}))))</f>
        <v>VARILLA CORRUGADA</v>
      </c>
      <c r="TYK119" s="12" t="str">
        <v>Kg</v>
      </c>
      <c r="TYL119" s="4">
        <v>18</v>
      </c>
      <c r="TYM119" s="1">
        <f t="shared" ref="TYM119" si="7914">4*0.556*1.05</f>
        <v>2.34</v>
      </c>
      <c r="TYN119" s="4">
        <f t="shared" si="3546"/>
        <v>42.12</v>
      </c>
      <c r="TYQ119" s="1" t="s">
        <v>538</v>
      </c>
      <c r="TYR119" s="4" t="str" cm="1">
        <f t="array" ref="TYR119:TYT119">IFERROR(VLOOKUP(TYQ119,[1]MA!$A$6:$D$32,{2,3,4},0),IFERROR(VLOOKUP(TYQ119,[1]MO!$A$6:$D$26,{2,3,4},0),IFERROR(VLOOKUP(TYQ119,[1]MQ!$A$6:$D$26,{2,3,4},0),IFERROR(VLOOKUP(TYQ119,[1]BA!$A$6:$H$184,{2,5,8},0),{"No encontrado","X","X"}))))</f>
        <v>VARILLA CORRUGADA</v>
      </c>
      <c r="TYS119" s="12" t="str">
        <v>Kg</v>
      </c>
      <c r="TYT119" s="4">
        <v>18</v>
      </c>
      <c r="TYU119" s="1">
        <f t="shared" ref="TYU119" si="7915">4*0.556*1.05</f>
        <v>2.34</v>
      </c>
      <c r="TYV119" s="4">
        <f t="shared" si="3548"/>
        <v>42.12</v>
      </c>
      <c r="TYY119" s="1" t="s">
        <v>538</v>
      </c>
      <c r="TYZ119" s="4" t="str" cm="1">
        <f t="array" ref="TYZ119:TZB119">IFERROR(VLOOKUP(TYY119,[1]MA!$A$6:$D$32,{2,3,4},0),IFERROR(VLOOKUP(TYY119,[1]MO!$A$6:$D$26,{2,3,4},0),IFERROR(VLOOKUP(TYY119,[1]MQ!$A$6:$D$26,{2,3,4},0),IFERROR(VLOOKUP(TYY119,[1]BA!$A$6:$H$184,{2,5,8},0),{"No encontrado","X","X"}))))</f>
        <v>VARILLA CORRUGADA</v>
      </c>
      <c r="TZA119" s="12" t="str">
        <v>Kg</v>
      </c>
      <c r="TZB119" s="4">
        <v>18</v>
      </c>
      <c r="TZC119" s="1">
        <f t="shared" ref="TZC119" si="7916">4*0.556*1.05</f>
        <v>2.34</v>
      </c>
      <c r="TZD119" s="4">
        <f t="shared" si="3550"/>
        <v>42.12</v>
      </c>
      <c r="TZG119" s="1" t="s">
        <v>538</v>
      </c>
      <c r="TZH119" s="4" t="str" cm="1">
        <f t="array" ref="TZH119:TZJ119">IFERROR(VLOOKUP(TZG119,[1]MA!$A$6:$D$32,{2,3,4},0),IFERROR(VLOOKUP(TZG119,[1]MO!$A$6:$D$26,{2,3,4},0),IFERROR(VLOOKUP(TZG119,[1]MQ!$A$6:$D$26,{2,3,4},0),IFERROR(VLOOKUP(TZG119,[1]BA!$A$6:$H$184,{2,5,8},0),{"No encontrado","X","X"}))))</f>
        <v>VARILLA CORRUGADA</v>
      </c>
      <c r="TZI119" s="12" t="str">
        <v>Kg</v>
      </c>
      <c r="TZJ119" s="4">
        <v>18</v>
      </c>
      <c r="TZK119" s="1">
        <f t="shared" ref="TZK119" si="7917">4*0.556*1.05</f>
        <v>2.34</v>
      </c>
      <c r="TZL119" s="4">
        <f t="shared" si="3552"/>
        <v>42.12</v>
      </c>
      <c r="TZO119" s="1" t="s">
        <v>538</v>
      </c>
      <c r="TZP119" s="4" t="str" cm="1">
        <f t="array" ref="TZP119:TZR119">IFERROR(VLOOKUP(TZO119,[1]MA!$A$6:$D$32,{2,3,4},0),IFERROR(VLOOKUP(TZO119,[1]MO!$A$6:$D$26,{2,3,4},0),IFERROR(VLOOKUP(TZO119,[1]MQ!$A$6:$D$26,{2,3,4},0),IFERROR(VLOOKUP(TZO119,[1]BA!$A$6:$H$184,{2,5,8},0),{"No encontrado","X","X"}))))</f>
        <v>VARILLA CORRUGADA</v>
      </c>
      <c r="TZQ119" s="12" t="str">
        <v>Kg</v>
      </c>
      <c r="TZR119" s="4">
        <v>18</v>
      </c>
      <c r="TZS119" s="1">
        <f t="shared" ref="TZS119" si="7918">4*0.556*1.05</f>
        <v>2.34</v>
      </c>
      <c r="TZT119" s="4">
        <f t="shared" si="3554"/>
        <v>42.12</v>
      </c>
      <c r="TZW119" s="1" t="s">
        <v>538</v>
      </c>
      <c r="TZX119" s="4" t="str" cm="1">
        <f t="array" ref="TZX119:TZZ119">IFERROR(VLOOKUP(TZW119,[1]MA!$A$6:$D$32,{2,3,4},0),IFERROR(VLOOKUP(TZW119,[1]MO!$A$6:$D$26,{2,3,4},0),IFERROR(VLOOKUP(TZW119,[1]MQ!$A$6:$D$26,{2,3,4},0),IFERROR(VLOOKUP(TZW119,[1]BA!$A$6:$H$184,{2,5,8},0),{"No encontrado","X","X"}))))</f>
        <v>VARILLA CORRUGADA</v>
      </c>
      <c r="TZY119" s="12" t="str">
        <v>Kg</v>
      </c>
      <c r="TZZ119" s="4">
        <v>18</v>
      </c>
      <c r="UAA119" s="1">
        <f t="shared" ref="UAA119" si="7919">4*0.556*1.05</f>
        <v>2.34</v>
      </c>
      <c r="UAB119" s="4">
        <f t="shared" si="3556"/>
        <v>42.12</v>
      </c>
      <c r="UAE119" s="1" t="s">
        <v>538</v>
      </c>
      <c r="UAF119" s="4" t="str" cm="1">
        <f t="array" ref="UAF119:UAH119">IFERROR(VLOOKUP(UAE119,[1]MA!$A$6:$D$32,{2,3,4},0),IFERROR(VLOOKUP(UAE119,[1]MO!$A$6:$D$26,{2,3,4},0),IFERROR(VLOOKUP(UAE119,[1]MQ!$A$6:$D$26,{2,3,4},0),IFERROR(VLOOKUP(UAE119,[1]BA!$A$6:$H$184,{2,5,8},0),{"No encontrado","X","X"}))))</f>
        <v>VARILLA CORRUGADA</v>
      </c>
      <c r="UAG119" s="12" t="str">
        <v>Kg</v>
      </c>
      <c r="UAH119" s="4">
        <v>18</v>
      </c>
      <c r="UAI119" s="1">
        <f t="shared" ref="UAI119" si="7920">4*0.556*1.05</f>
        <v>2.34</v>
      </c>
      <c r="UAJ119" s="4">
        <f t="shared" si="3558"/>
        <v>42.12</v>
      </c>
      <c r="UAM119" s="1" t="s">
        <v>538</v>
      </c>
      <c r="UAN119" s="4" t="str" cm="1">
        <f t="array" ref="UAN119:UAP119">IFERROR(VLOOKUP(UAM119,[1]MA!$A$6:$D$32,{2,3,4},0),IFERROR(VLOOKUP(UAM119,[1]MO!$A$6:$D$26,{2,3,4},0),IFERROR(VLOOKUP(UAM119,[1]MQ!$A$6:$D$26,{2,3,4},0),IFERROR(VLOOKUP(UAM119,[1]BA!$A$6:$H$184,{2,5,8},0),{"No encontrado","X","X"}))))</f>
        <v>VARILLA CORRUGADA</v>
      </c>
      <c r="UAO119" s="12" t="str">
        <v>Kg</v>
      </c>
      <c r="UAP119" s="4">
        <v>18</v>
      </c>
      <c r="UAQ119" s="1">
        <f t="shared" ref="UAQ119" si="7921">4*0.556*1.05</f>
        <v>2.34</v>
      </c>
      <c r="UAR119" s="4">
        <f t="shared" si="3560"/>
        <v>42.12</v>
      </c>
      <c r="UAU119" s="1" t="s">
        <v>538</v>
      </c>
      <c r="UAV119" s="4" t="str" cm="1">
        <f t="array" ref="UAV119:UAX119">IFERROR(VLOOKUP(UAU119,[1]MA!$A$6:$D$32,{2,3,4},0),IFERROR(VLOOKUP(UAU119,[1]MO!$A$6:$D$26,{2,3,4},0),IFERROR(VLOOKUP(UAU119,[1]MQ!$A$6:$D$26,{2,3,4},0),IFERROR(VLOOKUP(UAU119,[1]BA!$A$6:$H$184,{2,5,8},0),{"No encontrado","X","X"}))))</f>
        <v>VARILLA CORRUGADA</v>
      </c>
      <c r="UAW119" s="12" t="str">
        <v>Kg</v>
      </c>
      <c r="UAX119" s="4">
        <v>18</v>
      </c>
      <c r="UAY119" s="1">
        <f t="shared" ref="UAY119" si="7922">4*0.556*1.05</f>
        <v>2.34</v>
      </c>
      <c r="UAZ119" s="4">
        <f t="shared" si="3562"/>
        <v>42.12</v>
      </c>
      <c r="UBC119" s="1" t="s">
        <v>538</v>
      </c>
      <c r="UBD119" s="4" t="str" cm="1">
        <f t="array" ref="UBD119:UBF119">IFERROR(VLOOKUP(UBC119,[1]MA!$A$6:$D$32,{2,3,4},0),IFERROR(VLOOKUP(UBC119,[1]MO!$A$6:$D$26,{2,3,4},0),IFERROR(VLOOKUP(UBC119,[1]MQ!$A$6:$D$26,{2,3,4},0),IFERROR(VLOOKUP(UBC119,[1]BA!$A$6:$H$184,{2,5,8},0),{"No encontrado","X","X"}))))</f>
        <v>VARILLA CORRUGADA</v>
      </c>
      <c r="UBE119" s="12" t="str">
        <v>Kg</v>
      </c>
      <c r="UBF119" s="4">
        <v>18</v>
      </c>
      <c r="UBG119" s="1">
        <f t="shared" ref="UBG119" si="7923">4*0.556*1.05</f>
        <v>2.34</v>
      </c>
      <c r="UBH119" s="4">
        <f t="shared" si="3564"/>
        <v>42.12</v>
      </c>
      <c r="UBK119" s="1" t="s">
        <v>538</v>
      </c>
      <c r="UBL119" s="4" t="str" cm="1">
        <f t="array" ref="UBL119:UBN119">IFERROR(VLOOKUP(UBK119,[1]MA!$A$6:$D$32,{2,3,4},0),IFERROR(VLOOKUP(UBK119,[1]MO!$A$6:$D$26,{2,3,4},0),IFERROR(VLOOKUP(UBK119,[1]MQ!$A$6:$D$26,{2,3,4},0),IFERROR(VLOOKUP(UBK119,[1]BA!$A$6:$H$184,{2,5,8},0),{"No encontrado","X","X"}))))</f>
        <v>VARILLA CORRUGADA</v>
      </c>
      <c r="UBM119" s="12" t="str">
        <v>Kg</v>
      </c>
      <c r="UBN119" s="4">
        <v>18</v>
      </c>
      <c r="UBO119" s="1">
        <f t="shared" ref="UBO119" si="7924">4*0.556*1.05</f>
        <v>2.34</v>
      </c>
      <c r="UBP119" s="4">
        <f t="shared" si="3566"/>
        <v>42.12</v>
      </c>
      <c r="UBS119" s="1" t="s">
        <v>538</v>
      </c>
      <c r="UBT119" s="4" t="str" cm="1">
        <f t="array" ref="UBT119:UBV119">IFERROR(VLOOKUP(UBS119,[1]MA!$A$6:$D$32,{2,3,4},0),IFERROR(VLOOKUP(UBS119,[1]MO!$A$6:$D$26,{2,3,4},0),IFERROR(VLOOKUP(UBS119,[1]MQ!$A$6:$D$26,{2,3,4},0),IFERROR(VLOOKUP(UBS119,[1]BA!$A$6:$H$184,{2,5,8},0),{"No encontrado","X","X"}))))</f>
        <v>VARILLA CORRUGADA</v>
      </c>
      <c r="UBU119" s="12" t="str">
        <v>Kg</v>
      </c>
      <c r="UBV119" s="4">
        <v>18</v>
      </c>
      <c r="UBW119" s="1">
        <f t="shared" ref="UBW119" si="7925">4*0.556*1.05</f>
        <v>2.34</v>
      </c>
      <c r="UBX119" s="4">
        <f t="shared" si="3568"/>
        <v>42.12</v>
      </c>
      <c r="UCA119" s="1" t="s">
        <v>538</v>
      </c>
      <c r="UCB119" s="4" t="str" cm="1">
        <f t="array" ref="UCB119:UCD119">IFERROR(VLOOKUP(UCA119,[1]MA!$A$6:$D$32,{2,3,4},0),IFERROR(VLOOKUP(UCA119,[1]MO!$A$6:$D$26,{2,3,4},0),IFERROR(VLOOKUP(UCA119,[1]MQ!$A$6:$D$26,{2,3,4},0),IFERROR(VLOOKUP(UCA119,[1]BA!$A$6:$H$184,{2,5,8},0),{"No encontrado","X","X"}))))</f>
        <v>VARILLA CORRUGADA</v>
      </c>
      <c r="UCC119" s="12" t="str">
        <v>Kg</v>
      </c>
      <c r="UCD119" s="4">
        <v>18</v>
      </c>
      <c r="UCE119" s="1">
        <f t="shared" ref="UCE119" si="7926">4*0.556*1.05</f>
        <v>2.34</v>
      </c>
      <c r="UCF119" s="4">
        <f t="shared" si="3570"/>
        <v>42.12</v>
      </c>
      <c r="UCI119" s="1" t="s">
        <v>538</v>
      </c>
      <c r="UCJ119" s="4" t="str" cm="1">
        <f t="array" ref="UCJ119:UCL119">IFERROR(VLOOKUP(UCI119,[1]MA!$A$6:$D$32,{2,3,4},0),IFERROR(VLOOKUP(UCI119,[1]MO!$A$6:$D$26,{2,3,4},0),IFERROR(VLOOKUP(UCI119,[1]MQ!$A$6:$D$26,{2,3,4},0),IFERROR(VLOOKUP(UCI119,[1]BA!$A$6:$H$184,{2,5,8},0),{"No encontrado","X","X"}))))</f>
        <v>VARILLA CORRUGADA</v>
      </c>
      <c r="UCK119" s="12" t="str">
        <v>Kg</v>
      </c>
      <c r="UCL119" s="4">
        <v>18</v>
      </c>
      <c r="UCM119" s="1">
        <f t="shared" ref="UCM119" si="7927">4*0.556*1.05</f>
        <v>2.34</v>
      </c>
      <c r="UCN119" s="4">
        <f t="shared" si="3572"/>
        <v>42.12</v>
      </c>
      <c r="UCQ119" s="1" t="s">
        <v>538</v>
      </c>
      <c r="UCR119" s="4" t="str" cm="1">
        <f t="array" ref="UCR119:UCT119">IFERROR(VLOOKUP(UCQ119,[1]MA!$A$6:$D$32,{2,3,4},0),IFERROR(VLOOKUP(UCQ119,[1]MO!$A$6:$D$26,{2,3,4},0),IFERROR(VLOOKUP(UCQ119,[1]MQ!$A$6:$D$26,{2,3,4},0),IFERROR(VLOOKUP(UCQ119,[1]BA!$A$6:$H$184,{2,5,8},0),{"No encontrado","X","X"}))))</f>
        <v>VARILLA CORRUGADA</v>
      </c>
      <c r="UCS119" s="12" t="str">
        <v>Kg</v>
      </c>
      <c r="UCT119" s="4">
        <v>18</v>
      </c>
      <c r="UCU119" s="1">
        <f t="shared" ref="UCU119" si="7928">4*0.556*1.05</f>
        <v>2.34</v>
      </c>
      <c r="UCV119" s="4">
        <f t="shared" si="3574"/>
        <v>42.12</v>
      </c>
      <c r="UCY119" s="1" t="s">
        <v>538</v>
      </c>
      <c r="UCZ119" s="4" t="str" cm="1">
        <f t="array" ref="UCZ119:UDB119">IFERROR(VLOOKUP(UCY119,[1]MA!$A$6:$D$32,{2,3,4},0),IFERROR(VLOOKUP(UCY119,[1]MO!$A$6:$D$26,{2,3,4},0),IFERROR(VLOOKUP(UCY119,[1]MQ!$A$6:$D$26,{2,3,4},0),IFERROR(VLOOKUP(UCY119,[1]BA!$A$6:$H$184,{2,5,8},0),{"No encontrado","X","X"}))))</f>
        <v>VARILLA CORRUGADA</v>
      </c>
      <c r="UDA119" s="12" t="str">
        <v>Kg</v>
      </c>
      <c r="UDB119" s="4">
        <v>18</v>
      </c>
      <c r="UDC119" s="1">
        <f t="shared" ref="UDC119" si="7929">4*0.556*1.05</f>
        <v>2.34</v>
      </c>
      <c r="UDD119" s="4">
        <f t="shared" si="3576"/>
        <v>42.12</v>
      </c>
      <c r="UDG119" s="1" t="s">
        <v>538</v>
      </c>
      <c r="UDH119" s="4" t="str" cm="1">
        <f t="array" ref="UDH119:UDJ119">IFERROR(VLOOKUP(UDG119,[1]MA!$A$6:$D$32,{2,3,4},0),IFERROR(VLOOKUP(UDG119,[1]MO!$A$6:$D$26,{2,3,4},0),IFERROR(VLOOKUP(UDG119,[1]MQ!$A$6:$D$26,{2,3,4},0),IFERROR(VLOOKUP(UDG119,[1]BA!$A$6:$H$184,{2,5,8},0),{"No encontrado","X","X"}))))</f>
        <v>VARILLA CORRUGADA</v>
      </c>
      <c r="UDI119" s="12" t="str">
        <v>Kg</v>
      </c>
      <c r="UDJ119" s="4">
        <v>18</v>
      </c>
      <c r="UDK119" s="1">
        <f t="shared" ref="UDK119" si="7930">4*0.556*1.05</f>
        <v>2.34</v>
      </c>
      <c r="UDL119" s="4">
        <f t="shared" si="3578"/>
        <v>42.12</v>
      </c>
      <c r="UDO119" s="1" t="s">
        <v>538</v>
      </c>
      <c r="UDP119" s="4" t="str" cm="1">
        <f t="array" ref="UDP119:UDR119">IFERROR(VLOOKUP(UDO119,[1]MA!$A$6:$D$32,{2,3,4},0),IFERROR(VLOOKUP(UDO119,[1]MO!$A$6:$D$26,{2,3,4},0),IFERROR(VLOOKUP(UDO119,[1]MQ!$A$6:$D$26,{2,3,4},0),IFERROR(VLOOKUP(UDO119,[1]BA!$A$6:$H$184,{2,5,8},0),{"No encontrado","X","X"}))))</f>
        <v>VARILLA CORRUGADA</v>
      </c>
      <c r="UDQ119" s="12" t="str">
        <v>Kg</v>
      </c>
      <c r="UDR119" s="4">
        <v>18</v>
      </c>
      <c r="UDS119" s="1">
        <f t="shared" ref="UDS119" si="7931">4*0.556*1.05</f>
        <v>2.34</v>
      </c>
      <c r="UDT119" s="4">
        <f t="shared" si="3580"/>
        <v>42.12</v>
      </c>
      <c r="UDW119" s="1" t="s">
        <v>538</v>
      </c>
      <c r="UDX119" s="4" t="str" cm="1">
        <f t="array" ref="UDX119:UDZ119">IFERROR(VLOOKUP(UDW119,[1]MA!$A$6:$D$32,{2,3,4},0),IFERROR(VLOOKUP(UDW119,[1]MO!$A$6:$D$26,{2,3,4},0),IFERROR(VLOOKUP(UDW119,[1]MQ!$A$6:$D$26,{2,3,4},0),IFERROR(VLOOKUP(UDW119,[1]BA!$A$6:$H$184,{2,5,8},0),{"No encontrado","X","X"}))))</f>
        <v>VARILLA CORRUGADA</v>
      </c>
      <c r="UDY119" s="12" t="str">
        <v>Kg</v>
      </c>
      <c r="UDZ119" s="4">
        <v>18</v>
      </c>
      <c r="UEA119" s="1">
        <f t="shared" ref="UEA119" si="7932">4*0.556*1.05</f>
        <v>2.34</v>
      </c>
      <c r="UEB119" s="4">
        <f t="shared" si="3582"/>
        <v>42.12</v>
      </c>
      <c r="UEE119" s="1" t="s">
        <v>538</v>
      </c>
      <c r="UEF119" s="4" t="str" cm="1">
        <f t="array" ref="UEF119:UEH119">IFERROR(VLOOKUP(UEE119,[1]MA!$A$6:$D$32,{2,3,4},0),IFERROR(VLOOKUP(UEE119,[1]MO!$A$6:$D$26,{2,3,4},0),IFERROR(VLOOKUP(UEE119,[1]MQ!$A$6:$D$26,{2,3,4},0),IFERROR(VLOOKUP(UEE119,[1]BA!$A$6:$H$184,{2,5,8},0),{"No encontrado","X","X"}))))</f>
        <v>VARILLA CORRUGADA</v>
      </c>
      <c r="UEG119" s="12" t="str">
        <v>Kg</v>
      </c>
      <c r="UEH119" s="4">
        <v>18</v>
      </c>
      <c r="UEI119" s="1">
        <f t="shared" ref="UEI119" si="7933">4*0.556*1.05</f>
        <v>2.34</v>
      </c>
      <c r="UEJ119" s="4">
        <f t="shared" si="3584"/>
        <v>42.12</v>
      </c>
      <c r="UEM119" s="1" t="s">
        <v>538</v>
      </c>
      <c r="UEN119" s="4" t="str" cm="1">
        <f t="array" ref="UEN119:UEP119">IFERROR(VLOOKUP(UEM119,[1]MA!$A$6:$D$32,{2,3,4},0),IFERROR(VLOOKUP(UEM119,[1]MO!$A$6:$D$26,{2,3,4},0),IFERROR(VLOOKUP(UEM119,[1]MQ!$A$6:$D$26,{2,3,4},0),IFERROR(VLOOKUP(UEM119,[1]BA!$A$6:$H$184,{2,5,8},0),{"No encontrado","X","X"}))))</f>
        <v>VARILLA CORRUGADA</v>
      </c>
      <c r="UEO119" s="12" t="str">
        <v>Kg</v>
      </c>
      <c r="UEP119" s="4">
        <v>18</v>
      </c>
      <c r="UEQ119" s="1">
        <f t="shared" ref="UEQ119" si="7934">4*0.556*1.05</f>
        <v>2.34</v>
      </c>
      <c r="UER119" s="4">
        <f t="shared" si="3586"/>
        <v>42.12</v>
      </c>
      <c r="UEU119" s="1" t="s">
        <v>538</v>
      </c>
      <c r="UEV119" s="4" t="str" cm="1">
        <f t="array" ref="UEV119:UEX119">IFERROR(VLOOKUP(UEU119,[1]MA!$A$6:$D$32,{2,3,4},0),IFERROR(VLOOKUP(UEU119,[1]MO!$A$6:$D$26,{2,3,4},0),IFERROR(VLOOKUP(UEU119,[1]MQ!$A$6:$D$26,{2,3,4},0),IFERROR(VLOOKUP(UEU119,[1]BA!$A$6:$H$184,{2,5,8},0),{"No encontrado","X","X"}))))</f>
        <v>VARILLA CORRUGADA</v>
      </c>
      <c r="UEW119" s="12" t="str">
        <v>Kg</v>
      </c>
      <c r="UEX119" s="4">
        <v>18</v>
      </c>
      <c r="UEY119" s="1">
        <f t="shared" ref="UEY119" si="7935">4*0.556*1.05</f>
        <v>2.34</v>
      </c>
      <c r="UEZ119" s="4">
        <f t="shared" si="3588"/>
        <v>42.12</v>
      </c>
      <c r="UFC119" s="1" t="s">
        <v>538</v>
      </c>
      <c r="UFD119" s="4" t="str" cm="1">
        <f t="array" ref="UFD119:UFF119">IFERROR(VLOOKUP(UFC119,[1]MA!$A$6:$D$32,{2,3,4},0),IFERROR(VLOOKUP(UFC119,[1]MO!$A$6:$D$26,{2,3,4},0),IFERROR(VLOOKUP(UFC119,[1]MQ!$A$6:$D$26,{2,3,4},0),IFERROR(VLOOKUP(UFC119,[1]BA!$A$6:$H$184,{2,5,8},0),{"No encontrado","X","X"}))))</f>
        <v>VARILLA CORRUGADA</v>
      </c>
      <c r="UFE119" s="12" t="str">
        <v>Kg</v>
      </c>
      <c r="UFF119" s="4">
        <v>18</v>
      </c>
      <c r="UFG119" s="1">
        <f t="shared" ref="UFG119" si="7936">4*0.556*1.05</f>
        <v>2.34</v>
      </c>
      <c r="UFH119" s="4">
        <f t="shared" si="3590"/>
        <v>42.12</v>
      </c>
      <c r="UFK119" s="1" t="s">
        <v>538</v>
      </c>
      <c r="UFL119" s="4" t="str" cm="1">
        <f t="array" ref="UFL119:UFN119">IFERROR(VLOOKUP(UFK119,[1]MA!$A$6:$D$32,{2,3,4},0),IFERROR(VLOOKUP(UFK119,[1]MO!$A$6:$D$26,{2,3,4},0),IFERROR(VLOOKUP(UFK119,[1]MQ!$A$6:$D$26,{2,3,4},0),IFERROR(VLOOKUP(UFK119,[1]BA!$A$6:$H$184,{2,5,8},0),{"No encontrado","X","X"}))))</f>
        <v>VARILLA CORRUGADA</v>
      </c>
      <c r="UFM119" s="12" t="str">
        <v>Kg</v>
      </c>
      <c r="UFN119" s="4">
        <v>18</v>
      </c>
      <c r="UFO119" s="1">
        <f t="shared" ref="UFO119" si="7937">4*0.556*1.05</f>
        <v>2.34</v>
      </c>
      <c r="UFP119" s="4">
        <f t="shared" si="3592"/>
        <v>42.12</v>
      </c>
      <c r="UFS119" s="1" t="s">
        <v>538</v>
      </c>
      <c r="UFT119" s="4" t="str" cm="1">
        <f t="array" ref="UFT119:UFV119">IFERROR(VLOOKUP(UFS119,[1]MA!$A$6:$D$32,{2,3,4},0),IFERROR(VLOOKUP(UFS119,[1]MO!$A$6:$D$26,{2,3,4},0),IFERROR(VLOOKUP(UFS119,[1]MQ!$A$6:$D$26,{2,3,4},0),IFERROR(VLOOKUP(UFS119,[1]BA!$A$6:$H$184,{2,5,8},0),{"No encontrado","X","X"}))))</f>
        <v>VARILLA CORRUGADA</v>
      </c>
      <c r="UFU119" s="12" t="str">
        <v>Kg</v>
      </c>
      <c r="UFV119" s="4">
        <v>18</v>
      </c>
      <c r="UFW119" s="1">
        <f t="shared" ref="UFW119" si="7938">4*0.556*1.05</f>
        <v>2.34</v>
      </c>
      <c r="UFX119" s="4">
        <f t="shared" si="3594"/>
        <v>42.12</v>
      </c>
      <c r="UGA119" s="1" t="s">
        <v>538</v>
      </c>
      <c r="UGB119" s="4" t="str" cm="1">
        <f t="array" ref="UGB119:UGD119">IFERROR(VLOOKUP(UGA119,[1]MA!$A$6:$D$32,{2,3,4},0),IFERROR(VLOOKUP(UGA119,[1]MO!$A$6:$D$26,{2,3,4},0),IFERROR(VLOOKUP(UGA119,[1]MQ!$A$6:$D$26,{2,3,4},0),IFERROR(VLOOKUP(UGA119,[1]BA!$A$6:$H$184,{2,5,8},0),{"No encontrado","X","X"}))))</f>
        <v>VARILLA CORRUGADA</v>
      </c>
      <c r="UGC119" s="12" t="str">
        <v>Kg</v>
      </c>
      <c r="UGD119" s="4">
        <v>18</v>
      </c>
      <c r="UGE119" s="1">
        <f t="shared" ref="UGE119" si="7939">4*0.556*1.05</f>
        <v>2.34</v>
      </c>
      <c r="UGF119" s="4">
        <f t="shared" si="3596"/>
        <v>42.12</v>
      </c>
      <c r="UGI119" s="1" t="s">
        <v>538</v>
      </c>
      <c r="UGJ119" s="4" t="str" cm="1">
        <f t="array" ref="UGJ119:UGL119">IFERROR(VLOOKUP(UGI119,[1]MA!$A$6:$D$32,{2,3,4},0),IFERROR(VLOOKUP(UGI119,[1]MO!$A$6:$D$26,{2,3,4},0),IFERROR(VLOOKUP(UGI119,[1]MQ!$A$6:$D$26,{2,3,4},0),IFERROR(VLOOKUP(UGI119,[1]BA!$A$6:$H$184,{2,5,8},0),{"No encontrado","X","X"}))))</f>
        <v>VARILLA CORRUGADA</v>
      </c>
      <c r="UGK119" s="12" t="str">
        <v>Kg</v>
      </c>
      <c r="UGL119" s="4">
        <v>18</v>
      </c>
      <c r="UGM119" s="1">
        <f t="shared" ref="UGM119" si="7940">4*0.556*1.05</f>
        <v>2.34</v>
      </c>
      <c r="UGN119" s="4">
        <f t="shared" si="3598"/>
        <v>42.12</v>
      </c>
      <c r="UGQ119" s="1" t="s">
        <v>538</v>
      </c>
      <c r="UGR119" s="4" t="str" cm="1">
        <f t="array" ref="UGR119:UGT119">IFERROR(VLOOKUP(UGQ119,[1]MA!$A$6:$D$32,{2,3,4},0),IFERROR(VLOOKUP(UGQ119,[1]MO!$A$6:$D$26,{2,3,4},0),IFERROR(VLOOKUP(UGQ119,[1]MQ!$A$6:$D$26,{2,3,4},0),IFERROR(VLOOKUP(UGQ119,[1]BA!$A$6:$H$184,{2,5,8},0),{"No encontrado","X","X"}))))</f>
        <v>VARILLA CORRUGADA</v>
      </c>
      <c r="UGS119" s="12" t="str">
        <v>Kg</v>
      </c>
      <c r="UGT119" s="4">
        <v>18</v>
      </c>
      <c r="UGU119" s="1">
        <f t="shared" ref="UGU119" si="7941">4*0.556*1.05</f>
        <v>2.34</v>
      </c>
      <c r="UGV119" s="4">
        <f t="shared" si="3600"/>
        <v>42.12</v>
      </c>
      <c r="UGY119" s="1" t="s">
        <v>538</v>
      </c>
      <c r="UGZ119" s="4" t="str" cm="1">
        <f t="array" ref="UGZ119:UHB119">IFERROR(VLOOKUP(UGY119,[1]MA!$A$6:$D$32,{2,3,4},0),IFERROR(VLOOKUP(UGY119,[1]MO!$A$6:$D$26,{2,3,4},0),IFERROR(VLOOKUP(UGY119,[1]MQ!$A$6:$D$26,{2,3,4},0),IFERROR(VLOOKUP(UGY119,[1]BA!$A$6:$H$184,{2,5,8},0),{"No encontrado","X","X"}))))</f>
        <v>VARILLA CORRUGADA</v>
      </c>
      <c r="UHA119" s="12" t="str">
        <v>Kg</v>
      </c>
      <c r="UHB119" s="4">
        <v>18</v>
      </c>
      <c r="UHC119" s="1">
        <f t="shared" ref="UHC119" si="7942">4*0.556*1.05</f>
        <v>2.34</v>
      </c>
      <c r="UHD119" s="4">
        <f t="shared" si="3602"/>
        <v>42.12</v>
      </c>
      <c r="UHG119" s="1" t="s">
        <v>538</v>
      </c>
      <c r="UHH119" s="4" t="str" cm="1">
        <f t="array" ref="UHH119:UHJ119">IFERROR(VLOOKUP(UHG119,[1]MA!$A$6:$D$32,{2,3,4},0),IFERROR(VLOOKUP(UHG119,[1]MO!$A$6:$D$26,{2,3,4},0),IFERROR(VLOOKUP(UHG119,[1]MQ!$A$6:$D$26,{2,3,4},0),IFERROR(VLOOKUP(UHG119,[1]BA!$A$6:$H$184,{2,5,8},0),{"No encontrado","X","X"}))))</f>
        <v>VARILLA CORRUGADA</v>
      </c>
      <c r="UHI119" s="12" t="str">
        <v>Kg</v>
      </c>
      <c r="UHJ119" s="4">
        <v>18</v>
      </c>
      <c r="UHK119" s="1">
        <f t="shared" ref="UHK119" si="7943">4*0.556*1.05</f>
        <v>2.34</v>
      </c>
      <c r="UHL119" s="4">
        <f t="shared" si="3604"/>
        <v>42.12</v>
      </c>
      <c r="UHO119" s="1" t="s">
        <v>538</v>
      </c>
      <c r="UHP119" s="4" t="str" cm="1">
        <f t="array" ref="UHP119:UHR119">IFERROR(VLOOKUP(UHO119,[1]MA!$A$6:$D$32,{2,3,4},0),IFERROR(VLOOKUP(UHO119,[1]MO!$A$6:$D$26,{2,3,4},0),IFERROR(VLOOKUP(UHO119,[1]MQ!$A$6:$D$26,{2,3,4},0),IFERROR(VLOOKUP(UHO119,[1]BA!$A$6:$H$184,{2,5,8},0),{"No encontrado","X","X"}))))</f>
        <v>VARILLA CORRUGADA</v>
      </c>
      <c r="UHQ119" s="12" t="str">
        <v>Kg</v>
      </c>
      <c r="UHR119" s="4">
        <v>18</v>
      </c>
      <c r="UHS119" s="1">
        <f t="shared" ref="UHS119" si="7944">4*0.556*1.05</f>
        <v>2.34</v>
      </c>
      <c r="UHT119" s="4">
        <f t="shared" si="3606"/>
        <v>42.12</v>
      </c>
      <c r="UHW119" s="1" t="s">
        <v>538</v>
      </c>
      <c r="UHX119" s="4" t="str" cm="1">
        <f t="array" ref="UHX119:UHZ119">IFERROR(VLOOKUP(UHW119,[1]MA!$A$6:$D$32,{2,3,4},0),IFERROR(VLOOKUP(UHW119,[1]MO!$A$6:$D$26,{2,3,4},0),IFERROR(VLOOKUP(UHW119,[1]MQ!$A$6:$D$26,{2,3,4},0),IFERROR(VLOOKUP(UHW119,[1]BA!$A$6:$H$184,{2,5,8},0),{"No encontrado","X","X"}))))</f>
        <v>VARILLA CORRUGADA</v>
      </c>
      <c r="UHY119" s="12" t="str">
        <v>Kg</v>
      </c>
      <c r="UHZ119" s="4">
        <v>18</v>
      </c>
      <c r="UIA119" s="1">
        <f t="shared" ref="UIA119" si="7945">4*0.556*1.05</f>
        <v>2.34</v>
      </c>
      <c r="UIB119" s="4">
        <f t="shared" si="3608"/>
        <v>42.12</v>
      </c>
      <c r="UIE119" s="1" t="s">
        <v>538</v>
      </c>
      <c r="UIF119" s="4" t="str" cm="1">
        <f t="array" ref="UIF119:UIH119">IFERROR(VLOOKUP(UIE119,[1]MA!$A$6:$D$32,{2,3,4},0),IFERROR(VLOOKUP(UIE119,[1]MO!$A$6:$D$26,{2,3,4},0),IFERROR(VLOOKUP(UIE119,[1]MQ!$A$6:$D$26,{2,3,4},0),IFERROR(VLOOKUP(UIE119,[1]BA!$A$6:$H$184,{2,5,8},0),{"No encontrado","X","X"}))))</f>
        <v>VARILLA CORRUGADA</v>
      </c>
      <c r="UIG119" s="12" t="str">
        <v>Kg</v>
      </c>
      <c r="UIH119" s="4">
        <v>18</v>
      </c>
      <c r="UII119" s="1">
        <f t="shared" ref="UII119" si="7946">4*0.556*1.05</f>
        <v>2.34</v>
      </c>
      <c r="UIJ119" s="4">
        <f t="shared" si="3610"/>
        <v>42.12</v>
      </c>
      <c r="UIM119" s="1" t="s">
        <v>538</v>
      </c>
      <c r="UIN119" s="4" t="str" cm="1">
        <f t="array" ref="UIN119:UIP119">IFERROR(VLOOKUP(UIM119,[1]MA!$A$6:$D$32,{2,3,4},0),IFERROR(VLOOKUP(UIM119,[1]MO!$A$6:$D$26,{2,3,4},0),IFERROR(VLOOKUP(UIM119,[1]MQ!$A$6:$D$26,{2,3,4},0),IFERROR(VLOOKUP(UIM119,[1]BA!$A$6:$H$184,{2,5,8},0),{"No encontrado","X","X"}))))</f>
        <v>VARILLA CORRUGADA</v>
      </c>
      <c r="UIO119" s="12" t="str">
        <v>Kg</v>
      </c>
      <c r="UIP119" s="4">
        <v>18</v>
      </c>
      <c r="UIQ119" s="1">
        <f t="shared" ref="UIQ119" si="7947">4*0.556*1.05</f>
        <v>2.34</v>
      </c>
      <c r="UIR119" s="4">
        <f t="shared" si="3612"/>
        <v>42.12</v>
      </c>
      <c r="UIU119" s="1" t="s">
        <v>538</v>
      </c>
      <c r="UIV119" s="4" t="str" cm="1">
        <f t="array" ref="UIV119:UIX119">IFERROR(VLOOKUP(UIU119,[1]MA!$A$6:$D$32,{2,3,4},0),IFERROR(VLOOKUP(UIU119,[1]MO!$A$6:$D$26,{2,3,4},0),IFERROR(VLOOKUP(UIU119,[1]MQ!$A$6:$D$26,{2,3,4},0),IFERROR(VLOOKUP(UIU119,[1]BA!$A$6:$H$184,{2,5,8},0),{"No encontrado","X","X"}))))</f>
        <v>VARILLA CORRUGADA</v>
      </c>
      <c r="UIW119" s="12" t="str">
        <v>Kg</v>
      </c>
      <c r="UIX119" s="4">
        <v>18</v>
      </c>
      <c r="UIY119" s="1">
        <f t="shared" ref="UIY119" si="7948">4*0.556*1.05</f>
        <v>2.34</v>
      </c>
      <c r="UIZ119" s="4">
        <f t="shared" si="3614"/>
        <v>42.12</v>
      </c>
      <c r="UJC119" s="1" t="s">
        <v>538</v>
      </c>
      <c r="UJD119" s="4" t="str" cm="1">
        <f t="array" ref="UJD119:UJF119">IFERROR(VLOOKUP(UJC119,[1]MA!$A$6:$D$32,{2,3,4},0),IFERROR(VLOOKUP(UJC119,[1]MO!$A$6:$D$26,{2,3,4},0),IFERROR(VLOOKUP(UJC119,[1]MQ!$A$6:$D$26,{2,3,4},0),IFERROR(VLOOKUP(UJC119,[1]BA!$A$6:$H$184,{2,5,8},0),{"No encontrado","X","X"}))))</f>
        <v>VARILLA CORRUGADA</v>
      </c>
      <c r="UJE119" s="12" t="str">
        <v>Kg</v>
      </c>
      <c r="UJF119" s="4">
        <v>18</v>
      </c>
      <c r="UJG119" s="1">
        <f t="shared" ref="UJG119" si="7949">4*0.556*1.05</f>
        <v>2.34</v>
      </c>
      <c r="UJH119" s="4">
        <f t="shared" si="3616"/>
        <v>42.12</v>
      </c>
      <c r="UJK119" s="1" t="s">
        <v>538</v>
      </c>
      <c r="UJL119" s="4" t="str" cm="1">
        <f t="array" ref="UJL119:UJN119">IFERROR(VLOOKUP(UJK119,[1]MA!$A$6:$D$32,{2,3,4},0),IFERROR(VLOOKUP(UJK119,[1]MO!$A$6:$D$26,{2,3,4},0),IFERROR(VLOOKUP(UJK119,[1]MQ!$A$6:$D$26,{2,3,4},0),IFERROR(VLOOKUP(UJK119,[1]BA!$A$6:$H$184,{2,5,8},0),{"No encontrado","X","X"}))))</f>
        <v>VARILLA CORRUGADA</v>
      </c>
      <c r="UJM119" s="12" t="str">
        <v>Kg</v>
      </c>
      <c r="UJN119" s="4">
        <v>18</v>
      </c>
      <c r="UJO119" s="1">
        <f t="shared" ref="UJO119" si="7950">4*0.556*1.05</f>
        <v>2.34</v>
      </c>
      <c r="UJP119" s="4">
        <f t="shared" si="3618"/>
        <v>42.12</v>
      </c>
      <c r="UJS119" s="1" t="s">
        <v>538</v>
      </c>
      <c r="UJT119" s="4" t="str" cm="1">
        <f t="array" ref="UJT119:UJV119">IFERROR(VLOOKUP(UJS119,[1]MA!$A$6:$D$32,{2,3,4},0),IFERROR(VLOOKUP(UJS119,[1]MO!$A$6:$D$26,{2,3,4},0),IFERROR(VLOOKUP(UJS119,[1]MQ!$A$6:$D$26,{2,3,4},0),IFERROR(VLOOKUP(UJS119,[1]BA!$A$6:$H$184,{2,5,8},0),{"No encontrado","X","X"}))))</f>
        <v>VARILLA CORRUGADA</v>
      </c>
      <c r="UJU119" s="12" t="str">
        <v>Kg</v>
      </c>
      <c r="UJV119" s="4">
        <v>18</v>
      </c>
      <c r="UJW119" s="1">
        <f t="shared" ref="UJW119" si="7951">4*0.556*1.05</f>
        <v>2.34</v>
      </c>
      <c r="UJX119" s="4">
        <f t="shared" si="3620"/>
        <v>42.12</v>
      </c>
      <c r="UKA119" s="1" t="s">
        <v>538</v>
      </c>
      <c r="UKB119" s="4" t="str" cm="1">
        <f t="array" ref="UKB119:UKD119">IFERROR(VLOOKUP(UKA119,[1]MA!$A$6:$D$32,{2,3,4},0),IFERROR(VLOOKUP(UKA119,[1]MO!$A$6:$D$26,{2,3,4},0),IFERROR(VLOOKUP(UKA119,[1]MQ!$A$6:$D$26,{2,3,4},0),IFERROR(VLOOKUP(UKA119,[1]BA!$A$6:$H$184,{2,5,8},0),{"No encontrado","X","X"}))))</f>
        <v>VARILLA CORRUGADA</v>
      </c>
      <c r="UKC119" s="12" t="str">
        <v>Kg</v>
      </c>
      <c r="UKD119" s="4">
        <v>18</v>
      </c>
      <c r="UKE119" s="1">
        <f t="shared" ref="UKE119" si="7952">4*0.556*1.05</f>
        <v>2.34</v>
      </c>
      <c r="UKF119" s="4">
        <f t="shared" si="3622"/>
        <v>42.12</v>
      </c>
      <c r="UKI119" s="1" t="s">
        <v>538</v>
      </c>
      <c r="UKJ119" s="4" t="str" cm="1">
        <f t="array" ref="UKJ119:UKL119">IFERROR(VLOOKUP(UKI119,[1]MA!$A$6:$D$32,{2,3,4},0),IFERROR(VLOOKUP(UKI119,[1]MO!$A$6:$D$26,{2,3,4},0),IFERROR(VLOOKUP(UKI119,[1]MQ!$A$6:$D$26,{2,3,4},0),IFERROR(VLOOKUP(UKI119,[1]BA!$A$6:$H$184,{2,5,8},0),{"No encontrado","X","X"}))))</f>
        <v>VARILLA CORRUGADA</v>
      </c>
      <c r="UKK119" s="12" t="str">
        <v>Kg</v>
      </c>
      <c r="UKL119" s="4">
        <v>18</v>
      </c>
      <c r="UKM119" s="1">
        <f t="shared" ref="UKM119" si="7953">4*0.556*1.05</f>
        <v>2.34</v>
      </c>
      <c r="UKN119" s="4">
        <f t="shared" si="3624"/>
        <v>42.12</v>
      </c>
      <c r="UKQ119" s="1" t="s">
        <v>538</v>
      </c>
      <c r="UKR119" s="4" t="str" cm="1">
        <f t="array" ref="UKR119:UKT119">IFERROR(VLOOKUP(UKQ119,[1]MA!$A$6:$D$32,{2,3,4},0),IFERROR(VLOOKUP(UKQ119,[1]MO!$A$6:$D$26,{2,3,4},0),IFERROR(VLOOKUP(UKQ119,[1]MQ!$A$6:$D$26,{2,3,4},0),IFERROR(VLOOKUP(UKQ119,[1]BA!$A$6:$H$184,{2,5,8},0),{"No encontrado","X","X"}))))</f>
        <v>VARILLA CORRUGADA</v>
      </c>
      <c r="UKS119" s="12" t="str">
        <v>Kg</v>
      </c>
      <c r="UKT119" s="4">
        <v>18</v>
      </c>
      <c r="UKU119" s="1">
        <f t="shared" ref="UKU119" si="7954">4*0.556*1.05</f>
        <v>2.34</v>
      </c>
      <c r="UKV119" s="4">
        <f t="shared" si="3626"/>
        <v>42.12</v>
      </c>
      <c r="UKY119" s="1" t="s">
        <v>538</v>
      </c>
      <c r="UKZ119" s="4" t="str" cm="1">
        <f t="array" ref="UKZ119:ULB119">IFERROR(VLOOKUP(UKY119,[1]MA!$A$6:$D$32,{2,3,4},0),IFERROR(VLOOKUP(UKY119,[1]MO!$A$6:$D$26,{2,3,4},0),IFERROR(VLOOKUP(UKY119,[1]MQ!$A$6:$D$26,{2,3,4},0),IFERROR(VLOOKUP(UKY119,[1]BA!$A$6:$H$184,{2,5,8},0),{"No encontrado","X","X"}))))</f>
        <v>VARILLA CORRUGADA</v>
      </c>
      <c r="ULA119" s="12" t="str">
        <v>Kg</v>
      </c>
      <c r="ULB119" s="4">
        <v>18</v>
      </c>
      <c r="ULC119" s="1">
        <f t="shared" ref="ULC119" si="7955">4*0.556*1.05</f>
        <v>2.34</v>
      </c>
      <c r="ULD119" s="4">
        <f t="shared" si="3628"/>
        <v>42.12</v>
      </c>
      <c r="ULG119" s="1" t="s">
        <v>538</v>
      </c>
      <c r="ULH119" s="4" t="str" cm="1">
        <f t="array" ref="ULH119:ULJ119">IFERROR(VLOOKUP(ULG119,[1]MA!$A$6:$D$32,{2,3,4},0),IFERROR(VLOOKUP(ULG119,[1]MO!$A$6:$D$26,{2,3,4},0),IFERROR(VLOOKUP(ULG119,[1]MQ!$A$6:$D$26,{2,3,4},0),IFERROR(VLOOKUP(ULG119,[1]BA!$A$6:$H$184,{2,5,8},0),{"No encontrado","X","X"}))))</f>
        <v>VARILLA CORRUGADA</v>
      </c>
      <c r="ULI119" s="12" t="str">
        <v>Kg</v>
      </c>
      <c r="ULJ119" s="4">
        <v>18</v>
      </c>
      <c r="ULK119" s="1">
        <f t="shared" ref="ULK119" si="7956">4*0.556*1.05</f>
        <v>2.34</v>
      </c>
      <c r="ULL119" s="4">
        <f t="shared" si="3630"/>
        <v>42.12</v>
      </c>
      <c r="ULO119" s="1" t="s">
        <v>538</v>
      </c>
      <c r="ULP119" s="4" t="str" cm="1">
        <f t="array" ref="ULP119:ULR119">IFERROR(VLOOKUP(ULO119,[1]MA!$A$6:$D$32,{2,3,4},0),IFERROR(VLOOKUP(ULO119,[1]MO!$A$6:$D$26,{2,3,4},0),IFERROR(VLOOKUP(ULO119,[1]MQ!$A$6:$D$26,{2,3,4},0),IFERROR(VLOOKUP(ULO119,[1]BA!$A$6:$H$184,{2,5,8},0),{"No encontrado","X","X"}))))</f>
        <v>VARILLA CORRUGADA</v>
      </c>
      <c r="ULQ119" s="12" t="str">
        <v>Kg</v>
      </c>
      <c r="ULR119" s="4">
        <v>18</v>
      </c>
      <c r="ULS119" s="1">
        <f t="shared" ref="ULS119" si="7957">4*0.556*1.05</f>
        <v>2.34</v>
      </c>
      <c r="ULT119" s="4">
        <f t="shared" si="3632"/>
        <v>42.12</v>
      </c>
      <c r="ULW119" s="1" t="s">
        <v>538</v>
      </c>
      <c r="ULX119" s="4" t="str" cm="1">
        <f t="array" ref="ULX119:ULZ119">IFERROR(VLOOKUP(ULW119,[1]MA!$A$6:$D$32,{2,3,4},0),IFERROR(VLOOKUP(ULW119,[1]MO!$A$6:$D$26,{2,3,4},0),IFERROR(VLOOKUP(ULW119,[1]MQ!$A$6:$D$26,{2,3,4},0),IFERROR(VLOOKUP(ULW119,[1]BA!$A$6:$H$184,{2,5,8},0),{"No encontrado","X","X"}))))</f>
        <v>VARILLA CORRUGADA</v>
      </c>
      <c r="ULY119" s="12" t="str">
        <v>Kg</v>
      </c>
      <c r="ULZ119" s="4">
        <v>18</v>
      </c>
      <c r="UMA119" s="1">
        <f t="shared" ref="UMA119" si="7958">4*0.556*1.05</f>
        <v>2.34</v>
      </c>
      <c r="UMB119" s="4">
        <f t="shared" si="3634"/>
        <v>42.12</v>
      </c>
      <c r="UME119" s="1" t="s">
        <v>538</v>
      </c>
      <c r="UMF119" s="4" t="str" cm="1">
        <f t="array" ref="UMF119:UMH119">IFERROR(VLOOKUP(UME119,[1]MA!$A$6:$D$32,{2,3,4},0),IFERROR(VLOOKUP(UME119,[1]MO!$A$6:$D$26,{2,3,4},0),IFERROR(VLOOKUP(UME119,[1]MQ!$A$6:$D$26,{2,3,4},0),IFERROR(VLOOKUP(UME119,[1]BA!$A$6:$H$184,{2,5,8},0),{"No encontrado","X","X"}))))</f>
        <v>VARILLA CORRUGADA</v>
      </c>
      <c r="UMG119" s="12" t="str">
        <v>Kg</v>
      </c>
      <c r="UMH119" s="4">
        <v>18</v>
      </c>
      <c r="UMI119" s="1">
        <f t="shared" ref="UMI119" si="7959">4*0.556*1.05</f>
        <v>2.34</v>
      </c>
      <c r="UMJ119" s="4">
        <f t="shared" si="3636"/>
        <v>42.12</v>
      </c>
      <c r="UMM119" s="1" t="s">
        <v>538</v>
      </c>
      <c r="UMN119" s="4" t="str" cm="1">
        <f t="array" ref="UMN119:UMP119">IFERROR(VLOOKUP(UMM119,[1]MA!$A$6:$D$32,{2,3,4},0),IFERROR(VLOOKUP(UMM119,[1]MO!$A$6:$D$26,{2,3,4},0),IFERROR(VLOOKUP(UMM119,[1]MQ!$A$6:$D$26,{2,3,4},0),IFERROR(VLOOKUP(UMM119,[1]BA!$A$6:$H$184,{2,5,8},0),{"No encontrado","X","X"}))))</f>
        <v>VARILLA CORRUGADA</v>
      </c>
      <c r="UMO119" s="12" t="str">
        <v>Kg</v>
      </c>
      <c r="UMP119" s="4">
        <v>18</v>
      </c>
      <c r="UMQ119" s="1">
        <f t="shared" ref="UMQ119" si="7960">4*0.556*1.05</f>
        <v>2.34</v>
      </c>
      <c r="UMR119" s="4">
        <f t="shared" si="3638"/>
        <v>42.12</v>
      </c>
      <c r="UMU119" s="1" t="s">
        <v>538</v>
      </c>
      <c r="UMV119" s="4" t="str" cm="1">
        <f t="array" ref="UMV119:UMX119">IFERROR(VLOOKUP(UMU119,[1]MA!$A$6:$D$32,{2,3,4},0),IFERROR(VLOOKUP(UMU119,[1]MO!$A$6:$D$26,{2,3,4},0),IFERROR(VLOOKUP(UMU119,[1]MQ!$A$6:$D$26,{2,3,4},0),IFERROR(VLOOKUP(UMU119,[1]BA!$A$6:$H$184,{2,5,8},0),{"No encontrado","X","X"}))))</f>
        <v>VARILLA CORRUGADA</v>
      </c>
      <c r="UMW119" s="12" t="str">
        <v>Kg</v>
      </c>
      <c r="UMX119" s="4">
        <v>18</v>
      </c>
      <c r="UMY119" s="1">
        <f t="shared" ref="UMY119" si="7961">4*0.556*1.05</f>
        <v>2.34</v>
      </c>
      <c r="UMZ119" s="4">
        <f t="shared" si="3640"/>
        <v>42.12</v>
      </c>
      <c r="UNC119" s="1" t="s">
        <v>538</v>
      </c>
      <c r="UND119" s="4" t="str" cm="1">
        <f t="array" ref="UND119:UNF119">IFERROR(VLOOKUP(UNC119,[1]MA!$A$6:$D$32,{2,3,4},0),IFERROR(VLOOKUP(UNC119,[1]MO!$A$6:$D$26,{2,3,4},0),IFERROR(VLOOKUP(UNC119,[1]MQ!$A$6:$D$26,{2,3,4},0),IFERROR(VLOOKUP(UNC119,[1]BA!$A$6:$H$184,{2,5,8},0),{"No encontrado","X","X"}))))</f>
        <v>VARILLA CORRUGADA</v>
      </c>
      <c r="UNE119" s="12" t="str">
        <v>Kg</v>
      </c>
      <c r="UNF119" s="4">
        <v>18</v>
      </c>
      <c r="UNG119" s="1">
        <f t="shared" ref="UNG119" si="7962">4*0.556*1.05</f>
        <v>2.34</v>
      </c>
      <c r="UNH119" s="4">
        <f t="shared" si="3642"/>
        <v>42.12</v>
      </c>
      <c r="UNK119" s="1" t="s">
        <v>538</v>
      </c>
      <c r="UNL119" s="4" t="str" cm="1">
        <f t="array" ref="UNL119:UNN119">IFERROR(VLOOKUP(UNK119,[1]MA!$A$6:$D$32,{2,3,4},0),IFERROR(VLOOKUP(UNK119,[1]MO!$A$6:$D$26,{2,3,4},0),IFERROR(VLOOKUP(UNK119,[1]MQ!$A$6:$D$26,{2,3,4},0),IFERROR(VLOOKUP(UNK119,[1]BA!$A$6:$H$184,{2,5,8},0),{"No encontrado","X","X"}))))</f>
        <v>VARILLA CORRUGADA</v>
      </c>
      <c r="UNM119" s="12" t="str">
        <v>Kg</v>
      </c>
      <c r="UNN119" s="4">
        <v>18</v>
      </c>
      <c r="UNO119" s="1">
        <f t="shared" ref="UNO119" si="7963">4*0.556*1.05</f>
        <v>2.34</v>
      </c>
      <c r="UNP119" s="4">
        <f t="shared" si="3644"/>
        <v>42.12</v>
      </c>
      <c r="UNS119" s="1" t="s">
        <v>538</v>
      </c>
      <c r="UNT119" s="4" t="str" cm="1">
        <f t="array" ref="UNT119:UNV119">IFERROR(VLOOKUP(UNS119,[1]MA!$A$6:$D$32,{2,3,4},0),IFERROR(VLOOKUP(UNS119,[1]MO!$A$6:$D$26,{2,3,4},0),IFERROR(VLOOKUP(UNS119,[1]MQ!$A$6:$D$26,{2,3,4},0),IFERROR(VLOOKUP(UNS119,[1]BA!$A$6:$H$184,{2,5,8},0),{"No encontrado","X","X"}))))</f>
        <v>VARILLA CORRUGADA</v>
      </c>
      <c r="UNU119" s="12" t="str">
        <v>Kg</v>
      </c>
      <c r="UNV119" s="4">
        <v>18</v>
      </c>
      <c r="UNW119" s="1">
        <f t="shared" ref="UNW119" si="7964">4*0.556*1.05</f>
        <v>2.34</v>
      </c>
      <c r="UNX119" s="4">
        <f t="shared" si="3646"/>
        <v>42.12</v>
      </c>
      <c r="UOA119" s="1" t="s">
        <v>538</v>
      </c>
      <c r="UOB119" s="4" t="str" cm="1">
        <f t="array" ref="UOB119:UOD119">IFERROR(VLOOKUP(UOA119,[1]MA!$A$6:$D$32,{2,3,4},0),IFERROR(VLOOKUP(UOA119,[1]MO!$A$6:$D$26,{2,3,4},0),IFERROR(VLOOKUP(UOA119,[1]MQ!$A$6:$D$26,{2,3,4},0),IFERROR(VLOOKUP(UOA119,[1]BA!$A$6:$H$184,{2,5,8},0),{"No encontrado","X","X"}))))</f>
        <v>VARILLA CORRUGADA</v>
      </c>
      <c r="UOC119" s="12" t="str">
        <v>Kg</v>
      </c>
      <c r="UOD119" s="4">
        <v>18</v>
      </c>
      <c r="UOE119" s="1">
        <f t="shared" ref="UOE119" si="7965">4*0.556*1.05</f>
        <v>2.34</v>
      </c>
      <c r="UOF119" s="4">
        <f t="shared" si="3648"/>
        <v>42.12</v>
      </c>
      <c r="UOI119" s="1" t="s">
        <v>538</v>
      </c>
      <c r="UOJ119" s="4" t="str" cm="1">
        <f t="array" ref="UOJ119:UOL119">IFERROR(VLOOKUP(UOI119,[1]MA!$A$6:$D$32,{2,3,4},0),IFERROR(VLOOKUP(UOI119,[1]MO!$A$6:$D$26,{2,3,4},0),IFERROR(VLOOKUP(UOI119,[1]MQ!$A$6:$D$26,{2,3,4},0),IFERROR(VLOOKUP(UOI119,[1]BA!$A$6:$H$184,{2,5,8},0),{"No encontrado","X","X"}))))</f>
        <v>VARILLA CORRUGADA</v>
      </c>
      <c r="UOK119" s="12" t="str">
        <v>Kg</v>
      </c>
      <c r="UOL119" s="4">
        <v>18</v>
      </c>
      <c r="UOM119" s="1">
        <f t="shared" ref="UOM119" si="7966">4*0.556*1.05</f>
        <v>2.34</v>
      </c>
      <c r="UON119" s="4">
        <f t="shared" si="3650"/>
        <v>42.12</v>
      </c>
      <c r="UOQ119" s="1" t="s">
        <v>538</v>
      </c>
      <c r="UOR119" s="4" t="str" cm="1">
        <f t="array" ref="UOR119:UOT119">IFERROR(VLOOKUP(UOQ119,[1]MA!$A$6:$D$32,{2,3,4},0),IFERROR(VLOOKUP(UOQ119,[1]MO!$A$6:$D$26,{2,3,4},0),IFERROR(VLOOKUP(UOQ119,[1]MQ!$A$6:$D$26,{2,3,4},0),IFERROR(VLOOKUP(UOQ119,[1]BA!$A$6:$H$184,{2,5,8},0),{"No encontrado","X","X"}))))</f>
        <v>VARILLA CORRUGADA</v>
      </c>
      <c r="UOS119" s="12" t="str">
        <v>Kg</v>
      </c>
      <c r="UOT119" s="4">
        <v>18</v>
      </c>
      <c r="UOU119" s="1">
        <f t="shared" ref="UOU119" si="7967">4*0.556*1.05</f>
        <v>2.34</v>
      </c>
      <c r="UOV119" s="4">
        <f t="shared" si="3652"/>
        <v>42.12</v>
      </c>
      <c r="UOY119" s="1" t="s">
        <v>538</v>
      </c>
      <c r="UOZ119" s="4" t="str" cm="1">
        <f t="array" ref="UOZ119:UPB119">IFERROR(VLOOKUP(UOY119,[1]MA!$A$6:$D$32,{2,3,4},0),IFERROR(VLOOKUP(UOY119,[1]MO!$A$6:$D$26,{2,3,4},0),IFERROR(VLOOKUP(UOY119,[1]MQ!$A$6:$D$26,{2,3,4},0),IFERROR(VLOOKUP(UOY119,[1]BA!$A$6:$H$184,{2,5,8},0),{"No encontrado","X","X"}))))</f>
        <v>VARILLA CORRUGADA</v>
      </c>
      <c r="UPA119" s="12" t="str">
        <v>Kg</v>
      </c>
      <c r="UPB119" s="4">
        <v>18</v>
      </c>
      <c r="UPC119" s="1">
        <f t="shared" ref="UPC119" si="7968">4*0.556*1.05</f>
        <v>2.34</v>
      </c>
      <c r="UPD119" s="4">
        <f t="shared" si="3654"/>
        <v>42.12</v>
      </c>
      <c r="UPG119" s="1" t="s">
        <v>538</v>
      </c>
      <c r="UPH119" s="4" t="str" cm="1">
        <f t="array" ref="UPH119:UPJ119">IFERROR(VLOOKUP(UPG119,[1]MA!$A$6:$D$32,{2,3,4},0),IFERROR(VLOOKUP(UPG119,[1]MO!$A$6:$D$26,{2,3,4},0),IFERROR(VLOOKUP(UPG119,[1]MQ!$A$6:$D$26,{2,3,4},0),IFERROR(VLOOKUP(UPG119,[1]BA!$A$6:$H$184,{2,5,8},0),{"No encontrado","X","X"}))))</f>
        <v>VARILLA CORRUGADA</v>
      </c>
      <c r="UPI119" s="12" t="str">
        <v>Kg</v>
      </c>
      <c r="UPJ119" s="4">
        <v>18</v>
      </c>
      <c r="UPK119" s="1">
        <f t="shared" ref="UPK119" si="7969">4*0.556*1.05</f>
        <v>2.34</v>
      </c>
      <c r="UPL119" s="4">
        <f t="shared" si="3656"/>
        <v>42.12</v>
      </c>
      <c r="UPO119" s="1" t="s">
        <v>538</v>
      </c>
      <c r="UPP119" s="4" t="str" cm="1">
        <f t="array" ref="UPP119:UPR119">IFERROR(VLOOKUP(UPO119,[1]MA!$A$6:$D$32,{2,3,4},0),IFERROR(VLOOKUP(UPO119,[1]MO!$A$6:$D$26,{2,3,4},0),IFERROR(VLOOKUP(UPO119,[1]MQ!$A$6:$D$26,{2,3,4},0),IFERROR(VLOOKUP(UPO119,[1]BA!$A$6:$H$184,{2,5,8},0),{"No encontrado","X","X"}))))</f>
        <v>VARILLA CORRUGADA</v>
      </c>
      <c r="UPQ119" s="12" t="str">
        <v>Kg</v>
      </c>
      <c r="UPR119" s="4">
        <v>18</v>
      </c>
      <c r="UPS119" s="1">
        <f t="shared" ref="UPS119" si="7970">4*0.556*1.05</f>
        <v>2.34</v>
      </c>
      <c r="UPT119" s="4">
        <f t="shared" si="3658"/>
        <v>42.12</v>
      </c>
      <c r="UPW119" s="1" t="s">
        <v>538</v>
      </c>
      <c r="UPX119" s="4" t="str" cm="1">
        <f t="array" ref="UPX119:UPZ119">IFERROR(VLOOKUP(UPW119,[1]MA!$A$6:$D$32,{2,3,4},0),IFERROR(VLOOKUP(UPW119,[1]MO!$A$6:$D$26,{2,3,4},0),IFERROR(VLOOKUP(UPW119,[1]MQ!$A$6:$D$26,{2,3,4},0),IFERROR(VLOOKUP(UPW119,[1]BA!$A$6:$H$184,{2,5,8},0),{"No encontrado","X","X"}))))</f>
        <v>VARILLA CORRUGADA</v>
      </c>
      <c r="UPY119" s="12" t="str">
        <v>Kg</v>
      </c>
      <c r="UPZ119" s="4">
        <v>18</v>
      </c>
      <c r="UQA119" s="1">
        <f t="shared" ref="UQA119" si="7971">4*0.556*1.05</f>
        <v>2.34</v>
      </c>
      <c r="UQB119" s="4">
        <f t="shared" si="3660"/>
        <v>42.12</v>
      </c>
      <c r="UQE119" s="1" t="s">
        <v>538</v>
      </c>
      <c r="UQF119" s="4" t="str" cm="1">
        <f t="array" ref="UQF119:UQH119">IFERROR(VLOOKUP(UQE119,[1]MA!$A$6:$D$32,{2,3,4},0),IFERROR(VLOOKUP(UQE119,[1]MO!$A$6:$D$26,{2,3,4},0),IFERROR(VLOOKUP(UQE119,[1]MQ!$A$6:$D$26,{2,3,4},0),IFERROR(VLOOKUP(UQE119,[1]BA!$A$6:$H$184,{2,5,8},0),{"No encontrado","X","X"}))))</f>
        <v>VARILLA CORRUGADA</v>
      </c>
      <c r="UQG119" s="12" t="str">
        <v>Kg</v>
      </c>
      <c r="UQH119" s="4">
        <v>18</v>
      </c>
      <c r="UQI119" s="1">
        <f t="shared" ref="UQI119" si="7972">4*0.556*1.05</f>
        <v>2.34</v>
      </c>
      <c r="UQJ119" s="4">
        <f t="shared" si="3662"/>
        <v>42.12</v>
      </c>
      <c r="UQM119" s="1" t="s">
        <v>538</v>
      </c>
      <c r="UQN119" s="4" t="str" cm="1">
        <f t="array" ref="UQN119:UQP119">IFERROR(VLOOKUP(UQM119,[1]MA!$A$6:$D$32,{2,3,4},0),IFERROR(VLOOKUP(UQM119,[1]MO!$A$6:$D$26,{2,3,4},0),IFERROR(VLOOKUP(UQM119,[1]MQ!$A$6:$D$26,{2,3,4},0),IFERROR(VLOOKUP(UQM119,[1]BA!$A$6:$H$184,{2,5,8},0),{"No encontrado","X","X"}))))</f>
        <v>VARILLA CORRUGADA</v>
      </c>
      <c r="UQO119" s="12" t="str">
        <v>Kg</v>
      </c>
      <c r="UQP119" s="4">
        <v>18</v>
      </c>
      <c r="UQQ119" s="1">
        <f t="shared" ref="UQQ119" si="7973">4*0.556*1.05</f>
        <v>2.34</v>
      </c>
      <c r="UQR119" s="4">
        <f t="shared" si="3664"/>
        <v>42.12</v>
      </c>
      <c r="UQU119" s="1" t="s">
        <v>538</v>
      </c>
      <c r="UQV119" s="4" t="str" cm="1">
        <f t="array" ref="UQV119:UQX119">IFERROR(VLOOKUP(UQU119,[1]MA!$A$6:$D$32,{2,3,4},0),IFERROR(VLOOKUP(UQU119,[1]MO!$A$6:$D$26,{2,3,4},0),IFERROR(VLOOKUP(UQU119,[1]MQ!$A$6:$D$26,{2,3,4},0),IFERROR(VLOOKUP(UQU119,[1]BA!$A$6:$H$184,{2,5,8},0),{"No encontrado","X","X"}))))</f>
        <v>VARILLA CORRUGADA</v>
      </c>
      <c r="UQW119" s="12" t="str">
        <v>Kg</v>
      </c>
      <c r="UQX119" s="4">
        <v>18</v>
      </c>
      <c r="UQY119" s="1">
        <f t="shared" ref="UQY119" si="7974">4*0.556*1.05</f>
        <v>2.34</v>
      </c>
      <c r="UQZ119" s="4">
        <f t="shared" si="3666"/>
        <v>42.12</v>
      </c>
      <c r="URC119" s="1" t="s">
        <v>538</v>
      </c>
      <c r="URD119" s="4" t="str" cm="1">
        <f t="array" ref="URD119:URF119">IFERROR(VLOOKUP(URC119,[1]MA!$A$6:$D$32,{2,3,4},0),IFERROR(VLOOKUP(URC119,[1]MO!$A$6:$D$26,{2,3,4},0),IFERROR(VLOOKUP(URC119,[1]MQ!$A$6:$D$26,{2,3,4},0),IFERROR(VLOOKUP(URC119,[1]BA!$A$6:$H$184,{2,5,8},0),{"No encontrado","X","X"}))))</f>
        <v>VARILLA CORRUGADA</v>
      </c>
      <c r="URE119" s="12" t="str">
        <v>Kg</v>
      </c>
      <c r="URF119" s="4">
        <v>18</v>
      </c>
      <c r="URG119" s="1">
        <f t="shared" ref="URG119" si="7975">4*0.556*1.05</f>
        <v>2.34</v>
      </c>
      <c r="URH119" s="4">
        <f t="shared" si="3668"/>
        <v>42.12</v>
      </c>
      <c r="URK119" s="1" t="s">
        <v>538</v>
      </c>
      <c r="URL119" s="4" t="str" cm="1">
        <f t="array" ref="URL119:URN119">IFERROR(VLOOKUP(URK119,[1]MA!$A$6:$D$32,{2,3,4},0),IFERROR(VLOOKUP(URK119,[1]MO!$A$6:$D$26,{2,3,4},0),IFERROR(VLOOKUP(URK119,[1]MQ!$A$6:$D$26,{2,3,4},0),IFERROR(VLOOKUP(URK119,[1]BA!$A$6:$H$184,{2,5,8},0),{"No encontrado","X","X"}))))</f>
        <v>VARILLA CORRUGADA</v>
      </c>
      <c r="URM119" s="12" t="str">
        <v>Kg</v>
      </c>
      <c r="URN119" s="4">
        <v>18</v>
      </c>
      <c r="URO119" s="1">
        <f t="shared" ref="URO119" si="7976">4*0.556*1.05</f>
        <v>2.34</v>
      </c>
      <c r="URP119" s="4">
        <f t="shared" si="3670"/>
        <v>42.12</v>
      </c>
      <c r="URS119" s="1" t="s">
        <v>538</v>
      </c>
      <c r="URT119" s="4" t="str" cm="1">
        <f t="array" ref="URT119:URV119">IFERROR(VLOOKUP(URS119,[1]MA!$A$6:$D$32,{2,3,4},0),IFERROR(VLOOKUP(URS119,[1]MO!$A$6:$D$26,{2,3,4},0),IFERROR(VLOOKUP(URS119,[1]MQ!$A$6:$D$26,{2,3,4},0),IFERROR(VLOOKUP(URS119,[1]BA!$A$6:$H$184,{2,5,8},0),{"No encontrado","X","X"}))))</f>
        <v>VARILLA CORRUGADA</v>
      </c>
      <c r="URU119" s="12" t="str">
        <v>Kg</v>
      </c>
      <c r="URV119" s="4">
        <v>18</v>
      </c>
      <c r="URW119" s="1">
        <f t="shared" ref="URW119" si="7977">4*0.556*1.05</f>
        <v>2.34</v>
      </c>
      <c r="URX119" s="4">
        <f t="shared" si="3672"/>
        <v>42.12</v>
      </c>
      <c r="USA119" s="1" t="s">
        <v>538</v>
      </c>
      <c r="USB119" s="4" t="str" cm="1">
        <f t="array" ref="USB119:USD119">IFERROR(VLOOKUP(USA119,[1]MA!$A$6:$D$32,{2,3,4},0),IFERROR(VLOOKUP(USA119,[1]MO!$A$6:$D$26,{2,3,4},0),IFERROR(VLOOKUP(USA119,[1]MQ!$A$6:$D$26,{2,3,4},0),IFERROR(VLOOKUP(USA119,[1]BA!$A$6:$H$184,{2,5,8},0),{"No encontrado","X","X"}))))</f>
        <v>VARILLA CORRUGADA</v>
      </c>
      <c r="USC119" s="12" t="str">
        <v>Kg</v>
      </c>
      <c r="USD119" s="4">
        <v>18</v>
      </c>
      <c r="USE119" s="1">
        <f t="shared" ref="USE119" si="7978">4*0.556*1.05</f>
        <v>2.34</v>
      </c>
      <c r="USF119" s="4">
        <f t="shared" si="3674"/>
        <v>42.12</v>
      </c>
      <c r="USI119" s="1" t="s">
        <v>538</v>
      </c>
      <c r="USJ119" s="4" t="str" cm="1">
        <f t="array" ref="USJ119:USL119">IFERROR(VLOOKUP(USI119,[1]MA!$A$6:$D$32,{2,3,4},0),IFERROR(VLOOKUP(USI119,[1]MO!$A$6:$D$26,{2,3,4},0),IFERROR(VLOOKUP(USI119,[1]MQ!$A$6:$D$26,{2,3,4},0),IFERROR(VLOOKUP(USI119,[1]BA!$A$6:$H$184,{2,5,8},0),{"No encontrado","X","X"}))))</f>
        <v>VARILLA CORRUGADA</v>
      </c>
      <c r="USK119" s="12" t="str">
        <v>Kg</v>
      </c>
      <c r="USL119" s="4">
        <v>18</v>
      </c>
      <c r="USM119" s="1">
        <f t="shared" ref="USM119" si="7979">4*0.556*1.05</f>
        <v>2.34</v>
      </c>
      <c r="USN119" s="4">
        <f t="shared" si="3676"/>
        <v>42.12</v>
      </c>
      <c r="USQ119" s="1" t="s">
        <v>538</v>
      </c>
      <c r="USR119" s="4" t="str" cm="1">
        <f t="array" ref="USR119:UST119">IFERROR(VLOOKUP(USQ119,[1]MA!$A$6:$D$32,{2,3,4},0),IFERROR(VLOOKUP(USQ119,[1]MO!$A$6:$D$26,{2,3,4},0),IFERROR(VLOOKUP(USQ119,[1]MQ!$A$6:$D$26,{2,3,4},0),IFERROR(VLOOKUP(USQ119,[1]BA!$A$6:$H$184,{2,5,8},0),{"No encontrado","X","X"}))))</f>
        <v>VARILLA CORRUGADA</v>
      </c>
      <c r="USS119" s="12" t="str">
        <v>Kg</v>
      </c>
      <c r="UST119" s="4">
        <v>18</v>
      </c>
      <c r="USU119" s="1">
        <f t="shared" ref="USU119" si="7980">4*0.556*1.05</f>
        <v>2.34</v>
      </c>
      <c r="USV119" s="4">
        <f t="shared" si="3678"/>
        <v>42.12</v>
      </c>
      <c r="USY119" s="1" t="s">
        <v>538</v>
      </c>
      <c r="USZ119" s="4" t="str" cm="1">
        <f t="array" ref="USZ119:UTB119">IFERROR(VLOOKUP(USY119,[1]MA!$A$6:$D$32,{2,3,4},0),IFERROR(VLOOKUP(USY119,[1]MO!$A$6:$D$26,{2,3,4},0),IFERROR(VLOOKUP(USY119,[1]MQ!$A$6:$D$26,{2,3,4},0),IFERROR(VLOOKUP(USY119,[1]BA!$A$6:$H$184,{2,5,8},0),{"No encontrado","X","X"}))))</f>
        <v>VARILLA CORRUGADA</v>
      </c>
      <c r="UTA119" s="12" t="str">
        <v>Kg</v>
      </c>
      <c r="UTB119" s="4">
        <v>18</v>
      </c>
      <c r="UTC119" s="1">
        <f t="shared" ref="UTC119" si="7981">4*0.556*1.05</f>
        <v>2.34</v>
      </c>
      <c r="UTD119" s="4">
        <f t="shared" si="3680"/>
        <v>42.12</v>
      </c>
      <c r="UTG119" s="1" t="s">
        <v>538</v>
      </c>
      <c r="UTH119" s="4" t="str" cm="1">
        <f t="array" ref="UTH119:UTJ119">IFERROR(VLOOKUP(UTG119,[1]MA!$A$6:$D$32,{2,3,4},0),IFERROR(VLOOKUP(UTG119,[1]MO!$A$6:$D$26,{2,3,4},0),IFERROR(VLOOKUP(UTG119,[1]MQ!$A$6:$D$26,{2,3,4},0),IFERROR(VLOOKUP(UTG119,[1]BA!$A$6:$H$184,{2,5,8},0),{"No encontrado","X","X"}))))</f>
        <v>VARILLA CORRUGADA</v>
      </c>
      <c r="UTI119" s="12" t="str">
        <v>Kg</v>
      </c>
      <c r="UTJ119" s="4">
        <v>18</v>
      </c>
      <c r="UTK119" s="1">
        <f t="shared" ref="UTK119" si="7982">4*0.556*1.05</f>
        <v>2.34</v>
      </c>
      <c r="UTL119" s="4">
        <f t="shared" si="3682"/>
        <v>42.12</v>
      </c>
      <c r="UTO119" s="1" t="s">
        <v>538</v>
      </c>
      <c r="UTP119" s="4" t="str" cm="1">
        <f t="array" ref="UTP119:UTR119">IFERROR(VLOOKUP(UTO119,[1]MA!$A$6:$D$32,{2,3,4},0),IFERROR(VLOOKUP(UTO119,[1]MO!$A$6:$D$26,{2,3,4},0),IFERROR(VLOOKUP(UTO119,[1]MQ!$A$6:$D$26,{2,3,4},0),IFERROR(VLOOKUP(UTO119,[1]BA!$A$6:$H$184,{2,5,8},0),{"No encontrado","X","X"}))))</f>
        <v>VARILLA CORRUGADA</v>
      </c>
      <c r="UTQ119" s="12" t="str">
        <v>Kg</v>
      </c>
      <c r="UTR119" s="4">
        <v>18</v>
      </c>
      <c r="UTS119" s="1">
        <f t="shared" ref="UTS119" si="7983">4*0.556*1.05</f>
        <v>2.34</v>
      </c>
      <c r="UTT119" s="4">
        <f t="shared" si="3684"/>
        <v>42.12</v>
      </c>
      <c r="UTW119" s="1" t="s">
        <v>538</v>
      </c>
      <c r="UTX119" s="4" t="str" cm="1">
        <f t="array" ref="UTX119:UTZ119">IFERROR(VLOOKUP(UTW119,[1]MA!$A$6:$D$32,{2,3,4},0),IFERROR(VLOOKUP(UTW119,[1]MO!$A$6:$D$26,{2,3,4},0),IFERROR(VLOOKUP(UTW119,[1]MQ!$A$6:$D$26,{2,3,4},0),IFERROR(VLOOKUP(UTW119,[1]BA!$A$6:$H$184,{2,5,8},0),{"No encontrado","X","X"}))))</f>
        <v>VARILLA CORRUGADA</v>
      </c>
      <c r="UTY119" s="12" t="str">
        <v>Kg</v>
      </c>
      <c r="UTZ119" s="4">
        <v>18</v>
      </c>
      <c r="UUA119" s="1">
        <f t="shared" ref="UUA119" si="7984">4*0.556*1.05</f>
        <v>2.34</v>
      </c>
      <c r="UUB119" s="4">
        <f t="shared" si="3686"/>
        <v>42.12</v>
      </c>
      <c r="UUE119" s="1" t="s">
        <v>538</v>
      </c>
      <c r="UUF119" s="4" t="str" cm="1">
        <f t="array" ref="UUF119:UUH119">IFERROR(VLOOKUP(UUE119,[1]MA!$A$6:$D$32,{2,3,4},0),IFERROR(VLOOKUP(UUE119,[1]MO!$A$6:$D$26,{2,3,4},0),IFERROR(VLOOKUP(UUE119,[1]MQ!$A$6:$D$26,{2,3,4},0),IFERROR(VLOOKUP(UUE119,[1]BA!$A$6:$H$184,{2,5,8},0),{"No encontrado","X","X"}))))</f>
        <v>VARILLA CORRUGADA</v>
      </c>
      <c r="UUG119" s="12" t="str">
        <v>Kg</v>
      </c>
      <c r="UUH119" s="4">
        <v>18</v>
      </c>
      <c r="UUI119" s="1">
        <f t="shared" ref="UUI119" si="7985">4*0.556*1.05</f>
        <v>2.34</v>
      </c>
      <c r="UUJ119" s="4">
        <f t="shared" si="3688"/>
        <v>42.12</v>
      </c>
      <c r="UUM119" s="1" t="s">
        <v>538</v>
      </c>
      <c r="UUN119" s="4" t="str" cm="1">
        <f t="array" ref="UUN119:UUP119">IFERROR(VLOOKUP(UUM119,[1]MA!$A$6:$D$32,{2,3,4},0),IFERROR(VLOOKUP(UUM119,[1]MO!$A$6:$D$26,{2,3,4},0),IFERROR(VLOOKUP(UUM119,[1]MQ!$A$6:$D$26,{2,3,4},0),IFERROR(VLOOKUP(UUM119,[1]BA!$A$6:$H$184,{2,5,8},0),{"No encontrado","X","X"}))))</f>
        <v>VARILLA CORRUGADA</v>
      </c>
      <c r="UUO119" s="12" t="str">
        <v>Kg</v>
      </c>
      <c r="UUP119" s="4">
        <v>18</v>
      </c>
      <c r="UUQ119" s="1">
        <f t="shared" ref="UUQ119" si="7986">4*0.556*1.05</f>
        <v>2.34</v>
      </c>
      <c r="UUR119" s="4">
        <f t="shared" si="3690"/>
        <v>42.12</v>
      </c>
      <c r="UUU119" s="1" t="s">
        <v>538</v>
      </c>
      <c r="UUV119" s="4" t="str" cm="1">
        <f t="array" ref="UUV119:UUX119">IFERROR(VLOOKUP(UUU119,[1]MA!$A$6:$D$32,{2,3,4},0),IFERROR(VLOOKUP(UUU119,[1]MO!$A$6:$D$26,{2,3,4},0),IFERROR(VLOOKUP(UUU119,[1]MQ!$A$6:$D$26,{2,3,4},0),IFERROR(VLOOKUP(UUU119,[1]BA!$A$6:$H$184,{2,5,8},0),{"No encontrado","X","X"}))))</f>
        <v>VARILLA CORRUGADA</v>
      </c>
      <c r="UUW119" s="12" t="str">
        <v>Kg</v>
      </c>
      <c r="UUX119" s="4">
        <v>18</v>
      </c>
      <c r="UUY119" s="1">
        <f t="shared" ref="UUY119" si="7987">4*0.556*1.05</f>
        <v>2.34</v>
      </c>
      <c r="UUZ119" s="4">
        <f t="shared" si="3692"/>
        <v>42.12</v>
      </c>
      <c r="UVC119" s="1" t="s">
        <v>538</v>
      </c>
      <c r="UVD119" s="4" t="str" cm="1">
        <f t="array" ref="UVD119:UVF119">IFERROR(VLOOKUP(UVC119,[1]MA!$A$6:$D$32,{2,3,4},0),IFERROR(VLOOKUP(UVC119,[1]MO!$A$6:$D$26,{2,3,4},0),IFERROR(VLOOKUP(UVC119,[1]MQ!$A$6:$D$26,{2,3,4},0),IFERROR(VLOOKUP(UVC119,[1]BA!$A$6:$H$184,{2,5,8},0),{"No encontrado","X","X"}))))</f>
        <v>VARILLA CORRUGADA</v>
      </c>
      <c r="UVE119" s="12" t="str">
        <v>Kg</v>
      </c>
      <c r="UVF119" s="4">
        <v>18</v>
      </c>
      <c r="UVG119" s="1">
        <f t="shared" ref="UVG119" si="7988">4*0.556*1.05</f>
        <v>2.34</v>
      </c>
      <c r="UVH119" s="4">
        <f t="shared" si="3694"/>
        <v>42.12</v>
      </c>
      <c r="UVK119" s="1" t="s">
        <v>538</v>
      </c>
      <c r="UVL119" s="4" t="str" cm="1">
        <f t="array" ref="UVL119:UVN119">IFERROR(VLOOKUP(UVK119,[1]MA!$A$6:$D$32,{2,3,4},0),IFERROR(VLOOKUP(UVK119,[1]MO!$A$6:$D$26,{2,3,4},0),IFERROR(VLOOKUP(UVK119,[1]MQ!$A$6:$D$26,{2,3,4},0),IFERROR(VLOOKUP(UVK119,[1]BA!$A$6:$H$184,{2,5,8},0),{"No encontrado","X","X"}))))</f>
        <v>VARILLA CORRUGADA</v>
      </c>
      <c r="UVM119" s="12" t="str">
        <v>Kg</v>
      </c>
      <c r="UVN119" s="4">
        <v>18</v>
      </c>
      <c r="UVO119" s="1">
        <f t="shared" ref="UVO119" si="7989">4*0.556*1.05</f>
        <v>2.34</v>
      </c>
      <c r="UVP119" s="4">
        <f t="shared" si="3696"/>
        <v>42.12</v>
      </c>
      <c r="UVS119" s="1" t="s">
        <v>538</v>
      </c>
      <c r="UVT119" s="4" t="str" cm="1">
        <f t="array" ref="UVT119:UVV119">IFERROR(VLOOKUP(UVS119,[1]MA!$A$6:$D$32,{2,3,4},0),IFERROR(VLOOKUP(UVS119,[1]MO!$A$6:$D$26,{2,3,4},0),IFERROR(VLOOKUP(UVS119,[1]MQ!$A$6:$D$26,{2,3,4},0),IFERROR(VLOOKUP(UVS119,[1]BA!$A$6:$H$184,{2,5,8},0),{"No encontrado","X","X"}))))</f>
        <v>VARILLA CORRUGADA</v>
      </c>
      <c r="UVU119" s="12" t="str">
        <v>Kg</v>
      </c>
      <c r="UVV119" s="4">
        <v>18</v>
      </c>
      <c r="UVW119" s="1">
        <f t="shared" ref="UVW119" si="7990">4*0.556*1.05</f>
        <v>2.34</v>
      </c>
      <c r="UVX119" s="4">
        <f t="shared" si="3698"/>
        <v>42.12</v>
      </c>
      <c r="UWA119" s="1" t="s">
        <v>538</v>
      </c>
      <c r="UWB119" s="4" t="str" cm="1">
        <f t="array" ref="UWB119:UWD119">IFERROR(VLOOKUP(UWA119,[1]MA!$A$6:$D$32,{2,3,4},0),IFERROR(VLOOKUP(UWA119,[1]MO!$A$6:$D$26,{2,3,4},0),IFERROR(VLOOKUP(UWA119,[1]MQ!$A$6:$D$26,{2,3,4},0),IFERROR(VLOOKUP(UWA119,[1]BA!$A$6:$H$184,{2,5,8},0),{"No encontrado","X","X"}))))</f>
        <v>VARILLA CORRUGADA</v>
      </c>
      <c r="UWC119" s="12" t="str">
        <v>Kg</v>
      </c>
      <c r="UWD119" s="4">
        <v>18</v>
      </c>
      <c r="UWE119" s="1">
        <f t="shared" ref="UWE119" si="7991">4*0.556*1.05</f>
        <v>2.34</v>
      </c>
      <c r="UWF119" s="4">
        <f t="shared" si="3700"/>
        <v>42.12</v>
      </c>
      <c r="UWI119" s="1" t="s">
        <v>538</v>
      </c>
      <c r="UWJ119" s="4" t="str" cm="1">
        <f t="array" ref="UWJ119:UWL119">IFERROR(VLOOKUP(UWI119,[1]MA!$A$6:$D$32,{2,3,4},0),IFERROR(VLOOKUP(UWI119,[1]MO!$A$6:$D$26,{2,3,4},0),IFERROR(VLOOKUP(UWI119,[1]MQ!$A$6:$D$26,{2,3,4},0),IFERROR(VLOOKUP(UWI119,[1]BA!$A$6:$H$184,{2,5,8},0),{"No encontrado","X","X"}))))</f>
        <v>VARILLA CORRUGADA</v>
      </c>
      <c r="UWK119" s="12" t="str">
        <v>Kg</v>
      </c>
      <c r="UWL119" s="4">
        <v>18</v>
      </c>
      <c r="UWM119" s="1">
        <f t="shared" ref="UWM119" si="7992">4*0.556*1.05</f>
        <v>2.34</v>
      </c>
      <c r="UWN119" s="4">
        <f t="shared" si="3702"/>
        <v>42.12</v>
      </c>
      <c r="UWQ119" s="1" t="s">
        <v>538</v>
      </c>
      <c r="UWR119" s="4" t="str" cm="1">
        <f t="array" ref="UWR119:UWT119">IFERROR(VLOOKUP(UWQ119,[1]MA!$A$6:$D$32,{2,3,4},0),IFERROR(VLOOKUP(UWQ119,[1]MO!$A$6:$D$26,{2,3,4},0),IFERROR(VLOOKUP(UWQ119,[1]MQ!$A$6:$D$26,{2,3,4},0),IFERROR(VLOOKUP(UWQ119,[1]BA!$A$6:$H$184,{2,5,8},0),{"No encontrado","X","X"}))))</f>
        <v>VARILLA CORRUGADA</v>
      </c>
      <c r="UWS119" s="12" t="str">
        <v>Kg</v>
      </c>
      <c r="UWT119" s="4">
        <v>18</v>
      </c>
      <c r="UWU119" s="1">
        <f t="shared" ref="UWU119" si="7993">4*0.556*1.05</f>
        <v>2.34</v>
      </c>
      <c r="UWV119" s="4">
        <f t="shared" si="3704"/>
        <v>42.12</v>
      </c>
      <c r="UWY119" s="1" t="s">
        <v>538</v>
      </c>
      <c r="UWZ119" s="4" t="str" cm="1">
        <f t="array" ref="UWZ119:UXB119">IFERROR(VLOOKUP(UWY119,[1]MA!$A$6:$D$32,{2,3,4},0),IFERROR(VLOOKUP(UWY119,[1]MO!$A$6:$D$26,{2,3,4},0),IFERROR(VLOOKUP(UWY119,[1]MQ!$A$6:$D$26,{2,3,4},0),IFERROR(VLOOKUP(UWY119,[1]BA!$A$6:$H$184,{2,5,8},0),{"No encontrado","X","X"}))))</f>
        <v>VARILLA CORRUGADA</v>
      </c>
      <c r="UXA119" s="12" t="str">
        <v>Kg</v>
      </c>
      <c r="UXB119" s="4">
        <v>18</v>
      </c>
      <c r="UXC119" s="1">
        <f t="shared" ref="UXC119" si="7994">4*0.556*1.05</f>
        <v>2.34</v>
      </c>
      <c r="UXD119" s="4">
        <f t="shared" si="3706"/>
        <v>42.12</v>
      </c>
      <c r="UXG119" s="1" t="s">
        <v>538</v>
      </c>
      <c r="UXH119" s="4" t="str" cm="1">
        <f t="array" ref="UXH119:UXJ119">IFERROR(VLOOKUP(UXG119,[1]MA!$A$6:$D$32,{2,3,4},0),IFERROR(VLOOKUP(UXG119,[1]MO!$A$6:$D$26,{2,3,4},0),IFERROR(VLOOKUP(UXG119,[1]MQ!$A$6:$D$26,{2,3,4},0),IFERROR(VLOOKUP(UXG119,[1]BA!$A$6:$H$184,{2,5,8},0),{"No encontrado","X","X"}))))</f>
        <v>VARILLA CORRUGADA</v>
      </c>
      <c r="UXI119" s="12" t="str">
        <v>Kg</v>
      </c>
      <c r="UXJ119" s="4">
        <v>18</v>
      </c>
      <c r="UXK119" s="1">
        <f t="shared" ref="UXK119" si="7995">4*0.556*1.05</f>
        <v>2.34</v>
      </c>
      <c r="UXL119" s="4">
        <f t="shared" si="3708"/>
        <v>42.12</v>
      </c>
      <c r="UXO119" s="1" t="s">
        <v>538</v>
      </c>
      <c r="UXP119" s="4" t="str" cm="1">
        <f t="array" ref="UXP119:UXR119">IFERROR(VLOOKUP(UXO119,[1]MA!$A$6:$D$32,{2,3,4},0),IFERROR(VLOOKUP(UXO119,[1]MO!$A$6:$D$26,{2,3,4},0),IFERROR(VLOOKUP(UXO119,[1]MQ!$A$6:$D$26,{2,3,4},0),IFERROR(VLOOKUP(UXO119,[1]BA!$A$6:$H$184,{2,5,8},0),{"No encontrado","X","X"}))))</f>
        <v>VARILLA CORRUGADA</v>
      </c>
      <c r="UXQ119" s="12" t="str">
        <v>Kg</v>
      </c>
      <c r="UXR119" s="4">
        <v>18</v>
      </c>
      <c r="UXS119" s="1">
        <f t="shared" ref="UXS119" si="7996">4*0.556*1.05</f>
        <v>2.34</v>
      </c>
      <c r="UXT119" s="4">
        <f t="shared" si="3710"/>
        <v>42.12</v>
      </c>
      <c r="UXW119" s="1" t="s">
        <v>538</v>
      </c>
      <c r="UXX119" s="4" t="str" cm="1">
        <f t="array" ref="UXX119:UXZ119">IFERROR(VLOOKUP(UXW119,[1]MA!$A$6:$D$32,{2,3,4},0),IFERROR(VLOOKUP(UXW119,[1]MO!$A$6:$D$26,{2,3,4},0),IFERROR(VLOOKUP(UXW119,[1]MQ!$A$6:$D$26,{2,3,4},0),IFERROR(VLOOKUP(UXW119,[1]BA!$A$6:$H$184,{2,5,8},0),{"No encontrado","X","X"}))))</f>
        <v>VARILLA CORRUGADA</v>
      </c>
      <c r="UXY119" s="12" t="str">
        <v>Kg</v>
      </c>
      <c r="UXZ119" s="4">
        <v>18</v>
      </c>
      <c r="UYA119" s="1">
        <f t="shared" ref="UYA119" si="7997">4*0.556*1.05</f>
        <v>2.34</v>
      </c>
      <c r="UYB119" s="4">
        <f t="shared" si="3712"/>
        <v>42.12</v>
      </c>
      <c r="UYE119" s="1" t="s">
        <v>538</v>
      </c>
      <c r="UYF119" s="4" t="str" cm="1">
        <f t="array" ref="UYF119:UYH119">IFERROR(VLOOKUP(UYE119,[1]MA!$A$6:$D$32,{2,3,4},0),IFERROR(VLOOKUP(UYE119,[1]MO!$A$6:$D$26,{2,3,4},0),IFERROR(VLOOKUP(UYE119,[1]MQ!$A$6:$D$26,{2,3,4},0),IFERROR(VLOOKUP(UYE119,[1]BA!$A$6:$H$184,{2,5,8},0),{"No encontrado","X","X"}))))</f>
        <v>VARILLA CORRUGADA</v>
      </c>
      <c r="UYG119" s="12" t="str">
        <v>Kg</v>
      </c>
      <c r="UYH119" s="4">
        <v>18</v>
      </c>
      <c r="UYI119" s="1">
        <f t="shared" ref="UYI119" si="7998">4*0.556*1.05</f>
        <v>2.34</v>
      </c>
      <c r="UYJ119" s="4">
        <f t="shared" si="3714"/>
        <v>42.12</v>
      </c>
      <c r="UYM119" s="1" t="s">
        <v>538</v>
      </c>
      <c r="UYN119" s="4" t="str" cm="1">
        <f t="array" ref="UYN119:UYP119">IFERROR(VLOOKUP(UYM119,[1]MA!$A$6:$D$32,{2,3,4},0),IFERROR(VLOOKUP(UYM119,[1]MO!$A$6:$D$26,{2,3,4},0),IFERROR(VLOOKUP(UYM119,[1]MQ!$A$6:$D$26,{2,3,4},0),IFERROR(VLOOKUP(UYM119,[1]BA!$A$6:$H$184,{2,5,8},0),{"No encontrado","X","X"}))))</f>
        <v>VARILLA CORRUGADA</v>
      </c>
      <c r="UYO119" s="12" t="str">
        <v>Kg</v>
      </c>
      <c r="UYP119" s="4">
        <v>18</v>
      </c>
      <c r="UYQ119" s="1">
        <f t="shared" ref="UYQ119" si="7999">4*0.556*1.05</f>
        <v>2.34</v>
      </c>
      <c r="UYR119" s="4">
        <f t="shared" si="3716"/>
        <v>42.12</v>
      </c>
      <c r="UYU119" s="1" t="s">
        <v>538</v>
      </c>
      <c r="UYV119" s="4" t="str" cm="1">
        <f t="array" ref="UYV119:UYX119">IFERROR(VLOOKUP(UYU119,[1]MA!$A$6:$D$32,{2,3,4},0),IFERROR(VLOOKUP(UYU119,[1]MO!$A$6:$D$26,{2,3,4},0),IFERROR(VLOOKUP(UYU119,[1]MQ!$A$6:$D$26,{2,3,4},0),IFERROR(VLOOKUP(UYU119,[1]BA!$A$6:$H$184,{2,5,8},0),{"No encontrado","X","X"}))))</f>
        <v>VARILLA CORRUGADA</v>
      </c>
      <c r="UYW119" s="12" t="str">
        <v>Kg</v>
      </c>
      <c r="UYX119" s="4">
        <v>18</v>
      </c>
      <c r="UYY119" s="1">
        <f t="shared" ref="UYY119" si="8000">4*0.556*1.05</f>
        <v>2.34</v>
      </c>
      <c r="UYZ119" s="4">
        <f t="shared" si="3718"/>
        <v>42.12</v>
      </c>
      <c r="UZC119" s="1" t="s">
        <v>538</v>
      </c>
      <c r="UZD119" s="4" t="str" cm="1">
        <f t="array" ref="UZD119:UZF119">IFERROR(VLOOKUP(UZC119,[1]MA!$A$6:$D$32,{2,3,4},0),IFERROR(VLOOKUP(UZC119,[1]MO!$A$6:$D$26,{2,3,4},0),IFERROR(VLOOKUP(UZC119,[1]MQ!$A$6:$D$26,{2,3,4},0),IFERROR(VLOOKUP(UZC119,[1]BA!$A$6:$H$184,{2,5,8},0),{"No encontrado","X","X"}))))</f>
        <v>VARILLA CORRUGADA</v>
      </c>
      <c r="UZE119" s="12" t="str">
        <v>Kg</v>
      </c>
      <c r="UZF119" s="4">
        <v>18</v>
      </c>
      <c r="UZG119" s="1">
        <f t="shared" ref="UZG119" si="8001">4*0.556*1.05</f>
        <v>2.34</v>
      </c>
      <c r="UZH119" s="4">
        <f t="shared" si="3720"/>
        <v>42.12</v>
      </c>
      <c r="UZK119" s="1" t="s">
        <v>538</v>
      </c>
      <c r="UZL119" s="4" t="str" cm="1">
        <f t="array" ref="UZL119:UZN119">IFERROR(VLOOKUP(UZK119,[1]MA!$A$6:$D$32,{2,3,4},0),IFERROR(VLOOKUP(UZK119,[1]MO!$A$6:$D$26,{2,3,4},0),IFERROR(VLOOKUP(UZK119,[1]MQ!$A$6:$D$26,{2,3,4},0),IFERROR(VLOOKUP(UZK119,[1]BA!$A$6:$H$184,{2,5,8},0),{"No encontrado","X","X"}))))</f>
        <v>VARILLA CORRUGADA</v>
      </c>
      <c r="UZM119" s="12" t="str">
        <v>Kg</v>
      </c>
      <c r="UZN119" s="4">
        <v>18</v>
      </c>
      <c r="UZO119" s="1">
        <f t="shared" ref="UZO119" si="8002">4*0.556*1.05</f>
        <v>2.34</v>
      </c>
      <c r="UZP119" s="4">
        <f t="shared" si="3722"/>
        <v>42.12</v>
      </c>
      <c r="UZS119" s="1" t="s">
        <v>538</v>
      </c>
      <c r="UZT119" s="4" t="str" cm="1">
        <f t="array" ref="UZT119:UZV119">IFERROR(VLOOKUP(UZS119,[1]MA!$A$6:$D$32,{2,3,4},0),IFERROR(VLOOKUP(UZS119,[1]MO!$A$6:$D$26,{2,3,4},0),IFERROR(VLOOKUP(UZS119,[1]MQ!$A$6:$D$26,{2,3,4},0),IFERROR(VLOOKUP(UZS119,[1]BA!$A$6:$H$184,{2,5,8},0),{"No encontrado","X","X"}))))</f>
        <v>VARILLA CORRUGADA</v>
      </c>
      <c r="UZU119" s="12" t="str">
        <v>Kg</v>
      </c>
      <c r="UZV119" s="4">
        <v>18</v>
      </c>
      <c r="UZW119" s="1">
        <f t="shared" ref="UZW119" si="8003">4*0.556*1.05</f>
        <v>2.34</v>
      </c>
      <c r="UZX119" s="4">
        <f t="shared" si="3724"/>
        <v>42.12</v>
      </c>
      <c r="VAA119" s="1" t="s">
        <v>538</v>
      </c>
      <c r="VAB119" s="4" t="str" cm="1">
        <f t="array" ref="VAB119:VAD119">IFERROR(VLOOKUP(VAA119,[1]MA!$A$6:$D$32,{2,3,4},0),IFERROR(VLOOKUP(VAA119,[1]MO!$A$6:$D$26,{2,3,4},0),IFERROR(VLOOKUP(VAA119,[1]MQ!$A$6:$D$26,{2,3,4},0),IFERROR(VLOOKUP(VAA119,[1]BA!$A$6:$H$184,{2,5,8},0),{"No encontrado","X","X"}))))</f>
        <v>VARILLA CORRUGADA</v>
      </c>
      <c r="VAC119" s="12" t="str">
        <v>Kg</v>
      </c>
      <c r="VAD119" s="4">
        <v>18</v>
      </c>
      <c r="VAE119" s="1">
        <f t="shared" ref="VAE119" si="8004">4*0.556*1.05</f>
        <v>2.34</v>
      </c>
      <c r="VAF119" s="4">
        <f t="shared" si="3726"/>
        <v>42.12</v>
      </c>
      <c r="VAI119" s="1" t="s">
        <v>538</v>
      </c>
      <c r="VAJ119" s="4" t="str" cm="1">
        <f t="array" ref="VAJ119:VAL119">IFERROR(VLOOKUP(VAI119,[1]MA!$A$6:$D$32,{2,3,4},0),IFERROR(VLOOKUP(VAI119,[1]MO!$A$6:$D$26,{2,3,4},0),IFERROR(VLOOKUP(VAI119,[1]MQ!$A$6:$D$26,{2,3,4},0),IFERROR(VLOOKUP(VAI119,[1]BA!$A$6:$H$184,{2,5,8},0),{"No encontrado","X","X"}))))</f>
        <v>VARILLA CORRUGADA</v>
      </c>
      <c r="VAK119" s="12" t="str">
        <v>Kg</v>
      </c>
      <c r="VAL119" s="4">
        <v>18</v>
      </c>
      <c r="VAM119" s="1">
        <f t="shared" ref="VAM119" si="8005">4*0.556*1.05</f>
        <v>2.34</v>
      </c>
      <c r="VAN119" s="4">
        <f t="shared" si="3728"/>
        <v>42.12</v>
      </c>
      <c r="VAQ119" s="1" t="s">
        <v>538</v>
      </c>
      <c r="VAR119" s="4" t="str" cm="1">
        <f t="array" ref="VAR119:VAT119">IFERROR(VLOOKUP(VAQ119,[1]MA!$A$6:$D$32,{2,3,4},0),IFERROR(VLOOKUP(VAQ119,[1]MO!$A$6:$D$26,{2,3,4},0),IFERROR(VLOOKUP(VAQ119,[1]MQ!$A$6:$D$26,{2,3,4},0),IFERROR(VLOOKUP(VAQ119,[1]BA!$A$6:$H$184,{2,5,8},0),{"No encontrado","X","X"}))))</f>
        <v>VARILLA CORRUGADA</v>
      </c>
      <c r="VAS119" s="12" t="str">
        <v>Kg</v>
      </c>
      <c r="VAT119" s="4">
        <v>18</v>
      </c>
      <c r="VAU119" s="1">
        <f t="shared" ref="VAU119" si="8006">4*0.556*1.05</f>
        <v>2.34</v>
      </c>
      <c r="VAV119" s="4">
        <f t="shared" si="3730"/>
        <v>42.12</v>
      </c>
      <c r="VAY119" s="1" t="s">
        <v>538</v>
      </c>
      <c r="VAZ119" s="4" t="str" cm="1">
        <f t="array" ref="VAZ119:VBB119">IFERROR(VLOOKUP(VAY119,[1]MA!$A$6:$D$32,{2,3,4},0),IFERROR(VLOOKUP(VAY119,[1]MO!$A$6:$D$26,{2,3,4},0),IFERROR(VLOOKUP(VAY119,[1]MQ!$A$6:$D$26,{2,3,4},0),IFERROR(VLOOKUP(VAY119,[1]BA!$A$6:$H$184,{2,5,8},0),{"No encontrado","X","X"}))))</f>
        <v>VARILLA CORRUGADA</v>
      </c>
      <c r="VBA119" s="12" t="str">
        <v>Kg</v>
      </c>
      <c r="VBB119" s="4">
        <v>18</v>
      </c>
      <c r="VBC119" s="1">
        <f t="shared" ref="VBC119" si="8007">4*0.556*1.05</f>
        <v>2.34</v>
      </c>
      <c r="VBD119" s="4">
        <f t="shared" si="3732"/>
        <v>42.12</v>
      </c>
      <c r="VBG119" s="1" t="s">
        <v>538</v>
      </c>
      <c r="VBH119" s="4" t="str" cm="1">
        <f t="array" ref="VBH119:VBJ119">IFERROR(VLOOKUP(VBG119,[1]MA!$A$6:$D$32,{2,3,4},0),IFERROR(VLOOKUP(VBG119,[1]MO!$A$6:$D$26,{2,3,4},0),IFERROR(VLOOKUP(VBG119,[1]MQ!$A$6:$D$26,{2,3,4},0),IFERROR(VLOOKUP(VBG119,[1]BA!$A$6:$H$184,{2,5,8},0),{"No encontrado","X","X"}))))</f>
        <v>VARILLA CORRUGADA</v>
      </c>
      <c r="VBI119" s="12" t="str">
        <v>Kg</v>
      </c>
      <c r="VBJ119" s="4">
        <v>18</v>
      </c>
      <c r="VBK119" s="1">
        <f t="shared" ref="VBK119" si="8008">4*0.556*1.05</f>
        <v>2.34</v>
      </c>
      <c r="VBL119" s="4">
        <f t="shared" si="3734"/>
        <v>42.12</v>
      </c>
      <c r="VBO119" s="1" t="s">
        <v>538</v>
      </c>
      <c r="VBP119" s="4" t="str" cm="1">
        <f t="array" ref="VBP119:VBR119">IFERROR(VLOOKUP(VBO119,[1]MA!$A$6:$D$32,{2,3,4},0),IFERROR(VLOOKUP(VBO119,[1]MO!$A$6:$D$26,{2,3,4},0),IFERROR(VLOOKUP(VBO119,[1]MQ!$A$6:$D$26,{2,3,4},0),IFERROR(VLOOKUP(VBO119,[1]BA!$A$6:$H$184,{2,5,8},0),{"No encontrado","X","X"}))))</f>
        <v>VARILLA CORRUGADA</v>
      </c>
      <c r="VBQ119" s="12" t="str">
        <v>Kg</v>
      </c>
      <c r="VBR119" s="4">
        <v>18</v>
      </c>
      <c r="VBS119" s="1">
        <f t="shared" ref="VBS119" si="8009">4*0.556*1.05</f>
        <v>2.34</v>
      </c>
      <c r="VBT119" s="4">
        <f t="shared" si="3736"/>
        <v>42.12</v>
      </c>
      <c r="VBW119" s="1" t="s">
        <v>538</v>
      </c>
      <c r="VBX119" s="4" t="str" cm="1">
        <f t="array" ref="VBX119:VBZ119">IFERROR(VLOOKUP(VBW119,[1]MA!$A$6:$D$32,{2,3,4},0),IFERROR(VLOOKUP(VBW119,[1]MO!$A$6:$D$26,{2,3,4},0),IFERROR(VLOOKUP(VBW119,[1]MQ!$A$6:$D$26,{2,3,4},0),IFERROR(VLOOKUP(VBW119,[1]BA!$A$6:$H$184,{2,5,8},0),{"No encontrado","X","X"}))))</f>
        <v>VARILLA CORRUGADA</v>
      </c>
      <c r="VBY119" s="12" t="str">
        <v>Kg</v>
      </c>
      <c r="VBZ119" s="4">
        <v>18</v>
      </c>
      <c r="VCA119" s="1">
        <f t="shared" ref="VCA119" si="8010">4*0.556*1.05</f>
        <v>2.34</v>
      </c>
      <c r="VCB119" s="4">
        <f t="shared" si="3738"/>
        <v>42.12</v>
      </c>
      <c r="VCE119" s="1" t="s">
        <v>538</v>
      </c>
      <c r="VCF119" s="4" t="str" cm="1">
        <f t="array" ref="VCF119:VCH119">IFERROR(VLOOKUP(VCE119,[1]MA!$A$6:$D$32,{2,3,4},0),IFERROR(VLOOKUP(VCE119,[1]MO!$A$6:$D$26,{2,3,4},0),IFERROR(VLOOKUP(VCE119,[1]MQ!$A$6:$D$26,{2,3,4},0),IFERROR(VLOOKUP(VCE119,[1]BA!$A$6:$H$184,{2,5,8},0),{"No encontrado","X","X"}))))</f>
        <v>VARILLA CORRUGADA</v>
      </c>
      <c r="VCG119" s="12" t="str">
        <v>Kg</v>
      </c>
      <c r="VCH119" s="4">
        <v>18</v>
      </c>
      <c r="VCI119" s="1">
        <f t="shared" ref="VCI119" si="8011">4*0.556*1.05</f>
        <v>2.34</v>
      </c>
      <c r="VCJ119" s="4">
        <f t="shared" si="3740"/>
        <v>42.12</v>
      </c>
      <c r="VCM119" s="1" t="s">
        <v>538</v>
      </c>
      <c r="VCN119" s="4" t="str" cm="1">
        <f t="array" ref="VCN119:VCP119">IFERROR(VLOOKUP(VCM119,[1]MA!$A$6:$D$32,{2,3,4},0),IFERROR(VLOOKUP(VCM119,[1]MO!$A$6:$D$26,{2,3,4},0),IFERROR(VLOOKUP(VCM119,[1]MQ!$A$6:$D$26,{2,3,4},0),IFERROR(VLOOKUP(VCM119,[1]BA!$A$6:$H$184,{2,5,8},0),{"No encontrado","X","X"}))))</f>
        <v>VARILLA CORRUGADA</v>
      </c>
      <c r="VCO119" s="12" t="str">
        <v>Kg</v>
      </c>
      <c r="VCP119" s="4">
        <v>18</v>
      </c>
      <c r="VCQ119" s="1">
        <f t="shared" ref="VCQ119" si="8012">4*0.556*1.05</f>
        <v>2.34</v>
      </c>
      <c r="VCR119" s="4">
        <f t="shared" si="3742"/>
        <v>42.12</v>
      </c>
      <c r="VCU119" s="1" t="s">
        <v>538</v>
      </c>
      <c r="VCV119" s="4" t="str" cm="1">
        <f t="array" ref="VCV119:VCX119">IFERROR(VLOOKUP(VCU119,[1]MA!$A$6:$D$32,{2,3,4},0),IFERROR(VLOOKUP(VCU119,[1]MO!$A$6:$D$26,{2,3,4},0),IFERROR(VLOOKUP(VCU119,[1]MQ!$A$6:$D$26,{2,3,4},0),IFERROR(VLOOKUP(VCU119,[1]BA!$A$6:$H$184,{2,5,8},0),{"No encontrado","X","X"}))))</f>
        <v>VARILLA CORRUGADA</v>
      </c>
      <c r="VCW119" s="12" t="str">
        <v>Kg</v>
      </c>
      <c r="VCX119" s="4">
        <v>18</v>
      </c>
      <c r="VCY119" s="1">
        <f t="shared" ref="VCY119" si="8013">4*0.556*1.05</f>
        <v>2.34</v>
      </c>
      <c r="VCZ119" s="4">
        <f t="shared" si="3744"/>
        <v>42.12</v>
      </c>
      <c r="VDC119" s="1" t="s">
        <v>538</v>
      </c>
      <c r="VDD119" s="4" t="str" cm="1">
        <f t="array" ref="VDD119:VDF119">IFERROR(VLOOKUP(VDC119,[1]MA!$A$6:$D$32,{2,3,4},0),IFERROR(VLOOKUP(VDC119,[1]MO!$A$6:$D$26,{2,3,4},0),IFERROR(VLOOKUP(VDC119,[1]MQ!$A$6:$D$26,{2,3,4},0),IFERROR(VLOOKUP(VDC119,[1]BA!$A$6:$H$184,{2,5,8},0),{"No encontrado","X","X"}))))</f>
        <v>VARILLA CORRUGADA</v>
      </c>
      <c r="VDE119" s="12" t="str">
        <v>Kg</v>
      </c>
      <c r="VDF119" s="4">
        <v>18</v>
      </c>
      <c r="VDG119" s="1">
        <f t="shared" ref="VDG119" si="8014">4*0.556*1.05</f>
        <v>2.34</v>
      </c>
      <c r="VDH119" s="4">
        <f t="shared" si="3746"/>
        <v>42.12</v>
      </c>
      <c r="VDK119" s="1" t="s">
        <v>538</v>
      </c>
      <c r="VDL119" s="4" t="str" cm="1">
        <f t="array" ref="VDL119:VDN119">IFERROR(VLOOKUP(VDK119,[1]MA!$A$6:$D$32,{2,3,4},0),IFERROR(VLOOKUP(VDK119,[1]MO!$A$6:$D$26,{2,3,4},0),IFERROR(VLOOKUP(VDK119,[1]MQ!$A$6:$D$26,{2,3,4},0),IFERROR(VLOOKUP(VDK119,[1]BA!$A$6:$H$184,{2,5,8},0),{"No encontrado","X","X"}))))</f>
        <v>VARILLA CORRUGADA</v>
      </c>
      <c r="VDM119" s="12" t="str">
        <v>Kg</v>
      </c>
      <c r="VDN119" s="4">
        <v>18</v>
      </c>
      <c r="VDO119" s="1">
        <f t="shared" ref="VDO119" si="8015">4*0.556*1.05</f>
        <v>2.34</v>
      </c>
      <c r="VDP119" s="4">
        <f t="shared" si="3748"/>
        <v>42.12</v>
      </c>
      <c r="VDS119" s="1" t="s">
        <v>538</v>
      </c>
      <c r="VDT119" s="4" t="str" cm="1">
        <f t="array" ref="VDT119:VDV119">IFERROR(VLOOKUP(VDS119,[1]MA!$A$6:$D$32,{2,3,4},0),IFERROR(VLOOKUP(VDS119,[1]MO!$A$6:$D$26,{2,3,4},0),IFERROR(VLOOKUP(VDS119,[1]MQ!$A$6:$D$26,{2,3,4},0),IFERROR(VLOOKUP(VDS119,[1]BA!$A$6:$H$184,{2,5,8},0),{"No encontrado","X","X"}))))</f>
        <v>VARILLA CORRUGADA</v>
      </c>
      <c r="VDU119" s="12" t="str">
        <v>Kg</v>
      </c>
      <c r="VDV119" s="4">
        <v>18</v>
      </c>
      <c r="VDW119" s="1">
        <f t="shared" ref="VDW119" si="8016">4*0.556*1.05</f>
        <v>2.34</v>
      </c>
      <c r="VDX119" s="4">
        <f t="shared" si="3750"/>
        <v>42.12</v>
      </c>
      <c r="VEA119" s="1" t="s">
        <v>538</v>
      </c>
      <c r="VEB119" s="4" t="str" cm="1">
        <f t="array" ref="VEB119:VED119">IFERROR(VLOOKUP(VEA119,[1]MA!$A$6:$D$32,{2,3,4},0),IFERROR(VLOOKUP(VEA119,[1]MO!$A$6:$D$26,{2,3,4},0),IFERROR(VLOOKUP(VEA119,[1]MQ!$A$6:$D$26,{2,3,4},0),IFERROR(VLOOKUP(VEA119,[1]BA!$A$6:$H$184,{2,5,8},0),{"No encontrado","X","X"}))))</f>
        <v>VARILLA CORRUGADA</v>
      </c>
      <c r="VEC119" s="12" t="str">
        <v>Kg</v>
      </c>
      <c r="VED119" s="4">
        <v>18</v>
      </c>
      <c r="VEE119" s="1">
        <f t="shared" ref="VEE119" si="8017">4*0.556*1.05</f>
        <v>2.34</v>
      </c>
      <c r="VEF119" s="4">
        <f t="shared" si="3752"/>
        <v>42.12</v>
      </c>
      <c r="VEI119" s="1" t="s">
        <v>538</v>
      </c>
      <c r="VEJ119" s="4" t="str" cm="1">
        <f t="array" ref="VEJ119:VEL119">IFERROR(VLOOKUP(VEI119,[1]MA!$A$6:$D$32,{2,3,4},0),IFERROR(VLOOKUP(VEI119,[1]MO!$A$6:$D$26,{2,3,4},0),IFERROR(VLOOKUP(VEI119,[1]MQ!$A$6:$D$26,{2,3,4},0),IFERROR(VLOOKUP(VEI119,[1]BA!$A$6:$H$184,{2,5,8},0),{"No encontrado","X","X"}))))</f>
        <v>VARILLA CORRUGADA</v>
      </c>
      <c r="VEK119" s="12" t="str">
        <v>Kg</v>
      </c>
      <c r="VEL119" s="4">
        <v>18</v>
      </c>
      <c r="VEM119" s="1">
        <f t="shared" ref="VEM119" si="8018">4*0.556*1.05</f>
        <v>2.34</v>
      </c>
      <c r="VEN119" s="4">
        <f t="shared" si="3754"/>
        <v>42.12</v>
      </c>
      <c r="VEQ119" s="1" t="s">
        <v>538</v>
      </c>
      <c r="VER119" s="4" t="str" cm="1">
        <f t="array" ref="VER119:VET119">IFERROR(VLOOKUP(VEQ119,[1]MA!$A$6:$D$32,{2,3,4},0),IFERROR(VLOOKUP(VEQ119,[1]MO!$A$6:$D$26,{2,3,4},0),IFERROR(VLOOKUP(VEQ119,[1]MQ!$A$6:$D$26,{2,3,4},0),IFERROR(VLOOKUP(VEQ119,[1]BA!$A$6:$H$184,{2,5,8},0),{"No encontrado","X","X"}))))</f>
        <v>VARILLA CORRUGADA</v>
      </c>
      <c r="VES119" s="12" t="str">
        <v>Kg</v>
      </c>
      <c r="VET119" s="4">
        <v>18</v>
      </c>
      <c r="VEU119" s="1">
        <f t="shared" ref="VEU119" si="8019">4*0.556*1.05</f>
        <v>2.34</v>
      </c>
      <c r="VEV119" s="4">
        <f t="shared" si="3756"/>
        <v>42.12</v>
      </c>
      <c r="VEY119" s="1" t="s">
        <v>538</v>
      </c>
      <c r="VEZ119" s="4" t="str" cm="1">
        <f t="array" ref="VEZ119:VFB119">IFERROR(VLOOKUP(VEY119,[1]MA!$A$6:$D$32,{2,3,4},0),IFERROR(VLOOKUP(VEY119,[1]MO!$A$6:$D$26,{2,3,4},0),IFERROR(VLOOKUP(VEY119,[1]MQ!$A$6:$D$26,{2,3,4},0),IFERROR(VLOOKUP(VEY119,[1]BA!$A$6:$H$184,{2,5,8},0),{"No encontrado","X","X"}))))</f>
        <v>VARILLA CORRUGADA</v>
      </c>
      <c r="VFA119" s="12" t="str">
        <v>Kg</v>
      </c>
      <c r="VFB119" s="4">
        <v>18</v>
      </c>
      <c r="VFC119" s="1">
        <f t="shared" ref="VFC119" si="8020">4*0.556*1.05</f>
        <v>2.34</v>
      </c>
      <c r="VFD119" s="4">
        <f t="shared" si="3758"/>
        <v>42.12</v>
      </c>
      <c r="VFG119" s="1" t="s">
        <v>538</v>
      </c>
      <c r="VFH119" s="4" t="str" cm="1">
        <f t="array" ref="VFH119:VFJ119">IFERROR(VLOOKUP(VFG119,[1]MA!$A$6:$D$32,{2,3,4},0),IFERROR(VLOOKUP(VFG119,[1]MO!$A$6:$D$26,{2,3,4},0),IFERROR(VLOOKUP(VFG119,[1]MQ!$A$6:$D$26,{2,3,4},0),IFERROR(VLOOKUP(VFG119,[1]BA!$A$6:$H$184,{2,5,8},0),{"No encontrado","X","X"}))))</f>
        <v>VARILLA CORRUGADA</v>
      </c>
      <c r="VFI119" s="12" t="str">
        <v>Kg</v>
      </c>
      <c r="VFJ119" s="4">
        <v>18</v>
      </c>
      <c r="VFK119" s="1">
        <f t="shared" ref="VFK119" si="8021">4*0.556*1.05</f>
        <v>2.34</v>
      </c>
      <c r="VFL119" s="4">
        <f t="shared" si="3760"/>
        <v>42.12</v>
      </c>
      <c r="VFO119" s="1" t="s">
        <v>538</v>
      </c>
      <c r="VFP119" s="4" t="str" cm="1">
        <f t="array" ref="VFP119:VFR119">IFERROR(VLOOKUP(VFO119,[1]MA!$A$6:$D$32,{2,3,4},0),IFERROR(VLOOKUP(VFO119,[1]MO!$A$6:$D$26,{2,3,4},0),IFERROR(VLOOKUP(VFO119,[1]MQ!$A$6:$D$26,{2,3,4},0),IFERROR(VLOOKUP(VFO119,[1]BA!$A$6:$H$184,{2,5,8},0),{"No encontrado","X","X"}))))</f>
        <v>VARILLA CORRUGADA</v>
      </c>
      <c r="VFQ119" s="12" t="str">
        <v>Kg</v>
      </c>
      <c r="VFR119" s="4">
        <v>18</v>
      </c>
      <c r="VFS119" s="1">
        <f t="shared" ref="VFS119" si="8022">4*0.556*1.05</f>
        <v>2.34</v>
      </c>
      <c r="VFT119" s="4">
        <f t="shared" si="3762"/>
        <v>42.12</v>
      </c>
      <c r="VFW119" s="1" t="s">
        <v>538</v>
      </c>
      <c r="VFX119" s="4" t="str" cm="1">
        <f t="array" ref="VFX119:VFZ119">IFERROR(VLOOKUP(VFW119,[1]MA!$A$6:$D$32,{2,3,4},0),IFERROR(VLOOKUP(VFW119,[1]MO!$A$6:$D$26,{2,3,4},0),IFERROR(VLOOKUP(VFW119,[1]MQ!$A$6:$D$26,{2,3,4},0),IFERROR(VLOOKUP(VFW119,[1]BA!$A$6:$H$184,{2,5,8},0),{"No encontrado","X","X"}))))</f>
        <v>VARILLA CORRUGADA</v>
      </c>
      <c r="VFY119" s="12" t="str">
        <v>Kg</v>
      </c>
      <c r="VFZ119" s="4">
        <v>18</v>
      </c>
      <c r="VGA119" s="1">
        <f t="shared" ref="VGA119" si="8023">4*0.556*1.05</f>
        <v>2.34</v>
      </c>
      <c r="VGB119" s="4">
        <f t="shared" si="3764"/>
        <v>42.12</v>
      </c>
      <c r="VGE119" s="1" t="s">
        <v>538</v>
      </c>
      <c r="VGF119" s="4" t="str" cm="1">
        <f t="array" ref="VGF119:VGH119">IFERROR(VLOOKUP(VGE119,[1]MA!$A$6:$D$32,{2,3,4},0),IFERROR(VLOOKUP(VGE119,[1]MO!$A$6:$D$26,{2,3,4},0),IFERROR(VLOOKUP(VGE119,[1]MQ!$A$6:$D$26,{2,3,4},0),IFERROR(VLOOKUP(VGE119,[1]BA!$A$6:$H$184,{2,5,8},0),{"No encontrado","X","X"}))))</f>
        <v>VARILLA CORRUGADA</v>
      </c>
      <c r="VGG119" s="12" t="str">
        <v>Kg</v>
      </c>
      <c r="VGH119" s="4">
        <v>18</v>
      </c>
      <c r="VGI119" s="1">
        <f t="shared" ref="VGI119" si="8024">4*0.556*1.05</f>
        <v>2.34</v>
      </c>
      <c r="VGJ119" s="4">
        <f t="shared" si="3766"/>
        <v>42.12</v>
      </c>
      <c r="VGM119" s="1" t="s">
        <v>538</v>
      </c>
      <c r="VGN119" s="4" t="str" cm="1">
        <f t="array" ref="VGN119:VGP119">IFERROR(VLOOKUP(VGM119,[1]MA!$A$6:$D$32,{2,3,4},0),IFERROR(VLOOKUP(VGM119,[1]MO!$A$6:$D$26,{2,3,4},0),IFERROR(VLOOKUP(VGM119,[1]MQ!$A$6:$D$26,{2,3,4},0),IFERROR(VLOOKUP(VGM119,[1]BA!$A$6:$H$184,{2,5,8},0),{"No encontrado","X","X"}))))</f>
        <v>VARILLA CORRUGADA</v>
      </c>
      <c r="VGO119" s="12" t="str">
        <v>Kg</v>
      </c>
      <c r="VGP119" s="4">
        <v>18</v>
      </c>
      <c r="VGQ119" s="1">
        <f t="shared" ref="VGQ119" si="8025">4*0.556*1.05</f>
        <v>2.34</v>
      </c>
      <c r="VGR119" s="4">
        <f t="shared" si="3768"/>
        <v>42.12</v>
      </c>
      <c r="VGU119" s="1" t="s">
        <v>538</v>
      </c>
      <c r="VGV119" s="4" t="str" cm="1">
        <f t="array" ref="VGV119:VGX119">IFERROR(VLOOKUP(VGU119,[1]MA!$A$6:$D$32,{2,3,4},0),IFERROR(VLOOKUP(VGU119,[1]MO!$A$6:$D$26,{2,3,4},0),IFERROR(VLOOKUP(VGU119,[1]MQ!$A$6:$D$26,{2,3,4},0),IFERROR(VLOOKUP(VGU119,[1]BA!$A$6:$H$184,{2,5,8},0),{"No encontrado","X","X"}))))</f>
        <v>VARILLA CORRUGADA</v>
      </c>
      <c r="VGW119" s="12" t="str">
        <v>Kg</v>
      </c>
      <c r="VGX119" s="4">
        <v>18</v>
      </c>
      <c r="VGY119" s="1">
        <f t="shared" ref="VGY119" si="8026">4*0.556*1.05</f>
        <v>2.34</v>
      </c>
      <c r="VGZ119" s="4">
        <f t="shared" si="3770"/>
        <v>42.12</v>
      </c>
      <c r="VHC119" s="1" t="s">
        <v>538</v>
      </c>
      <c r="VHD119" s="4" t="str" cm="1">
        <f t="array" ref="VHD119:VHF119">IFERROR(VLOOKUP(VHC119,[1]MA!$A$6:$D$32,{2,3,4},0),IFERROR(VLOOKUP(VHC119,[1]MO!$A$6:$D$26,{2,3,4},0),IFERROR(VLOOKUP(VHC119,[1]MQ!$A$6:$D$26,{2,3,4},0),IFERROR(VLOOKUP(VHC119,[1]BA!$A$6:$H$184,{2,5,8},0),{"No encontrado","X","X"}))))</f>
        <v>VARILLA CORRUGADA</v>
      </c>
      <c r="VHE119" s="12" t="str">
        <v>Kg</v>
      </c>
      <c r="VHF119" s="4">
        <v>18</v>
      </c>
      <c r="VHG119" s="1">
        <f t="shared" ref="VHG119" si="8027">4*0.556*1.05</f>
        <v>2.34</v>
      </c>
      <c r="VHH119" s="4">
        <f t="shared" si="3772"/>
        <v>42.12</v>
      </c>
      <c r="VHK119" s="1" t="s">
        <v>538</v>
      </c>
      <c r="VHL119" s="4" t="str" cm="1">
        <f t="array" ref="VHL119:VHN119">IFERROR(VLOOKUP(VHK119,[1]MA!$A$6:$D$32,{2,3,4},0),IFERROR(VLOOKUP(VHK119,[1]MO!$A$6:$D$26,{2,3,4},0),IFERROR(VLOOKUP(VHK119,[1]MQ!$A$6:$D$26,{2,3,4},0),IFERROR(VLOOKUP(VHK119,[1]BA!$A$6:$H$184,{2,5,8},0),{"No encontrado","X","X"}))))</f>
        <v>VARILLA CORRUGADA</v>
      </c>
      <c r="VHM119" s="12" t="str">
        <v>Kg</v>
      </c>
      <c r="VHN119" s="4">
        <v>18</v>
      </c>
      <c r="VHO119" s="1">
        <f t="shared" ref="VHO119" si="8028">4*0.556*1.05</f>
        <v>2.34</v>
      </c>
      <c r="VHP119" s="4">
        <f t="shared" si="3774"/>
        <v>42.12</v>
      </c>
      <c r="VHS119" s="1" t="s">
        <v>538</v>
      </c>
      <c r="VHT119" s="4" t="str" cm="1">
        <f t="array" ref="VHT119:VHV119">IFERROR(VLOOKUP(VHS119,[1]MA!$A$6:$D$32,{2,3,4},0),IFERROR(VLOOKUP(VHS119,[1]MO!$A$6:$D$26,{2,3,4},0),IFERROR(VLOOKUP(VHS119,[1]MQ!$A$6:$D$26,{2,3,4},0),IFERROR(VLOOKUP(VHS119,[1]BA!$A$6:$H$184,{2,5,8},0),{"No encontrado","X","X"}))))</f>
        <v>VARILLA CORRUGADA</v>
      </c>
      <c r="VHU119" s="12" t="str">
        <v>Kg</v>
      </c>
      <c r="VHV119" s="4">
        <v>18</v>
      </c>
      <c r="VHW119" s="1">
        <f t="shared" ref="VHW119" si="8029">4*0.556*1.05</f>
        <v>2.34</v>
      </c>
      <c r="VHX119" s="4">
        <f t="shared" si="3776"/>
        <v>42.12</v>
      </c>
      <c r="VIA119" s="1" t="s">
        <v>538</v>
      </c>
      <c r="VIB119" s="4" t="str" cm="1">
        <f t="array" ref="VIB119:VID119">IFERROR(VLOOKUP(VIA119,[1]MA!$A$6:$D$32,{2,3,4},0),IFERROR(VLOOKUP(VIA119,[1]MO!$A$6:$D$26,{2,3,4},0),IFERROR(VLOOKUP(VIA119,[1]MQ!$A$6:$D$26,{2,3,4},0),IFERROR(VLOOKUP(VIA119,[1]BA!$A$6:$H$184,{2,5,8},0),{"No encontrado","X","X"}))))</f>
        <v>VARILLA CORRUGADA</v>
      </c>
      <c r="VIC119" s="12" t="str">
        <v>Kg</v>
      </c>
      <c r="VID119" s="4">
        <v>18</v>
      </c>
      <c r="VIE119" s="1">
        <f t="shared" ref="VIE119" si="8030">4*0.556*1.05</f>
        <v>2.34</v>
      </c>
      <c r="VIF119" s="4">
        <f t="shared" si="3778"/>
        <v>42.12</v>
      </c>
      <c r="VII119" s="1" t="s">
        <v>538</v>
      </c>
      <c r="VIJ119" s="4" t="str" cm="1">
        <f t="array" ref="VIJ119:VIL119">IFERROR(VLOOKUP(VII119,[1]MA!$A$6:$D$32,{2,3,4},0),IFERROR(VLOOKUP(VII119,[1]MO!$A$6:$D$26,{2,3,4},0),IFERROR(VLOOKUP(VII119,[1]MQ!$A$6:$D$26,{2,3,4},0),IFERROR(VLOOKUP(VII119,[1]BA!$A$6:$H$184,{2,5,8},0),{"No encontrado","X","X"}))))</f>
        <v>VARILLA CORRUGADA</v>
      </c>
      <c r="VIK119" s="12" t="str">
        <v>Kg</v>
      </c>
      <c r="VIL119" s="4">
        <v>18</v>
      </c>
      <c r="VIM119" s="1">
        <f t="shared" ref="VIM119" si="8031">4*0.556*1.05</f>
        <v>2.34</v>
      </c>
      <c r="VIN119" s="4">
        <f t="shared" si="3780"/>
        <v>42.12</v>
      </c>
      <c r="VIQ119" s="1" t="s">
        <v>538</v>
      </c>
      <c r="VIR119" s="4" t="str" cm="1">
        <f t="array" ref="VIR119:VIT119">IFERROR(VLOOKUP(VIQ119,[1]MA!$A$6:$D$32,{2,3,4},0),IFERROR(VLOOKUP(VIQ119,[1]MO!$A$6:$D$26,{2,3,4},0),IFERROR(VLOOKUP(VIQ119,[1]MQ!$A$6:$D$26,{2,3,4},0),IFERROR(VLOOKUP(VIQ119,[1]BA!$A$6:$H$184,{2,5,8},0),{"No encontrado","X","X"}))))</f>
        <v>VARILLA CORRUGADA</v>
      </c>
      <c r="VIS119" s="12" t="str">
        <v>Kg</v>
      </c>
      <c r="VIT119" s="4">
        <v>18</v>
      </c>
      <c r="VIU119" s="1">
        <f t="shared" ref="VIU119" si="8032">4*0.556*1.05</f>
        <v>2.34</v>
      </c>
      <c r="VIV119" s="4">
        <f t="shared" si="3782"/>
        <v>42.12</v>
      </c>
      <c r="VIY119" s="1" t="s">
        <v>538</v>
      </c>
      <c r="VIZ119" s="4" t="str" cm="1">
        <f t="array" ref="VIZ119:VJB119">IFERROR(VLOOKUP(VIY119,[1]MA!$A$6:$D$32,{2,3,4},0),IFERROR(VLOOKUP(VIY119,[1]MO!$A$6:$D$26,{2,3,4},0),IFERROR(VLOOKUP(VIY119,[1]MQ!$A$6:$D$26,{2,3,4},0),IFERROR(VLOOKUP(VIY119,[1]BA!$A$6:$H$184,{2,5,8},0),{"No encontrado","X","X"}))))</f>
        <v>VARILLA CORRUGADA</v>
      </c>
      <c r="VJA119" s="12" t="str">
        <v>Kg</v>
      </c>
      <c r="VJB119" s="4">
        <v>18</v>
      </c>
      <c r="VJC119" s="1">
        <f t="shared" ref="VJC119" si="8033">4*0.556*1.05</f>
        <v>2.34</v>
      </c>
      <c r="VJD119" s="4">
        <f t="shared" si="3784"/>
        <v>42.12</v>
      </c>
      <c r="VJG119" s="1" t="s">
        <v>538</v>
      </c>
      <c r="VJH119" s="4" t="str" cm="1">
        <f t="array" ref="VJH119:VJJ119">IFERROR(VLOOKUP(VJG119,[1]MA!$A$6:$D$32,{2,3,4},0),IFERROR(VLOOKUP(VJG119,[1]MO!$A$6:$D$26,{2,3,4},0),IFERROR(VLOOKUP(VJG119,[1]MQ!$A$6:$D$26,{2,3,4},0),IFERROR(VLOOKUP(VJG119,[1]BA!$A$6:$H$184,{2,5,8},0),{"No encontrado","X","X"}))))</f>
        <v>VARILLA CORRUGADA</v>
      </c>
      <c r="VJI119" s="12" t="str">
        <v>Kg</v>
      </c>
      <c r="VJJ119" s="4">
        <v>18</v>
      </c>
      <c r="VJK119" s="1">
        <f t="shared" ref="VJK119" si="8034">4*0.556*1.05</f>
        <v>2.34</v>
      </c>
      <c r="VJL119" s="4">
        <f t="shared" si="3786"/>
        <v>42.12</v>
      </c>
      <c r="VJO119" s="1" t="s">
        <v>538</v>
      </c>
      <c r="VJP119" s="4" t="str" cm="1">
        <f t="array" ref="VJP119:VJR119">IFERROR(VLOOKUP(VJO119,[1]MA!$A$6:$D$32,{2,3,4},0),IFERROR(VLOOKUP(VJO119,[1]MO!$A$6:$D$26,{2,3,4},0),IFERROR(VLOOKUP(VJO119,[1]MQ!$A$6:$D$26,{2,3,4},0),IFERROR(VLOOKUP(VJO119,[1]BA!$A$6:$H$184,{2,5,8},0),{"No encontrado","X","X"}))))</f>
        <v>VARILLA CORRUGADA</v>
      </c>
      <c r="VJQ119" s="12" t="str">
        <v>Kg</v>
      </c>
      <c r="VJR119" s="4">
        <v>18</v>
      </c>
      <c r="VJS119" s="1">
        <f t="shared" ref="VJS119" si="8035">4*0.556*1.05</f>
        <v>2.34</v>
      </c>
      <c r="VJT119" s="4">
        <f t="shared" si="3788"/>
        <v>42.12</v>
      </c>
      <c r="VJW119" s="1" t="s">
        <v>538</v>
      </c>
      <c r="VJX119" s="4" t="str" cm="1">
        <f t="array" ref="VJX119:VJZ119">IFERROR(VLOOKUP(VJW119,[1]MA!$A$6:$D$32,{2,3,4},0),IFERROR(VLOOKUP(VJW119,[1]MO!$A$6:$D$26,{2,3,4},0),IFERROR(VLOOKUP(VJW119,[1]MQ!$A$6:$D$26,{2,3,4},0),IFERROR(VLOOKUP(VJW119,[1]BA!$A$6:$H$184,{2,5,8},0),{"No encontrado","X","X"}))))</f>
        <v>VARILLA CORRUGADA</v>
      </c>
      <c r="VJY119" s="12" t="str">
        <v>Kg</v>
      </c>
      <c r="VJZ119" s="4">
        <v>18</v>
      </c>
      <c r="VKA119" s="1">
        <f t="shared" ref="VKA119" si="8036">4*0.556*1.05</f>
        <v>2.34</v>
      </c>
      <c r="VKB119" s="4">
        <f t="shared" si="3790"/>
        <v>42.12</v>
      </c>
      <c r="VKE119" s="1" t="s">
        <v>538</v>
      </c>
      <c r="VKF119" s="4" t="str" cm="1">
        <f t="array" ref="VKF119:VKH119">IFERROR(VLOOKUP(VKE119,[1]MA!$A$6:$D$32,{2,3,4},0),IFERROR(VLOOKUP(VKE119,[1]MO!$A$6:$D$26,{2,3,4},0),IFERROR(VLOOKUP(VKE119,[1]MQ!$A$6:$D$26,{2,3,4},0),IFERROR(VLOOKUP(VKE119,[1]BA!$A$6:$H$184,{2,5,8},0),{"No encontrado","X","X"}))))</f>
        <v>VARILLA CORRUGADA</v>
      </c>
      <c r="VKG119" s="12" t="str">
        <v>Kg</v>
      </c>
      <c r="VKH119" s="4">
        <v>18</v>
      </c>
      <c r="VKI119" s="1">
        <f t="shared" ref="VKI119" si="8037">4*0.556*1.05</f>
        <v>2.34</v>
      </c>
      <c r="VKJ119" s="4">
        <f t="shared" si="3792"/>
        <v>42.12</v>
      </c>
      <c r="VKM119" s="1" t="s">
        <v>538</v>
      </c>
      <c r="VKN119" s="4" t="str" cm="1">
        <f t="array" ref="VKN119:VKP119">IFERROR(VLOOKUP(VKM119,[1]MA!$A$6:$D$32,{2,3,4},0),IFERROR(VLOOKUP(VKM119,[1]MO!$A$6:$D$26,{2,3,4},0),IFERROR(VLOOKUP(VKM119,[1]MQ!$A$6:$D$26,{2,3,4},0),IFERROR(VLOOKUP(VKM119,[1]BA!$A$6:$H$184,{2,5,8},0),{"No encontrado","X","X"}))))</f>
        <v>VARILLA CORRUGADA</v>
      </c>
      <c r="VKO119" s="12" t="str">
        <v>Kg</v>
      </c>
      <c r="VKP119" s="4">
        <v>18</v>
      </c>
      <c r="VKQ119" s="1">
        <f t="shared" ref="VKQ119" si="8038">4*0.556*1.05</f>
        <v>2.34</v>
      </c>
      <c r="VKR119" s="4">
        <f t="shared" si="3794"/>
        <v>42.12</v>
      </c>
      <c r="VKU119" s="1" t="s">
        <v>538</v>
      </c>
      <c r="VKV119" s="4" t="str" cm="1">
        <f t="array" ref="VKV119:VKX119">IFERROR(VLOOKUP(VKU119,[1]MA!$A$6:$D$32,{2,3,4},0),IFERROR(VLOOKUP(VKU119,[1]MO!$A$6:$D$26,{2,3,4},0),IFERROR(VLOOKUP(VKU119,[1]MQ!$A$6:$D$26,{2,3,4},0),IFERROR(VLOOKUP(VKU119,[1]BA!$A$6:$H$184,{2,5,8},0),{"No encontrado","X","X"}))))</f>
        <v>VARILLA CORRUGADA</v>
      </c>
      <c r="VKW119" s="12" t="str">
        <v>Kg</v>
      </c>
      <c r="VKX119" s="4">
        <v>18</v>
      </c>
      <c r="VKY119" s="1">
        <f t="shared" ref="VKY119" si="8039">4*0.556*1.05</f>
        <v>2.34</v>
      </c>
      <c r="VKZ119" s="4">
        <f t="shared" si="3796"/>
        <v>42.12</v>
      </c>
      <c r="VLC119" s="1" t="s">
        <v>538</v>
      </c>
      <c r="VLD119" s="4" t="str" cm="1">
        <f t="array" ref="VLD119:VLF119">IFERROR(VLOOKUP(VLC119,[1]MA!$A$6:$D$32,{2,3,4},0),IFERROR(VLOOKUP(VLC119,[1]MO!$A$6:$D$26,{2,3,4},0),IFERROR(VLOOKUP(VLC119,[1]MQ!$A$6:$D$26,{2,3,4},0),IFERROR(VLOOKUP(VLC119,[1]BA!$A$6:$H$184,{2,5,8},0),{"No encontrado","X","X"}))))</f>
        <v>VARILLA CORRUGADA</v>
      </c>
      <c r="VLE119" s="12" t="str">
        <v>Kg</v>
      </c>
      <c r="VLF119" s="4">
        <v>18</v>
      </c>
      <c r="VLG119" s="1">
        <f t="shared" ref="VLG119" si="8040">4*0.556*1.05</f>
        <v>2.34</v>
      </c>
      <c r="VLH119" s="4">
        <f t="shared" si="3798"/>
        <v>42.12</v>
      </c>
      <c r="VLK119" s="1" t="s">
        <v>538</v>
      </c>
      <c r="VLL119" s="4" t="str" cm="1">
        <f t="array" ref="VLL119:VLN119">IFERROR(VLOOKUP(VLK119,[1]MA!$A$6:$D$32,{2,3,4},0),IFERROR(VLOOKUP(VLK119,[1]MO!$A$6:$D$26,{2,3,4},0),IFERROR(VLOOKUP(VLK119,[1]MQ!$A$6:$D$26,{2,3,4},0),IFERROR(VLOOKUP(VLK119,[1]BA!$A$6:$H$184,{2,5,8},0),{"No encontrado","X","X"}))))</f>
        <v>VARILLA CORRUGADA</v>
      </c>
      <c r="VLM119" s="12" t="str">
        <v>Kg</v>
      </c>
      <c r="VLN119" s="4">
        <v>18</v>
      </c>
      <c r="VLO119" s="1">
        <f t="shared" ref="VLO119" si="8041">4*0.556*1.05</f>
        <v>2.34</v>
      </c>
      <c r="VLP119" s="4">
        <f t="shared" si="3800"/>
        <v>42.12</v>
      </c>
      <c r="VLS119" s="1" t="s">
        <v>538</v>
      </c>
      <c r="VLT119" s="4" t="str" cm="1">
        <f t="array" ref="VLT119:VLV119">IFERROR(VLOOKUP(VLS119,[1]MA!$A$6:$D$32,{2,3,4},0),IFERROR(VLOOKUP(VLS119,[1]MO!$A$6:$D$26,{2,3,4},0),IFERROR(VLOOKUP(VLS119,[1]MQ!$A$6:$D$26,{2,3,4},0),IFERROR(VLOOKUP(VLS119,[1]BA!$A$6:$H$184,{2,5,8},0),{"No encontrado","X","X"}))))</f>
        <v>VARILLA CORRUGADA</v>
      </c>
      <c r="VLU119" s="12" t="str">
        <v>Kg</v>
      </c>
      <c r="VLV119" s="4">
        <v>18</v>
      </c>
      <c r="VLW119" s="1">
        <f t="shared" ref="VLW119" si="8042">4*0.556*1.05</f>
        <v>2.34</v>
      </c>
      <c r="VLX119" s="4">
        <f t="shared" si="3802"/>
        <v>42.12</v>
      </c>
      <c r="VMA119" s="1" t="s">
        <v>538</v>
      </c>
      <c r="VMB119" s="4" t="str" cm="1">
        <f t="array" ref="VMB119:VMD119">IFERROR(VLOOKUP(VMA119,[1]MA!$A$6:$D$32,{2,3,4},0),IFERROR(VLOOKUP(VMA119,[1]MO!$A$6:$D$26,{2,3,4},0),IFERROR(VLOOKUP(VMA119,[1]MQ!$A$6:$D$26,{2,3,4},0),IFERROR(VLOOKUP(VMA119,[1]BA!$A$6:$H$184,{2,5,8},0),{"No encontrado","X","X"}))))</f>
        <v>VARILLA CORRUGADA</v>
      </c>
      <c r="VMC119" s="12" t="str">
        <v>Kg</v>
      </c>
      <c r="VMD119" s="4">
        <v>18</v>
      </c>
      <c r="VME119" s="1">
        <f t="shared" ref="VME119" si="8043">4*0.556*1.05</f>
        <v>2.34</v>
      </c>
      <c r="VMF119" s="4">
        <f t="shared" si="3804"/>
        <v>42.12</v>
      </c>
      <c r="VMI119" s="1" t="s">
        <v>538</v>
      </c>
      <c r="VMJ119" s="4" t="str" cm="1">
        <f t="array" ref="VMJ119:VML119">IFERROR(VLOOKUP(VMI119,[1]MA!$A$6:$D$32,{2,3,4},0),IFERROR(VLOOKUP(VMI119,[1]MO!$A$6:$D$26,{2,3,4},0),IFERROR(VLOOKUP(VMI119,[1]MQ!$A$6:$D$26,{2,3,4},0),IFERROR(VLOOKUP(VMI119,[1]BA!$A$6:$H$184,{2,5,8},0),{"No encontrado","X","X"}))))</f>
        <v>VARILLA CORRUGADA</v>
      </c>
      <c r="VMK119" s="12" t="str">
        <v>Kg</v>
      </c>
      <c r="VML119" s="4">
        <v>18</v>
      </c>
      <c r="VMM119" s="1">
        <f t="shared" ref="VMM119" si="8044">4*0.556*1.05</f>
        <v>2.34</v>
      </c>
      <c r="VMN119" s="4">
        <f t="shared" si="3806"/>
        <v>42.12</v>
      </c>
      <c r="VMQ119" s="1" t="s">
        <v>538</v>
      </c>
      <c r="VMR119" s="4" t="str" cm="1">
        <f t="array" ref="VMR119:VMT119">IFERROR(VLOOKUP(VMQ119,[1]MA!$A$6:$D$32,{2,3,4},0),IFERROR(VLOOKUP(VMQ119,[1]MO!$A$6:$D$26,{2,3,4},0),IFERROR(VLOOKUP(VMQ119,[1]MQ!$A$6:$D$26,{2,3,4},0),IFERROR(VLOOKUP(VMQ119,[1]BA!$A$6:$H$184,{2,5,8},0),{"No encontrado","X","X"}))))</f>
        <v>VARILLA CORRUGADA</v>
      </c>
      <c r="VMS119" s="12" t="str">
        <v>Kg</v>
      </c>
      <c r="VMT119" s="4">
        <v>18</v>
      </c>
      <c r="VMU119" s="1">
        <f t="shared" ref="VMU119" si="8045">4*0.556*1.05</f>
        <v>2.34</v>
      </c>
      <c r="VMV119" s="4">
        <f t="shared" si="3808"/>
        <v>42.12</v>
      </c>
      <c r="VMY119" s="1" t="s">
        <v>538</v>
      </c>
      <c r="VMZ119" s="4" t="str" cm="1">
        <f t="array" ref="VMZ119:VNB119">IFERROR(VLOOKUP(VMY119,[1]MA!$A$6:$D$32,{2,3,4},0),IFERROR(VLOOKUP(VMY119,[1]MO!$A$6:$D$26,{2,3,4},0),IFERROR(VLOOKUP(VMY119,[1]MQ!$A$6:$D$26,{2,3,4},0),IFERROR(VLOOKUP(VMY119,[1]BA!$A$6:$H$184,{2,5,8},0),{"No encontrado","X","X"}))))</f>
        <v>VARILLA CORRUGADA</v>
      </c>
      <c r="VNA119" s="12" t="str">
        <v>Kg</v>
      </c>
      <c r="VNB119" s="4">
        <v>18</v>
      </c>
      <c r="VNC119" s="1">
        <f t="shared" ref="VNC119" si="8046">4*0.556*1.05</f>
        <v>2.34</v>
      </c>
      <c r="VND119" s="4">
        <f t="shared" si="3810"/>
        <v>42.12</v>
      </c>
      <c r="VNG119" s="1" t="s">
        <v>538</v>
      </c>
      <c r="VNH119" s="4" t="str" cm="1">
        <f t="array" ref="VNH119:VNJ119">IFERROR(VLOOKUP(VNG119,[1]MA!$A$6:$D$32,{2,3,4},0),IFERROR(VLOOKUP(VNG119,[1]MO!$A$6:$D$26,{2,3,4},0),IFERROR(VLOOKUP(VNG119,[1]MQ!$A$6:$D$26,{2,3,4},0),IFERROR(VLOOKUP(VNG119,[1]BA!$A$6:$H$184,{2,5,8},0),{"No encontrado","X","X"}))))</f>
        <v>VARILLA CORRUGADA</v>
      </c>
      <c r="VNI119" s="12" t="str">
        <v>Kg</v>
      </c>
      <c r="VNJ119" s="4">
        <v>18</v>
      </c>
      <c r="VNK119" s="1">
        <f t="shared" ref="VNK119" si="8047">4*0.556*1.05</f>
        <v>2.34</v>
      </c>
      <c r="VNL119" s="4">
        <f t="shared" si="3812"/>
        <v>42.12</v>
      </c>
      <c r="VNO119" s="1" t="s">
        <v>538</v>
      </c>
      <c r="VNP119" s="4" t="str" cm="1">
        <f t="array" ref="VNP119:VNR119">IFERROR(VLOOKUP(VNO119,[1]MA!$A$6:$D$32,{2,3,4},0),IFERROR(VLOOKUP(VNO119,[1]MO!$A$6:$D$26,{2,3,4},0),IFERROR(VLOOKUP(VNO119,[1]MQ!$A$6:$D$26,{2,3,4},0),IFERROR(VLOOKUP(VNO119,[1]BA!$A$6:$H$184,{2,5,8},0),{"No encontrado","X","X"}))))</f>
        <v>VARILLA CORRUGADA</v>
      </c>
      <c r="VNQ119" s="12" t="str">
        <v>Kg</v>
      </c>
      <c r="VNR119" s="4">
        <v>18</v>
      </c>
      <c r="VNS119" s="1">
        <f t="shared" ref="VNS119" si="8048">4*0.556*1.05</f>
        <v>2.34</v>
      </c>
      <c r="VNT119" s="4">
        <f t="shared" si="3814"/>
        <v>42.12</v>
      </c>
      <c r="VNW119" s="1" t="s">
        <v>538</v>
      </c>
      <c r="VNX119" s="4" t="str" cm="1">
        <f t="array" ref="VNX119:VNZ119">IFERROR(VLOOKUP(VNW119,[1]MA!$A$6:$D$32,{2,3,4},0),IFERROR(VLOOKUP(VNW119,[1]MO!$A$6:$D$26,{2,3,4},0),IFERROR(VLOOKUP(VNW119,[1]MQ!$A$6:$D$26,{2,3,4},0),IFERROR(VLOOKUP(VNW119,[1]BA!$A$6:$H$184,{2,5,8},0),{"No encontrado","X","X"}))))</f>
        <v>VARILLA CORRUGADA</v>
      </c>
      <c r="VNY119" s="12" t="str">
        <v>Kg</v>
      </c>
      <c r="VNZ119" s="4">
        <v>18</v>
      </c>
      <c r="VOA119" s="1">
        <f t="shared" ref="VOA119" si="8049">4*0.556*1.05</f>
        <v>2.34</v>
      </c>
      <c r="VOB119" s="4">
        <f t="shared" si="3816"/>
        <v>42.12</v>
      </c>
      <c r="VOE119" s="1" t="s">
        <v>538</v>
      </c>
      <c r="VOF119" s="4" t="str" cm="1">
        <f t="array" ref="VOF119:VOH119">IFERROR(VLOOKUP(VOE119,[1]MA!$A$6:$D$32,{2,3,4},0),IFERROR(VLOOKUP(VOE119,[1]MO!$A$6:$D$26,{2,3,4},0),IFERROR(VLOOKUP(VOE119,[1]MQ!$A$6:$D$26,{2,3,4},0),IFERROR(VLOOKUP(VOE119,[1]BA!$A$6:$H$184,{2,5,8},0),{"No encontrado","X","X"}))))</f>
        <v>VARILLA CORRUGADA</v>
      </c>
      <c r="VOG119" s="12" t="str">
        <v>Kg</v>
      </c>
      <c r="VOH119" s="4">
        <v>18</v>
      </c>
      <c r="VOI119" s="1">
        <f t="shared" ref="VOI119" si="8050">4*0.556*1.05</f>
        <v>2.34</v>
      </c>
      <c r="VOJ119" s="4">
        <f t="shared" si="3818"/>
        <v>42.12</v>
      </c>
      <c r="VOM119" s="1" t="s">
        <v>538</v>
      </c>
      <c r="VON119" s="4" t="str" cm="1">
        <f t="array" ref="VON119:VOP119">IFERROR(VLOOKUP(VOM119,[1]MA!$A$6:$D$32,{2,3,4},0),IFERROR(VLOOKUP(VOM119,[1]MO!$A$6:$D$26,{2,3,4},0),IFERROR(VLOOKUP(VOM119,[1]MQ!$A$6:$D$26,{2,3,4},0),IFERROR(VLOOKUP(VOM119,[1]BA!$A$6:$H$184,{2,5,8},0),{"No encontrado","X","X"}))))</f>
        <v>VARILLA CORRUGADA</v>
      </c>
      <c r="VOO119" s="12" t="str">
        <v>Kg</v>
      </c>
      <c r="VOP119" s="4">
        <v>18</v>
      </c>
      <c r="VOQ119" s="1">
        <f t="shared" ref="VOQ119" si="8051">4*0.556*1.05</f>
        <v>2.34</v>
      </c>
      <c r="VOR119" s="4">
        <f t="shared" si="3820"/>
        <v>42.12</v>
      </c>
      <c r="VOU119" s="1" t="s">
        <v>538</v>
      </c>
      <c r="VOV119" s="4" t="str" cm="1">
        <f t="array" ref="VOV119:VOX119">IFERROR(VLOOKUP(VOU119,[1]MA!$A$6:$D$32,{2,3,4},0),IFERROR(VLOOKUP(VOU119,[1]MO!$A$6:$D$26,{2,3,4},0),IFERROR(VLOOKUP(VOU119,[1]MQ!$A$6:$D$26,{2,3,4},0),IFERROR(VLOOKUP(VOU119,[1]BA!$A$6:$H$184,{2,5,8},0),{"No encontrado","X","X"}))))</f>
        <v>VARILLA CORRUGADA</v>
      </c>
      <c r="VOW119" s="12" t="str">
        <v>Kg</v>
      </c>
      <c r="VOX119" s="4">
        <v>18</v>
      </c>
      <c r="VOY119" s="1">
        <f t="shared" ref="VOY119" si="8052">4*0.556*1.05</f>
        <v>2.34</v>
      </c>
      <c r="VOZ119" s="4">
        <f t="shared" si="3822"/>
        <v>42.12</v>
      </c>
      <c r="VPC119" s="1" t="s">
        <v>538</v>
      </c>
      <c r="VPD119" s="4" t="str" cm="1">
        <f t="array" ref="VPD119:VPF119">IFERROR(VLOOKUP(VPC119,[1]MA!$A$6:$D$32,{2,3,4},0),IFERROR(VLOOKUP(VPC119,[1]MO!$A$6:$D$26,{2,3,4},0),IFERROR(VLOOKUP(VPC119,[1]MQ!$A$6:$D$26,{2,3,4},0),IFERROR(VLOOKUP(VPC119,[1]BA!$A$6:$H$184,{2,5,8},0),{"No encontrado","X","X"}))))</f>
        <v>VARILLA CORRUGADA</v>
      </c>
      <c r="VPE119" s="12" t="str">
        <v>Kg</v>
      </c>
      <c r="VPF119" s="4">
        <v>18</v>
      </c>
      <c r="VPG119" s="1">
        <f t="shared" ref="VPG119" si="8053">4*0.556*1.05</f>
        <v>2.34</v>
      </c>
      <c r="VPH119" s="4">
        <f t="shared" si="3824"/>
        <v>42.12</v>
      </c>
      <c r="VPK119" s="1" t="s">
        <v>538</v>
      </c>
      <c r="VPL119" s="4" t="str" cm="1">
        <f t="array" ref="VPL119:VPN119">IFERROR(VLOOKUP(VPK119,[1]MA!$A$6:$D$32,{2,3,4},0),IFERROR(VLOOKUP(VPK119,[1]MO!$A$6:$D$26,{2,3,4},0),IFERROR(VLOOKUP(VPK119,[1]MQ!$A$6:$D$26,{2,3,4},0),IFERROR(VLOOKUP(VPK119,[1]BA!$A$6:$H$184,{2,5,8},0),{"No encontrado","X","X"}))))</f>
        <v>VARILLA CORRUGADA</v>
      </c>
      <c r="VPM119" s="12" t="str">
        <v>Kg</v>
      </c>
      <c r="VPN119" s="4">
        <v>18</v>
      </c>
      <c r="VPO119" s="1">
        <f t="shared" ref="VPO119" si="8054">4*0.556*1.05</f>
        <v>2.34</v>
      </c>
      <c r="VPP119" s="4">
        <f t="shared" si="3826"/>
        <v>42.12</v>
      </c>
      <c r="VPS119" s="1" t="s">
        <v>538</v>
      </c>
      <c r="VPT119" s="4" t="str" cm="1">
        <f t="array" ref="VPT119:VPV119">IFERROR(VLOOKUP(VPS119,[1]MA!$A$6:$D$32,{2,3,4},0),IFERROR(VLOOKUP(VPS119,[1]MO!$A$6:$D$26,{2,3,4},0),IFERROR(VLOOKUP(VPS119,[1]MQ!$A$6:$D$26,{2,3,4},0),IFERROR(VLOOKUP(VPS119,[1]BA!$A$6:$H$184,{2,5,8},0),{"No encontrado","X","X"}))))</f>
        <v>VARILLA CORRUGADA</v>
      </c>
      <c r="VPU119" s="12" t="str">
        <v>Kg</v>
      </c>
      <c r="VPV119" s="4">
        <v>18</v>
      </c>
      <c r="VPW119" s="1">
        <f t="shared" ref="VPW119" si="8055">4*0.556*1.05</f>
        <v>2.34</v>
      </c>
      <c r="VPX119" s="4">
        <f t="shared" si="3828"/>
        <v>42.12</v>
      </c>
      <c r="VQA119" s="1" t="s">
        <v>538</v>
      </c>
      <c r="VQB119" s="4" t="str" cm="1">
        <f t="array" ref="VQB119:VQD119">IFERROR(VLOOKUP(VQA119,[1]MA!$A$6:$D$32,{2,3,4},0),IFERROR(VLOOKUP(VQA119,[1]MO!$A$6:$D$26,{2,3,4},0),IFERROR(VLOOKUP(VQA119,[1]MQ!$A$6:$D$26,{2,3,4},0),IFERROR(VLOOKUP(VQA119,[1]BA!$A$6:$H$184,{2,5,8},0),{"No encontrado","X","X"}))))</f>
        <v>VARILLA CORRUGADA</v>
      </c>
      <c r="VQC119" s="12" t="str">
        <v>Kg</v>
      </c>
      <c r="VQD119" s="4">
        <v>18</v>
      </c>
      <c r="VQE119" s="1">
        <f t="shared" ref="VQE119" si="8056">4*0.556*1.05</f>
        <v>2.34</v>
      </c>
      <c r="VQF119" s="4">
        <f t="shared" si="3830"/>
        <v>42.12</v>
      </c>
      <c r="VQI119" s="1" t="s">
        <v>538</v>
      </c>
      <c r="VQJ119" s="4" t="str" cm="1">
        <f t="array" ref="VQJ119:VQL119">IFERROR(VLOOKUP(VQI119,[1]MA!$A$6:$D$32,{2,3,4},0),IFERROR(VLOOKUP(VQI119,[1]MO!$A$6:$D$26,{2,3,4},0),IFERROR(VLOOKUP(VQI119,[1]MQ!$A$6:$D$26,{2,3,4},0),IFERROR(VLOOKUP(VQI119,[1]BA!$A$6:$H$184,{2,5,8},0),{"No encontrado","X","X"}))))</f>
        <v>VARILLA CORRUGADA</v>
      </c>
      <c r="VQK119" s="12" t="str">
        <v>Kg</v>
      </c>
      <c r="VQL119" s="4">
        <v>18</v>
      </c>
      <c r="VQM119" s="1">
        <f t="shared" ref="VQM119" si="8057">4*0.556*1.05</f>
        <v>2.34</v>
      </c>
      <c r="VQN119" s="4">
        <f t="shared" si="3832"/>
        <v>42.12</v>
      </c>
      <c r="VQQ119" s="1" t="s">
        <v>538</v>
      </c>
      <c r="VQR119" s="4" t="str" cm="1">
        <f t="array" ref="VQR119:VQT119">IFERROR(VLOOKUP(VQQ119,[1]MA!$A$6:$D$32,{2,3,4},0),IFERROR(VLOOKUP(VQQ119,[1]MO!$A$6:$D$26,{2,3,4},0),IFERROR(VLOOKUP(VQQ119,[1]MQ!$A$6:$D$26,{2,3,4},0),IFERROR(VLOOKUP(VQQ119,[1]BA!$A$6:$H$184,{2,5,8},0),{"No encontrado","X","X"}))))</f>
        <v>VARILLA CORRUGADA</v>
      </c>
      <c r="VQS119" s="12" t="str">
        <v>Kg</v>
      </c>
      <c r="VQT119" s="4">
        <v>18</v>
      </c>
      <c r="VQU119" s="1">
        <f t="shared" ref="VQU119" si="8058">4*0.556*1.05</f>
        <v>2.34</v>
      </c>
      <c r="VQV119" s="4">
        <f t="shared" si="3834"/>
        <v>42.12</v>
      </c>
      <c r="VQY119" s="1" t="s">
        <v>538</v>
      </c>
      <c r="VQZ119" s="4" t="str" cm="1">
        <f t="array" ref="VQZ119:VRB119">IFERROR(VLOOKUP(VQY119,[1]MA!$A$6:$D$32,{2,3,4},0),IFERROR(VLOOKUP(VQY119,[1]MO!$A$6:$D$26,{2,3,4},0),IFERROR(VLOOKUP(VQY119,[1]MQ!$A$6:$D$26,{2,3,4},0),IFERROR(VLOOKUP(VQY119,[1]BA!$A$6:$H$184,{2,5,8},0),{"No encontrado","X","X"}))))</f>
        <v>VARILLA CORRUGADA</v>
      </c>
      <c r="VRA119" s="12" t="str">
        <v>Kg</v>
      </c>
      <c r="VRB119" s="4">
        <v>18</v>
      </c>
      <c r="VRC119" s="1">
        <f t="shared" ref="VRC119" si="8059">4*0.556*1.05</f>
        <v>2.34</v>
      </c>
      <c r="VRD119" s="4">
        <f t="shared" si="3836"/>
        <v>42.12</v>
      </c>
      <c r="VRG119" s="1" t="s">
        <v>538</v>
      </c>
      <c r="VRH119" s="4" t="str" cm="1">
        <f t="array" ref="VRH119:VRJ119">IFERROR(VLOOKUP(VRG119,[1]MA!$A$6:$D$32,{2,3,4},0),IFERROR(VLOOKUP(VRG119,[1]MO!$A$6:$D$26,{2,3,4},0),IFERROR(VLOOKUP(VRG119,[1]MQ!$A$6:$D$26,{2,3,4},0),IFERROR(VLOOKUP(VRG119,[1]BA!$A$6:$H$184,{2,5,8},0),{"No encontrado","X","X"}))))</f>
        <v>VARILLA CORRUGADA</v>
      </c>
      <c r="VRI119" s="12" t="str">
        <v>Kg</v>
      </c>
      <c r="VRJ119" s="4">
        <v>18</v>
      </c>
      <c r="VRK119" s="1">
        <f t="shared" ref="VRK119" si="8060">4*0.556*1.05</f>
        <v>2.34</v>
      </c>
      <c r="VRL119" s="4">
        <f t="shared" si="3838"/>
        <v>42.12</v>
      </c>
      <c r="VRO119" s="1" t="s">
        <v>538</v>
      </c>
      <c r="VRP119" s="4" t="str" cm="1">
        <f t="array" ref="VRP119:VRR119">IFERROR(VLOOKUP(VRO119,[1]MA!$A$6:$D$32,{2,3,4},0),IFERROR(VLOOKUP(VRO119,[1]MO!$A$6:$D$26,{2,3,4},0),IFERROR(VLOOKUP(VRO119,[1]MQ!$A$6:$D$26,{2,3,4},0),IFERROR(VLOOKUP(VRO119,[1]BA!$A$6:$H$184,{2,5,8},0),{"No encontrado","X","X"}))))</f>
        <v>VARILLA CORRUGADA</v>
      </c>
      <c r="VRQ119" s="12" t="str">
        <v>Kg</v>
      </c>
      <c r="VRR119" s="4">
        <v>18</v>
      </c>
      <c r="VRS119" s="1">
        <f t="shared" ref="VRS119" si="8061">4*0.556*1.05</f>
        <v>2.34</v>
      </c>
      <c r="VRT119" s="4">
        <f t="shared" si="3840"/>
        <v>42.12</v>
      </c>
      <c r="VRW119" s="1" t="s">
        <v>538</v>
      </c>
      <c r="VRX119" s="4" t="str" cm="1">
        <f t="array" ref="VRX119:VRZ119">IFERROR(VLOOKUP(VRW119,[1]MA!$A$6:$D$32,{2,3,4},0),IFERROR(VLOOKUP(VRW119,[1]MO!$A$6:$D$26,{2,3,4},0),IFERROR(VLOOKUP(VRW119,[1]MQ!$A$6:$D$26,{2,3,4},0),IFERROR(VLOOKUP(VRW119,[1]BA!$A$6:$H$184,{2,5,8},0),{"No encontrado","X","X"}))))</f>
        <v>VARILLA CORRUGADA</v>
      </c>
      <c r="VRY119" s="12" t="str">
        <v>Kg</v>
      </c>
      <c r="VRZ119" s="4">
        <v>18</v>
      </c>
      <c r="VSA119" s="1">
        <f t="shared" ref="VSA119" si="8062">4*0.556*1.05</f>
        <v>2.34</v>
      </c>
      <c r="VSB119" s="4">
        <f t="shared" si="3842"/>
        <v>42.12</v>
      </c>
      <c r="VSE119" s="1" t="s">
        <v>538</v>
      </c>
      <c r="VSF119" s="4" t="str" cm="1">
        <f t="array" ref="VSF119:VSH119">IFERROR(VLOOKUP(VSE119,[1]MA!$A$6:$D$32,{2,3,4},0),IFERROR(VLOOKUP(VSE119,[1]MO!$A$6:$D$26,{2,3,4},0),IFERROR(VLOOKUP(VSE119,[1]MQ!$A$6:$D$26,{2,3,4},0),IFERROR(VLOOKUP(VSE119,[1]BA!$A$6:$H$184,{2,5,8},0),{"No encontrado","X","X"}))))</f>
        <v>VARILLA CORRUGADA</v>
      </c>
      <c r="VSG119" s="12" t="str">
        <v>Kg</v>
      </c>
      <c r="VSH119" s="4">
        <v>18</v>
      </c>
      <c r="VSI119" s="1">
        <f t="shared" ref="VSI119" si="8063">4*0.556*1.05</f>
        <v>2.34</v>
      </c>
      <c r="VSJ119" s="4">
        <f t="shared" si="3844"/>
        <v>42.12</v>
      </c>
      <c r="VSM119" s="1" t="s">
        <v>538</v>
      </c>
      <c r="VSN119" s="4" t="str" cm="1">
        <f t="array" ref="VSN119:VSP119">IFERROR(VLOOKUP(VSM119,[1]MA!$A$6:$D$32,{2,3,4},0),IFERROR(VLOOKUP(VSM119,[1]MO!$A$6:$D$26,{2,3,4},0),IFERROR(VLOOKUP(VSM119,[1]MQ!$A$6:$D$26,{2,3,4},0),IFERROR(VLOOKUP(VSM119,[1]BA!$A$6:$H$184,{2,5,8},0),{"No encontrado","X","X"}))))</f>
        <v>VARILLA CORRUGADA</v>
      </c>
      <c r="VSO119" s="12" t="str">
        <v>Kg</v>
      </c>
      <c r="VSP119" s="4">
        <v>18</v>
      </c>
      <c r="VSQ119" s="1">
        <f t="shared" ref="VSQ119" si="8064">4*0.556*1.05</f>
        <v>2.34</v>
      </c>
      <c r="VSR119" s="4">
        <f t="shared" si="3846"/>
        <v>42.12</v>
      </c>
      <c r="VSU119" s="1" t="s">
        <v>538</v>
      </c>
      <c r="VSV119" s="4" t="str" cm="1">
        <f t="array" ref="VSV119:VSX119">IFERROR(VLOOKUP(VSU119,[1]MA!$A$6:$D$32,{2,3,4},0),IFERROR(VLOOKUP(VSU119,[1]MO!$A$6:$D$26,{2,3,4},0),IFERROR(VLOOKUP(VSU119,[1]MQ!$A$6:$D$26,{2,3,4},0),IFERROR(VLOOKUP(VSU119,[1]BA!$A$6:$H$184,{2,5,8},0),{"No encontrado","X","X"}))))</f>
        <v>VARILLA CORRUGADA</v>
      </c>
      <c r="VSW119" s="12" t="str">
        <v>Kg</v>
      </c>
      <c r="VSX119" s="4">
        <v>18</v>
      </c>
      <c r="VSY119" s="1">
        <f t="shared" ref="VSY119" si="8065">4*0.556*1.05</f>
        <v>2.34</v>
      </c>
      <c r="VSZ119" s="4">
        <f t="shared" si="3848"/>
        <v>42.12</v>
      </c>
      <c r="VTC119" s="1" t="s">
        <v>538</v>
      </c>
      <c r="VTD119" s="4" t="str" cm="1">
        <f t="array" ref="VTD119:VTF119">IFERROR(VLOOKUP(VTC119,[1]MA!$A$6:$D$32,{2,3,4},0),IFERROR(VLOOKUP(VTC119,[1]MO!$A$6:$D$26,{2,3,4},0),IFERROR(VLOOKUP(VTC119,[1]MQ!$A$6:$D$26,{2,3,4},0),IFERROR(VLOOKUP(VTC119,[1]BA!$A$6:$H$184,{2,5,8},0),{"No encontrado","X","X"}))))</f>
        <v>VARILLA CORRUGADA</v>
      </c>
      <c r="VTE119" s="12" t="str">
        <v>Kg</v>
      </c>
      <c r="VTF119" s="4">
        <v>18</v>
      </c>
      <c r="VTG119" s="1">
        <f t="shared" ref="VTG119" si="8066">4*0.556*1.05</f>
        <v>2.34</v>
      </c>
      <c r="VTH119" s="4">
        <f t="shared" si="3850"/>
        <v>42.12</v>
      </c>
      <c r="VTK119" s="1" t="s">
        <v>538</v>
      </c>
      <c r="VTL119" s="4" t="str" cm="1">
        <f t="array" ref="VTL119:VTN119">IFERROR(VLOOKUP(VTK119,[1]MA!$A$6:$D$32,{2,3,4},0),IFERROR(VLOOKUP(VTK119,[1]MO!$A$6:$D$26,{2,3,4},0),IFERROR(VLOOKUP(VTK119,[1]MQ!$A$6:$D$26,{2,3,4},0),IFERROR(VLOOKUP(VTK119,[1]BA!$A$6:$H$184,{2,5,8},0),{"No encontrado","X","X"}))))</f>
        <v>VARILLA CORRUGADA</v>
      </c>
      <c r="VTM119" s="12" t="str">
        <v>Kg</v>
      </c>
      <c r="VTN119" s="4">
        <v>18</v>
      </c>
      <c r="VTO119" s="1">
        <f t="shared" ref="VTO119" si="8067">4*0.556*1.05</f>
        <v>2.34</v>
      </c>
      <c r="VTP119" s="4">
        <f t="shared" si="3852"/>
        <v>42.12</v>
      </c>
      <c r="VTS119" s="1" t="s">
        <v>538</v>
      </c>
      <c r="VTT119" s="4" t="str" cm="1">
        <f t="array" ref="VTT119:VTV119">IFERROR(VLOOKUP(VTS119,[1]MA!$A$6:$D$32,{2,3,4},0),IFERROR(VLOOKUP(VTS119,[1]MO!$A$6:$D$26,{2,3,4},0),IFERROR(VLOOKUP(VTS119,[1]MQ!$A$6:$D$26,{2,3,4},0),IFERROR(VLOOKUP(VTS119,[1]BA!$A$6:$H$184,{2,5,8},0),{"No encontrado","X","X"}))))</f>
        <v>VARILLA CORRUGADA</v>
      </c>
      <c r="VTU119" s="12" t="str">
        <v>Kg</v>
      </c>
      <c r="VTV119" s="4">
        <v>18</v>
      </c>
      <c r="VTW119" s="1">
        <f t="shared" ref="VTW119" si="8068">4*0.556*1.05</f>
        <v>2.34</v>
      </c>
      <c r="VTX119" s="4">
        <f t="shared" si="3854"/>
        <v>42.12</v>
      </c>
      <c r="VUA119" s="1" t="s">
        <v>538</v>
      </c>
      <c r="VUB119" s="4" t="str" cm="1">
        <f t="array" ref="VUB119:VUD119">IFERROR(VLOOKUP(VUA119,[1]MA!$A$6:$D$32,{2,3,4},0),IFERROR(VLOOKUP(VUA119,[1]MO!$A$6:$D$26,{2,3,4},0),IFERROR(VLOOKUP(VUA119,[1]MQ!$A$6:$D$26,{2,3,4},0),IFERROR(VLOOKUP(VUA119,[1]BA!$A$6:$H$184,{2,5,8},0),{"No encontrado","X","X"}))))</f>
        <v>VARILLA CORRUGADA</v>
      </c>
      <c r="VUC119" s="12" t="str">
        <v>Kg</v>
      </c>
      <c r="VUD119" s="4">
        <v>18</v>
      </c>
      <c r="VUE119" s="1">
        <f t="shared" ref="VUE119" si="8069">4*0.556*1.05</f>
        <v>2.34</v>
      </c>
      <c r="VUF119" s="4">
        <f t="shared" si="3856"/>
        <v>42.12</v>
      </c>
      <c r="VUI119" s="1" t="s">
        <v>538</v>
      </c>
      <c r="VUJ119" s="4" t="str" cm="1">
        <f t="array" ref="VUJ119:VUL119">IFERROR(VLOOKUP(VUI119,[1]MA!$A$6:$D$32,{2,3,4},0),IFERROR(VLOOKUP(VUI119,[1]MO!$A$6:$D$26,{2,3,4},0),IFERROR(VLOOKUP(VUI119,[1]MQ!$A$6:$D$26,{2,3,4},0),IFERROR(VLOOKUP(VUI119,[1]BA!$A$6:$H$184,{2,5,8},0),{"No encontrado","X","X"}))))</f>
        <v>VARILLA CORRUGADA</v>
      </c>
      <c r="VUK119" s="12" t="str">
        <v>Kg</v>
      </c>
      <c r="VUL119" s="4">
        <v>18</v>
      </c>
      <c r="VUM119" s="1">
        <f t="shared" ref="VUM119" si="8070">4*0.556*1.05</f>
        <v>2.34</v>
      </c>
      <c r="VUN119" s="4">
        <f t="shared" si="3858"/>
        <v>42.12</v>
      </c>
      <c r="VUQ119" s="1" t="s">
        <v>538</v>
      </c>
      <c r="VUR119" s="4" t="str" cm="1">
        <f t="array" ref="VUR119:VUT119">IFERROR(VLOOKUP(VUQ119,[1]MA!$A$6:$D$32,{2,3,4},0),IFERROR(VLOOKUP(VUQ119,[1]MO!$A$6:$D$26,{2,3,4},0),IFERROR(VLOOKUP(VUQ119,[1]MQ!$A$6:$D$26,{2,3,4},0),IFERROR(VLOOKUP(VUQ119,[1]BA!$A$6:$H$184,{2,5,8},0),{"No encontrado","X","X"}))))</f>
        <v>VARILLA CORRUGADA</v>
      </c>
      <c r="VUS119" s="12" t="str">
        <v>Kg</v>
      </c>
      <c r="VUT119" s="4">
        <v>18</v>
      </c>
      <c r="VUU119" s="1">
        <f t="shared" ref="VUU119" si="8071">4*0.556*1.05</f>
        <v>2.34</v>
      </c>
      <c r="VUV119" s="4">
        <f t="shared" si="3860"/>
        <v>42.12</v>
      </c>
      <c r="VUY119" s="1" t="s">
        <v>538</v>
      </c>
      <c r="VUZ119" s="4" t="str" cm="1">
        <f t="array" ref="VUZ119:VVB119">IFERROR(VLOOKUP(VUY119,[1]MA!$A$6:$D$32,{2,3,4},0),IFERROR(VLOOKUP(VUY119,[1]MO!$A$6:$D$26,{2,3,4},0),IFERROR(VLOOKUP(VUY119,[1]MQ!$A$6:$D$26,{2,3,4},0),IFERROR(VLOOKUP(VUY119,[1]BA!$A$6:$H$184,{2,5,8},0),{"No encontrado","X","X"}))))</f>
        <v>VARILLA CORRUGADA</v>
      </c>
      <c r="VVA119" s="12" t="str">
        <v>Kg</v>
      </c>
      <c r="VVB119" s="4">
        <v>18</v>
      </c>
      <c r="VVC119" s="1">
        <f t="shared" ref="VVC119" si="8072">4*0.556*1.05</f>
        <v>2.34</v>
      </c>
      <c r="VVD119" s="4">
        <f t="shared" si="3862"/>
        <v>42.12</v>
      </c>
      <c r="VVG119" s="1" t="s">
        <v>538</v>
      </c>
      <c r="VVH119" s="4" t="str" cm="1">
        <f t="array" ref="VVH119:VVJ119">IFERROR(VLOOKUP(VVG119,[1]MA!$A$6:$D$32,{2,3,4},0),IFERROR(VLOOKUP(VVG119,[1]MO!$A$6:$D$26,{2,3,4},0),IFERROR(VLOOKUP(VVG119,[1]MQ!$A$6:$D$26,{2,3,4},0),IFERROR(VLOOKUP(VVG119,[1]BA!$A$6:$H$184,{2,5,8},0),{"No encontrado","X","X"}))))</f>
        <v>VARILLA CORRUGADA</v>
      </c>
      <c r="VVI119" s="12" t="str">
        <v>Kg</v>
      </c>
      <c r="VVJ119" s="4">
        <v>18</v>
      </c>
      <c r="VVK119" s="1">
        <f t="shared" ref="VVK119" si="8073">4*0.556*1.05</f>
        <v>2.34</v>
      </c>
      <c r="VVL119" s="4">
        <f t="shared" si="3864"/>
        <v>42.12</v>
      </c>
      <c r="VVO119" s="1" t="s">
        <v>538</v>
      </c>
      <c r="VVP119" s="4" t="str" cm="1">
        <f t="array" ref="VVP119:VVR119">IFERROR(VLOOKUP(VVO119,[1]MA!$A$6:$D$32,{2,3,4},0),IFERROR(VLOOKUP(VVO119,[1]MO!$A$6:$D$26,{2,3,4},0),IFERROR(VLOOKUP(VVO119,[1]MQ!$A$6:$D$26,{2,3,4},0),IFERROR(VLOOKUP(VVO119,[1]BA!$A$6:$H$184,{2,5,8},0),{"No encontrado","X","X"}))))</f>
        <v>VARILLA CORRUGADA</v>
      </c>
      <c r="VVQ119" s="12" t="str">
        <v>Kg</v>
      </c>
      <c r="VVR119" s="4">
        <v>18</v>
      </c>
      <c r="VVS119" s="1">
        <f t="shared" ref="VVS119" si="8074">4*0.556*1.05</f>
        <v>2.34</v>
      </c>
      <c r="VVT119" s="4">
        <f t="shared" si="3866"/>
        <v>42.12</v>
      </c>
      <c r="VVW119" s="1" t="s">
        <v>538</v>
      </c>
      <c r="VVX119" s="4" t="str" cm="1">
        <f t="array" ref="VVX119:VVZ119">IFERROR(VLOOKUP(VVW119,[1]MA!$A$6:$D$32,{2,3,4},0),IFERROR(VLOOKUP(VVW119,[1]MO!$A$6:$D$26,{2,3,4},0),IFERROR(VLOOKUP(VVW119,[1]MQ!$A$6:$D$26,{2,3,4},0),IFERROR(VLOOKUP(VVW119,[1]BA!$A$6:$H$184,{2,5,8},0),{"No encontrado","X","X"}))))</f>
        <v>VARILLA CORRUGADA</v>
      </c>
      <c r="VVY119" s="12" t="str">
        <v>Kg</v>
      </c>
      <c r="VVZ119" s="4">
        <v>18</v>
      </c>
      <c r="VWA119" s="1">
        <f t="shared" ref="VWA119" si="8075">4*0.556*1.05</f>
        <v>2.34</v>
      </c>
      <c r="VWB119" s="4">
        <f t="shared" si="3868"/>
        <v>42.12</v>
      </c>
      <c r="VWE119" s="1" t="s">
        <v>538</v>
      </c>
      <c r="VWF119" s="4" t="str" cm="1">
        <f t="array" ref="VWF119:VWH119">IFERROR(VLOOKUP(VWE119,[1]MA!$A$6:$D$32,{2,3,4},0),IFERROR(VLOOKUP(VWE119,[1]MO!$A$6:$D$26,{2,3,4},0),IFERROR(VLOOKUP(VWE119,[1]MQ!$A$6:$D$26,{2,3,4},0),IFERROR(VLOOKUP(VWE119,[1]BA!$A$6:$H$184,{2,5,8},0),{"No encontrado","X","X"}))))</f>
        <v>VARILLA CORRUGADA</v>
      </c>
      <c r="VWG119" s="12" t="str">
        <v>Kg</v>
      </c>
      <c r="VWH119" s="4">
        <v>18</v>
      </c>
      <c r="VWI119" s="1">
        <f t="shared" ref="VWI119" si="8076">4*0.556*1.05</f>
        <v>2.34</v>
      </c>
      <c r="VWJ119" s="4">
        <f t="shared" si="3870"/>
        <v>42.12</v>
      </c>
      <c r="VWM119" s="1" t="s">
        <v>538</v>
      </c>
      <c r="VWN119" s="4" t="str" cm="1">
        <f t="array" ref="VWN119:VWP119">IFERROR(VLOOKUP(VWM119,[1]MA!$A$6:$D$32,{2,3,4},0),IFERROR(VLOOKUP(VWM119,[1]MO!$A$6:$D$26,{2,3,4},0),IFERROR(VLOOKUP(VWM119,[1]MQ!$A$6:$D$26,{2,3,4},0),IFERROR(VLOOKUP(VWM119,[1]BA!$A$6:$H$184,{2,5,8},0),{"No encontrado","X","X"}))))</f>
        <v>VARILLA CORRUGADA</v>
      </c>
      <c r="VWO119" s="12" t="str">
        <v>Kg</v>
      </c>
      <c r="VWP119" s="4">
        <v>18</v>
      </c>
      <c r="VWQ119" s="1">
        <f t="shared" ref="VWQ119" si="8077">4*0.556*1.05</f>
        <v>2.34</v>
      </c>
      <c r="VWR119" s="4">
        <f t="shared" si="3872"/>
        <v>42.12</v>
      </c>
      <c r="VWU119" s="1" t="s">
        <v>538</v>
      </c>
      <c r="VWV119" s="4" t="str" cm="1">
        <f t="array" ref="VWV119:VWX119">IFERROR(VLOOKUP(VWU119,[1]MA!$A$6:$D$32,{2,3,4},0),IFERROR(VLOOKUP(VWU119,[1]MO!$A$6:$D$26,{2,3,4},0),IFERROR(VLOOKUP(VWU119,[1]MQ!$A$6:$D$26,{2,3,4},0),IFERROR(VLOOKUP(VWU119,[1]BA!$A$6:$H$184,{2,5,8},0),{"No encontrado","X","X"}))))</f>
        <v>VARILLA CORRUGADA</v>
      </c>
      <c r="VWW119" s="12" t="str">
        <v>Kg</v>
      </c>
      <c r="VWX119" s="4">
        <v>18</v>
      </c>
      <c r="VWY119" s="1">
        <f t="shared" ref="VWY119" si="8078">4*0.556*1.05</f>
        <v>2.34</v>
      </c>
      <c r="VWZ119" s="4">
        <f t="shared" si="3874"/>
        <v>42.12</v>
      </c>
      <c r="VXC119" s="1" t="s">
        <v>538</v>
      </c>
      <c r="VXD119" s="4" t="str" cm="1">
        <f t="array" ref="VXD119:VXF119">IFERROR(VLOOKUP(VXC119,[1]MA!$A$6:$D$32,{2,3,4},0),IFERROR(VLOOKUP(VXC119,[1]MO!$A$6:$D$26,{2,3,4},0),IFERROR(VLOOKUP(VXC119,[1]MQ!$A$6:$D$26,{2,3,4},0),IFERROR(VLOOKUP(VXC119,[1]BA!$A$6:$H$184,{2,5,8},0),{"No encontrado","X","X"}))))</f>
        <v>VARILLA CORRUGADA</v>
      </c>
      <c r="VXE119" s="12" t="str">
        <v>Kg</v>
      </c>
      <c r="VXF119" s="4">
        <v>18</v>
      </c>
      <c r="VXG119" s="1">
        <f t="shared" ref="VXG119" si="8079">4*0.556*1.05</f>
        <v>2.34</v>
      </c>
      <c r="VXH119" s="4">
        <f t="shared" si="3876"/>
        <v>42.12</v>
      </c>
      <c r="VXK119" s="1" t="s">
        <v>538</v>
      </c>
      <c r="VXL119" s="4" t="str" cm="1">
        <f t="array" ref="VXL119:VXN119">IFERROR(VLOOKUP(VXK119,[1]MA!$A$6:$D$32,{2,3,4},0),IFERROR(VLOOKUP(VXK119,[1]MO!$A$6:$D$26,{2,3,4},0),IFERROR(VLOOKUP(VXK119,[1]MQ!$A$6:$D$26,{2,3,4},0),IFERROR(VLOOKUP(VXK119,[1]BA!$A$6:$H$184,{2,5,8},0),{"No encontrado","X","X"}))))</f>
        <v>VARILLA CORRUGADA</v>
      </c>
      <c r="VXM119" s="12" t="str">
        <v>Kg</v>
      </c>
      <c r="VXN119" s="4">
        <v>18</v>
      </c>
      <c r="VXO119" s="1">
        <f t="shared" ref="VXO119" si="8080">4*0.556*1.05</f>
        <v>2.34</v>
      </c>
      <c r="VXP119" s="4">
        <f t="shared" si="3878"/>
        <v>42.12</v>
      </c>
      <c r="VXS119" s="1" t="s">
        <v>538</v>
      </c>
      <c r="VXT119" s="4" t="str" cm="1">
        <f t="array" ref="VXT119:VXV119">IFERROR(VLOOKUP(VXS119,[1]MA!$A$6:$D$32,{2,3,4},0),IFERROR(VLOOKUP(VXS119,[1]MO!$A$6:$D$26,{2,3,4},0),IFERROR(VLOOKUP(VXS119,[1]MQ!$A$6:$D$26,{2,3,4},0),IFERROR(VLOOKUP(VXS119,[1]BA!$A$6:$H$184,{2,5,8},0),{"No encontrado","X","X"}))))</f>
        <v>VARILLA CORRUGADA</v>
      </c>
      <c r="VXU119" s="12" t="str">
        <v>Kg</v>
      </c>
      <c r="VXV119" s="4">
        <v>18</v>
      </c>
      <c r="VXW119" s="1">
        <f t="shared" ref="VXW119" si="8081">4*0.556*1.05</f>
        <v>2.34</v>
      </c>
      <c r="VXX119" s="4">
        <f t="shared" si="3880"/>
        <v>42.12</v>
      </c>
      <c r="VYA119" s="1" t="s">
        <v>538</v>
      </c>
      <c r="VYB119" s="4" t="str" cm="1">
        <f t="array" ref="VYB119:VYD119">IFERROR(VLOOKUP(VYA119,[1]MA!$A$6:$D$32,{2,3,4},0),IFERROR(VLOOKUP(VYA119,[1]MO!$A$6:$D$26,{2,3,4},0),IFERROR(VLOOKUP(VYA119,[1]MQ!$A$6:$D$26,{2,3,4},0),IFERROR(VLOOKUP(VYA119,[1]BA!$A$6:$H$184,{2,5,8},0),{"No encontrado","X","X"}))))</f>
        <v>VARILLA CORRUGADA</v>
      </c>
      <c r="VYC119" s="12" t="str">
        <v>Kg</v>
      </c>
      <c r="VYD119" s="4">
        <v>18</v>
      </c>
      <c r="VYE119" s="1">
        <f t="shared" ref="VYE119" si="8082">4*0.556*1.05</f>
        <v>2.34</v>
      </c>
      <c r="VYF119" s="4">
        <f t="shared" si="3882"/>
        <v>42.12</v>
      </c>
      <c r="VYI119" s="1" t="s">
        <v>538</v>
      </c>
      <c r="VYJ119" s="4" t="str" cm="1">
        <f t="array" ref="VYJ119:VYL119">IFERROR(VLOOKUP(VYI119,[1]MA!$A$6:$D$32,{2,3,4},0),IFERROR(VLOOKUP(VYI119,[1]MO!$A$6:$D$26,{2,3,4},0),IFERROR(VLOOKUP(VYI119,[1]MQ!$A$6:$D$26,{2,3,4},0),IFERROR(VLOOKUP(VYI119,[1]BA!$A$6:$H$184,{2,5,8},0),{"No encontrado","X","X"}))))</f>
        <v>VARILLA CORRUGADA</v>
      </c>
      <c r="VYK119" s="12" t="str">
        <v>Kg</v>
      </c>
      <c r="VYL119" s="4">
        <v>18</v>
      </c>
      <c r="VYM119" s="1">
        <f t="shared" ref="VYM119" si="8083">4*0.556*1.05</f>
        <v>2.34</v>
      </c>
      <c r="VYN119" s="4">
        <f t="shared" si="3884"/>
        <v>42.12</v>
      </c>
      <c r="VYQ119" s="1" t="s">
        <v>538</v>
      </c>
      <c r="VYR119" s="4" t="str" cm="1">
        <f t="array" ref="VYR119:VYT119">IFERROR(VLOOKUP(VYQ119,[1]MA!$A$6:$D$32,{2,3,4},0),IFERROR(VLOOKUP(VYQ119,[1]MO!$A$6:$D$26,{2,3,4},0),IFERROR(VLOOKUP(VYQ119,[1]MQ!$A$6:$D$26,{2,3,4},0),IFERROR(VLOOKUP(VYQ119,[1]BA!$A$6:$H$184,{2,5,8},0),{"No encontrado","X","X"}))))</f>
        <v>VARILLA CORRUGADA</v>
      </c>
      <c r="VYS119" s="12" t="str">
        <v>Kg</v>
      </c>
      <c r="VYT119" s="4">
        <v>18</v>
      </c>
      <c r="VYU119" s="1">
        <f t="shared" ref="VYU119" si="8084">4*0.556*1.05</f>
        <v>2.34</v>
      </c>
      <c r="VYV119" s="4">
        <f t="shared" si="3886"/>
        <v>42.12</v>
      </c>
      <c r="VYY119" s="1" t="s">
        <v>538</v>
      </c>
      <c r="VYZ119" s="4" t="str" cm="1">
        <f t="array" ref="VYZ119:VZB119">IFERROR(VLOOKUP(VYY119,[1]MA!$A$6:$D$32,{2,3,4},0),IFERROR(VLOOKUP(VYY119,[1]MO!$A$6:$D$26,{2,3,4},0),IFERROR(VLOOKUP(VYY119,[1]MQ!$A$6:$D$26,{2,3,4},0),IFERROR(VLOOKUP(VYY119,[1]BA!$A$6:$H$184,{2,5,8},0),{"No encontrado","X","X"}))))</f>
        <v>VARILLA CORRUGADA</v>
      </c>
      <c r="VZA119" s="12" t="str">
        <v>Kg</v>
      </c>
      <c r="VZB119" s="4">
        <v>18</v>
      </c>
      <c r="VZC119" s="1">
        <f t="shared" ref="VZC119" si="8085">4*0.556*1.05</f>
        <v>2.34</v>
      </c>
      <c r="VZD119" s="4">
        <f t="shared" si="3888"/>
        <v>42.12</v>
      </c>
      <c r="VZG119" s="1" t="s">
        <v>538</v>
      </c>
      <c r="VZH119" s="4" t="str" cm="1">
        <f t="array" ref="VZH119:VZJ119">IFERROR(VLOOKUP(VZG119,[1]MA!$A$6:$D$32,{2,3,4},0),IFERROR(VLOOKUP(VZG119,[1]MO!$A$6:$D$26,{2,3,4},0),IFERROR(VLOOKUP(VZG119,[1]MQ!$A$6:$D$26,{2,3,4},0),IFERROR(VLOOKUP(VZG119,[1]BA!$A$6:$H$184,{2,5,8},0),{"No encontrado","X","X"}))))</f>
        <v>VARILLA CORRUGADA</v>
      </c>
      <c r="VZI119" s="12" t="str">
        <v>Kg</v>
      </c>
      <c r="VZJ119" s="4">
        <v>18</v>
      </c>
      <c r="VZK119" s="1">
        <f t="shared" ref="VZK119" si="8086">4*0.556*1.05</f>
        <v>2.34</v>
      </c>
      <c r="VZL119" s="4">
        <f t="shared" si="3890"/>
        <v>42.12</v>
      </c>
      <c r="VZO119" s="1" t="s">
        <v>538</v>
      </c>
      <c r="VZP119" s="4" t="str" cm="1">
        <f t="array" ref="VZP119:VZR119">IFERROR(VLOOKUP(VZO119,[1]MA!$A$6:$D$32,{2,3,4},0),IFERROR(VLOOKUP(VZO119,[1]MO!$A$6:$D$26,{2,3,4},0),IFERROR(VLOOKUP(VZO119,[1]MQ!$A$6:$D$26,{2,3,4},0),IFERROR(VLOOKUP(VZO119,[1]BA!$A$6:$H$184,{2,5,8},0),{"No encontrado","X","X"}))))</f>
        <v>VARILLA CORRUGADA</v>
      </c>
      <c r="VZQ119" s="12" t="str">
        <v>Kg</v>
      </c>
      <c r="VZR119" s="4">
        <v>18</v>
      </c>
      <c r="VZS119" s="1">
        <f t="shared" ref="VZS119" si="8087">4*0.556*1.05</f>
        <v>2.34</v>
      </c>
      <c r="VZT119" s="4">
        <f t="shared" si="3892"/>
        <v>42.12</v>
      </c>
      <c r="VZW119" s="1" t="s">
        <v>538</v>
      </c>
      <c r="VZX119" s="4" t="str" cm="1">
        <f t="array" ref="VZX119:VZZ119">IFERROR(VLOOKUP(VZW119,[1]MA!$A$6:$D$32,{2,3,4},0),IFERROR(VLOOKUP(VZW119,[1]MO!$A$6:$D$26,{2,3,4},0),IFERROR(VLOOKUP(VZW119,[1]MQ!$A$6:$D$26,{2,3,4},0),IFERROR(VLOOKUP(VZW119,[1]BA!$A$6:$H$184,{2,5,8},0),{"No encontrado","X","X"}))))</f>
        <v>VARILLA CORRUGADA</v>
      </c>
      <c r="VZY119" s="12" t="str">
        <v>Kg</v>
      </c>
      <c r="VZZ119" s="4">
        <v>18</v>
      </c>
      <c r="WAA119" s="1">
        <f t="shared" ref="WAA119" si="8088">4*0.556*1.05</f>
        <v>2.34</v>
      </c>
      <c r="WAB119" s="4">
        <f t="shared" si="3894"/>
        <v>42.12</v>
      </c>
      <c r="WAE119" s="1" t="s">
        <v>538</v>
      </c>
      <c r="WAF119" s="4" t="str" cm="1">
        <f t="array" ref="WAF119:WAH119">IFERROR(VLOOKUP(WAE119,[1]MA!$A$6:$D$32,{2,3,4},0),IFERROR(VLOOKUP(WAE119,[1]MO!$A$6:$D$26,{2,3,4},0),IFERROR(VLOOKUP(WAE119,[1]MQ!$A$6:$D$26,{2,3,4},0),IFERROR(VLOOKUP(WAE119,[1]BA!$A$6:$H$184,{2,5,8},0),{"No encontrado","X","X"}))))</f>
        <v>VARILLA CORRUGADA</v>
      </c>
      <c r="WAG119" s="12" t="str">
        <v>Kg</v>
      </c>
      <c r="WAH119" s="4">
        <v>18</v>
      </c>
      <c r="WAI119" s="1">
        <f t="shared" ref="WAI119" si="8089">4*0.556*1.05</f>
        <v>2.34</v>
      </c>
      <c r="WAJ119" s="4">
        <f t="shared" si="3896"/>
        <v>42.12</v>
      </c>
      <c r="WAM119" s="1" t="s">
        <v>538</v>
      </c>
      <c r="WAN119" s="4" t="str" cm="1">
        <f t="array" ref="WAN119:WAP119">IFERROR(VLOOKUP(WAM119,[1]MA!$A$6:$D$32,{2,3,4},0),IFERROR(VLOOKUP(WAM119,[1]MO!$A$6:$D$26,{2,3,4},0),IFERROR(VLOOKUP(WAM119,[1]MQ!$A$6:$D$26,{2,3,4},0),IFERROR(VLOOKUP(WAM119,[1]BA!$A$6:$H$184,{2,5,8},0),{"No encontrado","X","X"}))))</f>
        <v>VARILLA CORRUGADA</v>
      </c>
      <c r="WAO119" s="12" t="str">
        <v>Kg</v>
      </c>
      <c r="WAP119" s="4">
        <v>18</v>
      </c>
      <c r="WAQ119" s="1">
        <f t="shared" ref="WAQ119" si="8090">4*0.556*1.05</f>
        <v>2.34</v>
      </c>
      <c r="WAR119" s="4">
        <f t="shared" si="3898"/>
        <v>42.12</v>
      </c>
      <c r="WAU119" s="1" t="s">
        <v>538</v>
      </c>
      <c r="WAV119" s="4" t="str" cm="1">
        <f t="array" ref="WAV119:WAX119">IFERROR(VLOOKUP(WAU119,[1]MA!$A$6:$D$32,{2,3,4},0),IFERROR(VLOOKUP(WAU119,[1]MO!$A$6:$D$26,{2,3,4},0),IFERROR(VLOOKUP(WAU119,[1]MQ!$A$6:$D$26,{2,3,4},0),IFERROR(VLOOKUP(WAU119,[1]BA!$A$6:$H$184,{2,5,8},0),{"No encontrado","X","X"}))))</f>
        <v>VARILLA CORRUGADA</v>
      </c>
      <c r="WAW119" s="12" t="str">
        <v>Kg</v>
      </c>
      <c r="WAX119" s="4">
        <v>18</v>
      </c>
      <c r="WAY119" s="1">
        <f t="shared" ref="WAY119" si="8091">4*0.556*1.05</f>
        <v>2.34</v>
      </c>
      <c r="WAZ119" s="4">
        <f t="shared" si="3900"/>
        <v>42.12</v>
      </c>
      <c r="WBC119" s="1" t="s">
        <v>538</v>
      </c>
      <c r="WBD119" s="4" t="str" cm="1">
        <f t="array" ref="WBD119:WBF119">IFERROR(VLOOKUP(WBC119,[1]MA!$A$6:$D$32,{2,3,4},0),IFERROR(VLOOKUP(WBC119,[1]MO!$A$6:$D$26,{2,3,4},0),IFERROR(VLOOKUP(WBC119,[1]MQ!$A$6:$D$26,{2,3,4},0),IFERROR(VLOOKUP(WBC119,[1]BA!$A$6:$H$184,{2,5,8},0),{"No encontrado","X","X"}))))</f>
        <v>VARILLA CORRUGADA</v>
      </c>
      <c r="WBE119" s="12" t="str">
        <v>Kg</v>
      </c>
      <c r="WBF119" s="4">
        <v>18</v>
      </c>
      <c r="WBG119" s="1">
        <f t="shared" ref="WBG119" si="8092">4*0.556*1.05</f>
        <v>2.34</v>
      </c>
      <c r="WBH119" s="4">
        <f t="shared" si="3902"/>
        <v>42.12</v>
      </c>
      <c r="WBK119" s="1" t="s">
        <v>538</v>
      </c>
      <c r="WBL119" s="4" t="str" cm="1">
        <f t="array" ref="WBL119:WBN119">IFERROR(VLOOKUP(WBK119,[1]MA!$A$6:$D$32,{2,3,4},0),IFERROR(VLOOKUP(WBK119,[1]MO!$A$6:$D$26,{2,3,4},0),IFERROR(VLOOKUP(WBK119,[1]MQ!$A$6:$D$26,{2,3,4},0),IFERROR(VLOOKUP(WBK119,[1]BA!$A$6:$H$184,{2,5,8},0),{"No encontrado","X","X"}))))</f>
        <v>VARILLA CORRUGADA</v>
      </c>
      <c r="WBM119" s="12" t="str">
        <v>Kg</v>
      </c>
      <c r="WBN119" s="4">
        <v>18</v>
      </c>
      <c r="WBO119" s="1">
        <f t="shared" ref="WBO119" si="8093">4*0.556*1.05</f>
        <v>2.34</v>
      </c>
      <c r="WBP119" s="4">
        <f t="shared" si="3904"/>
        <v>42.12</v>
      </c>
      <c r="WBS119" s="1" t="s">
        <v>538</v>
      </c>
      <c r="WBT119" s="4" t="str" cm="1">
        <f t="array" ref="WBT119:WBV119">IFERROR(VLOOKUP(WBS119,[1]MA!$A$6:$D$32,{2,3,4},0),IFERROR(VLOOKUP(WBS119,[1]MO!$A$6:$D$26,{2,3,4},0),IFERROR(VLOOKUP(WBS119,[1]MQ!$A$6:$D$26,{2,3,4},0),IFERROR(VLOOKUP(WBS119,[1]BA!$A$6:$H$184,{2,5,8},0),{"No encontrado","X","X"}))))</f>
        <v>VARILLA CORRUGADA</v>
      </c>
      <c r="WBU119" s="12" t="str">
        <v>Kg</v>
      </c>
      <c r="WBV119" s="4">
        <v>18</v>
      </c>
      <c r="WBW119" s="1">
        <f t="shared" ref="WBW119" si="8094">4*0.556*1.05</f>
        <v>2.34</v>
      </c>
      <c r="WBX119" s="4">
        <f t="shared" si="3906"/>
        <v>42.12</v>
      </c>
      <c r="WCA119" s="1" t="s">
        <v>538</v>
      </c>
      <c r="WCB119" s="4" t="str" cm="1">
        <f t="array" ref="WCB119:WCD119">IFERROR(VLOOKUP(WCA119,[1]MA!$A$6:$D$32,{2,3,4},0),IFERROR(VLOOKUP(WCA119,[1]MO!$A$6:$D$26,{2,3,4},0),IFERROR(VLOOKUP(WCA119,[1]MQ!$A$6:$D$26,{2,3,4},0),IFERROR(VLOOKUP(WCA119,[1]BA!$A$6:$H$184,{2,5,8},0),{"No encontrado","X","X"}))))</f>
        <v>VARILLA CORRUGADA</v>
      </c>
      <c r="WCC119" s="12" t="str">
        <v>Kg</v>
      </c>
      <c r="WCD119" s="4">
        <v>18</v>
      </c>
      <c r="WCE119" s="1">
        <f t="shared" ref="WCE119" si="8095">4*0.556*1.05</f>
        <v>2.34</v>
      </c>
      <c r="WCF119" s="4">
        <f t="shared" si="3908"/>
        <v>42.12</v>
      </c>
      <c r="WCI119" s="1" t="s">
        <v>538</v>
      </c>
      <c r="WCJ119" s="4" t="str" cm="1">
        <f t="array" ref="WCJ119:WCL119">IFERROR(VLOOKUP(WCI119,[1]MA!$A$6:$D$32,{2,3,4},0),IFERROR(VLOOKUP(WCI119,[1]MO!$A$6:$D$26,{2,3,4},0),IFERROR(VLOOKUP(WCI119,[1]MQ!$A$6:$D$26,{2,3,4},0),IFERROR(VLOOKUP(WCI119,[1]BA!$A$6:$H$184,{2,5,8},0),{"No encontrado","X","X"}))))</f>
        <v>VARILLA CORRUGADA</v>
      </c>
      <c r="WCK119" s="12" t="str">
        <v>Kg</v>
      </c>
      <c r="WCL119" s="4">
        <v>18</v>
      </c>
      <c r="WCM119" s="1">
        <f t="shared" ref="WCM119" si="8096">4*0.556*1.05</f>
        <v>2.34</v>
      </c>
      <c r="WCN119" s="4">
        <f t="shared" si="3910"/>
        <v>42.12</v>
      </c>
      <c r="WCQ119" s="1" t="s">
        <v>538</v>
      </c>
      <c r="WCR119" s="4" t="str" cm="1">
        <f t="array" ref="WCR119:WCT119">IFERROR(VLOOKUP(WCQ119,[1]MA!$A$6:$D$32,{2,3,4},0),IFERROR(VLOOKUP(WCQ119,[1]MO!$A$6:$D$26,{2,3,4},0),IFERROR(VLOOKUP(WCQ119,[1]MQ!$A$6:$D$26,{2,3,4},0),IFERROR(VLOOKUP(WCQ119,[1]BA!$A$6:$H$184,{2,5,8},0),{"No encontrado","X","X"}))))</f>
        <v>VARILLA CORRUGADA</v>
      </c>
      <c r="WCS119" s="12" t="str">
        <v>Kg</v>
      </c>
      <c r="WCT119" s="4">
        <v>18</v>
      </c>
      <c r="WCU119" s="1">
        <f t="shared" ref="WCU119" si="8097">4*0.556*1.05</f>
        <v>2.34</v>
      </c>
      <c r="WCV119" s="4">
        <f t="shared" si="3912"/>
        <v>42.12</v>
      </c>
      <c r="WCY119" s="1" t="s">
        <v>538</v>
      </c>
      <c r="WCZ119" s="4" t="str" cm="1">
        <f t="array" ref="WCZ119:WDB119">IFERROR(VLOOKUP(WCY119,[1]MA!$A$6:$D$32,{2,3,4},0),IFERROR(VLOOKUP(WCY119,[1]MO!$A$6:$D$26,{2,3,4},0),IFERROR(VLOOKUP(WCY119,[1]MQ!$A$6:$D$26,{2,3,4},0),IFERROR(VLOOKUP(WCY119,[1]BA!$A$6:$H$184,{2,5,8},0),{"No encontrado","X","X"}))))</f>
        <v>VARILLA CORRUGADA</v>
      </c>
      <c r="WDA119" s="12" t="str">
        <v>Kg</v>
      </c>
      <c r="WDB119" s="4">
        <v>18</v>
      </c>
      <c r="WDC119" s="1">
        <f t="shared" ref="WDC119" si="8098">4*0.556*1.05</f>
        <v>2.34</v>
      </c>
      <c r="WDD119" s="4">
        <f t="shared" si="3914"/>
        <v>42.12</v>
      </c>
      <c r="WDG119" s="1" t="s">
        <v>538</v>
      </c>
      <c r="WDH119" s="4" t="str" cm="1">
        <f t="array" ref="WDH119:WDJ119">IFERROR(VLOOKUP(WDG119,[1]MA!$A$6:$D$32,{2,3,4},0),IFERROR(VLOOKUP(WDG119,[1]MO!$A$6:$D$26,{2,3,4},0),IFERROR(VLOOKUP(WDG119,[1]MQ!$A$6:$D$26,{2,3,4},0),IFERROR(VLOOKUP(WDG119,[1]BA!$A$6:$H$184,{2,5,8},0),{"No encontrado","X","X"}))))</f>
        <v>VARILLA CORRUGADA</v>
      </c>
      <c r="WDI119" s="12" t="str">
        <v>Kg</v>
      </c>
      <c r="WDJ119" s="4">
        <v>18</v>
      </c>
      <c r="WDK119" s="1">
        <f t="shared" ref="WDK119" si="8099">4*0.556*1.05</f>
        <v>2.34</v>
      </c>
      <c r="WDL119" s="4">
        <f t="shared" si="3916"/>
        <v>42.12</v>
      </c>
      <c r="WDO119" s="1" t="s">
        <v>538</v>
      </c>
      <c r="WDP119" s="4" t="str" cm="1">
        <f t="array" ref="WDP119:WDR119">IFERROR(VLOOKUP(WDO119,[1]MA!$A$6:$D$32,{2,3,4},0),IFERROR(VLOOKUP(WDO119,[1]MO!$A$6:$D$26,{2,3,4},0),IFERROR(VLOOKUP(WDO119,[1]MQ!$A$6:$D$26,{2,3,4},0),IFERROR(VLOOKUP(WDO119,[1]BA!$A$6:$H$184,{2,5,8},0),{"No encontrado","X","X"}))))</f>
        <v>VARILLA CORRUGADA</v>
      </c>
      <c r="WDQ119" s="12" t="str">
        <v>Kg</v>
      </c>
      <c r="WDR119" s="4">
        <v>18</v>
      </c>
      <c r="WDS119" s="1">
        <f t="shared" ref="WDS119" si="8100">4*0.556*1.05</f>
        <v>2.34</v>
      </c>
      <c r="WDT119" s="4">
        <f t="shared" si="3918"/>
        <v>42.12</v>
      </c>
      <c r="WDW119" s="1" t="s">
        <v>538</v>
      </c>
      <c r="WDX119" s="4" t="str" cm="1">
        <f t="array" ref="WDX119:WDZ119">IFERROR(VLOOKUP(WDW119,[1]MA!$A$6:$D$32,{2,3,4},0),IFERROR(VLOOKUP(WDW119,[1]MO!$A$6:$D$26,{2,3,4},0),IFERROR(VLOOKUP(WDW119,[1]MQ!$A$6:$D$26,{2,3,4},0),IFERROR(VLOOKUP(WDW119,[1]BA!$A$6:$H$184,{2,5,8},0),{"No encontrado","X","X"}))))</f>
        <v>VARILLA CORRUGADA</v>
      </c>
      <c r="WDY119" s="12" t="str">
        <v>Kg</v>
      </c>
      <c r="WDZ119" s="4">
        <v>18</v>
      </c>
      <c r="WEA119" s="1">
        <f t="shared" ref="WEA119" si="8101">4*0.556*1.05</f>
        <v>2.34</v>
      </c>
      <c r="WEB119" s="4">
        <f t="shared" si="3920"/>
        <v>42.12</v>
      </c>
      <c r="WEE119" s="1" t="s">
        <v>538</v>
      </c>
      <c r="WEF119" s="4" t="str" cm="1">
        <f t="array" ref="WEF119:WEH119">IFERROR(VLOOKUP(WEE119,[1]MA!$A$6:$D$32,{2,3,4},0),IFERROR(VLOOKUP(WEE119,[1]MO!$A$6:$D$26,{2,3,4},0),IFERROR(VLOOKUP(WEE119,[1]MQ!$A$6:$D$26,{2,3,4},0),IFERROR(VLOOKUP(WEE119,[1]BA!$A$6:$H$184,{2,5,8},0),{"No encontrado","X","X"}))))</f>
        <v>VARILLA CORRUGADA</v>
      </c>
      <c r="WEG119" s="12" t="str">
        <v>Kg</v>
      </c>
      <c r="WEH119" s="4">
        <v>18</v>
      </c>
      <c r="WEI119" s="1">
        <f t="shared" ref="WEI119" si="8102">4*0.556*1.05</f>
        <v>2.34</v>
      </c>
      <c r="WEJ119" s="4">
        <f t="shared" si="3922"/>
        <v>42.12</v>
      </c>
      <c r="WEM119" s="1" t="s">
        <v>538</v>
      </c>
      <c r="WEN119" s="4" t="str" cm="1">
        <f t="array" ref="WEN119:WEP119">IFERROR(VLOOKUP(WEM119,[1]MA!$A$6:$D$32,{2,3,4},0),IFERROR(VLOOKUP(WEM119,[1]MO!$A$6:$D$26,{2,3,4},0),IFERROR(VLOOKUP(WEM119,[1]MQ!$A$6:$D$26,{2,3,4},0),IFERROR(VLOOKUP(WEM119,[1]BA!$A$6:$H$184,{2,5,8},0),{"No encontrado","X","X"}))))</f>
        <v>VARILLA CORRUGADA</v>
      </c>
      <c r="WEO119" s="12" t="str">
        <v>Kg</v>
      </c>
      <c r="WEP119" s="4">
        <v>18</v>
      </c>
      <c r="WEQ119" s="1">
        <f t="shared" ref="WEQ119" si="8103">4*0.556*1.05</f>
        <v>2.34</v>
      </c>
      <c r="WER119" s="4">
        <f t="shared" si="3924"/>
        <v>42.12</v>
      </c>
      <c r="WEU119" s="1" t="s">
        <v>538</v>
      </c>
      <c r="WEV119" s="4" t="str" cm="1">
        <f t="array" ref="WEV119:WEX119">IFERROR(VLOOKUP(WEU119,[1]MA!$A$6:$D$32,{2,3,4},0),IFERROR(VLOOKUP(WEU119,[1]MO!$A$6:$D$26,{2,3,4},0),IFERROR(VLOOKUP(WEU119,[1]MQ!$A$6:$D$26,{2,3,4},0),IFERROR(VLOOKUP(WEU119,[1]BA!$A$6:$H$184,{2,5,8},0),{"No encontrado","X","X"}))))</f>
        <v>VARILLA CORRUGADA</v>
      </c>
      <c r="WEW119" s="12" t="str">
        <v>Kg</v>
      </c>
      <c r="WEX119" s="4">
        <v>18</v>
      </c>
      <c r="WEY119" s="1">
        <f t="shared" ref="WEY119" si="8104">4*0.556*1.05</f>
        <v>2.34</v>
      </c>
      <c r="WEZ119" s="4">
        <f t="shared" si="3926"/>
        <v>42.12</v>
      </c>
      <c r="WFC119" s="1" t="s">
        <v>538</v>
      </c>
      <c r="WFD119" s="4" t="str" cm="1">
        <f t="array" ref="WFD119:WFF119">IFERROR(VLOOKUP(WFC119,[1]MA!$A$6:$D$32,{2,3,4},0),IFERROR(VLOOKUP(WFC119,[1]MO!$A$6:$D$26,{2,3,4},0),IFERROR(VLOOKUP(WFC119,[1]MQ!$A$6:$D$26,{2,3,4},0),IFERROR(VLOOKUP(WFC119,[1]BA!$A$6:$H$184,{2,5,8},0),{"No encontrado","X","X"}))))</f>
        <v>VARILLA CORRUGADA</v>
      </c>
      <c r="WFE119" s="12" t="str">
        <v>Kg</v>
      </c>
      <c r="WFF119" s="4">
        <v>18</v>
      </c>
      <c r="WFG119" s="1">
        <f t="shared" ref="WFG119" si="8105">4*0.556*1.05</f>
        <v>2.34</v>
      </c>
      <c r="WFH119" s="4">
        <f t="shared" si="3928"/>
        <v>42.12</v>
      </c>
      <c r="WFK119" s="1" t="s">
        <v>538</v>
      </c>
      <c r="WFL119" s="4" t="str" cm="1">
        <f t="array" ref="WFL119:WFN119">IFERROR(VLOOKUP(WFK119,[1]MA!$A$6:$D$32,{2,3,4},0),IFERROR(VLOOKUP(WFK119,[1]MO!$A$6:$D$26,{2,3,4},0),IFERROR(VLOOKUP(WFK119,[1]MQ!$A$6:$D$26,{2,3,4},0),IFERROR(VLOOKUP(WFK119,[1]BA!$A$6:$H$184,{2,5,8},0),{"No encontrado","X","X"}))))</f>
        <v>VARILLA CORRUGADA</v>
      </c>
      <c r="WFM119" s="12" t="str">
        <v>Kg</v>
      </c>
      <c r="WFN119" s="4">
        <v>18</v>
      </c>
      <c r="WFO119" s="1">
        <f t="shared" ref="WFO119" si="8106">4*0.556*1.05</f>
        <v>2.34</v>
      </c>
      <c r="WFP119" s="4">
        <f t="shared" si="3930"/>
        <v>42.12</v>
      </c>
      <c r="WFS119" s="1" t="s">
        <v>538</v>
      </c>
      <c r="WFT119" s="4" t="str" cm="1">
        <f t="array" ref="WFT119:WFV119">IFERROR(VLOOKUP(WFS119,[1]MA!$A$6:$D$32,{2,3,4},0),IFERROR(VLOOKUP(WFS119,[1]MO!$A$6:$D$26,{2,3,4},0),IFERROR(VLOOKUP(WFS119,[1]MQ!$A$6:$D$26,{2,3,4},0),IFERROR(VLOOKUP(WFS119,[1]BA!$A$6:$H$184,{2,5,8},0),{"No encontrado","X","X"}))))</f>
        <v>VARILLA CORRUGADA</v>
      </c>
      <c r="WFU119" s="12" t="str">
        <v>Kg</v>
      </c>
      <c r="WFV119" s="4">
        <v>18</v>
      </c>
      <c r="WFW119" s="1">
        <f t="shared" ref="WFW119" si="8107">4*0.556*1.05</f>
        <v>2.34</v>
      </c>
      <c r="WFX119" s="4">
        <f t="shared" si="3932"/>
        <v>42.12</v>
      </c>
      <c r="WGA119" s="1" t="s">
        <v>538</v>
      </c>
      <c r="WGB119" s="4" t="str" cm="1">
        <f t="array" ref="WGB119:WGD119">IFERROR(VLOOKUP(WGA119,[1]MA!$A$6:$D$32,{2,3,4},0),IFERROR(VLOOKUP(WGA119,[1]MO!$A$6:$D$26,{2,3,4},0),IFERROR(VLOOKUP(WGA119,[1]MQ!$A$6:$D$26,{2,3,4},0),IFERROR(VLOOKUP(WGA119,[1]BA!$A$6:$H$184,{2,5,8},0),{"No encontrado","X","X"}))))</f>
        <v>VARILLA CORRUGADA</v>
      </c>
      <c r="WGC119" s="12" t="str">
        <v>Kg</v>
      </c>
      <c r="WGD119" s="4">
        <v>18</v>
      </c>
      <c r="WGE119" s="1">
        <f t="shared" ref="WGE119" si="8108">4*0.556*1.05</f>
        <v>2.34</v>
      </c>
      <c r="WGF119" s="4">
        <f t="shared" si="3934"/>
        <v>42.12</v>
      </c>
      <c r="WGI119" s="1" t="s">
        <v>538</v>
      </c>
      <c r="WGJ119" s="4" t="str" cm="1">
        <f t="array" ref="WGJ119:WGL119">IFERROR(VLOOKUP(WGI119,[1]MA!$A$6:$D$32,{2,3,4},0),IFERROR(VLOOKUP(WGI119,[1]MO!$A$6:$D$26,{2,3,4},0),IFERROR(VLOOKUP(WGI119,[1]MQ!$A$6:$D$26,{2,3,4},0),IFERROR(VLOOKUP(WGI119,[1]BA!$A$6:$H$184,{2,5,8},0),{"No encontrado","X","X"}))))</f>
        <v>VARILLA CORRUGADA</v>
      </c>
      <c r="WGK119" s="12" t="str">
        <v>Kg</v>
      </c>
      <c r="WGL119" s="4">
        <v>18</v>
      </c>
      <c r="WGM119" s="1">
        <f t="shared" ref="WGM119" si="8109">4*0.556*1.05</f>
        <v>2.34</v>
      </c>
      <c r="WGN119" s="4">
        <f t="shared" si="3936"/>
        <v>42.12</v>
      </c>
      <c r="WGQ119" s="1" t="s">
        <v>538</v>
      </c>
      <c r="WGR119" s="4" t="str" cm="1">
        <f t="array" ref="WGR119:WGT119">IFERROR(VLOOKUP(WGQ119,[1]MA!$A$6:$D$32,{2,3,4},0),IFERROR(VLOOKUP(WGQ119,[1]MO!$A$6:$D$26,{2,3,4},0),IFERROR(VLOOKUP(WGQ119,[1]MQ!$A$6:$D$26,{2,3,4},0),IFERROR(VLOOKUP(WGQ119,[1]BA!$A$6:$H$184,{2,5,8},0),{"No encontrado","X","X"}))))</f>
        <v>VARILLA CORRUGADA</v>
      </c>
      <c r="WGS119" s="12" t="str">
        <v>Kg</v>
      </c>
      <c r="WGT119" s="4">
        <v>18</v>
      </c>
      <c r="WGU119" s="1">
        <f t="shared" ref="WGU119" si="8110">4*0.556*1.05</f>
        <v>2.34</v>
      </c>
      <c r="WGV119" s="4">
        <f t="shared" si="3938"/>
        <v>42.12</v>
      </c>
      <c r="WGY119" s="1" t="s">
        <v>538</v>
      </c>
      <c r="WGZ119" s="4" t="str" cm="1">
        <f t="array" ref="WGZ119:WHB119">IFERROR(VLOOKUP(WGY119,[1]MA!$A$6:$D$32,{2,3,4},0),IFERROR(VLOOKUP(WGY119,[1]MO!$A$6:$D$26,{2,3,4},0),IFERROR(VLOOKUP(WGY119,[1]MQ!$A$6:$D$26,{2,3,4},0),IFERROR(VLOOKUP(WGY119,[1]BA!$A$6:$H$184,{2,5,8},0),{"No encontrado","X","X"}))))</f>
        <v>VARILLA CORRUGADA</v>
      </c>
      <c r="WHA119" s="12" t="str">
        <v>Kg</v>
      </c>
      <c r="WHB119" s="4">
        <v>18</v>
      </c>
      <c r="WHC119" s="1">
        <f t="shared" ref="WHC119" si="8111">4*0.556*1.05</f>
        <v>2.34</v>
      </c>
      <c r="WHD119" s="4">
        <f t="shared" si="3940"/>
        <v>42.12</v>
      </c>
      <c r="WHG119" s="1" t="s">
        <v>538</v>
      </c>
      <c r="WHH119" s="4" t="str" cm="1">
        <f t="array" ref="WHH119:WHJ119">IFERROR(VLOOKUP(WHG119,[1]MA!$A$6:$D$32,{2,3,4},0),IFERROR(VLOOKUP(WHG119,[1]MO!$A$6:$D$26,{2,3,4},0),IFERROR(VLOOKUP(WHG119,[1]MQ!$A$6:$D$26,{2,3,4},0),IFERROR(VLOOKUP(WHG119,[1]BA!$A$6:$H$184,{2,5,8},0),{"No encontrado","X","X"}))))</f>
        <v>VARILLA CORRUGADA</v>
      </c>
      <c r="WHI119" s="12" t="str">
        <v>Kg</v>
      </c>
      <c r="WHJ119" s="4">
        <v>18</v>
      </c>
      <c r="WHK119" s="1">
        <f t="shared" ref="WHK119" si="8112">4*0.556*1.05</f>
        <v>2.34</v>
      </c>
      <c r="WHL119" s="4">
        <f t="shared" si="3942"/>
        <v>42.12</v>
      </c>
      <c r="WHO119" s="1" t="s">
        <v>538</v>
      </c>
      <c r="WHP119" s="4" t="str" cm="1">
        <f t="array" ref="WHP119:WHR119">IFERROR(VLOOKUP(WHO119,[1]MA!$A$6:$D$32,{2,3,4},0),IFERROR(VLOOKUP(WHO119,[1]MO!$A$6:$D$26,{2,3,4},0),IFERROR(VLOOKUP(WHO119,[1]MQ!$A$6:$D$26,{2,3,4},0),IFERROR(VLOOKUP(WHO119,[1]BA!$A$6:$H$184,{2,5,8},0),{"No encontrado","X","X"}))))</f>
        <v>VARILLA CORRUGADA</v>
      </c>
      <c r="WHQ119" s="12" t="str">
        <v>Kg</v>
      </c>
      <c r="WHR119" s="4">
        <v>18</v>
      </c>
      <c r="WHS119" s="1">
        <f t="shared" ref="WHS119" si="8113">4*0.556*1.05</f>
        <v>2.34</v>
      </c>
      <c r="WHT119" s="4">
        <f t="shared" si="3944"/>
        <v>42.12</v>
      </c>
      <c r="WHW119" s="1" t="s">
        <v>538</v>
      </c>
      <c r="WHX119" s="4" t="str" cm="1">
        <f t="array" ref="WHX119:WHZ119">IFERROR(VLOOKUP(WHW119,[1]MA!$A$6:$D$32,{2,3,4},0),IFERROR(VLOOKUP(WHW119,[1]MO!$A$6:$D$26,{2,3,4},0),IFERROR(VLOOKUP(WHW119,[1]MQ!$A$6:$D$26,{2,3,4},0),IFERROR(VLOOKUP(WHW119,[1]BA!$A$6:$H$184,{2,5,8},0),{"No encontrado","X","X"}))))</f>
        <v>VARILLA CORRUGADA</v>
      </c>
      <c r="WHY119" s="12" t="str">
        <v>Kg</v>
      </c>
      <c r="WHZ119" s="4">
        <v>18</v>
      </c>
      <c r="WIA119" s="1">
        <f t="shared" ref="WIA119" si="8114">4*0.556*1.05</f>
        <v>2.34</v>
      </c>
      <c r="WIB119" s="4">
        <f t="shared" si="3946"/>
        <v>42.12</v>
      </c>
      <c r="WIE119" s="1" t="s">
        <v>538</v>
      </c>
      <c r="WIF119" s="4" t="str" cm="1">
        <f t="array" ref="WIF119:WIH119">IFERROR(VLOOKUP(WIE119,[1]MA!$A$6:$D$32,{2,3,4},0),IFERROR(VLOOKUP(WIE119,[1]MO!$A$6:$D$26,{2,3,4},0),IFERROR(VLOOKUP(WIE119,[1]MQ!$A$6:$D$26,{2,3,4},0),IFERROR(VLOOKUP(WIE119,[1]BA!$A$6:$H$184,{2,5,8},0),{"No encontrado","X","X"}))))</f>
        <v>VARILLA CORRUGADA</v>
      </c>
      <c r="WIG119" s="12" t="str">
        <v>Kg</v>
      </c>
      <c r="WIH119" s="4">
        <v>18</v>
      </c>
      <c r="WII119" s="1">
        <f t="shared" ref="WII119" si="8115">4*0.556*1.05</f>
        <v>2.34</v>
      </c>
      <c r="WIJ119" s="4">
        <f t="shared" si="3948"/>
        <v>42.12</v>
      </c>
      <c r="WIM119" s="1" t="s">
        <v>538</v>
      </c>
      <c r="WIN119" s="4" t="str" cm="1">
        <f t="array" ref="WIN119:WIP119">IFERROR(VLOOKUP(WIM119,[1]MA!$A$6:$D$32,{2,3,4},0),IFERROR(VLOOKUP(WIM119,[1]MO!$A$6:$D$26,{2,3,4},0),IFERROR(VLOOKUP(WIM119,[1]MQ!$A$6:$D$26,{2,3,4},0),IFERROR(VLOOKUP(WIM119,[1]BA!$A$6:$H$184,{2,5,8},0),{"No encontrado","X","X"}))))</f>
        <v>VARILLA CORRUGADA</v>
      </c>
      <c r="WIO119" s="12" t="str">
        <v>Kg</v>
      </c>
      <c r="WIP119" s="4">
        <v>18</v>
      </c>
      <c r="WIQ119" s="1">
        <f t="shared" ref="WIQ119" si="8116">4*0.556*1.05</f>
        <v>2.34</v>
      </c>
      <c r="WIR119" s="4">
        <f t="shared" si="3950"/>
        <v>42.12</v>
      </c>
      <c r="WIU119" s="1" t="s">
        <v>538</v>
      </c>
      <c r="WIV119" s="4" t="str" cm="1">
        <f t="array" ref="WIV119:WIX119">IFERROR(VLOOKUP(WIU119,[1]MA!$A$6:$D$32,{2,3,4},0),IFERROR(VLOOKUP(WIU119,[1]MO!$A$6:$D$26,{2,3,4},0),IFERROR(VLOOKUP(WIU119,[1]MQ!$A$6:$D$26,{2,3,4},0),IFERROR(VLOOKUP(WIU119,[1]BA!$A$6:$H$184,{2,5,8},0),{"No encontrado","X","X"}))))</f>
        <v>VARILLA CORRUGADA</v>
      </c>
      <c r="WIW119" s="12" t="str">
        <v>Kg</v>
      </c>
      <c r="WIX119" s="4">
        <v>18</v>
      </c>
      <c r="WIY119" s="1">
        <f t="shared" ref="WIY119" si="8117">4*0.556*1.05</f>
        <v>2.34</v>
      </c>
      <c r="WIZ119" s="4">
        <f t="shared" si="3952"/>
        <v>42.12</v>
      </c>
      <c r="WJC119" s="1" t="s">
        <v>538</v>
      </c>
      <c r="WJD119" s="4" t="str" cm="1">
        <f t="array" ref="WJD119:WJF119">IFERROR(VLOOKUP(WJC119,[1]MA!$A$6:$D$32,{2,3,4},0),IFERROR(VLOOKUP(WJC119,[1]MO!$A$6:$D$26,{2,3,4},0),IFERROR(VLOOKUP(WJC119,[1]MQ!$A$6:$D$26,{2,3,4},0),IFERROR(VLOOKUP(WJC119,[1]BA!$A$6:$H$184,{2,5,8},0),{"No encontrado","X","X"}))))</f>
        <v>VARILLA CORRUGADA</v>
      </c>
      <c r="WJE119" s="12" t="str">
        <v>Kg</v>
      </c>
      <c r="WJF119" s="4">
        <v>18</v>
      </c>
      <c r="WJG119" s="1">
        <f t="shared" ref="WJG119" si="8118">4*0.556*1.05</f>
        <v>2.34</v>
      </c>
      <c r="WJH119" s="4">
        <f t="shared" si="3954"/>
        <v>42.12</v>
      </c>
      <c r="WJK119" s="1" t="s">
        <v>538</v>
      </c>
      <c r="WJL119" s="4" t="str" cm="1">
        <f t="array" ref="WJL119:WJN119">IFERROR(VLOOKUP(WJK119,[1]MA!$A$6:$D$32,{2,3,4},0),IFERROR(VLOOKUP(WJK119,[1]MO!$A$6:$D$26,{2,3,4},0),IFERROR(VLOOKUP(WJK119,[1]MQ!$A$6:$D$26,{2,3,4},0),IFERROR(VLOOKUP(WJK119,[1]BA!$A$6:$H$184,{2,5,8},0),{"No encontrado","X","X"}))))</f>
        <v>VARILLA CORRUGADA</v>
      </c>
      <c r="WJM119" s="12" t="str">
        <v>Kg</v>
      </c>
      <c r="WJN119" s="4">
        <v>18</v>
      </c>
      <c r="WJO119" s="1">
        <f t="shared" ref="WJO119" si="8119">4*0.556*1.05</f>
        <v>2.34</v>
      </c>
      <c r="WJP119" s="4">
        <f t="shared" si="3956"/>
        <v>42.12</v>
      </c>
      <c r="WJS119" s="1" t="s">
        <v>538</v>
      </c>
      <c r="WJT119" s="4" t="str" cm="1">
        <f t="array" ref="WJT119:WJV119">IFERROR(VLOOKUP(WJS119,[1]MA!$A$6:$D$32,{2,3,4},0),IFERROR(VLOOKUP(WJS119,[1]MO!$A$6:$D$26,{2,3,4},0),IFERROR(VLOOKUP(WJS119,[1]MQ!$A$6:$D$26,{2,3,4},0),IFERROR(VLOOKUP(WJS119,[1]BA!$A$6:$H$184,{2,5,8},0),{"No encontrado","X","X"}))))</f>
        <v>VARILLA CORRUGADA</v>
      </c>
      <c r="WJU119" s="12" t="str">
        <v>Kg</v>
      </c>
      <c r="WJV119" s="4">
        <v>18</v>
      </c>
      <c r="WJW119" s="1">
        <f t="shared" ref="WJW119" si="8120">4*0.556*1.05</f>
        <v>2.34</v>
      </c>
      <c r="WJX119" s="4">
        <f t="shared" si="3958"/>
        <v>42.12</v>
      </c>
      <c r="WKA119" s="1" t="s">
        <v>538</v>
      </c>
      <c r="WKB119" s="4" t="str" cm="1">
        <f t="array" ref="WKB119:WKD119">IFERROR(VLOOKUP(WKA119,[1]MA!$A$6:$D$32,{2,3,4},0),IFERROR(VLOOKUP(WKA119,[1]MO!$A$6:$D$26,{2,3,4},0),IFERROR(VLOOKUP(WKA119,[1]MQ!$A$6:$D$26,{2,3,4},0),IFERROR(VLOOKUP(WKA119,[1]BA!$A$6:$H$184,{2,5,8},0),{"No encontrado","X","X"}))))</f>
        <v>VARILLA CORRUGADA</v>
      </c>
      <c r="WKC119" s="12" t="str">
        <v>Kg</v>
      </c>
      <c r="WKD119" s="4">
        <v>18</v>
      </c>
      <c r="WKE119" s="1">
        <f t="shared" ref="WKE119" si="8121">4*0.556*1.05</f>
        <v>2.34</v>
      </c>
      <c r="WKF119" s="4">
        <f t="shared" si="3960"/>
        <v>42.12</v>
      </c>
      <c r="WKI119" s="1" t="s">
        <v>538</v>
      </c>
      <c r="WKJ119" s="4" t="str" cm="1">
        <f t="array" ref="WKJ119:WKL119">IFERROR(VLOOKUP(WKI119,[1]MA!$A$6:$D$32,{2,3,4},0),IFERROR(VLOOKUP(WKI119,[1]MO!$A$6:$D$26,{2,3,4},0),IFERROR(VLOOKUP(WKI119,[1]MQ!$A$6:$D$26,{2,3,4},0),IFERROR(VLOOKUP(WKI119,[1]BA!$A$6:$H$184,{2,5,8},0),{"No encontrado","X","X"}))))</f>
        <v>VARILLA CORRUGADA</v>
      </c>
      <c r="WKK119" s="12" t="str">
        <v>Kg</v>
      </c>
      <c r="WKL119" s="4">
        <v>18</v>
      </c>
      <c r="WKM119" s="1">
        <f t="shared" ref="WKM119" si="8122">4*0.556*1.05</f>
        <v>2.34</v>
      </c>
      <c r="WKN119" s="4">
        <f t="shared" si="3962"/>
        <v>42.12</v>
      </c>
      <c r="WKQ119" s="1" t="s">
        <v>538</v>
      </c>
      <c r="WKR119" s="4" t="str" cm="1">
        <f t="array" ref="WKR119:WKT119">IFERROR(VLOOKUP(WKQ119,[1]MA!$A$6:$D$32,{2,3,4},0),IFERROR(VLOOKUP(WKQ119,[1]MO!$A$6:$D$26,{2,3,4},0),IFERROR(VLOOKUP(WKQ119,[1]MQ!$A$6:$D$26,{2,3,4},0),IFERROR(VLOOKUP(WKQ119,[1]BA!$A$6:$H$184,{2,5,8},0),{"No encontrado","X","X"}))))</f>
        <v>VARILLA CORRUGADA</v>
      </c>
      <c r="WKS119" s="12" t="str">
        <v>Kg</v>
      </c>
      <c r="WKT119" s="4">
        <v>18</v>
      </c>
      <c r="WKU119" s="1">
        <f t="shared" ref="WKU119" si="8123">4*0.556*1.05</f>
        <v>2.34</v>
      </c>
      <c r="WKV119" s="4">
        <f t="shared" si="3964"/>
        <v>42.12</v>
      </c>
      <c r="WKY119" s="1" t="s">
        <v>538</v>
      </c>
      <c r="WKZ119" s="4" t="str" cm="1">
        <f t="array" ref="WKZ119:WLB119">IFERROR(VLOOKUP(WKY119,[1]MA!$A$6:$D$32,{2,3,4},0),IFERROR(VLOOKUP(WKY119,[1]MO!$A$6:$D$26,{2,3,4},0),IFERROR(VLOOKUP(WKY119,[1]MQ!$A$6:$D$26,{2,3,4},0),IFERROR(VLOOKUP(WKY119,[1]BA!$A$6:$H$184,{2,5,8},0),{"No encontrado","X","X"}))))</f>
        <v>VARILLA CORRUGADA</v>
      </c>
      <c r="WLA119" s="12" t="str">
        <v>Kg</v>
      </c>
      <c r="WLB119" s="4">
        <v>18</v>
      </c>
      <c r="WLC119" s="1">
        <f t="shared" ref="WLC119" si="8124">4*0.556*1.05</f>
        <v>2.34</v>
      </c>
      <c r="WLD119" s="4">
        <f t="shared" si="3966"/>
        <v>42.12</v>
      </c>
      <c r="WLG119" s="1" t="s">
        <v>538</v>
      </c>
      <c r="WLH119" s="4" t="str" cm="1">
        <f t="array" ref="WLH119:WLJ119">IFERROR(VLOOKUP(WLG119,[1]MA!$A$6:$D$32,{2,3,4},0),IFERROR(VLOOKUP(WLG119,[1]MO!$A$6:$D$26,{2,3,4},0),IFERROR(VLOOKUP(WLG119,[1]MQ!$A$6:$D$26,{2,3,4},0),IFERROR(VLOOKUP(WLG119,[1]BA!$A$6:$H$184,{2,5,8},0),{"No encontrado","X","X"}))))</f>
        <v>VARILLA CORRUGADA</v>
      </c>
      <c r="WLI119" s="12" t="str">
        <v>Kg</v>
      </c>
      <c r="WLJ119" s="4">
        <v>18</v>
      </c>
      <c r="WLK119" s="1">
        <f t="shared" ref="WLK119" si="8125">4*0.556*1.05</f>
        <v>2.34</v>
      </c>
      <c r="WLL119" s="4">
        <f t="shared" si="3968"/>
        <v>42.12</v>
      </c>
      <c r="WLO119" s="1" t="s">
        <v>538</v>
      </c>
      <c r="WLP119" s="4" t="str" cm="1">
        <f t="array" ref="WLP119:WLR119">IFERROR(VLOOKUP(WLO119,[1]MA!$A$6:$D$32,{2,3,4},0),IFERROR(VLOOKUP(WLO119,[1]MO!$A$6:$D$26,{2,3,4},0),IFERROR(VLOOKUP(WLO119,[1]MQ!$A$6:$D$26,{2,3,4},0),IFERROR(VLOOKUP(WLO119,[1]BA!$A$6:$H$184,{2,5,8},0),{"No encontrado","X","X"}))))</f>
        <v>VARILLA CORRUGADA</v>
      </c>
      <c r="WLQ119" s="12" t="str">
        <v>Kg</v>
      </c>
      <c r="WLR119" s="4">
        <v>18</v>
      </c>
      <c r="WLS119" s="1">
        <f t="shared" ref="WLS119" si="8126">4*0.556*1.05</f>
        <v>2.34</v>
      </c>
      <c r="WLT119" s="4">
        <f t="shared" si="3970"/>
        <v>42.12</v>
      </c>
      <c r="WLW119" s="1" t="s">
        <v>538</v>
      </c>
      <c r="WLX119" s="4" t="str" cm="1">
        <f t="array" ref="WLX119:WLZ119">IFERROR(VLOOKUP(WLW119,[1]MA!$A$6:$D$32,{2,3,4},0),IFERROR(VLOOKUP(WLW119,[1]MO!$A$6:$D$26,{2,3,4},0),IFERROR(VLOOKUP(WLW119,[1]MQ!$A$6:$D$26,{2,3,4},0),IFERROR(VLOOKUP(WLW119,[1]BA!$A$6:$H$184,{2,5,8},0),{"No encontrado","X","X"}))))</f>
        <v>VARILLA CORRUGADA</v>
      </c>
      <c r="WLY119" s="12" t="str">
        <v>Kg</v>
      </c>
      <c r="WLZ119" s="4">
        <v>18</v>
      </c>
      <c r="WMA119" s="1">
        <f t="shared" ref="WMA119" si="8127">4*0.556*1.05</f>
        <v>2.34</v>
      </c>
      <c r="WMB119" s="4">
        <f t="shared" si="3972"/>
        <v>42.12</v>
      </c>
      <c r="WME119" s="1" t="s">
        <v>538</v>
      </c>
      <c r="WMF119" s="4" t="str" cm="1">
        <f t="array" ref="WMF119:WMH119">IFERROR(VLOOKUP(WME119,[1]MA!$A$6:$D$32,{2,3,4},0),IFERROR(VLOOKUP(WME119,[1]MO!$A$6:$D$26,{2,3,4},0),IFERROR(VLOOKUP(WME119,[1]MQ!$A$6:$D$26,{2,3,4},0),IFERROR(VLOOKUP(WME119,[1]BA!$A$6:$H$184,{2,5,8},0),{"No encontrado","X","X"}))))</f>
        <v>VARILLA CORRUGADA</v>
      </c>
      <c r="WMG119" s="12" t="str">
        <v>Kg</v>
      </c>
      <c r="WMH119" s="4">
        <v>18</v>
      </c>
      <c r="WMI119" s="1">
        <f t="shared" ref="WMI119" si="8128">4*0.556*1.05</f>
        <v>2.34</v>
      </c>
      <c r="WMJ119" s="4">
        <f t="shared" si="3974"/>
        <v>42.12</v>
      </c>
      <c r="WMM119" s="1" t="s">
        <v>538</v>
      </c>
      <c r="WMN119" s="4" t="str" cm="1">
        <f t="array" ref="WMN119:WMP119">IFERROR(VLOOKUP(WMM119,[1]MA!$A$6:$D$32,{2,3,4},0),IFERROR(VLOOKUP(WMM119,[1]MO!$A$6:$D$26,{2,3,4},0),IFERROR(VLOOKUP(WMM119,[1]MQ!$A$6:$D$26,{2,3,4},0),IFERROR(VLOOKUP(WMM119,[1]BA!$A$6:$H$184,{2,5,8},0),{"No encontrado","X","X"}))))</f>
        <v>VARILLA CORRUGADA</v>
      </c>
      <c r="WMO119" s="12" t="str">
        <v>Kg</v>
      </c>
      <c r="WMP119" s="4">
        <v>18</v>
      </c>
      <c r="WMQ119" s="1">
        <f t="shared" ref="WMQ119" si="8129">4*0.556*1.05</f>
        <v>2.34</v>
      </c>
      <c r="WMR119" s="4">
        <f t="shared" si="3976"/>
        <v>42.12</v>
      </c>
      <c r="WMU119" s="1" t="s">
        <v>538</v>
      </c>
      <c r="WMV119" s="4" t="str" cm="1">
        <f t="array" ref="WMV119:WMX119">IFERROR(VLOOKUP(WMU119,[1]MA!$A$6:$D$32,{2,3,4},0),IFERROR(VLOOKUP(WMU119,[1]MO!$A$6:$D$26,{2,3,4},0),IFERROR(VLOOKUP(WMU119,[1]MQ!$A$6:$D$26,{2,3,4},0),IFERROR(VLOOKUP(WMU119,[1]BA!$A$6:$H$184,{2,5,8},0),{"No encontrado","X","X"}))))</f>
        <v>VARILLA CORRUGADA</v>
      </c>
      <c r="WMW119" s="12" t="str">
        <v>Kg</v>
      </c>
      <c r="WMX119" s="4">
        <v>18</v>
      </c>
      <c r="WMY119" s="1">
        <f t="shared" ref="WMY119" si="8130">4*0.556*1.05</f>
        <v>2.34</v>
      </c>
      <c r="WMZ119" s="4">
        <f t="shared" si="3978"/>
        <v>42.12</v>
      </c>
      <c r="WNC119" s="1" t="s">
        <v>538</v>
      </c>
      <c r="WND119" s="4" t="str" cm="1">
        <f t="array" ref="WND119:WNF119">IFERROR(VLOOKUP(WNC119,[1]MA!$A$6:$D$32,{2,3,4},0),IFERROR(VLOOKUP(WNC119,[1]MO!$A$6:$D$26,{2,3,4},0),IFERROR(VLOOKUP(WNC119,[1]MQ!$A$6:$D$26,{2,3,4},0),IFERROR(VLOOKUP(WNC119,[1]BA!$A$6:$H$184,{2,5,8},0),{"No encontrado","X","X"}))))</f>
        <v>VARILLA CORRUGADA</v>
      </c>
      <c r="WNE119" s="12" t="str">
        <v>Kg</v>
      </c>
      <c r="WNF119" s="4">
        <v>18</v>
      </c>
      <c r="WNG119" s="1">
        <f t="shared" ref="WNG119" si="8131">4*0.556*1.05</f>
        <v>2.34</v>
      </c>
      <c r="WNH119" s="4">
        <f t="shared" si="3980"/>
        <v>42.12</v>
      </c>
      <c r="WNK119" s="1" t="s">
        <v>538</v>
      </c>
      <c r="WNL119" s="4" t="str" cm="1">
        <f t="array" ref="WNL119:WNN119">IFERROR(VLOOKUP(WNK119,[1]MA!$A$6:$D$32,{2,3,4},0),IFERROR(VLOOKUP(WNK119,[1]MO!$A$6:$D$26,{2,3,4},0),IFERROR(VLOOKUP(WNK119,[1]MQ!$A$6:$D$26,{2,3,4},0),IFERROR(VLOOKUP(WNK119,[1]BA!$A$6:$H$184,{2,5,8},0),{"No encontrado","X","X"}))))</f>
        <v>VARILLA CORRUGADA</v>
      </c>
      <c r="WNM119" s="12" t="str">
        <v>Kg</v>
      </c>
      <c r="WNN119" s="4">
        <v>18</v>
      </c>
      <c r="WNO119" s="1">
        <f t="shared" ref="WNO119" si="8132">4*0.556*1.05</f>
        <v>2.34</v>
      </c>
      <c r="WNP119" s="4">
        <f t="shared" si="3982"/>
        <v>42.12</v>
      </c>
      <c r="WNS119" s="1" t="s">
        <v>538</v>
      </c>
      <c r="WNT119" s="4" t="str" cm="1">
        <f t="array" ref="WNT119:WNV119">IFERROR(VLOOKUP(WNS119,[1]MA!$A$6:$D$32,{2,3,4},0),IFERROR(VLOOKUP(WNS119,[1]MO!$A$6:$D$26,{2,3,4},0),IFERROR(VLOOKUP(WNS119,[1]MQ!$A$6:$D$26,{2,3,4},0),IFERROR(VLOOKUP(WNS119,[1]BA!$A$6:$H$184,{2,5,8},0),{"No encontrado","X","X"}))))</f>
        <v>VARILLA CORRUGADA</v>
      </c>
      <c r="WNU119" s="12" t="str">
        <v>Kg</v>
      </c>
      <c r="WNV119" s="4">
        <v>18</v>
      </c>
      <c r="WNW119" s="1">
        <f t="shared" ref="WNW119" si="8133">4*0.556*1.05</f>
        <v>2.34</v>
      </c>
      <c r="WNX119" s="4">
        <f t="shared" si="3984"/>
        <v>42.12</v>
      </c>
      <c r="WOA119" s="1" t="s">
        <v>538</v>
      </c>
      <c r="WOB119" s="4" t="str" cm="1">
        <f t="array" ref="WOB119:WOD119">IFERROR(VLOOKUP(WOA119,[1]MA!$A$6:$D$32,{2,3,4},0),IFERROR(VLOOKUP(WOA119,[1]MO!$A$6:$D$26,{2,3,4},0),IFERROR(VLOOKUP(WOA119,[1]MQ!$A$6:$D$26,{2,3,4},0),IFERROR(VLOOKUP(WOA119,[1]BA!$A$6:$H$184,{2,5,8},0),{"No encontrado","X","X"}))))</f>
        <v>VARILLA CORRUGADA</v>
      </c>
      <c r="WOC119" s="12" t="str">
        <v>Kg</v>
      </c>
      <c r="WOD119" s="4">
        <v>18</v>
      </c>
      <c r="WOE119" s="1">
        <f t="shared" ref="WOE119" si="8134">4*0.556*1.05</f>
        <v>2.34</v>
      </c>
      <c r="WOF119" s="4">
        <f t="shared" si="3986"/>
        <v>42.12</v>
      </c>
      <c r="WOI119" s="1" t="s">
        <v>538</v>
      </c>
      <c r="WOJ119" s="4" t="str" cm="1">
        <f t="array" ref="WOJ119:WOL119">IFERROR(VLOOKUP(WOI119,[1]MA!$A$6:$D$32,{2,3,4},0),IFERROR(VLOOKUP(WOI119,[1]MO!$A$6:$D$26,{2,3,4},0),IFERROR(VLOOKUP(WOI119,[1]MQ!$A$6:$D$26,{2,3,4},0),IFERROR(VLOOKUP(WOI119,[1]BA!$A$6:$H$184,{2,5,8},0),{"No encontrado","X","X"}))))</f>
        <v>VARILLA CORRUGADA</v>
      </c>
      <c r="WOK119" s="12" t="str">
        <v>Kg</v>
      </c>
      <c r="WOL119" s="4">
        <v>18</v>
      </c>
      <c r="WOM119" s="1">
        <f t="shared" ref="WOM119" si="8135">4*0.556*1.05</f>
        <v>2.34</v>
      </c>
      <c r="WON119" s="4">
        <f t="shared" si="3988"/>
        <v>42.12</v>
      </c>
      <c r="WOQ119" s="1" t="s">
        <v>538</v>
      </c>
      <c r="WOR119" s="4" t="str" cm="1">
        <f t="array" ref="WOR119:WOT119">IFERROR(VLOOKUP(WOQ119,[1]MA!$A$6:$D$32,{2,3,4},0),IFERROR(VLOOKUP(WOQ119,[1]MO!$A$6:$D$26,{2,3,4},0),IFERROR(VLOOKUP(WOQ119,[1]MQ!$A$6:$D$26,{2,3,4},0),IFERROR(VLOOKUP(WOQ119,[1]BA!$A$6:$H$184,{2,5,8},0),{"No encontrado","X","X"}))))</f>
        <v>VARILLA CORRUGADA</v>
      </c>
      <c r="WOS119" s="12" t="str">
        <v>Kg</v>
      </c>
      <c r="WOT119" s="4">
        <v>18</v>
      </c>
      <c r="WOU119" s="1">
        <f t="shared" ref="WOU119" si="8136">4*0.556*1.05</f>
        <v>2.34</v>
      </c>
      <c r="WOV119" s="4">
        <f t="shared" si="3990"/>
        <v>42.12</v>
      </c>
      <c r="WOY119" s="1" t="s">
        <v>538</v>
      </c>
      <c r="WOZ119" s="4" t="str" cm="1">
        <f t="array" ref="WOZ119:WPB119">IFERROR(VLOOKUP(WOY119,[1]MA!$A$6:$D$32,{2,3,4},0),IFERROR(VLOOKUP(WOY119,[1]MO!$A$6:$D$26,{2,3,4},0),IFERROR(VLOOKUP(WOY119,[1]MQ!$A$6:$D$26,{2,3,4},0),IFERROR(VLOOKUP(WOY119,[1]BA!$A$6:$H$184,{2,5,8},0),{"No encontrado","X","X"}))))</f>
        <v>VARILLA CORRUGADA</v>
      </c>
      <c r="WPA119" s="12" t="str">
        <v>Kg</v>
      </c>
      <c r="WPB119" s="4">
        <v>18</v>
      </c>
      <c r="WPC119" s="1">
        <f t="shared" ref="WPC119" si="8137">4*0.556*1.05</f>
        <v>2.34</v>
      </c>
      <c r="WPD119" s="4">
        <f t="shared" si="3992"/>
        <v>42.12</v>
      </c>
      <c r="WPG119" s="1" t="s">
        <v>538</v>
      </c>
      <c r="WPH119" s="4" t="str" cm="1">
        <f t="array" ref="WPH119:WPJ119">IFERROR(VLOOKUP(WPG119,[1]MA!$A$6:$D$32,{2,3,4},0),IFERROR(VLOOKUP(WPG119,[1]MO!$A$6:$D$26,{2,3,4},0),IFERROR(VLOOKUP(WPG119,[1]MQ!$A$6:$D$26,{2,3,4},0),IFERROR(VLOOKUP(WPG119,[1]BA!$A$6:$H$184,{2,5,8},0),{"No encontrado","X","X"}))))</f>
        <v>VARILLA CORRUGADA</v>
      </c>
      <c r="WPI119" s="12" t="str">
        <v>Kg</v>
      </c>
      <c r="WPJ119" s="4">
        <v>18</v>
      </c>
      <c r="WPK119" s="1">
        <f t="shared" ref="WPK119" si="8138">4*0.556*1.05</f>
        <v>2.34</v>
      </c>
      <c r="WPL119" s="4">
        <f t="shared" si="3994"/>
        <v>42.12</v>
      </c>
      <c r="WPO119" s="1" t="s">
        <v>538</v>
      </c>
      <c r="WPP119" s="4" t="str" cm="1">
        <f t="array" ref="WPP119:WPR119">IFERROR(VLOOKUP(WPO119,[1]MA!$A$6:$D$32,{2,3,4},0),IFERROR(VLOOKUP(WPO119,[1]MO!$A$6:$D$26,{2,3,4},0),IFERROR(VLOOKUP(WPO119,[1]MQ!$A$6:$D$26,{2,3,4},0),IFERROR(VLOOKUP(WPO119,[1]BA!$A$6:$H$184,{2,5,8},0),{"No encontrado","X","X"}))))</f>
        <v>VARILLA CORRUGADA</v>
      </c>
      <c r="WPQ119" s="12" t="str">
        <v>Kg</v>
      </c>
      <c r="WPR119" s="4">
        <v>18</v>
      </c>
      <c r="WPS119" s="1">
        <f t="shared" ref="WPS119" si="8139">4*0.556*1.05</f>
        <v>2.34</v>
      </c>
      <c r="WPT119" s="4">
        <f t="shared" si="3996"/>
        <v>42.12</v>
      </c>
      <c r="WPW119" s="1" t="s">
        <v>538</v>
      </c>
      <c r="WPX119" s="4" t="str" cm="1">
        <f t="array" ref="WPX119:WPZ119">IFERROR(VLOOKUP(WPW119,[1]MA!$A$6:$D$32,{2,3,4},0),IFERROR(VLOOKUP(WPW119,[1]MO!$A$6:$D$26,{2,3,4},0),IFERROR(VLOOKUP(WPW119,[1]MQ!$A$6:$D$26,{2,3,4},0),IFERROR(VLOOKUP(WPW119,[1]BA!$A$6:$H$184,{2,5,8},0),{"No encontrado","X","X"}))))</f>
        <v>VARILLA CORRUGADA</v>
      </c>
      <c r="WPY119" s="12" t="str">
        <v>Kg</v>
      </c>
      <c r="WPZ119" s="4">
        <v>18</v>
      </c>
      <c r="WQA119" s="1">
        <f t="shared" ref="WQA119" si="8140">4*0.556*1.05</f>
        <v>2.34</v>
      </c>
      <c r="WQB119" s="4">
        <f t="shared" si="3998"/>
        <v>42.12</v>
      </c>
      <c r="WQE119" s="1" t="s">
        <v>538</v>
      </c>
      <c r="WQF119" s="4" t="str" cm="1">
        <f t="array" ref="WQF119:WQH119">IFERROR(VLOOKUP(WQE119,[1]MA!$A$6:$D$32,{2,3,4},0),IFERROR(VLOOKUP(WQE119,[1]MO!$A$6:$D$26,{2,3,4},0),IFERROR(VLOOKUP(WQE119,[1]MQ!$A$6:$D$26,{2,3,4},0),IFERROR(VLOOKUP(WQE119,[1]BA!$A$6:$H$184,{2,5,8},0),{"No encontrado","X","X"}))))</f>
        <v>VARILLA CORRUGADA</v>
      </c>
      <c r="WQG119" s="12" t="str">
        <v>Kg</v>
      </c>
      <c r="WQH119" s="4">
        <v>18</v>
      </c>
      <c r="WQI119" s="1">
        <f t="shared" ref="WQI119" si="8141">4*0.556*1.05</f>
        <v>2.34</v>
      </c>
      <c r="WQJ119" s="4">
        <f t="shared" si="4000"/>
        <v>42.12</v>
      </c>
      <c r="WQM119" s="1" t="s">
        <v>538</v>
      </c>
      <c r="WQN119" s="4" t="str" cm="1">
        <f t="array" ref="WQN119:WQP119">IFERROR(VLOOKUP(WQM119,[1]MA!$A$6:$D$32,{2,3,4},0),IFERROR(VLOOKUP(WQM119,[1]MO!$A$6:$D$26,{2,3,4},0),IFERROR(VLOOKUP(WQM119,[1]MQ!$A$6:$D$26,{2,3,4},0),IFERROR(VLOOKUP(WQM119,[1]BA!$A$6:$H$184,{2,5,8},0),{"No encontrado","X","X"}))))</f>
        <v>VARILLA CORRUGADA</v>
      </c>
      <c r="WQO119" s="12" t="str">
        <v>Kg</v>
      </c>
      <c r="WQP119" s="4">
        <v>18</v>
      </c>
      <c r="WQQ119" s="1">
        <f t="shared" ref="WQQ119" si="8142">4*0.556*1.05</f>
        <v>2.34</v>
      </c>
      <c r="WQR119" s="4">
        <f t="shared" si="4002"/>
        <v>42.12</v>
      </c>
      <c r="WQU119" s="1" t="s">
        <v>538</v>
      </c>
      <c r="WQV119" s="4" t="str" cm="1">
        <f t="array" ref="WQV119:WQX119">IFERROR(VLOOKUP(WQU119,[1]MA!$A$6:$D$32,{2,3,4},0),IFERROR(VLOOKUP(WQU119,[1]MO!$A$6:$D$26,{2,3,4},0),IFERROR(VLOOKUP(WQU119,[1]MQ!$A$6:$D$26,{2,3,4},0),IFERROR(VLOOKUP(WQU119,[1]BA!$A$6:$H$184,{2,5,8},0),{"No encontrado","X","X"}))))</f>
        <v>VARILLA CORRUGADA</v>
      </c>
      <c r="WQW119" s="12" t="str">
        <v>Kg</v>
      </c>
      <c r="WQX119" s="4">
        <v>18</v>
      </c>
      <c r="WQY119" s="1">
        <f t="shared" ref="WQY119" si="8143">4*0.556*1.05</f>
        <v>2.34</v>
      </c>
      <c r="WQZ119" s="4">
        <f t="shared" si="4004"/>
        <v>42.12</v>
      </c>
      <c r="WRC119" s="1" t="s">
        <v>538</v>
      </c>
      <c r="WRD119" s="4" t="str" cm="1">
        <f t="array" ref="WRD119:WRF119">IFERROR(VLOOKUP(WRC119,[1]MA!$A$6:$D$32,{2,3,4},0),IFERROR(VLOOKUP(WRC119,[1]MO!$A$6:$D$26,{2,3,4},0),IFERROR(VLOOKUP(WRC119,[1]MQ!$A$6:$D$26,{2,3,4},0),IFERROR(VLOOKUP(WRC119,[1]BA!$A$6:$H$184,{2,5,8},0),{"No encontrado","X","X"}))))</f>
        <v>VARILLA CORRUGADA</v>
      </c>
      <c r="WRE119" s="12" t="str">
        <v>Kg</v>
      </c>
      <c r="WRF119" s="4">
        <v>18</v>
      </c>
      <c r="WRG119" s="1">
        <f t="shared" ref="WRG119" si="8144">4*0.556*1.05</f>
        <v>2.34</v>
      </c>
      <c r="WRH119" s="4">
        <f t="shared" si="4006"/>
        <v>42.12</v>
      </c>
      <c r="WRK119" s="1" t="s">
        <v>538</v>
      </c>
      <c r="WRL119" s="4" t="str" cm="1">
        <f t="array" ref="WRL119:WRN119">IFERROR(VLOOKUP(WRK119,[1]MA!$A$6:$D$32,{2,3,4},0),IFERROR(VLOOKUP(WRK119,[1]MO!$A$6:$D$26,{2,3,4},0),IFERROR(VLOOKUP(WRK119,[1]MQ!$A$6:$D$26,{2,3,4},0),IFERROR(VLOOKUP(WRK119,[1]BA!$A$6:$H$184,{2,5,8},0),{"No encontrado","X","X"}))))</f>
        <v>VARILLA CORRUGADA</v>
      </c>
      <c r="WRM119" s="12" t="str">
        <v>Kg</v>
      </c>
      <c r="WRN119" s="4">
        <v>18</v>
      </c>
      <c r="WRO119" s="1">
        <f t="shared" ref="WRO119" si="8145">4*0.556*1.05</f>
        <v>2.34</v>
      </c>
      <c r="WRP119" s="4">
        <f t="shared" si="4008"/>
        <v>42.12</v>
      </c>
      <c r="WRS119" s="1" t="s">
        <v>538</v>
      </c>
      <c r="WRT119" s="4" t="str" cm="1">
        <f t="array" ref="WRT119:WRV119">IFERROR(VLOOKUP(WRS119,[1]MA!$A$6:$D$32,{2,3,4},0),IFERROR(VLOOKUP(WRS119,[1]MO!$A$6:$D$26,{2,3,4},0),IFERROR(VLOOKUP(WRS119,[1]MQ!$A$6:$D$26,{2,3,4},0),IFERROR(VLOOKUP(WRS119,[1]BA!$A$6:$H$184,{2,5,8},0),{"No encontrado","X","X"}))))</f>
        <v>VARILLA CORRUGADA</v>
      </c>
      <c r="WRU119" s="12" t="str">
        <v>Kg</v>
      </c>
      <c r="WRV119" s="4">
        <v>18</v>
      </c>
      <c r="WRW119" s="1">
        <f t="shared" ref="WRW119" si="8146">4*0.556*1.05</f>
        <v>2.34</v>
      </c>
      <c r="WRX119" s="4">
        <f t="shared" si="4010"/>
        <v>42.12</v>
      </c>
      <c r="WSA119" s="1" t="s">
        <v>538</v>
      </c>
      <c r="WSB119" s="4" t="str" cm="1">
        <f t="array" ref="WSB119:WSD119">IFERROR(VLOOKUP(WSA119,[1]MA!$A$6:$D$32,{2,3,4},0),IFERROR(VLOOKUP(WSA119,[1]MO!$A$6:$D$26,{2,3,4},0),IFERROR(VLOOKUP(WSA119,[1]MQ!$A$6:$D$26,{2,3,4},0),IFERROR(VLOOKUP(WSA119,[1]BA!$A$6:$H$184,{2,5,8},0),{"No encontrado","X","X"}))))</f>
        <v>VARILLA CORRUGADA</v>
      </c>
      <c r="WSC119" s="12" t="str">
        <v>Kg</v>
      </c>
      <c r="WSD119" s="4">
        <v>18</v>
      </c>
      <c r="WSE119" s="1">
        <f t="shared" ref="WSE119" si="8147">4*0.556*1.05</f>
        <v>2.34</v>
      </c>
      <c r="WSF119" s="4">
        <f t="shared" si="4012"/>
        <v>42.12</v>
      </c>
      <c r="WSI119" s="1" t="s">
        <v>538</v>
      </c>
      <c r="WSJ119" s="4" t="str" cm="1">
        <f t="array" ref="WSJ119:WSL119">IFERROR(VLOOKUP(WSI119,[1]MA!$A$6:$D$32,{2,3,4},0),IFERROR(VLOOKUP(WSI119,[1]MO!$A$6:$D$26,{2,3,4},0),IFERROR(VLOOKUP(WSI119,[1]MQ!$A$6:$D$26,{2,3,4},0),IFERROR(VLOOKUP(WSI119,[1]BA!$A$6:$H$184,{2,5,8},0),{"No encontrado","X","X"}))))</f>
        <v>VARILLA CORRUGADA</v>
      </c>
      <c r="WSK119" s="12" t="str">
        <v>Kg</v>
      </c>
      <c r="WSL119" s="4">
        <v>18</v>
      </c>
      <c r="WSM119" s="1">
        <f t="shared" ref="WSM119" si="8148">4*0.556*1.05</f>
        <v>2.34</v>
      </c>
      <c r="WSN119" s="4">
        <f t="shared" si="4014"/>
        <v>42.12</v>
      </c>
      <c r="WSQ119" s="1" t="s">
        <v>538</v>
      </c>
      <c r="WSR119" s="4" t="str" cm="1">
        <f t="array" ref="WSR119:WST119">IFERROR(VLOOKUP(WSQ119,[1]MA!$A$6:$D$32,{2,3,4},0),IFERROR(VLOOKUP(WSQ119,[1]MO!$A$6:$D$26,{2,3,4},0),IFERROR(VLOOKUP(WSQ119,[1]MQ!$A$6:$D$26,{2,3,4},0),IFERROR(VLOOKUP(WSQ119,[1]BA!$A$6:$H$184,{2,5,8},0),{"No encontrado","X","X"}))))</f>
        <v>VARILLA CORRUGADA</v>
      </c>
      <c r="WSS119" s="12" t="str">
        <v>Kg</v>
      </c>
      <c r="WST119" s="4">
        <v>18</v>
      </c>
      <c r="WSU119" s="1">
        <f t="shared" ref="WSU119" si="8149">4*0.556*1.05</f>
        <v>2.34</v>
      </c>
      <c r="WSV119" s="4">
        <f t="shared" si="4016"/>
        <v>42.12</v>
      </c>
      <c r="WSY119" s="1" t="s">
        <v>538</v>
      </c>
      <c r="WSZ119" s="4" t="str" cm="1">
        <f t="array" ref="WSZ119:WTB119">IFERROR(VLOOKUP(WSY119,[1]MA!$A$6:$D$32,{2,3,4},0),IFERROR(VLOOKUP(WSY119,[1]MO!$A$6:$D$26,{2,3,4},0),IFERROR(VLOOKUP(WSY119,[1]MQ!$A$6:$D$26,{2,3,4},0),IFERROR(VLOOKUP(WSY119,[1]BA!$A$6:$H$184,{2,5,8},0),{"No encontrado","X","X"}))))</f>
        <v>VARILLA CORRUGADA</v>
      </c>
      <c r="WTA119" s="12" t="str">
        <v>Kg</v>
      </c>
      <c r="WTB119" s="4">
        <v>18</v>
      </c>
      <c r="WTC119" s="1">
        <f t="shared" ref="WTC119" si="8150">4*0.556*1.05</f>
        <v>2.34</v>
      </c>
      <c r="WTD119" s="4">
        <f t="shared" si="4018"/>
        <v>42.12</v>
      </c>
      <c r="WTG119" s="1" t="s">
        <v>538</v>
      </c>
      <c r="WTH119" s="4" t="str" cm="1">
        <f t="array" ref="WTH119:WTJ119">IFERROR(VLOOKUP(WTG119,[1]MA!$A$6:$D$32,{2,3,4},0),IFERROR(VLOOKUP(WTG119,[1]MO!$A$6:$D$26,{2,3,4},0),IFERROR(VLOOKUP(WTG119,[1]MQ!$A$6:$D$26,{2,3,4},0),IFERROR(VLOOKUP(WTG119,[1]BA!$A$6:$H$184,{2,5,8},0),{"No encontrado","X","X"}))))</f>
        <v>VARILLA CORRUGADA</v>
      </c>
      <c r="WTI119" s="12" t="str">
        <v>Kg</v>
      </c>
      <c r="WTJ119" s="4">
        <v>18</v>
      </c>
      <c r="WTK119" s="1">
        <f t="shared" ref="WTK119" si="8151">4*0.556*1.05</f>
        <v>2.34</v>
      </c>
      <c r="WTL119" s="4">
        <f t="shared" si="4020"/>
        <v>42.12</v>
      </c>
      <c r="WTO119" s="1" t="s">
        <v>538</v>
      </c>
      <c r="WTP119" s="4" t="str" cm="1">
        <f t="array" ref="WTP119:WTR119">IFERROR(VLOOKUP(WTO119,[1]MA!$A$6:$D$32,{2,3,4},0),IFERROR(VLOOKUP(WTO119,[1]MO!$A$6:$D$26,{2,3,4},0),IFERROR(VLOOKUP(WTO119,[1]MQ!$A$6:$D$26,{2,3,4},0),IFERROR(VLOOKUP(WTO119,[1]BA!$A$6:$H$184,{2,5,8},0),{"No encontrado","X","X"}))))</f>
        <v>VARILLA CORRUGADA</v>
      </c>
      <c r="WTQ119" s="12" t="str">
        <v>Kg</v>
      </c>
      <c r="WTR119" s="4">
        <v>18</v>
      </c>
      <c r="WTS119" s="1">
        <f t="shared" ref="WTS119" si="8152">4*0.556*1.05</f>
        <v>2.34</v>
      </c>
      <c r="WTT119" s="4">
        <f t="shared" si="4022"/>
        <v>42.12</v>
      </c>
      <c r="WTW119" s="1" t="s">
        <v>538</v>
      </c>
      <c r="WTX119" s="4" t="str" cm="1">
        <f t="array" ref="WTX119:WTZ119">IFERROR(VLOOKUP(WTW119,[1]MA!$A$6:$D$32,{2,3,4},0),IFERROR(VLOOKUP(WTW119,[1]MO!$A$6:$D$26,{2,3,4},0),IFERROR(VLOOKUP(WTW119,[1]MQ!$A$6:$D$26,{2,3,4},0),IFERROR(VLOOKUP(WTW119,[1]BA!$A$6:$H$184,{2,5,8},0),{"No encontrado","X","X"}))))</f>
        <v>VARILLA CORRUGADA</v>
      </c>
      <c r="WTY119" s="12" t="str">
        <v>Kg</v>
      </c>
      <c r="WTZ119" s="4">
        <v>18</v>
      </c>
      <c r="WUA119" s="1">
        <f t="shared" ref="WUA119" si="8153">4*0.556*1.05</f>
        <v>2.34</v>
      </c>
      <c r="WUB119" s="4">
        <f t="shared" si="4024"/>
        <v>42.12</v>
      </c>
      <c r="WUE119" s="1" t="s">
        <v>538</v>
      </c>
      <c r="WUF119" s="4" t="str" cm="1">
        <f t="array" ref="WUF119:WUH119">IFERROR(VLOOKUP(WUE119,[1]MA!$A$6:$D$32,{2,3,4},0),IFERROR(VLOOKUP(WUE119,[1]MO!$A$6:$D$26,{2,3,4},0),IFERROR(VLOOKUP(WUE119,[1]MQ!$A$6:$D$26,{2,3,4},0),IFERROR(VLOOKUP(WUE119,[1]BA!$A$6:$H$184,{2,5,8},0),{"No encontrado","X","X"}))))</f>
        <v>VARILLA CORRUGADA</v>
      </c>
      <c r="WUG119" s="12" t="str">
        <v>Kg</v>
      </c>
      <c r="WUH119" s="4">
        <v>18</v>
      </c>
      <c r="WUI119" s="1">
        <f t="shared" ref="WUI119" si="8154">4*0.556*1.05</f>
        <v>2.34</v>
      </c>
      <c r="WUJ119" s="4">
        <f t="shared" si="4026"/>
        <v>42.12</v>
      </c>
      <c r="WUM119" s="1" t="s">
        <v>538</v>
      </c>
      <c r="WUN119" s="4" t="str" cm="1">
        <f t="array" ref="WUN119:WUP119">IFERROR(VLOOKUP(WUM119,[1]MA!$A$6:$D$32,{2,3,4},0),IFERROR(VLOOKUP(WUM119,[1]MO!$A$6:$D$26,{2,3,4},0),IFERROR(VLOOKUP(WUM119,[1]MQ!$A$6:$D$26,{2,3,4},0),IFERROR(VLOOKUP(WUM119,[1]BA!$A$6:$H$184,{2,5,8},0),{"No encontrado","X","X"}))))</f>
        <v>VARILLA CORRUGADA</v>
      </c>
      <c r="WUO119" s="12" t="str">
        <v>Kg</v>
      </c>
      <c r="WUP119" s="4">
        <v>18</v>
      </c>
      <c r="WUQ119" s="1">
        <f t="shared" ref="WUQ119" si="8155">4*0.556*1.05</f>
        <v>2.34</v>
      </c>
      <c r="WUR119" s="4">
        <f t="shared" si="4028"/>
        <v>42.12</v>
      </c>
      <c r="WUU119" s="1" t="s">
        <v>538</v>
      </c>
      <c r="WUV119" s="4" t="str" cm="1">
        <f t="array" ref="WUV119:WUX119">IFERROR(VLOOKUP(WUU119,[1]MA!$A$6:$D$32,{2,3,4},0),IFERROR(VLOOKUP(WUU119,[1]MO!$A$6:$D$26,{2,3,4},0),IFERROR(VLOOKUP(WUU119,[1]MQ!$A$6:$D$26,{2,3,4},0),IFERROR(VLOOKUP(WUU119,[1]BA!$A$6:$H$184,{2,5,8},0),{"No encontrado","X","X"}))))</f>
        <v>VARILLA CORRUGADA</v>
      </c>
      <c r="WUW119" s="12" t="str">
        <v>Kg</v>
      </c>
      <c r="WUX119" s="4">
        <v>18</v>
      </c>
      <c r="WUY119" s="1">
        <f t="shared" ref="WUY119" si="8156">4*0.556*1.05</f>
        <v>2.34</v>
      </c>
      <c r="WUZ119" s="4">
        <f t="shared" si="4030"/>
        <v>42.12</v>
      </c>
      <c r="WVC119" s="1" t="s">
        <v>538</v>
      </c>
      <c r="WVD119" s="4" t="str" cm="1">
        <f t="array" ref="WVD119:WVF119">IFERROR(VLOOKUP(WVC119,[1]MA!$A$6:$D$32,{2,3,4},0),IFERROR(VLOOKUP(WVC119,[1]MO!$A$6:$D$26,{2,3,4},0),IFERROR(VLOOKUP(WVC119,[1]MQ!$A$6:$D$26,{2,3,4},0),IFERROR(VLOOKUP(WVC119,[1]BA!$A$6:$H$184,{2,5,8},0),{"No encontrado","X","X"}))))</f>
        <v>VARILLA CORRUGADA</v>
      </c>
      <c r="WVE119" s="12" t="str">
        <v>Kg</v>
      </c>
      <c r="WVF119" s="4">
        <v>18</v>
      </c>
      <c r="WVG119" s="1">
        <f t="shared" ref="WVG119" si="8157">4*0.556*1.05</f>
        <v>2.34</v>
      </c>
      <c r="WVH119" s="4">
        <f t="shared" si="4032"/>
        <v>42.12</v>
      </c>
      <c r="WVK119" s="1" t="s">
        <v>538</v>
      </c>
      <c r="WVL119" s="4" t="str" cm="1">
        <f t="array" ref="WVL119:WVN119">IFERROR(VLOOKUP(WVK119,[1]MA!$A$6:$D$32,{2,3,4},0),IFERROR(VLOOKUP(WVK119,[1]MO!$A$6:$D$26,{2,3,4},0),IFERROR(VLOOKUP(WVK119,[1]MQ!$A$6:$D$26,{2,3,4},0),IFERROR(VLOOKUP(WVK119,[1]BA!$A$6:$H$184,{2,5,8},0),{"No encontrado","X","X"}))))</f>
        <v>VARILLA CORRUGADA</v>
      </c>
      <c r="WVM119" s="12" t="str">
        <v>Kg</v>
      </c>
      <c r="WVN119" s="4">
        <v>18</v>
      </c>
      <c r="WVO119" s="1">
        <f t="shared" ref="WVO119" si="8158">4*0.556*1.05</f>
        <v>2.34</v>
      </c>
      <c r="WVP119" s="4">
        <f t="shared" si="4034"/>
        <v>42.12</v>
      </c>
      <c r="WVS119" s="1" t="s">
        <v>538</v>
      </c>
      <c r="WVT119" s="4" t="str" cm="1">
        <f t="array" ref="WVT119:WVV119">IFERROR(VLOOKUP(WVS119,[1]MA!$A$6:$D$32,{2,3,4},0),IFERROR(VLOOKUP(WVS119,[1]MO!$A$6:$D$26,{2,3,4},0),IFERROR(VLOOKUP(WVS119,[1]MQ!$A$6:$D$26,{2,3,4},0),IFERROR(VLOOKUP(WVS119,[1]BA!$A$6:$H$184,{2,5,8},0),{"No encontrado","X","X"}))))</f>
        <v>VARILLA CORRUGADA</v>
      </c>
      <c r="WVU119" s="12" t="str">
        <v>Kg</v>
      </c>
      <c r="WVV119" s="4">
        <v>18</v>
      </c>
      <c r="WVW119" s="1">
        <f t="shared" ref="WVW119" si="8159">4*0.556*1.05</f>
        <v>2.34</v>
      </c>
      <c r="WVX119" s="4">
        <f t="shared" si="4036"/>
        <v>42.12</v>
      </c>
      <c r="WWA119" s="1" t="s">
        <v>538</v>
      </c>
      <c r="WWB119" s="4" t="str" cm="1">
        <f t="array" ref="WWB119:WWD119">IFERROR(VLOOKUP(WWA119,[1]MA!$A$6:$D$32,{2,3,4},0),IFERROR(VLOOKUP(WWA119,[1]MO!$A$6:$D$26,{2,3,4},0),IFERROR(VLOOKUP(WWA119,[1]MQ!$A$6:$D$26,{2,3,4},0),IFERROR(VLOOKUP(WWA119,[1]BA!$A$6:$H$184,{2,5,8},0),{"No encontrado","X","X"}))))</f>
        <v>VARILLA CORRUGADA</v>
      </c>
      <c r="WWC119" s="12" t="str">
        <v>Kg</v>
      </c>
      <c r="WWD119" s="4">
        <v>18</v>
      </c>
      <c r="WWE119" s="1">
        <f t="shared" ref="WWE119" si="8160">4*0.556*1.05</f>
        <v>2.34</v>
      </c>
      <c r="WWF119" s="4">
        <f t="shared" si="4038"/>
        <v>42.12</v>
      </c>
      <c r="WWI119" s="1" t="s">
        <v>538</v>
      </c>
      <c r="WWJ119" s="4" t="str" cm="1">
        <f t="array" ref="WWJ119:WWL119">IFERROR(VLOOKUP(WWI119,[1]MA!$A$6:$D$32,{2,3,4},0),IFERROR(VLOOKUP(WWI119,[1]MO!$A$6:$D$26,{2,3,4},0),IFERROR(VLOOKUP(WWI119,[1]MQ!$A$6:$D$26,{2,3,4},0),IFERROR(VLOOKUP(WWI119,[1]BA!$A$6:$H$184,{2,5,8},0),{"No encontrado","X","X"}))))</f>
        <v>VARILLA CORRUGADA</v>
      </c>
      <c r="WWK119" s="12" t="str">
        <v>Kg</v>
      </c>
      <c r="WWL119" s="4">
        <v>18</v>
      </c>
      <c r="WWM119" s="1">
        <f t="shared" ref="WWM119" si="8161">4*0.556*1.05</f>
        <v>2.34</v>
      </c>
      <c r="WWN119" s="4">
        <f t="shared" si="4040"/>
        <v>42.12</v>
      </c>
      <c r="WWQ119" s="1" t="s">
        <v>538</v>
      </c>
      <c r="WWR119" s="4" t="str" cm="1">
        <f t="array" ref="WWR119:WWT119">IFERROR(VLOOKUP(WWQ119,[1]MA!$A$6:$D$32,{2,3,4},0),IFERROR(VLOOKUP(WWQ119,[1]MO!$A$6:$D$26,{2,3,4},0),IFERROR(VLOOKUP(WWQ119,[1]MQ!$A$6:$D$26,{2,3,4},0),IFERROR(VLOOKUP(WWQ119,[1]BA!$A$6:$H$184,{2,5,8},0),{"No encontrado","X","X"}))))</f>
        <v>VARILLA CORRUGADA</v>
      </c>
      <c r="WWS119" s="12" t="str">
        <v>Kg</v>
      </c>
      <c r="WWT119" s="4">
        <v>18</v>
      </c>
      <c r="WWU119" s="1">
        <f t="shared" ref="WWU119" si="8162">4*0.556*1.05</f>
        <v>2.34</v>
      </c>
      <c r="WWV119" s="4">
        <f t="shared" si="4042"/>
        <v>42.12</v>
      </c>
      <c r="WWY119" s="1" t="s">
        <v>538</v>
      </c>
      <c r="WWZ119" s="4" t="str" cm="1">
        <f t="array" ref="WWZ119:WXB119">IFERROR(VLOOKUP(WWY119,[1]MA!$A$6:$D$32,{2,3,4},0),IFERROR(VLOOKUP(WWY119,[1]MO!$A$6:$D$26,{2,3,4},0),IFERROR(VLOOKUP(WWY119,[1]MQ!$A$6:$D$26,{2,3,4},0),IFERROR(VLOOKUP(WWY119,[1]BA!$A$6:$H$184,{2,5,8},0),{"No encontrado","X","X"}))))</f>
        <v>VARILLA CORRUGADA</v>
      </c>
      <c r="WXA119" s="12" t="str">
        <v>Kg</v>
      </c>
      <c r="WXB119" s="4">
        <v>18</v>
      </c>
      <c r="WXC119" s="1">
        <f t="shared" ref="WXC119" si="8163">4*0.556*1.05</f>
        <v>2.34</v>
      </c>
      <c r="WXD119" s="4">
        <f t="shared" si="4044"/>
        <v>42.12</v>
      </c>
      <c r="WXG119" s="1" t="s">
        <v>538</v>
      </c>
      <c r="WXH119" s="4" t="str" cm="1">
        <f t="array" ref="WXH119:WXJ119">IFERROR(VLOOKUP(WXG119,[1]MA!$A$6:$D$32,{2,3,4},0),IFERROR(VLOOKUP(WXG119,[1]MO!$A$6:$D$26,{2,3,4},0),IFERROR(VLOOKUP(WXG119,[1]MQ!$A$6:$D$26,{2,3,4},0),IFERROR(VLOOKUP(WXG119,[1]BA!$A$6:$H$184,{2,5,8},0),{"No encontrado","X","X"}))))</f>
        <v>VARILLA CORRUGADA</v>
      </c>
      <c r="WXI119" s="12" t="str">
        <v>Kg</v>
      </c>
      <c r="WXJ119" s="4">
        <v>18</v>
      </c>
      <c r="WXK119" s="1">
        <f t="shared" ref="WXK119" si="8164">4*0.556*1.05</f>
        <v>2.34</v>
      </c>
      <c r="WXL119" s="4">
        <f t="shared" si="4046"/>
        <v>42.12</v>
      </c>
      <c r="WXO119" s="1" t="s">
        <v>538</v>
      </c>
      <c r="WXP119" s="4" t="str" cm="1">
        <f t="array" ref="WXP119:WXR119">IFERROR(VLOOKUP(WXO119,[1]MA!$A$6:$D$32,{2,3,4},0),IFERROR(VLOOKUP(WXO119,[1]MO!$A$6:$D$26,{2,3,4},0),IFERROR(VLOOKUP(WXO119,[1]MQ!$A$6:$D$26,{2,3,4},0),IFERROR(VLOOKUP(WXO119,[1]BA!$A$6:$H$184,{2,5,8},0),{"No encontrado","X","X"}))))</f>
        <v>VARILLA CORRUGADA</v>
      </c>
      <c r="WXQ119" s="12" t="str">
        <v>Kg</v>
      </c>
      <c r="WXR119" s="4">
        <v>18</v>
      </c>
      <c r="WXS119" s="1">
        <f t="shared" ref="WXS119" si="8165">4*0.556*1.05</f>
        <v>2.34</v>
      </c>
      <c r="WXT119" s="4">
        <f t="shared" si="4048"/>
        <v>42.12</v>
      </c>
      <c r="WXW119" s="1" t="s">
        <v>538</v>
      </c>
      <c r="WXX119" s="4" t="str" cm="1">
        <f t="array" ref="WXX119:WXZ119">IFERROR(VLOOKUP(WXW119,[1]MA!$A$6:$D$32,{2,3,4},0),IFERROR(VLOOKUP(WXW119,[1]MO!$A$6:$D$26,{2,3,4},0),IFERROR(VLOOKUP(WXW119,[1]MQ!$A$6:$D$26,{2,3,4},0),IFERROR(VLOOKUP(WXW119,[1]BA!$A$6:$H$184,{2,5,8},0),{"No encontrado","X","X"}))))</f>
        <v>VARILLA CORRUGADA</v>
      </c>
      <c r="WXY119" s="12" t="str">
        <v>Kg</v>
      </c>
      <c r="WXZ119" s="4">
        <v>18</v>
      </c>
      <c r="WYA119" s="1">
        <f t="shared" ref="WYA119" si="8166">4*0.556*1.05</f>
        <v>2.34</v>
      </c>
      <c r="WYB119" s="4">
        <f t="shared" si="4050"/>
        <v>42.12</v>
      </c>
      <c r="WYE119" s="1" t="s">
        <v>538</v>
      </c>
      <c r="WYF119" s="4" t="str" cm="1">
        <f t="array" ref="WYF119:WYH119">IFERROR(VLOOKUP(WYE119,[1]MA!$A$6:$D$32,{2,3,4},0),IFERROR(VLOOKUP(WYE119,[1]MO!$A$6:$D$26,{2,3,4},0),IFERROR(VLOOKUP(WYE119,[1]MQ!$A$6:$D$26,{2,3,4},0),IFERROR(VLOOKUP(WYE119,[1]BA!$A$6:$H$184,{2,5,8},0),{"No encontrado","X","X"}))))</f>
        <v>VARILLA CORRUGADA</v>
      </c>
      <c r="WYG119" s="12" t="str">
        <v>Kg</v>
      </c>
      <c r="WYH119" s="4">
        <v>18</v>
      </c>
      <c r="WYI119" s="1">
        <f t="shared" ref="WYI119" si="8167">4*0.556*1.05</f>
        <v>2.34</v>
      </c>
      <c r="WYJ119" s="4">
        <f t="shared" si="4052"/>
        <v>42.12</v>
      </c>
      <c r="WYM119" s="1" t="s">
        <v>538</v>
      </c>
      <c r="WYN119" s="4" t="str" cm="1">
        <f t="array" ref="WYN119:WYP119">IFERROR(VLOOKUP(WYM119,[1]MA!$A$6:$D$32,{2,3,4},0),IFERROR(VLOOKUP(WYM119,[1]MO!$A$6:$D$26,{2,3,4},0),IFERROR(VLOOKUP(WYM119,[1]MQ!$A$6:$D$26,{2,3,4},0),IFERROR(VLOOKUP(WYM119,[1]BA!$A$6:$H$184,{2,5,8},0),{"No encontrado","X","X"}))))</f>
        <v>VARILLA CORRUGADA</v>
      </c>
      <c r="WYO119" s="12" t="str">
        <v>Kg</v>
      </c>
      <c r="WYP119" s="4">
        <v>18</v>
      </c>
      <c r="WYQ119" s="1">
        <f t="shared" ref="WYQ119" si="8168">4*0.556*1.05</f>
        <v>2.34</v>
      </c>
      <c r="WYR119" s="4">
        <f t="shared" si="4054"/>
        <v>42.12</v>
      </c>
      <c r="WYU119" s="1" t="s">
        <v>538</v>
      </c>
      <c r="WYV119" s="4" t="str" cm="1">
        <f t="array" ref="WYV119:WYX119">IFERROR(VLOOKUP(WYU119,[1]MA!$A$6:$D$32,{2,3,4},0),IFERROR(VLOOKUP(WYU119,[1]MO!$A$6:$D$26,{2,3,4},0),IFERROR(VLOOKUP(WYU119,[1]MQ!$A$6:$D$26,{2,3,4},0),IFERROR(VLOOKUP(WYU119,[1]BA!$A$6:$H$184,{2,5,8},0),{"No encontrado","X","X"}))))</f>
        <v>VARILLA CORRUGADA</v>
      </c>
      <c r="WYW119" s="12" t="str">
        <v>Kg</v>
      </c>
      <c r="WYX119" s="4">
        <v>18</v>
      </c>
      <c r="WYY119" s="1">
        <f t="shared" ref="WYY119" si="8169">4*0.556*1.05</f>
        <v>2.34</v>
      </c>
      <c r="WYZ119" s="4">
        <f t="shared" si="4056"/>
        <v>42.12</v>
      </c>
      <c r="WZC119" s="1" t="s">
        <v>538</v>
      </c>
      <c r="WZD119" s="4" t="str" cm="1">
        <f t="array" ref="WZD119:WZF119">IFERROR(VLOOKUP(WZC119,[1]MA!$A$6:$D$32,{2,3,4},0),IFERROR(VLOOKUP(WZC119,[1]MO!$A$6:$D$26,{2,3,4},0),IFERROR(VLOOKUP(WZC119,[1]MQ!$A$6:$D$26,{2,3,4},0),IFERROR(VLOOKUP(WZC119,[1]BA!$A$6:$H$184,{2,5,8},0),{"No encontrado","X","X"}))))</f>
        <v>VARILLA CORRUGADA</v>
      </c>
      <c r="WZE119" s="12" t="str">
        <v>Kg</v>
      </c>
      <c r="WZF119" s="4">
        <v>18</v>
      </c>
      <c r="WZG119" s="1">
        <f t="shared" ref="WZG119" si="8170">4*0.556*1.05</f>
        <v>2.34</v>
      </c>
      <c r="WZH119" s="4">
        <f t="shared" si="4058"/>
        <v>42.12</v>
      </c>
      <c r="WZK119" s="1" t="s">
        <v>538</v>
      </c>
      <c r="WZL119" s="4" t="str" cm="1">
        <f t="array" ref="WZL119:WZN119">IFERROR(VLOOKUP(WZK119,[1]MA!$A$6:$D$32,{2,3,4},0),IFERROR(VLOOKUP(WZK119,[1]MO!$A$6:$D$26,{2,3,4},0),IFERROR(VLOOKUP(WZK119,[1]MQ!$A$6:$D$26,{2,3,4},0),IFERROR(VLOOKUP(WZK119,[1]BA!$A$6:$H$184,{2,5,8},0),{"No encontrado","X","X"}))))</f>
        <v>VARILLA CORRUGADA</v>
      </c>
      <c r="WZM119" s="12" t="str">
        <v>Kg</v>
      </c>
      <c r="WZN119" s="4">
        <v>18</v>
      </c>
      <c r="WZO119" s="1">
        <f t="shared" ref="WZO119" si="8171">4*0.556*1.05</f>
        <v>2.34</v>
      </c>
      <c r="WZP119" s="4">
        <f t="shared" si="4060"/>
        <v>42.12</v>
      </c>
      <c r="WZS119" s="1" t="s">
        <v>538</v>
      </c>
      <c r="WZT119" s="4" t="str" cm="1">
        <f t="array" ref="WZT119:WZV119">IFERROR(VLOOKUP(WZS119,[1]MA!$A$6:$D$32,{2,3,4},0),IFERROR(VLOOKUP(WZS119,[1]MO!$A$6:$D$26,{2,3,4},0),IFERROR(VLOOKUP(WZS119,[1]MQ!$A$6:$D$26,{2,3,4},0),IFERROR(VLOOKUP(WZS119,[1]BA!$A$6:$H$184,{2,5,8},0),{"No encontrado","X","X"}))))</f>
        <v>VARILLA CORRUGADA</v>
      </c>
      <c r="WZU119" s="12" t="str">
        <v>Kg</v>
      </c>
      <c r="WZV119" s="4">
        <v>18</v>
      </c>
      <c r="WZW119" s="1">
        <f t="shared" ref="WZW119" si="8172">4*0.556*1.05</f>
        <v>2.34</v>
      </c>
      <c r="WZX119" s="4">
        <f t="shared" si="4062"/>
        <v>42.12</v>
      </c>
      <c r="XAA119" s="1" t="s">
        <v>538</v>
      </c>
      <c r="XAB119" s="4" t="str" cm="1">
        <f t="array" ref="XAB119:XAD119">IFERROR(VLOOKUP(XAA119,[1]MA!$A$6:$D$32,{2,3,4},0),IFERROR(VLOOKUP(XAA119,[1]MO!$A$6:$D$26,{2,3,4},0),IFERROR(VLOOKUP(XAA119,[1]MQ!$A$6:$D$26,{2,3,4},0),IFERROR(VLOOKUP(XAA119,[1]BA!$A$6:$H$184,{2,5,8},0),{"No encontrado","X","X"}))))</f>
        <v>VARILLA CORRUGADA</v>
      </c>
      <c r="XAC119" s="12" t="str">
        <v>Kg</v>
      </c>
      <c r="XAD119" s="4">
        <v>18</v>
      </c>
      <c r="XAE119" s="1">
        <f t="shared" ref="XAE119" si="8173">4*0.556*1.05</f>
        <v>2.34</v>
      </c>
      <c r="XAF119" s="4">
        <f t="shared" si="4064"/>
        <v>42.12</v>
      </c>
      <c r="XAI119" s="1" t="s">
        <v>538</v>
      </c>
      <c r="XAJ119" s="4" t="str" cm="1">
        <f t="array" ref="XAJ119:XAL119">IFERROR(VLOOKUP(XAI119,[1]MA!$A$6:$D$32,{2,3,4},0),IFERROR(VLOOKUP(XAI119,[1]MO!$A$6:$D$26,{2,3,4},0),IFERROR(VLOOKUP(XAI119,[1]MQ!$A$6:$D$26,{2,3,4},0),IFERROR(VLOOKUP(XAI119,[1]BA!$A$6:$H$184,{2,5,8},0),{"No encontrado","X","X"}))))</f>
        <v>VARILLA CORRUGADA</v>
      </c>
      <c r="XAK119" s="12" t="str">
        <v>Kg</v>
      </c>
      <c r="XAL119" s="4">
        <v>18</v>
      </c>
      <c r="XAM119" s="1">
        <f t="shared" ref="XAM119" si="8174">4*0.556*1.05</f>
        <v>2.34</v>
      </c>
      <c r="XAN119" s="4">
        <f t="shared" si="4066"/>
        <v>42.12</v>
      </c>
      <c r="XAQ119" s="1" t="s">
        <v>538</v>
      </c>
      <c r="XAR119" s="4" t="str" cm="1">
        <f t="array" ref="XAR119:XAT119">IFERROR(VLOOKUP(XAQ119,[1]MA!$A$6:$D$32,{2,3,4},0),IFERROR(VLOOKUP(XAQ119,[1]MO!$A$6:$D$26,{2,3,4},0),IFERROR(VLOOKUP(XAQ119,[1]MQ!$A$6:$D$26,{2,3,4},0),IFERROR(VLOOKUP(XAQ119,[1]BA!$A$6:$H$184,{2,5,8},0),{"No encontrado","X","X"}))))</f>
        <v>VARILLA CORRUGADA</v>
      </c>
      <c r="XAS119" s="12" t="str">
        <v>Kg</v>
      </c>
      <c r="XAT119" s="4">
        <v>18</v>
      </c>
      <c r="XAU119" s="1">
        <f t="shared" ref="XAU119" si="8175">4*0.556*1.05</f>
        <v>2.34</v>
      </c>
      <c r="XAV119" s="4">
        <f t="shared" si="4068"/>
        <v>42.12</v>
      </c>
      <c r="XAY119" s="1" t="s">
        <v>538</v>
      </c>
      <c r="XAZ119" s="4" t="str" cm="1">
        <f t="array" ref="XAZ119:XBB119">IFERROR(VLOOKUP(XAY119,[1]MA!$A$6:$D$32,{2,3,4},0),IFERROR(VLOOKUP(XAY119,[1]MO!$A$6:$D$26,{2,3,4},0),IFERROR(VLOOKUP(XAY119,[1]MQ!$A$6:$D$26,{2,3,4},0),IFERROR(VLOOKUP(XAY119,[1]BA!$A$6:$H$184,{2,5,8},0),{"No encontrado","X","X"}))))</f>
        <v>VARILLA CORRUGADA</v>
      </c>
      <c r="XBA119" s="12" t="str">
        <v>Kg</v>
      </c>
      <c r="XBB119" s="4">
        <v>18</v>
      </c>
      <c r="XBC119" s="1">
        <f t="shared" ref="XBC119" si="8176">4*0.556*1.05</f>
        <v>2.34</v>
      </c>
      <c r="XBD119" s="4">
        <f t="shared" si="4070"/>
        <v>42.12</v>
      </c>
      <c r="XBG119" s="1" t="s">
        <v>538</v>
      </c>
      <c r="XBH119" s="4" t="str" cm="1">
        <f t="array" ref="XBH119:XBJ119">IFERROR(VLOOKUP(XBG119,[1]MA!$A$6:$D$32,{2,3,4},0),IFERROR(VLOOKUP(XBG119,[1]MO!$A$6:$D$26,{2,3,4},0),IFERROR(VLOOKUP(XBG119,[1]MQ!$A$6:$D$26,{2,3,4},0),IFERROR(VLOOKUP(XBG119,[1]BA!$A$6:$H$184,{2,5,8},0),{"No encontrado","X","X"}))))</f>
        <v>VARILLA CORRUGADA</v>
      </c>
      <c r="XBI119" s="12" t="str">
        <v>Kg</v>
      </c>
      <c r="XBJ119" s="4">
        <v>18</v>
      </c>
      <c r="XBK119" s="1">
        <f t="shared" ref="XBK119" si="8177">4*0.556*1.05</f>
        <v>2.34</v>
      </c>
      <c r="XBL119" s="4">
        <f t="shared" si="4072"/>
        <v>42.12</v>
      </c>
      <c r="XBO119" s="1" t="s">
        <v>538</v>
      </c>
      <c r="XBP119" s="4" t="str" cm="1">
        <f t="array" ref="XBP119:XBR119">IFERROR(VLOOKUP(XBO119,[1]MA!$A$6:$D$32,{2,3,4},0),IFERROR(VLOOKUP(XBO119,[1]MO!$A$6:$D$26,{2,3,4},0),IFERROR(VLOOKUP(XBO119,[1]MQ!$A$6:$D$26,{2,3,4},0),IFERROR(VLOOKUP(XBO119,[1]BA!$A$6:$H$184,{2,5,8},0),{"No encontrado","X","X"}))))</f>
        <v>VARILLA CORRUGADA</v>
      </c>
      <c r="XBQ119" s="12" t="str">
        <v>Kg</v>
      </c>
      <c r="XBR119" s="4">
        <v>18</v>
      </c>
      <c r="XBS119" s="1">
        <f t="shared" ref="XBS119" si="8178">4*0.556*1.05</f>
        <v>2.34</v>
      </c>
      <c r="XBT119" s="4">
        <f t="shared" si="4074"/>
        <v>42.12</v>
      </c>
      <c r="XBW119" s="1" t="s">
        <v>538</v>
      </c>
      <c r="XBX119" s="4" t="str" cm="1">
        <f t="array" ref="XBX119:XBZ119">IFERROR(VLOOKUP(XBW119,[1]MA!$A$6:$D$32,{2,3,4},0),IFERROR(VLOOKUP(XBW119,[1]MO!$A$6:$D$26,{2,3,4},0),IFERROR(VLOOKUP(XBW119,[1]MQ!$A$6:$D$26,{2,3,4},0),IFERROR(VLOOKUP(XBW119,[1]BA!$A$6:$H$184,{2,5,8},0),{"No encontrado","X","X"}))))</f>
        <v>VARILLA CORRUGADA</v>
      </c>
      <c r="XBY119" s="12" t="str">
        <v>Kg</v>
      </c>
      <c r="XBZ119" s="4">
        <v>18</v>
      </c>
      <c r="XCA119" s="1">
        <f t="shared" ref="XCA119" si="8179">4*0.556*1.05</f>
        <v>2.34</v>
      </c>
      <c r="XCB119" s="4">
        <f t="shared" si="4076"/>
        <v>42.12</v>
      </c>
      <c r="XCE119" s="1" t="s">
        <v>538</v>
      </c>
      <c r="XCF119" s="4" t="str" cm="1">
        <f t="array" ref="XCF119:XCH119">IFERROR(VLOOKUP(XCE119,[1]MA!$A$6:$D$32,{2,3,4},0),IFERROR(VLOOKUP(XCE119,[1]MO!$A$6:$D$26,{2,3,4},0),IFERROR(VLOOKUP(XCE119,[1]MQ!$A$6:$D$26,{2,3,4},0),IFERROR(VLOOKUP(XCE119,[1]BA!$A$6:$H$184,{2,5,8},0),{"No encontrado","X","X"}))))</f>
        <v>VARILLA CORRUGADA</v>
      </c>
      <c r="XCG119" s="12" t="str">
        <v>Kg</v>
      </c>
      <c r="XCH119" s="4">
        <v>18</v>
      </c>
      <c r="XCI119" s="1">
        <f t="shared" ref="XCI119" si="8180">4*0.556*1.05</f>
        <v>2.34</v>
      </c>
      <c r="XCJ119" s="4">
        <f t="shared" si="4078"/>
        <v>42.12</v>
      </c>
      <c r="XCM119" s="1" t="s">
        <v>538</v>
      </c>
      <c r="XCN119" s="4" t="str" cm="1">
        <f t="array" ref="XCN119:XCP119">IFERROR(VLOOKUP(XCM119,[1]MA!$A$6:$D$32,{2,3,4},0),IFERROR(VLOOKUP(XCM119,[1]MO!$A$6:$D$26,{2,3,4},0),IFERROR(VLOOKUP(XCM119,[1]MQ!$A$6:$D$26,{2,3,4},0),IFERROR(VLOOKUP(XCM119,[1]BA!$A$6:$H$184,{2,5,8},0),{"No encontrado","X","X"}))))</f>
        <v>VARILLA CORRUGADA</v>
      </c>
      <c r="XCO119" s="12" t="str">
        <v>Kg</v>
      </c>
      <c r="XCP119" s="4">
        <v>18</v>
      </c>
      <c r="XCQ119" s="1">
        <f t="shared" ref="XCQ119" si="8181">4*0.556*1.05</f>
        <v>2.34</v>
      </c>
      <c r="XCR119" s="4">
        <f t="shared" si="4080"/>
        <v>42.12</v>
      </c>
      <c r="XCU119" s="1" t="s">
        <v>538</v>
      </c>
      <c r="XCV119" s="4" t="str" cm="1">
        <f t="array" ref="XCV119:XCX119">IFERROR(VLOOKUP(XCU119,[1]MA!$A$6:$D$32,{2,3,4},0),IFERROR(VLOOKUP(XCU119,[1]MO!$A$6:$D$26,{2,3,4},0),IFERROR(VLOOKUP(XCU119,[1]MQ!$A$6:$D$26,{2,3,4},0),IFERROR(VLOOKUP(XCU119,[1]BA!$A$6:$H$184,{2,5,8},0),{"No encontrado","X","X"}))))</f>
        <v>VARILLA CORRUGADA</v>
      </c>
      <c r="XCW119" s="12" t="str">
        <v>Kg</v>
      </c>
      <c r="XCX119" s="4">
        <v>18</v>
      </c>
      <c r="XCY119" s="1">
        <f t="shared" ref="XCY119" si="8182">4*0.556*1.05</f>
        <v>2.34</v>
      </c>
      <c r="XCZ119" s="4">
        <f t="shared" si="4082"/>
        <v>42.12</v>
      </c>
      <c r="XDC119" s="1" t="s">
        <v>538</v>
      </c>
      <c r="XDD119" s="4" t="str" cm="1">
        <f t="array" ref="XDD119:XDF119">IFERROR(VLOOKUP(XDC119,[1]MA!$A$6:$D$32,{2,3,4},0),IFERROR(VLOOKUP(XDC119,[1]MO!$A$6:$D$26,{2,3,4},0),IFERROR(VLOOKUP(XDC119,[1]MQ!$A$6:$D$26,{2,3,4},0),IFERROR(VLOOKUP(XDC119,[1]BA!$A$6:$H$184,{2,5,8},0),{"No encontrado","X","X"}))))</f>
        <v>VARILLA CORRUGADA</v>
      </c>
      <c r="XDE119" s="12" t="str">
        <v>Kg</v>
      </c>
      <c r="XDF119" s="4">
        <v>18</v>
      </c>
      <c r="XDG119" s="1">
        <f t="shared" ref="XDG119" si="8183">4*0.556*1.05</f>
        <v>2.34</v>
      </c>
      <c r="XDH119" s="4">
        <f t="shared" si="4084"/>
        <v>42.12</v>
      </c>
      <c r="XDK119" s="1" t="s">
        <v>538</v>
      </c>
      <c r="XDL119" s="4" t="str" cm="1">
        <f t="array" ref="XDL119:XDN119">IFERROR(VLOOKUP(XDK119,[1]MA!$A$6:$D$32,{2,3,4},0),IFERROR(VLOOKUP(XDK119,[1]MO!$A$6:$D$26,{2,3,4},0),IFERROR(VLOOKUP(XDK119,[1]MQ!$A$6:$D$26,{2,3,4},0),IFERROR(VLOOKUP(XDK119,[1]BA!$A$6:$H$184,{2,5,8},0),{"No encontrado","X","X"}))))</f>
        <v>VARILLA CORRUGADA</v>
      </c>
      <c r="XDM119" s="12" t="str">
        <v>Kg</v>
      </c>
      <c r="XDN119" s="4">
        <v>18</v>
      </c>
      <c r="XDO119" s="1">
        <f t="shared" ref="XDO119" si="8184">4*0.556*1.05</f>
        <v>2.34</v>
      </c>
      <c r="XDP119" s="4">
        <f t="shared" si="4086"/>
        <v>42.12</v>
      </c>
      <c r="XDS119" s="1" t="s">
        <v>538</v>
      </c>
      <c r="XDT119" s="4" t="str" cm="1">
        <f t="array" ref="XDT119:XDV119">IFERROR(VLOOKUP(XDS119,[1]MA!$A$6:$D$32,{2,3,4},0),IFERROR(VLOOKUP(XDS119,[1]MO!$A$6:$D$26,{2,3,4},0),IFERROR(VLOOKUP(XDS119,[1]MQ!$A$6:$D$26,{2,3,4},0),IFERROR(VLOOKUP(XDS119,[1]BA!$A$6:$H$184,{2,5,8},0),{"No encontrado","X","X"}))))</f>
        <v>VARILLA CORRUGADA</v>
      </c>
      <c r="XDU119" s="12" t="str">
        <v>Kg</v>
      </c>
      <c r="XDV119" s="4">
        <v>18</v>
      </c>
      <c r="XDW119" s="1">
        <f t="shared" ref="XDW119" si="8185">4*0.556*1.05</f>
        <v>2.34</v>
      </c>
      <c r="XDX119" s="4">
        <f t="shared" si="4088"/>
        <v>42.12</v>
      </c>
      <c r="XEA119" s="1" t="s">
        <v>538</v>
      </c>
      <c r="XEB119" s="4" t="str" cm="1">
        <f t="array" ref="XEB119:XED119">IFERROR(VLOOKUP(XEA119,[1]MA!$A$6:$D$32,{2,3,4},0),IFERROR(VLOOKUP(XEA119,[1]MO!$A$6:$D$26,{2,3,4},0),IFERROR(VLOOKUP(XEA119,[1]MQ!$A$6:$D$26,{2,3,4},0),IFERROR(VLOOKUP(XEA119,[1]BA!$A$6:$H$184,{2,5,8},0),{"No encontrado","X","X"}))))</f>
        <v>VARILLA CORRUGADA</v>
      </c>
      <c r="XEC119" s="12" t="str">
        <v>Kg</v>
      </c>
      <c r="XED119" s="4">
        <v>18</v>
      </c>
      <c r="XEE119" s="1">
        <f t="shared" ref="XEE119" si="8186">4*0.556*1.05</f>
        <v>2.34</v>
      </c>
      <c r="XEF119" s="4">
        <f t="shared" si="4090"/>
        <v>42.12</v>
      </c>
      <c r="XEI119" s="1" t="s">
        <v>538</v>
      </c>
      <c r="XEJ119" s="4" t="str" cm="1">
        <f t="array" ref="XEJ119:XEL119">IFERROR(VLOOKUP(XEI119,[1]MA!$A$6:$D$32,{2,3,4},0),IFERROR(VLOOKUP(XEI119,[1]MO!$A$6:$D$26,{2,3,4},0),IFERROR(VLOOKUP(XEI119,[1]MQ!$A$6:$D$26,{2,3,4},0),IFERROR(VLOOKUP(XEI119,[1]BA!$A$6:$H$184,{2,5,8},0),{"No encontrado","X","X"}))))</f>
        <v>VARILLA CORRUGADA</v>
      </c>
      <c r="XEK119" s="12" t="str">
        <v>Kg</v>
      </c>
      <c r="XEL119" s="4">
        <v>18</v>
      </c>
      <c r="XEM119" s="1">
        <f t="shared" ref="XEM119" si="8187">4*0.556*1.05</f>
        <v>2.34</v>
      </c>
      <c r="XEN119" s="4">
        <f t="shared" si="4092"/>
        <v>42.12</v>
      </c>
      <c r="XEQ119" s="1" t="s">
        <v>538</v>
      </c>
      <c r="XER119" s="4" t="str" cm="1">
        <f t="array" ref="XER119:XET119">IFERROR(VLOOKUP(XEQ119,[1]MA!$A$6:$D$32,{2,3,4},0),IFERROR(VLOOKUP(XEQ119,[1]MO!$A$6:$D$26,{2,3,4},0),IFERROR(VLOOKUP(XEQ119,[1]MQ!$A$6:$D$26,{2,3,4},0),IFERROR(VLOOKUP(XEQ119,[1]BA!$A$6:$H$184,{2,5,8},0),{"No encontrado","X","X"}))))</f>
        <v>VARILLA CORRUGADA</v>
      </c>
      <c r="XES119" s="12" t="str">
        <v>Kg</v>
      </c>
      <c r="XET119" s="4">
        <v>18</v>
      </c>
      <c r="XEU119" s="1">
        <f t="shared" ref="XEU119" si="8188">4*0.556*1.05</f>
        <v>2.34</v>
      </c>
      <c r="XEV119" s="4">
        <f t="shared" si="4094"/>
        <v>42.12</v>
      </c>
      <c r="XEY119" s="1" t="s">
        <v>538</v>
      </c>
      <c r="XEZ119" s="4" t="str" cm="1">
        <f t="array" ref="XEZ119:XFB119">IFERROR(VLOOKUP(XEY119,[1]MA!$A$6:$D$32,{2,3,4},0),IFERROR(VLOOKUP(XEY119,[1]MO!$A$6:$D$26,{2,3,4},0),IFERROR(VLOOKUP(XEY119,[1]MQ!$A$6:$D$26,{2,3,4},0),IFERROR(VLOOKUP(XEY119,[1]BA!$A$6:$H$184,{2,5,8},0),{"No encontrado","X","X"}))))</f>
        <v>VARILLA CORRUGADA</v>
      </c>
      <c r="XFA119" s="12" t="str">
        <v>Kg</v>
      </c>
      <c r="XFB119" s="4">
        <v>18</v>
      </c>
      <c r="XFC119" s="1">
        <f t="shared" ref="XFC119" si="8189">4*0.556*1.05</f>
        <v>2.34</v>
      </c>
      <c r="XFD119" s="4">
        <f t="shared" si="4096"/>
        <v>42.12</v>
      </c>
    </row>
    <row r="120" spans="1:1024 1027:2048 2051:3072 3075:4096 4099:5120 5123:6144 6147:7168 7171:8192 8195:9216 9219:10240 10243:11264 11267:12288 12291:13312 13315:14336 14339:15360 15363:16384" x14ac:dyDescent="0.3">
      <c r="C120" s="1" t="s">
        <v>539</v>
      </c>
      <c r="D120" s="4" t="str" cm="1">
        <f t="array" ref="D120:F120">IFERROR(VLOOKUP(C120,[1]MA!$A$6:$D$32,{2,3,4},0),IFERROR(VLOOKUP(C120,[1]MO!$A$6:$D$26,{2,3,4},0),IFERROR(VLOOKUP(C120,[1]MQ!$A$6:$D$26,{2,3,4},0),IFERROR(VLOOKUP(C120,[1]BA!$A$6:$H$184,{2,5,8},0),{"No encontrado","X","X"}))))</f>
        <v>ALAMBRE RECOCIDO</v>
      </c>
      <c r="E120" s="12" t="str">
        <v>Kg</v>
      </c>
      <c r="F120" s="4">
        <v>22</v>
      </c>
      <c r="G120" s="1">
        <f>(G118+G119)*0.03</f>
        <v>1.1599999999999999</v>
      </c>
      <c r="H120" s="4">
        <f t="shared" si="4097"/>
        <v>25.52</v>
      </c>
      <c r="L120" s="4"/>
      <c r="M120" s="12"/>
      <c r="N120" s="4"/>
      <c r="P120" s="4"/>
      <c r="S120" s="1" t="s">
        <v>539</v>
      </c>
      <c r="T120" s="4" t="str" cm="1">
        <f t="array" ref="T120:V120">IFERROR(VLOOKUP(S120,[1]MA!$A$6:$D$32,{2,3,4},0),IFERROR(VLOOKUP(S120,[1]MO!$A$6:$D$26,{2,3,4},0),IFERROR(VLOOKUP(S120,[1]MQ!$A$6:$D$26,{2,3,4},0),IFERROR(VLOOKUP(S120,[1]BA!$A$6:$H$184,{2,5,8},0),{"No encontrado","X","X"}))))</f>
        <v>ALAMBRE RECOCIDO</v>
      </c>
      <c r="U120" s="12" t="str">
        <v>Kg</v>
      </c>
      <c r="V120" s="4">
        <v>22</v>
      </c>
      <c r="W120" s="1">
        <f t="shared" ref="W120" si="8190">(W118+W119)*0.03</f>
        <v>0.1</v>
      </c>
      <c r="X120" s="4">
        <f t="shared" si="6"/>
        <v>2.2000000000000002</v>
      </c>
      <c r="AA120" s="1" t="s">
        <v>539</v>
      </c>
      <c r="AB120" s="4" t="str" cm="1">
        <f t="array" ref="AB120:AD120">IFERROR(VLOOKUP(AA120,[1]MA!$A$6:$D$32,{2,3,4},0),IFERROR(VLOOKUP(AA120,[1]MO!$A$6:$D$26,{2,3,4},0),IFERROR(VLOOKUP(AA120,[1]MQ!$A$6:$D$26,{2,3,4},0),IFERROR(VLOOKUP(AA120,[1]BA!$A$6:$H$184,{2,5,8},0),{"No encontrado","X","X"}))))</f>
        <v>ALAMBRE RECOCIDO</v>
      </c>
      <c r="AC120" s="12" t="str">
        <v>Kg</v>
      </c>
      <c r="AD120" s="4">
        <v>22</v>
      </c>
      <c r="AE120" s="1">
        <f t="shared" ref="AE120" si="8191">(AE118+AE119)*0.03</f>
        <v>0.1</v>
      </c>
      <c r="AF120" s="4">
        <f t="shared" si="8"/>
        <v>2.2000000000000002</v>
      </c>
      <c r="AI120" s="1" t="s">
        <v>539</v>
      </c>
      <c r="AJ120" s="4" t="str" cm="1">
        <f t="array" ref="AJ120:AL120">IFERROR(VLOOKUP(AI120,[1]MA!$A$6:$D$32,{2,3,4},0),IFERROR(VLOOKUP(AI120,[1]MO!$A$6:$D$26,{2,3,4},0),IFERROR(VLOOKUP(AI120,[1]MQ!$A$6:$D$26,{2,3,4},0),IFERROR(VLOOKUP(AI120,[1]BA!$A$6:$H$184,{2,5,8},0),{"No encontrado","X","X"}))))</f>
        <v>ALAMBRE RECOCIDO</v>
      </c>
      <c r="AK120" s="12" t="str">
        <v>Kg</v>
      </c>
      <c r="AL120" s="4">
        <v>22</v>
      </c>
      <c r="AM120" s="1">
        <f t="shared" ref="AM120" si="8192">(AM118+AM119)*0.03</f>
        <v>0.1</v>
      </c>
      <c r="AN120" s="4">
        <f t="shared" si="10"/>
        <v>2.2000000000000002</v>
      </c>
      <c r="AQ120" s="1" t="s">
        <v>539</v>
      </c>
      <c r="AR120" s="4" t="str" cm="1">
        <f t="array" ref="AR120:AT120">IFERROR(VLOOKUP(AQ120,[1]MA!$A$6:$D$32,{2,3,4},0),IFERROR(VLOOKUP(AQ120,[1]MO!$A$6:$D$26,{2,3,4},0),IFERROR(VLOOKUP(AQ120,[1]MQ!$A$6:$D$26,{2,3,4},0),IFERROR(VLOOKUP(AQ120,[1]BA!$A$6:$H$184,{2,5,8},0),{"No encontrado","X","X"}))))</f>
        <v>ALAMBRE RECOCIDO</v>
      </c>
      <c r="AS120" s="12" t="str">
        <v>Kg</v>
      </c>
      <c r="AT120" s="4">
        <v>22</v>
      </c>
      <c r="AU120" s="1">
        <f t="shared" ref="AU120" si="8193">(AU118+AU119)*0.03</f>
        <v>0.1</v>
      </c>
      <c r="AV120" s="4">
        <f t="shared" si="12"/>
        <v>2.2000000000000002</v>
      </c>
      <c r="AY120" s="1" t="s">
        <v>539</v>
      </c>
      <c r="AZ120" s="4" t="str" cm="1">
        <f t="array" ref="AZ120:BB120">IFERROR(VLOOKUP(AY120,[1]MA!$A$6:$D$32,{2,3,4},0),IFERROR(VLOOKUP(AY120,[1]MO!$A$6:$D$26,{2,3,4},0),IFERROR(VLOOKUP(AY120,[1]MQ!$A$6:$D$26,{2,3,4},0),IFERROR(VLOOKUP(AY120,[1]BA!$A$6:$H$184,{2,5,8},0),{"No encontrado","X","X"}))))</f>
        <v>ALAMBRE RECOCIDO</v>
      </c>
      <c r="BA120" s="12" t="str">
        <v>Kg</v>
      </c>
      <c r="BB120" s="4">
        <v>22</v>
      </c>
      <c r="BC120" s="1">
        <f t="shared" ref="BC120" si="8194">(BC118+BC119)*0.03</f>
        <v>0.1</v>
      </c>
      <c r="BD120" s="4">
        <f t="shared" si="14"/>
        <v>2.2000000000000002</v>
      </c>
      <c r="BG120" s="1" t="s">
        <v>539</v>
      </c>
      <c r="BH120" s="4" t="str" cm="1">
        <f t="array" ref="BH120:BJ120">IFERROR(VLOOKUP(BG120,[1]MA!$A$6:$D$32,{2,3,4},0),IFERROR(VLOOKUP(BG120,[1]MO!$A$6:$D$26,{2,3,4},0),IFERROR(VLOOKUP(BG120,[1]MQ!$A$6:$D$26,{2,3,4},0),IFERROR(VLOOKUP(BG120,[1]BA!$A$6:$H$184,{2,5,8},0),{"No encontrado","X","X"}))))</f>
        <v>ALAMBRE RECOCIDO</v>
      </c>
      <c r="BI120" s="12" t="str">
        <v>Kg</v>
      </c>
      <c r="BJ120" s="4">
        <v>22</v>
      </c>
      <c r="BK120" s="1">
        <f t="shared" ref="BK120" si="8195">(BK118+BK119)*0.03</f>
        <v>0.1</v>
      </c>
      <c r="BL120" s="4">
        <f t="shared" si="16"/>
        <v>2.2000000000000002</v>
      </c>
      <c r="BO120" s="1" t="s">
        <v>539</v>
      </c>
      <c r="BP120" s="4" t="str" cm="1">
        <f t="array" ref="BP120:BR120">IFERROR(VLOOKUP(BO120,[1]MA!$A$6:$D$32,{2,3,4},0),IFERROR(VLOOKUP(BO120,[1]MO!$A$6:$D$26,{2,3,4},0),IFERROR(VLOOKUP(BO120,[1]MQ!$A$6:$D$26,{2,3,4},0),IFERROR(VLOOKUP(BO120,[1]BA!$A$6:$H$184,{2,5,8},0),{"No encontrado","X","X"}))))</f>
        <v>ALAMBRE RECOCIDO</v>
      </c>
      <c r="BQ120" s="12" t="str">
        <v>Kg</v>
      </c>
      <c r="BR120" s="4">
        <v>22</v>
      </c>
      <c r="BS120" s="1">
        <f t="shared" ref="BS120" si="8196">(BS118+BS119)*0.03</f>
        <v>0.1</v>
      </c>
      <c r="BT120" s="4">
        <f t="shared" si="18"/>
        <v>2.2000000000000002</v>
      </c>
      <c r="BW120" s="1" t="s">
        <v>539</v>
      </c>
      <c r="BX120" s="4" t="str" cm="1">
        <f t="array" ref="BX120:BZ120">IFERROR(VLOOKUP(BW120,[1]MA!$A$6:$D$32,{2,3,4},0),IFERROR(VLOOKUP(BW120,[1]MO!$A$6:$D$26,{2,3,4},0),IFERROR(VLOOKUP(BW120,[1]MQ!$A$6:$D$26,{2,3,4},0),IFERROR(VLOOKUP(BW120,[1]BA!$A$6:$H$184,{2,5,8},0),{"No encontrado","X","X"}))))</f>
        <v>ALAMBRE RECOCIDO</v>
      </c>
      <c r="BY120" s="12" t="str">
        <v>Kg</v>
      </c>
      <c r="BZ120" s="4">
        <v>22</v>
      </c>
      <c r="CA120" s="1">
        <f t="shared" ref="CA120" si="8197">(CA118+CA119)*0.03</f>
        <v>0.1</v>
      </c>
      <c r="CB120" s="4">
        <f t="shared" si="20"/>
        <v>2.2000000000000002</v>
      </c>
      <c r="CE120" s="1" t="s">
        <v>539</v>
      </c>
      <c r="CF120" s="4" t="str" cm="1">
        <f t="array" ref="CF120:CH120">IFERROR(VLOOKUP(CE120,[1]MA!$A$6:$D$32,{2,3,4},0),IFERROR(VLOOKUP(CE120,[1]MO!$A$6:$D$26,{2,3,4},0),IFERROR(VLOOKUP(CE120,[1]MQ!$A$6:$D$26,{2,3,4},0),IFERROR(VLOOKUP(CE120,[1]BA!$A$6:$H$184,{2,5,8},0),{"No encontrado","X","X"}))))</f>
        <v>ALAMBRE RECOCIDO</v>
      </c>
      <c r="CG120" s="12" t="str">
        <v>Kg</v>
      </c>
      <c r="CH120" s="4">
        <v>22</v>
      </c>
      <c r="CI120" s="1">
        <f t="shared" ref="CI120" si="8198">(CI118+CI119)*0.03</f>
        <v>0.1</v>
      </c>
      <c r="CJ120" s="4">
        <f t="shared" si="22"/>
        <v>2.2000000000000002</v>
      </c>
      <c r="CM120" s="1" t="s">
        <v>539</v>
      </c>
      <c r="CN120" s="4" t="str" cm="1">
        <f t="array" ref="CN120:CP120">IFERROR(VLOOKUP(CM120,[1]MA!$A$6:$D$32,{2,3,4},0),IFERROR(VLOOKUP(CM120,[1]MO!$A$6:$D$26,{2,3,4},0),IFERROR(VLOOKUP(CM120,[1]MQ!$A$6:$D$26,{2,3,4},0),IFERROR(VLOOKUP(CM120,[1]BA!$A$6:$H$184,{2,5,8},0),{"No encontrado","X","X"}))))</f>
        <v>ALAMBRE RECOCIDO</v>
      </c>
      <c r="CO120" s="12" t="str">
        <v>Kg</v>
      </c>
      <c r="CP120" s="4">
        <v>22</v>
      </c>
      <c r="CQ120" s="1">
        <f t="shared" ref="CQ120" si="8199">(CQ118+CQ119)*0.03</f>
        <v>0.1</v>
      </c>
      <c r="CR120" s="4">
        <f t="shared" si="24"/>
        <v>2.2000000000000002</v>
      </c>
      <c r="CU120" s="1" t="s">
        <v>539</v>
      </c>
      <c r="CV120" s="4" t="str" cm="1">
        <f t="array" ref="CV120:CX120">IFERROR(VLOOKUP(CU120,[1]MA!$A$6:$D$32,{2,3,4},0),IFERROR(VLOOKUP(CU120,[1]MO!$A$6:$D$26,{2,3,4},0),IFERROR(VLOOKUP(CU120,[1]MQ!$A$6:$D$26,{2,3,4},0),IFERROR(VLOOKUP(CU120,[1]BA!$A$6:$H$184,{2,5,8},0),{"No encontrado","X","X"}))))</f>
        <v>ALAMBRE RECOCIDO</v>
      </c>
      <c r="CW120" s="12" t="str">
        <v>Kg</v>
      </c>
      <c r="CX120" s="4">
        <v>22</v>
      </c>
      <c r="CY120" s="1">
        <f t="shared" ref="CY120" si="8200">(CY118+CY119)*0.03</f>
        <v>0.1</v>
      </c>
      <c r="CZ120" s="4">
        <f t="shared" si="26"/>
        <v>2.2000000000000002</v>
      </c>
      <c r="DC120" s="1" t="s">
        <v>539</v>
      </c>
      <c r="DD120" s="4" t="str" cm="1">
        <f t="array" ref="DD120:DF120">IFERROR(VLOOKUP(DC120,[1]MA!$A$6:$D$32,{2,3,4},0),IFERROR(VLOOKUP(DC120,[1]MO!$A$6:$D$26,{2,3,4},0),IFERROR(VLOOKUP(DC120,[1]MQ!$A$6:$D$26,{2,3,4},0),IFERROR(VLOOKUP(DC120,[1]BA!$A$6:$H$184,{2,5,8},0),{"No encontrado","X","X"}))))</f>
        <v>ALAMBRE RECOCIDO</v>
      </c>
      <c r="DE120" s="12" t="str">
        <v>Kg</v>
      </c>
      <c r="DF120" s="4">
        <v>22</v>
      </c>
      <c r="DG120" s="1">
        <f t="shared" ref="DG120" si="8201">(DG118+DG119)*0.03</f>
        <v>0.1</v>
      </c>
      <c r="DH120" s="4">
        <f t="shared" si="28"/>
        <v>2.2000000000000002</v>
      </c>
      <c r="DK120" s="1" t="s">
        <v>539</v>
      </c>
      <c r="DL120" s="4" t="str" cm="1">
        <f t="array" ref="DL120:DN120">IFERROR(VLOOKUP(DK120,[1]MA!$A$6:$D$32,{2,3,4},0),IFERROR(VLOOKUP(DK120,[1]MO!$A$6:$D$26,{2,3,4},0),IFERROR(VLOOKUP(DK120,[1]MQ!$A$6:$D$26,{2,3,4},0),IFERROR(VLOOKUP(DK120,[1]BA!$A$6:$H$184,{2,5,8},0),{"No encontrado","X","X"}))))</f>
        <v>ALAMBRE RECOCIDO</v>
      </c>
      <c r="DM120" s="12" t="str">
        <v>Kg</v>
      </c>
      <c r="DN120" s="4">
        <v>22</v>
      </c>
      <c r="DO120" s="1">
        <f t="shared" ref="DO120" si="8202">(DO118+DO119)*0.03</f>
        <v>0.1</v>
      </c>
      <c r="DP120" s="4">
        <f t="shared" si="30"/>
        <v>2.2000000000000002</v>
      </c>
      <c r="DS120" s="1" t="s">
        <v>539</v>
      </c>
      <c r="DT120" s="4" t="str" cm="1">
        <f t="array" ref="DT120:DV120">IFERROR(VLOOKUP(DS120,[1]MA!$A$6:$D$32,{2,3,4},0),IFERROR(VLOOKUP(DS120,[1]MO!$A$6:$D$26,{2,3,4},0),IFERROR(VLOOKUP(DS120,[1]MQ!$A$6:$D$26,{2,3,4},0),IFERROR(VLOOKUP(DS120,[1]BA!$A$6:$H$184,{2,5,8},0),{"No encontrado","X","X"}))))</f>
        <v>ALAMBRE RECOCIDO</v>
      </c>
      <c r="DU120" s="12" t="str">
        <v>Kg</v>
      </c>
      <c r="DV120" s="4">
        <v>22</v>
      </c>
      <c r="DW120" s="1">
        <f t="shared" ref="DW120" si="8203">(DW118+DW119)*0.03</f>
        <v>0.1</v>
      </c>
      <c r="DX120" s="4">
        <f t="shared" si="32"/>
        <v>2.2000000000000002</v>
      </c>
      <c r="EA120" s="1" t="s">
        <v>539</v>
      </c>
      <c r="EB120" s="4" t="str" cm="1">
        <f t="array" ref="EB120:ED120">IFERROR(VLOOKUP(EA120,[1]MA!$A$6:$D$32,{2,3,4},0),IFERROR(VLOOKUP(EA120,[1]MO!$A$6:$D$26,{2,3,4},0),IFERROR(VLOOKUP(EA120,[1]MQ!$A$6:$D$26,{2,3,4},0),IFERROR(VLOOKUP(EA120,[1]BA!$A$6:$H$184,{2,5,8},0),{"No encontrado","X","X"}))))</f>
        <v>ALAMBRE RECOCIDO</v>
      </c>
      <c r="EC120" s="12" t="str">
        <v>Kg</v>
      </c>
      <c r="ED120" s="4">
        <v>22</v>
      </c>
      <c r="EE120" s="1">
        <f t="shared" ref="EE120" si="8204">(EE118+EE119)*0.03</f>
        <v>0.1</v>
      </c>
      <c r="EF120" s="4">
        <f t="shared" si="34"/>
        <v>2.2000000000000002</v>
      </c>
      <c r="EI120" s="1" t="s">
        <v>539</v>
      </c>
      <c r="EJ120" s="4" t="str" cm="1">
        <f t="array" ref="EJ120:EL120">IFERROR(VLOOKUP(EI120,[1]MA!$A$6:$D$32,{2,3,4},0),IFERROR(VLOOKUP(EI120,[1]MO!$A$6:$D$26,{2,3,4},0),IFERROR(VLOOKUP(EI120,[1]MQ!$A$6:$D$26,{2,3,4},0),IFERROR(VLOOKUP(EI120,[1]BA!$A$6:$H$184,{2,5,8},0),{"No encontrado","X","X"}))))</f>
        <v>ALAMBRE RECOCIDO</v>
      </c>
      <c r="EK120" s="12" t="str">
        <v>Kg</v>
      </c>
      <c r="EL120" s="4">
        <v>22</v>
      </c>
      <c r="EM120" s="1">
        <f t="shared" ref="EM120" si="8205">(EM118+EM119)*0.03</f>
        <v>0.1</v>
      </c>
      <c r="EN120" s="4">
        <f t="shared" si="36"/>
        <v>2.2000000000000002</v>
      </c>
      <c r="EQ120" s="1" t="s">
        <v>539</v>
      </c>
      <c r="ER120" s="4" t="str" cm="1">
        <f t="array" ref="ER120:ET120">IFERROR(VLOOKUP(EQ120,[1]MA!$A$6:$D$32,{2,3,4},0),IFERROR(VLOOKUP(EQ120,[1]MO!$A$6:$D$26,{2,3,4},0),IFERROR(VLOOKUP(EQ120,[1]MQ!$A$6:$D$26,{2,3,4},0),IFERROR(VLOOKUP(EQ120,[1]BA!$A$6:$H$184,{2,5,8},0),{"No encontrado","X","X"}))))</f>
        <v>ALAMBRE RECOCIDO</v>
      </c>
      <c r="ES120" s="12" t="str">
        <v>Kg</v>
      </c>
      <c r="ET120" s="4">
        <v>22</v>
      </c>
      <c r="EU120" s="1">
        <f t="shared" ref="EU120" si="8206">(EU118+EU119)*0.03</f>
        <v>0.1</v>
      </c>
      <c r="EV120" s="4">
        <f t="shared" si="38"/>
        <v>2.2000000000000002</v>
      </c>
      <c r="EY120" s="1" t="s">
        <v>539</v>
      </c>
      <c r="EZ120" s="4" t="str" cm="1">
        <f t="array" ref="EZ120:FB120">IFERROR(VLOOKUP(EY120,[1]MA!$A$6:$D$32,{2,3,4},0),IFERROR(VLOOKUP(EY120,[1]MO!$A$6:$D$26,{2,3,4},0),IFERROR(VLOOKUP(EY120,[1]MQ!$A$6:$D$26,{2,3,4},0),IFERROR(VLOOKUP(EY120,[1]BA!$A$6:$H$184,{2,5,8},0),{"No encontrado","X","X"}))))</f>
        <v>ALAMBRE RECOCIDO</v>
      </c>
      <c r="FA120" s="12" t="str">
        <v>Kg</v>
      </c>
      <c r="FB120" s="4">
        <v>22</v>
      </c>
      <c r="FC120" s="1">
        <f t="shared" ref="FC120" si="8207">(FC118+FC119)*0.03</f>
        <v>0.1</v>
      </c>
      <c r="FD120" s="4">
        <f t="shared" si="40"/>
        <v>2.2000000000000002</v>
      </c>
      <c r="FG120" s="1" t="s">
        <v>539</v>
      </c>
      <c r="FH120" s="4" t="str" cm="1">
        <f t="array" ref="FH120:FJ120">IFERROR(VLOOKUP(FG120,[1]MA!$A$6:$D$32,{2,3,4},0),IFERROR(VLOOKUP(FG120,[1]MO!$A$6:$D$26,{2,3,4},0),IFERROR(VLOOKUP(FG120,[1]MQ!$A$6:$D$26,{2,3,4},0),IFERROR(VLOOKUP(FG120,[1]BA!$A$6:$H$184,{2,5,8},0),{"No encontrado","X","X"}))))</f>
        <v>ALAMBRE RECOCIDO</v>
      </c>
      <c r="FI120" s="12" t="str">
        <v>Kg</v>
      </c>
      <c r="FJ120" s="4">
        <v>22</v>
      </c>
      <c r="FK120" s="1">
        <f t="shared" ref="FK120" si="8208">(FK118+FK119)*0.03</f>
        <v>0.1</v>
      </c>
      <c r="FL120" s="4">
        <f t="shared" si="42"/>
        <v>2.2000000000000002</v>
      </c>
      <c r="FO120" s="1" t="s">
        <v>539</v>
      </c>
      <c r="FP120" s="4" t="str" cm="1">
        <f t="array" ref="FP120:FR120">IFERROR(VLOOKUP(FO120,[1]MA!$A$6:$D$32,{2,3,4},0),IFERROR(VLOOKUP(FO120,[1]MO!$A$6:$D$26,{2,3,4},0),IFERROR(VLOOKUP(FO120,[1]MQ!$A$6:$D$26,{2,3,4},0),IFERROR(VLOOKUP(FO120,[1]BA!$A$6:$H$184,{2,5,8},0),{"No encontrado","X","X"}))))</f>
        <v>ALAMBRE RECOCIDO</v>
      </c>
      <c r="FQ120" s="12" t="str">
        <v>Kg</v>
      </c>
      <c r="FR120" s="4">
        <v>22</v>
      </c>
      <c r="FS120" s="1">
        <f t="shared" ref="FS120" si="8209">(FS118+FS119)*0.03</f>
        <v>0.1</v>
      </c>
      <c r="FT120" s="4">
        <f t="shared" si="44"/>
        <v>2.2000000000000002</v>
      </c>
      <c r="FW120" s="1" t="s">
        <v>539</v>
      </c>
      <c r="FX120" s="4" t="str" cm="1">
        <f t="array" ref="FX120:FZ120">IFERROR(VLOOKUP(FW120,[1]MA!$A$6:$D$32,{2,3,4},0),IFERROR(VLOOKUP(FW120,[1]MO!$A$6:$D$26,{2,3,4},0),IFERROR(VLOOKUP(FW120,[1]MQ!$A$6:$D$26,{2,3,4},0),IFERROR(VLOOKUP(FW120,[1]BA!$A$6:$H$184,{2,5,8},0),{"No encontrado","X","X"}))))</f>
        <v>ALAMBRE RECOCIDO</v>
      </c>
      <c r="FY120" s="12" t="str">
        <v>Kg</v>
      </c>
      <c r="FZ120" s="4">
        <v>22</v>
      </c>
      <c r="GA120" s="1">
        <f t="shared" ref="GA120" si="8210">(GA118+GA119)*0.03</f>
        <v>0.1</v>
      </c>
      <c r="GB120" s="4">
        <f t="shared" si="46"/>
        <v>2.2000000000000002</v>
      </c>
      <c r="GE120" s="1" t="s">
        <v>539</v>
      </c>
      <c r="GF120" s="4" t="str" cm="1">
        <f t="array" ref="GF120:GH120">IFERROR(VLOOKUP(GE120,[1]MA!$A$6:$D$32,{2,3,4},0),IFERROR(VLOOKUP(GE120,[1]MO!$A$6:$D$26,{2,3,4},0),IFERROR(VLOOKUP(GE120,[1]MQ!$A$6:$D$26,{2,3,4},0),IFERROR(VLOOKUP(GE120,[1]BA!$A$6:$H$184,{2,5,8},0),{"No encontrado","X","X"}))))</f>
        <v>ALAMBRE RECOCIDO</v>
      </c>
      <c r="GG120" s="12" t="str">
        <v>Kg</v>
      </c>
      <c r="GH120" s="4">
        <v>22</v>
      </c>
      <c r="GI120" s="1">
        <f t="shared" ref="GI120" si="8211">(GI118+GI119)*0.03</f>
        <v>0.1</v>
      </c>
      <c r="GJ120" s="4">
        <f t="shared" si="48"/>
        <v>2.2000000000000002</v>
      </c>
      <c r="GM120" s="1" t="s">
        <v>539</v>
      </c>
      <c r="GN120" s="4" t="str" cm="1">
        <f t="array" ref="GN120:GP120">IFERROR(VLOOKUP(GM120,[1]MA!$A$6:$D$32,{2,3,4},0),IFERROR(VLOOKUP(GM120,[1]MO!$A$6:$D$26,{2,3,4},0),IFERROR(VLOOKUP(GM120,[1]MQ!$A$6:$D$26,{2,3,4},0),IFERROR(VLOOKUP(GM120,[1]BA!$A$6:$H$184,{2,5,8},0),{"No encontrado","X","X"}))))</f>
        <v>ALAMBRE RECOCIDO</v>
      </c>
      <c r="GO120" s="12" t="str">
        <v>Kg</v>
      </c>
      <c r="GP120" s="4">
        <v>22</v>
      </c>
      <c r="GQ120" s="1">
        <f t="shared" ref="GQ120" si="8212">(GQ118+GQ119)*0.03</f>
        <v>0.1</v>
      </c>
      <c r="GR120" s="4">
        <f t="shared" si="50"/>
        <v>2.2000000000000002</v>
      </c>
      <c r="GU120" s="1" t="s">
        <v>539</v>
      </c>
      <c r="GV120" s="4" t="str" cm="1">
        <f t="array" ref="GV120:GX120">IFERROR(VLOOKUP(GU120,[1]MA!$A$6:$D$32,{2,3,4},0),IFERROR(VLOOKUP(GU120,[1]MO!$A$6:$D$26,{2,3,4},0),IFERROR(VLOOKUP(GU120,[1]MQ!$A$6:$D$26,{2,3,4},0),IFERROR(VLOOKUP(GU120,[1]BA!$A$6:$H$184,{2,5,8},0),{"No encontrado","X","X"}))))</f>
        <v>ALAMBRE RECOCIDO</v>
      </c>
      <c r="GW120" s="12" t="str">
        <v>Kg</v>
      </c>
      <c r="GX120" s="4">
        <v>22</v>
      </c>
      <c r="GY120" s="1">
        <f t="shared" ref="GY120" si="8213">(GY118+GY119)*0.03</f>
        <v>0.1</v>
      </c>
      <c r="GZ120" s="4">
        <f t="shared" si="52"/>
        <v>2.2000000000000002</v>
      </c>
      <c r="HC120" s="1" t="s">
        <v>539</v>
      </c>
      <c r="HD120" s="4" t="str" cm="1">
        <f t="array" ref="HD120:HF120">IFERROR(VLOOKUP(HC120,[1]MA!$A$6:$D$32,{2,3,4},0),IFERROR(VLOOKUP(HC120,[1]MO!$A$6:$D$26,{2,3,4},0),IFERROR(VLOOKUP(HC120,[1]MQ!$A$6:$D$26,{2,3,4},0),IFERROR(VLOOKUP(HC120,[1]BA!$A$6:$H$184,{2,5,8},0),{"No encontrado","X","X"}))))</f>
        <v>ALAMBRE RECOCIDO</v>
      </c>
      <c r="HE120" s="12" t="str">
        <v>Kg</v>
      </c>
      <c r="HF120" s="4">
        <v>22</v>
      </c>
      <c r="HG120" s="1">
        <f t="shared" ref="HG120" si="8214">(HG118+HG119)*0.03</f>
        <v>0.1</v>
      </c>
      <c r="HH120" s="4">
        <f t="shared" si="54"/>
        <v>2.2000000000000002</v>
      </c>
      <c r="HK120" s="1" t="s">
        <v>539</v>
      </c>
      <c r="HL120" s="4" t="str" cm="1">
        <f t="array" ref="HL120:HN120">IFERROR(VLOOKUP(HK120,[1]MA!$A$6:$D$32,{2,3,4},0),IFERROR(VLOOKUP(HK120,[1]MO!$A$6:$D$26,{2,3,4},0),IFERROR(VLOOKUP(HK120,[1]MQ!$A$6:$D$26,{2,3,4},0),IFERROR(VLOOKUP(HK120,[1]BA!$A$6:$H$184,{2,5,8},0),{"No encontrado","X","X"}))))</f>
        <v>ALAMBRE RECOCIDO</v>
      </c>
      <c r="HM120" s="12" t="str">
        <v>Kg</v>
      </c>
      <c r="HN120" s="4">
        <v>22</v>
      </c>
      <c r="HO120" s="1">
        <f t="shared" ref="HO120" si="8215">(HO118+HO119)*0.03</f>
        <v>0.1</v>
      </c>
      <c r="HP120" s="4">
        <f t="shared" si="56"/>
        <v>2.2000000000000002</v>
      </c>
      <c r="HS120" s="1" t="s">
        <v>539</v>
      </c>
      <c r="HT120" s="4" t="str" cm="1">
        <f t="array" ref="HT120:HV120">IFERROR(VLOOKUP(HS120,[1]MA!$A$6:$D$32,{2,3,4},0),IFERROR(VLOOKUP(HS120,[1]MO!$A$6:$D$26,{2,3,4},0),IFERROR(VLOOKUP(HS120,[1]MQ!$A$6:$D$26,{2,3,4},0),IFERROR(VLOOKUP(HS120,[1]BA!$A$6:$H$184,{2,5,8},0),{"No encontrado","X","X"}))))</f>
        <v>ALAMBRE RECOCIDO</v>
      </c>
      <c r="HU120" s="12" t="str">
        <v>Kg</v>
      </c>
      <c r="HV120" s="4">
        <v>22</v>
      </c>
      <c r="HW120" s="1">
        <f t="shared" ref="HW120" si="8216">(HW118+HW119)*0.03</f>
        <v>0.1</v>
      </c>
      <c r="HX120" s="4">
        <f t="shared" si="58"/>
        <v>2.2000000000000002</v>
      </c>
      <c r="IA120" s="1" t="s">
        <v>539</v>
      </c>
      <c r="IB120" s="4" t="str" cm="1">
        <f t="array" ref="IB120:ID120">IFERROR(VLOOKUP(IA120,[1]MA!$A$6:$D$32,{2,3,4},0),IFERROR(VLOOKUP(IA120,[1]MO!$A$6:$D$26,{2,3,4},0),IFERROR(VLOOKUP(IA120,[1]MQ!$A$6:$D$26,{2,3,4},0),IFERROR(VLOOKUP(IA120,[1]BA!$A$6:$H$184,{2,5,8},0),{"No encontrado","X","X"}))))</f>
        <v>ALAMBRE RECOCIDO</v>
      </c>
      <c r="IC120" s="12" t="str">
        <v>Kg</v>
      </c>
      <c r="ID120" s="4">
        <v>22</v>
      </c>
      <c r="IE120" s="1">
        <f t="shared" ref="IE120" si="8217">(IE118+IE119)*0.03</f>
        <v>0.1</v>
      </c>
      <c r="IF120" s="4">
        <f t="shared" si="60"/>
        <v>2.2000000000000002</v>
      </c>
      <c r="II120" s="1" t="s">
        <v>539</v>
      </c>
      <c r="IJ120" s="4" t="str" cm="1">
        <f t="array" ref="IJ120:IL120">IFERROR(VLOOKUP(II120,[1]MA!$A$6:$D$32,{2,3,4},0),IFERROR(VLOOKUP(II120,[1]MO!$A$6:$D$26,{2,3,4},0),IFERROR(VLOOKUP(II120,[1]MQ!$A$6:$D$26,{2,3,4},0),IFERROR(VLOOKUP(II120,[1]BA!$A$6:$H$184,{2,5,8},0),{"No encontrado","X","X"}))))</f>
        <v>ALAMBRE RECOCIDO</v>
      </c>
      <c r="IK120" s="12" t="str">
        <v>Kg</v>
      </c>
      <c r="IL120" s="4">
        <v>22</v>
      </c>
      <c r="IM120" s="1">
        <f t="shared" ref="IM120" si="8218">(IM118+IM119)*0.03</f>
        <v>0.1</v>
      </c>
      <c r="IN120" s="4">
        <f t="shared" si="62"/>
        <v>2.2000000000000002</v>
      </c>
      <c r="IQ120" s="1" t="s">
        <v>539</v>
      </c>
      <c r="IR120" s="4" t="str" cm="1">
        <f t="array" ref="IR120:IT120">IFERROR(VLOOKUP(IQ120,[1]MA!$A$6:$D$32,{2,3,4},0),IFERROR(VLOOKUP(IQ120,[1]MO!$A$6:$D$26,{2,3,4},0),IFERROR(VLOOKUP(IQ120,[1]MQ!$A$6:$D$26,{2,3,4},0),IFERROR(VLOOKUP(IQ120,[1]BA!$A$6:$H$184,{2,5,8},0),{"No encontrado","X","X"}))))</f>
        <v>ALAMBRE RECOCIDO</v>
      </c>
      <c r="IS120" s="12" t="str">
        <v>Kg</v>
      </c>
      <c r="IT120" s="4">
        <v>22</v>
      </c>
      <c r="IU120" s="1">
        <f t="shared" ref="IU120" si="8219">(IU118+IU119)*0.03</f>
        <v>0.1</v>
      </c>
      <c r="IV120" s="4">
        <f t="shared" si="64"/>
        <v>2.2000000000000002</v>
      </c>
      <c r="IY120" s="1" t="s">
        <v>539</v>
      </c>
      <c r="IZ120" s="4" t="str" cm="1">
        <f t="array" ref="IZ120:JB120">IFERROR(VLOOKUP(IY120,[1]MA!$A$6:$D$32,{2,3,4},0),IFERROR(VLOOKUP(IY120,[1]MO!$A$6:$D$26,{2,3,4},0),IFERROR(VLOOKUP(IY120,[1]MQ!$A$6:$D$26,{2,3,4},0),IFERROR(VLOOKUP(IY120,[1]BA!$A$6:$H$184,{2,5,8},0),{"No encontrado","X","X"}))))</f>
        <v>ALAMBRE RECOCIDO</v>
      </c>
      <c r="JA120" s="12" t="str">
        <v>Kg</v>
      </c>
      <c r="JB120" s="4">
        <v>22</v>
      </c>
      <c r="JC120" s="1">
        <f t="shared" ref="JC120" si="8220">(JC118+JC119)*0.03</f>
        <v>0.1</v>
      </c>
      <c r="JD120" s="4">
        <f t="shared" si="66"/>
        <v>2.2000000000000002</v>
      </c>
      <c r="JG120" s="1" t="s">
        <v>539</v>
      </c>
      <c r="JH120" s="4" t="str" cm="1">
        <f t="array" ref="JH120:JJ120">IFERROR(VLOOKUP(JG120,[1]MA!$A$6:$D$32,{2,3,4},0),IFERROR(VLOOKUP(JG120,[1]MO!$A$6:$D$26,{2,3,4},0),IFERROR(VLOOKUP(JG120,[1]MQ!$A$6:$D$26,{2,3,4},0),IFERROR(VLOOKUP(JG120,[1]BA!$A$6:$H$184,{2,5,8},0),{"No encontrado","X","X"}))))</f>
        <v>ALAMBRE RECOCIDO</v>
      </c>
      <c r="JI120" s="12" t="str">
        <v>Kg</v>
      </c>
      <c r="JJ120" s="4">
        <v>22</v>
      </c>
      <c r="JK120" s="1">
        <f t="shared" ref="JK120" si="8221">(JK118+JK119)*0.03</f>
        <v>0.1</v>
      </c>
      <c r="JL120" s="4">
        <f t="shared" si="68"/>
        <v>2.2000000000000002</v>
      </c>
      <c r="JO120" s="1" t="s">
        <v>539</v>
      </c>
      <c r="JP120" s="4" t="str" cm="1">
        <f t="array" ref="JP120:JR120">IFERROR(VLOOKUP(JO120,[1]MA!$A$6:$D$32,{2,3,4},0),IFERROR(VLOOKUP(JO120,[1]MO!$A$6:$D$26,{2,3,4},0),IFERROR(VLOOKUP(JO120,[1]MQ!$A$6:$D$26,{2,3,4},0),IFERROR(VLOOKUP(JO120,[1]BA!$A$6:$H$184,{2,5,8},0),{"No encontrado","X","X"}))))</f>
        <v>ALAMBRE RECOCIDO</v>
      </c>
      <c r="JQ120" s="12" t="str">
        <v>Kg</v>
      </c>
      <c r="JR120" s="4">
        <v>22</v>
      </c>
      <c r="JS120" s="1">
        <f t="shared" ref="JS120" si="8222">(JS118+JS119)*0.03</f>
        <v>0.1</v>
      </c>
      <c r="JT120" s="4">
        <f t="shared" si="70"/>
        <v>2.2000000000000002</v>
      </c>
      <c r="JW120" s="1" t="s">
        <v>539</v>
      </c>
      <c r="JX120" s="4" t="str" cm="1">
        <f t="array" ref="JX120:JZ120">IFERROR(VLOOKUP(JW120,[1]MA!$A$6:$D$32,{2,3,4},0),IFERROR(VLOOKUP(JW120,[1]MO!$A$6:$D$26,{2,3,4},0),IFERROR(VLOOKUP(JW120,[1]MQ!$A$6:$D$26,{2,3,4},0),IFERROR(VLOOKUP(JW120,[1]BA!$A$6:$H$184,{2,5,8},0),{"No encontrado","X","X"}))))</f>
        <v>ALAMBRE RECOCIDO</v>
      </c>
      <c r="JY120" s="12" t="str">
        <v>Kg</v>
      </c>
      <c r="JZ120" s="4">
        <v>22</v>
      </c>
      <c r="KA120" s="1">
        <f t="shared" ref="KA120" si="8223">(KA118+KA119)*0.03</f>
        <v>0.1</v>
      </c>
      <c r="KB120" s="4">
        <f t="shared" si="72"/>
        <v>2.2000000000000002</v>
      </c>
      <c r="KE120" s="1" t="s">
        <v>539</v>
      </c>
      <c r="KF120" s="4" t="str" cm="1">
        <f t="array" ref="KF120:KH120">IFERROR(VLOOKUP(KE120,[1]MA!$A$6:$D$32,{2,3,4},0),IFERROR(VLOOKUP(KE120,[1]MO!$A$6:$D$26,{2,3,4},0),IFERROR(VLOOKUP(KE120,[1]MQ!$A$6:$D$26,{2,3,4},0),IFERROR(VLOOKUP(KE120,[1]BA!$A$6:$H$184,{2,5,8},0),{"No encontrado","X","X"}))))</f>
        <v>ALAMBRE RECOCIDO</v>
      </c>
      <c r="KG120" s="12" t="str">
        <v>Kg</v>
      </c>
      <c r="KH120" s="4">
        <v>22</v>
      </c>
      <c r="KI120" s="1">
        <f t="shared" ref="KI120" si="8224">(KI118+KI119)*0.03</f>
        <v>0.1</v>
      </c>
      <c r="KJ120" s="4">
        <f t="shared" si="74"/>
        <v>2.2000000000000002</v>
      </c>
      <c r="KM120" s="1" t="s">
        <v>539</v>
      </c>
      <c r="KN120" s="4" t="str" cm="1">
        <f t="array" ref="KN120:KP120">IFERROR(VLOOKUP(KM120,[1]MA!$A$6:$D$32,{2,3,4},0),IFERROR(VLOOKUP(KM120,[1]MO!$A$6:$D$26,{2,3,4},0),IFERROR(VLOOKUP(KM120,[1]MQ!$A$6:$D$26,{2,3,4},0),IFERROR(VLOOKUP(KM120,[1]BA!$A$6:$H$184,{2,5,8},0),{"No encontrado","X","X"}))))</f>
        <v>ALAMBRE RECOCIDO</v>
      </c>
      <c r="KO120" s="12" t="str">
        <v>Kg</v>
      </c>
      <c r="KP120" s="4">
        <v>22</v>
      </c>
      <c r="KQ120" s="1">
        <f t="shared" ref="KQ120" si="8225">(KQ118+KQ119)*0.03</f>
        <v>0.1</v>
      </c>
      <c r="KR120" s="4">
        <f t="shared" si="76"/>
        <v>2.2000000000000002</v>
      </c>
      <c r="KU120" s="1" t="s">
        <v>539</v>
      </c>
      <c r="KV120" s="4" t="str" cm="1">
        <f t="array" ref="KV120:KX120">IFERROR(VLOOKUP(KU120,[1]MA!$A$6:$D$32,{2,3,4},0),IFERROR(VLOOKUP(KU120,[1]MO!$A$6:$D$26,{2,3,4},0),IFERROR(VLOOKUP(KU120,[1]MQ!$A$6:$D$26,{2,3,4},0),IFERROR(VLOOKUP(KU120,[1]BA!$A$6:$H$184,{2,5,8},0),{"No encontrado","X","X"}))))</f>
        <v>ALAMBRE RECOCIDO</v>
      </c>
      <c r="KW120" s="12" t="str">
        <v>Kg</v>
      </c>
      <c r="KX120" s="4">
        <v>22</v>
      </c>
      <c r="KY120" s="1">
        <f t="shared" ref="KY120" si="8226">(KY118+KY119)*0.03</f>
        <v>0.1</v>
      </c>
      <c r="KZ120" s="4">
        <f t="shared" si="78"/>
        <v>2.2000000000000002</v>
      </c>
      <c r="LC120" s="1" t="s">
        <v>539</v>
      </c>
      <c r="LD120" s="4" t="str" cm="1">
        <f t="array" ref="LD120:LF120">IFERROR(VLOOKUP(LC120,[1]MA!$A$6:$D$32,{2,3,4},0),IFERROR(VLOOKUP(LC120,[1]MO!$A$6:$D$26,{2,3,4},0),IFERROR(VLOOKUP(LC120,[1]MQ!$A$6:$D$26,{2,3,4},0),IFERROR(VLOOKUP(LC120,[1]BA!$A$6:$H$184,{2,5,8},0),{"No encontrado","X","X"}))))</f>
        <v>ALAMBRE RECOCIDO</v>
      </c>
      <c r="LE120" s="12" t="str">
        <v>Kg</v>
      </c>
      <c r="LF120" s="4">
        <v>22</v>
      </c>
      <c r="LG120" s="1">
        <f t="shared" ref="LG120" si="8227">(LG118+LG119)*0.03</f>
        <v>0.1</v>
      </c>
      <c r="LH120" s="4">
        <f t="shared" si="80"/>
        <v>2.2000000000000002</v>
      </c>
      <c r="LK120" s="1" t="s">
        <v>539</v>
      </c>
      <c r="LL120" s="4" t="str" cm="1">
        <f t="array" ref="LL120:LN120">IFERROR(VLOOKUP(LK120,[1]MA!$A$6:$D$32,{2,3,4},0),IFERROR(VLOOKUP(LK120,[1]MO!$A$6:$D$26,{2,3,4},0),IFERROR(VLOOKUP(LK120,[1]MQ!$A$6:$D$26,{2,3,4},0),IFERROR(VLOOKUP(LK120,[1]BA!$A$6:$H$184,{2,5,8},0),{"No encontrado","X","X"}))))</f>
        <v>ALAMBRE RECOCIDO</v>
      </c>
      <c r="LM120" s="12" t="str">
        <v>Kg</v>
      </c>
      <c r="LN120" s="4">
        <v>22</v>
      </c>
      <c r="LO120" s="1">
        <f t="shared" ref="LO120" si="8228">(LO118+LO119)*0.03</f>
        <v>0.1</v>
      </c>
      <c r="LP120" s="4">
        <f t="shared" si="82"/>
        <v>2.2000000000000002</v>
      </c>
      <c r="LS120" s="1" t="s">
        <v>539</v>
      </c>
      <c r="LT120" s="4" t="str" cm="1">
        <f t="array" ref="LT120:LV120">IFERROR(VLOOKUP(LS120,[1]MA!$A$6:$D$32,{2,3,4},0),IFERROR(VLOOKUP(LS120,[1]MO!$A$6:$D$26,{2,3,4},0),IFERROR(VLOOKUP(LS120,[1]MQ!$A$6:$D$26,{2,3,4},0),IFERROR(VLOOKUP(LS120,[1]BA!$A$6:$H$184,{2,5,8},0),{"No encontrado","X","X"}))))</f>
        <v>ALAMBRE RECOCIDO</v>
      </c>
      <c r="LU120" s="12" t="str">
        <v>Kg</v>
      </c>
      <c r="LV120" s="4">
        <v>22</v>
      </c>
      <c r="LW120" s="1">
        <f t="shared" ref="LW120" si="8229">(LW118+LW119)*0.03</f>
        <v>0.1</v>
      </c>
      <c r="LX120" s="4">
        <f t="shared" si="84"/>
        <v>2.2000000000000002</v>
      </c>
      <c r="MA120" s="1" t="s">
        <v>539</v>
      </c>
      <c r="MB120" s="4" t="str" cm="1">
        <f t="array" ref="MB120:MD120">IFERROR(VLOOKUP(MA120,[1]MA!$A$6:$D$32,{2,3,4},0),IFERROR(VLOOKUP(MA120,[1]MO!$A$6:$D$26,{2,3,4},0),IFERROR(VLOOKUP(MA120,[1]MQ!$A$6:$D$26,{2,3,4},0),IFERROR(VLOOKUP(MA120,[1]BA!$A$6:$H$184,{2,5,8},0),{"No encontrado","X","X"}))))</f>
        <v>ALAMBRE RECOCIDO</v>
      </c>
      <c r="MC120" s="12" t="str">
        <v>Kg</v>
      </c>
      <c r="MD120" s="4">
        <v>22</v>
      </c>
      <c r="ME120" s="1">
        <f t="shared" ref="ME120" si="8230">(ME118+ME119)*0.03</f>
        <v>0.1</v>
      </c>
      <c r="MF120" s="4">
        <f t="shared" si="86"/>
        <v>2.2000000000000002</v>
      </c>
      <c r="MI120" s="1" t="s">
        <v>539</v>
      </c>
      <c r="MJ120" s="4" t="str" cm="1">
        <f t="array" ref="MJ120:ML120">IFERROR(VLOOKUP(MI120,[1]MA!$A$6:$D$32,{2,3,4},0),IFERROR(VLOOKUP(MI120,[1]MO!$A$6:$D$26,{2,3,4},0),IFERROR(VLOOKUP(MI120,[1]MQ!$A$6:$D$26,{2,3,4},0),IFERROR(VLOOKUP(MI120,[1]BA!$A$6:$H$184,{2,5,8},0),{"No encontrado","X","X"}))))</f>
        <v>ALAMBRE RECOCIDO</v>
      </c>
      <c r="MK120" s="12" t="str">
        <v>Kg</v>
      </c>
      <c r="ML120" s="4">
        <v>22</v>
      </c>
      <c r="MM120" s="1">
        <f t="shared" ref="MM120" si="8231">(MM118+MM119)*0.03</f>
        <v>0.1</v>
      </c>
      <c r="MN120" s="4">
        <f t="shared" si="88"/>
        <v>2.2000000000000002</v>
      </c>
      <c r="MQ120" s="1" t="s">
        <v>539</v>
      </c>
      <c r="MR120" s="4" t="str" cm="1">
        <f t="array" ref="MR120:MT120">IFERROR(VLOOKUP(MQ120,[1]MA!$A$6:$D$32,{2,3,4},0),IFERROR(VLOOKUP(MQ120,[1]MO!$A$6:$D$26,{2,3,4},0),IFERROR(VLOOKUP(MQ120,[1]MQ!$A$6:$D$26,{2,3,4},0),IFERROR(VLOOKUP(MQ120,[1]BA!$A$6:$H$184,{2,5,8},0),{"No encontrado","X","X"}))))</f>
        <v>ALAMBRE RECOCIDO</v>
      </c>
      <c r="MS120" s="12" t="str">
        <v>Kg</v>
      </c>
      <c r="MT120" s="4">
        <v>22</v>
      </c>
      <c r="MU120" s="1">
        <f t="shared" ref="MU120" si="8232">(MU118+MU119)*0.03</f>
        <v>0.1</v>
      </c>
      <c r="MV120" s="4">
        <f t="shared" si="90"/>
        <v>2.2000000000000002</v>
      </c>
      <c r="MY120" s="1" t="s">
        <v>539</v>
      </c>
      <c r="MZ120" s="4" t="str" cm="1">
        <f t="array" ref="MZ120:NB120">IFERROR(VLOOKUP(MY120,[1]MA!$A$6:$D$32,{2,3,4},0),IFERROR(VLOOKUP(MY120,[1]MO!$A$6:$D$26,{2,3,4},0),IFERROR(VLOOKUP(MY120,[1]MQ!$A$6:$D$26,{2,3,4},0),IFERROR(VLOOKUP(MY120,[1]BA!$A$6:$H$184,{2,5,8},0),{"No encontrado","X","X"}))))</f>
        <v>ALAMBRE RECOCIDO</v>
      </c>
      <c r="NA120" s="12" t="str">
        <v>Kg</v>
      </c>
      <c r="NB120" s="4">
        <v>22</v>
      </c>
      <c r="NC120" s="1">
        <f t="shared" ref="NC120" si="8233">(NC118+NC119)*0.03</f>
        <v>0.1</v>
      </c>
      <c r="ND120" s="4">
        <f t="shared" si="92"/>
        <v>2.2000000000000002</v>
      </c>
      <c r="NG120" s="1" t="s">
        <v>539</v>
      </c>
      <c r="NH120" s="4" t="str" cm="1">
        <f t="array" ref="NH120:NJ120">IFERROR(VLOOKUP(NG120,[1]MA!$A$6:$D$32,{2,3,4},0),IFERROR(VLOOKUP(NG120,[1]MO!$A$6:$D$26,{2,3,4},0),IFERROR(VLOOKUP(NG120,[1]MQ!$A$6:$D$26,{2,3,4},0),IFERROR(VLOOKUP(NG120,[1]BA!$A$6:$H$184,{2,5,8},0),{"No encontrado","X","X"}))))</f>
        <v>ALAMBRE RECOCIDO</v>
      </c>
      <c r="NI120" s="12" t="str">
        <v>Kg</v>
      </c>
      <c r="NJ120" s="4">
        <v>22</v>
      </c>
      <c r="NK120" s="1">
        <f t="shared" ref="NK120" si="8234">(NK118+NK119)*0.03</f>
        <v>0.1</v>
      </c>
      <c r="NL120" s="4">
        <f t="shared" si="94"/>
        <v>2.2000000000000002</v>
      </c>
      <c r="NO120" s="1" t="s">
        <v>539</v>
      </c>
      <c r="NP120" s="4" t="str" cm="1">
        <f t="array" ref="NP120:NR120">IFERROR(VLOOKUP(NO120,[1]MA!$A$6:$D$32,{2,3,4},0),IFERROR(VLOOKUP(NO120,[1]MO!$A$6:$D$26,{2,3,4},0),IFERROR(VLOOKUP(NO120,[1]MQ!$A$6:$D$26,{2,3,4},0),IFERROR(VLOOKUP(NO120,[1]BA!$A$6:$H$184,{2,5,8},0),{"No encontrado","X","X"}))))</f>
        <v>ALAMBRE RECOCIDO</v>
      </c>
      <c r="NQ120" s="12" t="str">
        <v>Kg</v>
      </c>
      <c r="NR120" s="4">
        <v>22</v>
      </c>
      <c r="NS120" s="1">
        <f t="shared" ref="NS120" si="8235">(NS118+NS119)*0.03</f>
        <v>0.1</v>
      </c>
      <c r="NT120" s="4">
        <f t="shared" si="96"/>
        <v>2.2000000000000002</v>
      </c>
      <c r="NW120" s="1" t="s">
        <v>539</v>
      </c>
      <c r="NX120" s="4" t="str" cm="1">
        <f t="array" ref="NX120:NZ120">IFERROR(VLOOKUP(NW120,[1]MA!$A$6:$D$32,{2,3,4},0),IFERROR(VLOOKUP(NW120,[1]MO!$A$6:$D$26,{2,3,4},0),IFERROR(VLOOKUP(NW120,[1]MQ!$A$6:$D$26,{2,3,4},0),IFERROR(VLOOKUP(NW120,[1]BA!$A$6:$H$184,{2,5,8},0),{"No encontrado","X","X"}))))</f>
        <v>ALAMBRE RECOCIDO</v>
      </c>
      <c r="NY120" s="12" t="str">
        <v>Kg</v>
      </c>
      <c r="NZ120" s="4">
        <v>22</v>
      </c>
      <c r="OA120" s="1">
        <f t="shared" ref="OA120" si="8236">(OA118+OA119)*0.03</f>
        <v>0.1</v>
      </c>
      <c r="OB120" s="4">
        <f t="shared" si="98"/>
        <v>2.2000000000000002</v>
      </c>
      <c r="OE120" s="1" t="s">
        <v>539</v>
      </c>
      <c r="OF120" s="4" t="str" cm="1">
        <f t="array" ref="OF120:OH120">IFERROR(VLOOKUP(OE120,[1]MA!$A$6:$D$32,{2,3,4},0),IFERROR(VLOOKUP(OE120,[1]MO!$A$6:$D$26,{2,3,4},0),IFERROR(VLOOKUP(OE120,[1]MQ!$A$6:$D$26,{2,3,4},0),IFERROR(VLOOKUP(OE120,[1]BA!$A$6:$H$184,{2,5,8},0),{"No encontrado","X","X"}))))</f>
        <v>ALAMBRE RECOCIDO</v>
      </c>
      <c r="OG120" s="12" t="str">
        <v>Kg</v>
      </c>
      <c r="OH120" s="4">
        <v>22</v>
      </c>
      <c r="OI120" s="1">
        <f t="shared" ref="OI120" si="8237">(OI118+OI119)*0.03</f>
        <v>0.1</v>
      </c>
      <c r="OJ120" s="4">
        <f t="shared" si="100"/>
        <v>2.2000000000000002</v>
      </c>
      <c r="OM120" s="1" t="s">
        <v>539</v>
      </c>
      <c r="ON120" s="4" t="str" cm="1">
        <f t="array" ref="ON120:OP120">IFERROR(VLOOKUP(OM120,[1]MA!$A$6:$D$32,{2,3,4},0),IFERROR(VLOOKUP(OM120,[1]MO!$A$6:$D$26,{2,3,4},0),IFERROR(VLOOKUP(OM120,[1]MQ!$A$6:$D$26,{2,3,4},0),IFERROR(VLOOKUP(OM120,[1]BA!$A$6:$H$184,{2,5,8},0),{"No encontrado","X","X"}))))</f>
        <v>ALAMBRE RECOCIDO</v>
      </c>
      <c r="OO120" s="12" t="str">
        <v>Kg</v>
      </c>
      <c r="OP120" s="4">
        <v>22</v>
      </c>
      <c r="OQ120" s="1">
        <f t="shared" ref="OQ120" si="8238">(OQ118+OQ119)*0.03</f>
        <v>0.1</v>
      </c>
      <c r="OR120" s="4">
        <f t="shared" si="102"/>
        <v>2.2000000000000002</v>
      </c>
      <c r="OU120" s="1" t="s">
        <v>539</v>
      </c>
      <c r="OV120" s="4" t="str" cm="1">
        <f t="array" ref="OV120:OX120">IFERROR(VLOOKUP(OU120,[1]MA!$A$6:$D$32,{2,3,4},0),IFERROR(VLOOKUP(OU120,[1]MO!$A$6:$D$26,{2,3,4},0),IFERROR(VLOOKUP(OU120,[1]MQ!$A$6:$D$26,{2,3,4},0),IFERROR(VLOOKUP(OU120,[1]BA!$A$6:$H$184,{2,5,8},0),{"No encontrado","X","X"}))))</f>
        <v>ALAMBRE RECOCIDO</v>
      </c>
      <c r="OW120" s="12" t="str">
        <v>Kg</v>
      </c>
      <c r="OX120" s="4">
        <v>22</v>
      </c>
      <c r="OY120" s="1">
        <f t="shared" ref="OY120" si="8239">(OY118+OY119)*0.03</f>
        <v>0.1</v>
      </c>
      <c r="OZ120" s="4">
        <f t="shared" si="104"/>
        <v>2.2000000000000002</v>
      </c>
      <c r="PC120" s="1" t="s">
        <v>539</v>
      </c>
      <c r="PD120" s="4" t="str" cm="1">
        <f t="array" ref="PD120:PF120">IFERROR(VLOOKUP(PC120,[1]MA!$A$6:$D$32,{2,3,4},0),IFERROR(VLOOKUP(PC120,[1]MO!$A$6:$D$26,{2,3,4},0),IFERROR(VLOOKUP(PC120,[1]MQ!$A$6:$D$26,{2,3,4},0),IFERROR(VLOOKUP(PC120,[1]BA!$A$6:$H$184,{2,5,8},0),{"No encontrado","X","X"}))))</f>
        <v>ALAMBRE RECOCIDO</v>
      </c>
      <c r="PE120" s="12" t="str">
        <v>Kg</v>
      </c>
      <c r="PF120" s="4">
        <v>22</v>
      </c>
      <c r="PG120" s="1">
        <f t="shared" ref="PG120" si="8240">(PG118+PG119)*0.03</f>
        <v>0.1</v>
      </c>
      <c r="PH120" s="4">
        <f t="shared" si="106"/>
        <v>2.2000000000000002</v>
      </c>
      <c r="PK120" s="1" t="s">
        <v>539</v>
      </c>
      <c r="PL120" s="4" t="str" cm="1">
        <f t="array" ref="PL120:PN120">IFERROR(VLOOKUP(PK120,[1]MA!$A$6:$D$32,{2,3,4},0),IFERROR(VLOOKUP(PK120,[1]MO!$A$6:$D$26,{2,3,4},0),IFERROR(VLOOKUP(PK120,[1]MQ!$A$6:$D$26,{2,3,4},0),IFERROR(VLOOKUP(PK120,[1]BA!$A$6:$H$184,{2,5,8},0),{"No encontrado","X","X"}))))</f>
        <v>ALAMBRE RECOCIDO</v>
      </c>
      <c r="PM120" s="12" t="str">
        <v>Kg</v>
      </c>
      <c r="PN120" s="4">
        <v>22</v>
      </c>
      <c r="PO120" s="1">
        <f t="shared" ref="PO120" si="8241">(PO118+PO119)*0.03</f>
        <v>0.1</v>
      </c>
      <c r="PP120" s="4">
        <f t="shared" si="108"/>
        <v>2.2000000000000002</v>
      </c>
      <c r="PS120" s="1" t="s">
        <v>539</v>
      </c>
      <c r="PT120" s="4" t="str" cm="1">
        <f t="array" ref="PT120:PV120">IFERROR(VLOOKUP(PS120,[1]MA!$A$6:$D$32,{2,3,4},0),IFERROR(VLOOKUP(PS120,[1]MO!$A$6:$D$26,{2,3,4},0),IFERROR(VLOOKUP(PS120,[1]MQ!$A$6:$D$26,{2,3,4},0),IFERROR(VLOOKUP(PS120,[1]BA!$A$6:$H$184,{2,5,8},0),{"No encontrado","X","X"}))))</f>
        <v>ALAMBRE RECOCIDO</v>
      </c>
      <c r="PU120" s="12" t="str">
        <v>Kg</v>
      </c>
      <c r="PV120" s="4">
        <v>22</v>
      </c>
      <c r="PW120" s="1">
        <f t="shared" ref="PW120" si="8242">(PW118+PW119)*0.03</f>
        <v>0.1</v>
      </c>
      <c r="PX120" s="4">
        <f t="shared" si="110"/>
        <v>2.2000000000000002</v>
      </c>
      <c r="QA120" s="1" t="s">
        <v>539</v>
      </c>
      <c r="QB120" s="4" t="str" cm="1">
        <f t="array" ref="QB120:QD120">IFERROR(VLOOKUP(QA120,[1]MA!$A$6:$D$32,{2,3,4},0),IFERROR(VLOOKUP(QA120,[1]MO!$A$6:$D$26,{2,3,4},0),IFERROR(VLOOKUP(QA120,[1]MQ!$A$6:$D$26,{2,3,4},0),IFERROR(VLOOKUP(QA120,[1]BA!$A$6:$H$184,{2,5,8},0),{"No encontrado","X","X"}))))</f>
        <v>ALAMBRE RECOCIDO</v>
      </c>
      <c r="QC120" s="12" t="str">
        <v>Kg</v>
      </c>
      <c r="QD120" s="4">
        <v>22</v>
      </c>
      <c r="QE120" s="1">
        <f t="shared" ref="QE120" si="8243">(QE118+QE119)*0.03</f>
        <v>0.1</v>
      </c>
      <c r="QF120" s="4">
        <f t="shared" si="112"/>
        <v>2.2000000000000002</v>
      </c>
      <c r="QI120" s="1" t="s">
        <v>539</v>
      </c>
      <c r="QJ120" s="4" t="str" cm="1">
        <f t="array" ref="QJ120:QL120">IFERROR(VLOOKUP(QI120,[1]MA!$A$6:$D$32,{2,3,4},0),IFERROR(VLOOKUP(QI120,[1]MO!$A$6:$D$26,{2,3,4},0),IFERROR(VLOOKUP(QI120,[1]MQ!$A$6:$D$26,{2,3,4},0),IFERROR(VLOOKUP(QI120,[1]BA!$A$6:$H$184,{2,5,8},0),{"No encontrado","X","X"}))))</f>
        <v>ALAMBRE RECOCIDO</v>
      </c>
      <c r="QK120" s="12" t="str">
        <v>Kg</v>
      </c>
      <c r="QL120" s="4">
        <v>22</v>
      </c>
      <c r="QM120" s="1">
        <f t="shared" ref="QM120" si="8244">(QM118+QM119)*0.03</f>
        <v>0.1</v>
      </c>
      <c r="QN120" s="4">
        <f t="shared" si="114"/>
        <v>2.2000000000000002</v>
      </c>
      <c r="QQ120" s="1" t="s">
        <v>539</v>
      </c>
      <c r="QR120" s="4" t="str" cm="1">
        <f t="array" ref="QR120:QT120">IFERROR(VLOOKUP(QQ120,[1]MA!$A$6:$D$32,{2,3,4},0),IFERROR(VLOOKUP(QQ120,[1]MO!$A$6:$D$26,{2,3,4},0),IFERROR(VLOOKUP(QQ120,[1]MQ!$A$6:$D$26,{2,3,4},0),IFERROR(VLOOKUP(QQ120,[1]BA!$A$6:$H$184,{2,5,8},0),{"No encontrado","X","X"}))))</f>
        <v>ALAMBRE RECOCIDO</v>
      </c>
      <c r="QS120" s="12" t="str">
        <v>Kg</v>
      </c>
      <c r="QT120" s="4">
        <v>22</v>
      </c>
      <c r="QU120" s="1">
        <f t="shared" ref="QU120" si="8245">(QU118+QU119)*0.03</f>
        <v>0.1</v>
      </c>
      <c r="QV120" s="4">
        <f t="shared" si="116"/>
        <v>2.2000000000000002</v>
      </c>
      <c r="QY120" s="1" t="s">
        <v>539</v>
      </c>
      <c r="QZ120" s="4" t="str" cm="1">
        <f t="array" ref="QZ120:RB120">IFERROR(VLOOKUP(QY120,[1]MA!$A$6:$D$32,{2,3,4},0),IFERROR(VLOOKUP(QY120,[1]MO!$A$6:$D$26,{2,3,4},0),IFERROR(VLOOKUP(QY120,[1]MQ!$A$6:$D$26,{2,3,4},0),IFERROR(VLOOKUP(QY120,[1]BA!$A$6:$H$184,{2,5,8},0),{"No encontrado","X","X"}))))</f>
        <v>ALAMBRE RECOCIDO</v>
      </c>
      <c r="RA120" s="12" t="str">
        <v>Kg</v>
      </c>
      <c r="RB120" s="4">
        <v>22</v>
      </c>
      <c r="RC120" s="1">
        <f t="shared" ref="RC120" si="8246">(RC118+RC119)*0.03</f>
        <v>0.1</v>
      </c>
      <c r="RD120" s="4">
        <f t="shared" si="118"/>
        <v>2.2000000000000002</v>
      </c>
      <c r="RG120" s="1" t="s">
        <v>539</v>
      </c>
      <c r="RH120" s="4" t="str" cm="1">
        <f t="array" ref="RH120:RJ120">IFERROR(VLOOKUP(RG120,[1]MA!$A$6:$D$32,{2,3,4},0),IFERROR(VLOOKUP(RG120,[1]MO!$A$6:$D$26,{2,3,4},0),IFERROR(VLOOKUP(RG120,[1]MQ!$A$6:$D$26,{2,3,4},0),IFERROR(VLOOKUP(RG120,[1]BA!$A$6:$H$184,{2,5,8},0),{"No encontrado","X","X"}))))</f>
        <v>ALAMBRE RECOCIDO</v>
      </c>
      <c r="RI120" s="12" t="str">
        <v>Kg</v>
      </c>
      <c r="RJ120" s="4">
        <v>22</v>
      </c>
      <c r="RK120" s="1">
        <f t="shared" ref="RK120" si="8247">(RK118+RK119)*0.03</f>
        <v>0.1</v>
      </c>
      <c r="RL120" s="4">
        <f t="shared" si="120"/>
        <v>2.2000000000000002</v>
      </c>
      <c r="RO120" s="1" t="s">
        <v>539</v>
      </c>
      <c r="RP120" s="4" t="str" cm="1">
        <f t="array" ref="RP120:RR120">IFERROR(VLOOKUP(RO120,[1]MA!$A$6:$D$32,{2,3,4},0),IFERROR(VLOOKUP(RO120,[1]MO!$A$6:$D$26,{2,3,4},0),IFERROR(VLOOKUP(RO120,[1]MQ!$A$6:$D$26,{2,3,4},0),IFERROR(VLOOKUP(RO120,[1]BA!$A$6:$H$184,{2,5,8},0),{"No encontrado","X","X"}))))</f>
        <v>ALAMBRE RECOCIDO</v>
      </c>
      <c r="RQ120" s="12" t="str">
        <v>Kg</v>
      </c>
      <c r="RR120" s="4">
        <v>22</v>
      </c>
      <c r="RS120" s="1">
        <f t="shared" ref="RS120" si="8248">(RS118+RS119)*0.03</f>
        <v>0.1</v>
      </c>
      <c r="RT120" s="4">
        <f t="shared" si="122"/>
        <v>2.2000000000000002</v>
      </c>
      <c r="RW120" s="1" t="s">
        <v>539</v>
      </c>
      <c r="RX120" s="4" t="str" cm="1">
        <f t="array" ref="RX120:RZ120">IFERROR(VLOOKUP(RW120,[1]MA!$A$6:$D$32,{2,3,4},0),IFERROR(VLOOKUP(RW120,[1]MO!$A$6:$D$26,{2,3,4},0),IFERROR(VLOOKUP(RW120,[1]MQ!$A$6:$D$26,{2,3,4},0),IFERROR(VLOOKUP(RW120,[1]BA!$A$6:$H$184,{2,5,8},0),{"No encontrado","X","X"}))))</f>
        <v>ALAMBRE RECOCIDO</v>
      </c>
      <c r="RY120" s="12" t="str">
        <v>Kg</v>
      </c>
      <c r="RZ120" s="4">
        <v>22</v>
      </c>
      <c r="SA120" s="1">
        <f t="shared" ref="SA120" si="8249">(SA118+SA119)*0.03</f>
        <v>0.1</v>
      </c>
      <c r="SB120" s="4">
        <f t="shared" si="124"/>
        <v>2.2000000000000002</v>
      </c>
      <c r="SE120" s="1" t="s">
        <v>539</v>
      </c>
      <c r="SF120" s="4" t="str" cm="1">
        <f t="array" ref="SF120:SH120">IFERROR(VLOOKUP(SE120,[1]MA!$A$6:$D$32,{2,3,4},0),IFERROR(VLOOKUP(SE120,[1]MO!$A$6:$D$26,{2,3,4},0),IFERROR(VLOOKUP(SE120,[1]MQ!$A$6:$D$26,{2,3,4},0),IFERROR(VLOOKUP(SE120,[1]BA!$A$6:$H$184,{2,5,8},0),{"No encontrado","X","X"}))))</f>
        <v>ALAMBRE RECOCIDO</v>
      </c>
      <c r="SG120" s="12" t="str">
        <v>Kg</v>
      </c>
      <c r="SH120" s="4">
        <v>22</v>
      </c>
      <c r="SI120" s="1">
        <f t="shared" ref="SI120" si="8250">(SI118+SI119)*0.03</f>
        <v>0.1</v>
      </c>
      <c r="SJ120" s="4">
        <f t="shared" si="126"/>
        <v>2.2000000000000002</v>
      </c>
      <c r="SM120" s="1" t="s">
        <v>539</v>
      </c>
      <c r="SN120" s="4" t="str" cm="1">
        <f t="array" ref="SN120:SP120">IFERROR(VLOOKUP(SM120,[1]MA!$A$6:$D$32,{2,3,4},0),IFERROR(VLOOKUP(SM120,[1]MO!$A$6:$D$26,{2,3,4},0),IFERROR(VLOOKUP(SM120,[1]MQ!$A$6:$D$26,{2,3,4},0),IFERROR(VLOOKUP(SM120,[1]BA!$A$6:$H$184,{2,5,8},0),{"No encontrado","X","X"}))))</f>
        <v>ALAMBRE RECOCIDO</v>
      </c>
      <c r="SO120" s="12" t="str">
        <v>Kg</v>
      </c>
      <c r="SP120" s="4">
        <v>22</v>
      </c>
      <c r="SQ120" s="1">
        <f t="shared" ref="SQ120" si="8251">(SQ118+SQ119)*0.03</f>
        <v>0.1</v>
      </c>
      <c r="SR120" s="4">
        <f t="shared" si="128"/>
        <v>2.2000000000000002</v>
      </c>
      <c r="SU120" s="1" t="s">
        <v>539</v>
      </c>
      <c r="SV120" s="4" t="str" cm="1">
        <f t="array" ref="SV120:SX120">IFERROR(VLOOKUP(SU120,[1]MA!$A$6:$D$32,{2,3,4},0),IFERROR(VLOOKUP(SU120,[1]MO!$A$6:$D$26,{2,3,4},0),IFERROR(VLOOKUP(SU120,[1]MQ!$A$6:$D$26,{2,3,4},0),IFERROR(VLOOKUP(SU120,[1]BA!$A$6:$H$184,{2,5,8},0),{"No encontrado","X","X"}))))</f>
        <v>ALAMBRE RECOCIDO</v>
      </c>
      <c r="SW120" s="12" t="str">
        <v>Kg</v>
      </c>
      <c r="SX120" s="4">
        <v>22</v>
      </c>
      <c r="SY120" s="1">
        <f t="shared" ref="SY120" si="8252">(SY118+SY119)*0.03</f>
        <v>0.1</v>
      </c>
      <c r="SZ120" s="4">
        <f t="shared" si="130"/>
        <v>2.2000000000000002</v>
      </c>
      <c r="TC120" s="1" t="s">
        <v>539</v>
      </c>
      <c r="TD120" s="4" t="str" cm="1">
        <f t="array" ref="TD120:TF120">IFERROR(VLOOKUP(TC120,[1]MA!$A$6:$D$32,{2,3,4},0),IFERROR(VLOOKUP(TC120,[1]MO!$A$6:$D$26,{2,3,4},0),IFERROR(VLOOKUP(TC120,[1]MQ!$A$6:$D$26,{2,3,4},0),IFERROR(VLOOKUP(TC120,[1]BA!$A$6:$H$184,{2,5,8},0),{"No encontrado","X","X"}))))</f>
        <v>ALAMBRE RECOCIDO</v>
      </c>
      <c r="TE120" s="12" t="str">
        <v>Kg</v>
      </c>
      <c r="TF120" s="4">
        <v>22</v>
      </c>
      <c r="TG120" s="1">
        <f t="shared" ref="TG120" si="8253">(TG118+TG119)*0.03</f>
        <v>0.1</v>
      </c>
      <c r="TH120" s="4">
        <f t="shared" si="132"/>
        <v>2.2000000000000002</v>
      </c>
      <c r="TK120" s="1" t="s">
        <v>539</v>
      </c>
      <c r="TL120" s="4" t="str" cm="1">
        <f t="array" ref="TL120:TN120">IFERROR(VLOOKUP(TK120,[1]MA!$A$6:$D$32,{2,3,4},0),IFERROR(VLOOKUP(TK120,[1]MO!$A$6:$D$26,{2,3,4},0),IFERROR(VLOOKUP(TK120,[1]MQ!$A$6:$D$26,{2,3,4},0),IFERROR(VLOOKUP(TK120,[1]BA!$A$6:$H$184,{2,5,8},0),{"No encontrado","X","X"}))))</f>
        <v>ALAMBRE RECOCIDO</v>
      </c>
      <c r="TM120" s="12" t="str">
        <v>Kg</v>
      </c>
      <c r="TN120" s="4">
        <v>22</v>
      </c>
      <c r="TO120" s="1">
        <f t="shared" ref="TO120" si="8254">(TO118+TO119)*0.03</f>
        <v>0.1</v>
      </c>
      <c r="TP120" s="4">
        <f t="shared" si="134"/>
        <v>2.2000000000000002</v>
      </c>
      <c r="TS120" s="1" t="s">
        <v>539</v>
      </c>
      <c r="TT120" s="4" t="str" cm="1">
        <f t="array" ref="TT120:TV120">IFERROR(VLOOKUP(TS120,[1]MA!$A$6:$D$32,{2,3,4},0),IFERROR(VLOOKUP(TS120,[1]MO!$A$6:$D$26,{2,3,4},0),IFERROR(VLOOKUP(TS120,[1]MQ!$A$6:$D$26,{2,3,4},0),IFERROR(VLOOKUP(TS120,[1]BA!$A$6:$H$184,{2,5,8},0),{"No encontrado","X","X"}))))</f>
        <v>ALAMBRE RECOCIDO</v>
      </c>
      <c r="TU120" s="12" t="str">
        <v>Kg</v>
      </c>
      <c r="TV120" s="4">
        <v>22</v>
      </c>
      <c r="TW120" s="1">
        <f t="shared" ref="TW120" si="8255">(TW118+TW119)*0.03</f>
        <v>0.1</v>
      </c>
      <c r="TX120" s="4">
        <f t="shared" si="136"/>
        <v>2.2000000000000002</v>
      </c>
      <c r="UA120" s="1" t="s">
        <v>539</v>
      </c>
      <c r="UB120" s="4" t="str" cm="1">
        <f t="array" ref="UB120:UD120">IFERROR(VLOOKUP(UA120,[1]MA!$A$6:$D$32,{2,3,4},0),IFERROR(VLOOKUP(UA120,[1]MO!$A$6:$D$26,{2,3,4},0),IFERROR(VLOOKUP(UA120,[1]MQ!$A$6:$D$26,{2,3,4},0),IFERROR(VLOOKUP(UA120,[1]BA!$A$6:$H$184,{2,5,8},0),{"No encontrado","X","X"}))))</f>
        <v>ALAMBRE RECOCIDO</v>
      </c>
      <c r="UC120" s="12" t="str">
        <v>Kg</v>
      </c>
      <c r="UD120" s="4">
        <v>22</v>
      </c>
      <c r="UE120" s="1">
        <f t="shared" ref="UE120" si="8256">(UE118+UE119)*0.03</f>
        <v>0.1</v>
      </c>
      <c r="UF120" s="4">
        <f t="shared" si="138"/>
        <v>2.2000000000000002</v>
      </c>
      <c r="UI120" s="1" t="s">
        <v>539</v>
      </c>
      <c r="UJ120" s="4" t="str" cm="1">
        <f t="array" ref="UJ120:UL120">IFERROR(VLOOKUP(UI120,[1]MA!$A$6:$D$32,{2,3,4},0),IFERROR(VLOOKUP(UI120,[1]MO!$A$6:$D$26,{2,3,4},0),IFERROR(VLOOKUP(UI120,[1]MQ!$A$6:$D$26,{2,3,4},0),IFERROR(VLOOKUP(UI120,[1]BA!$A$6:$H$184,{2,5,8},0),{"No encontrado","X","X"}))))</f>
        <v>ALAMBRE RECOCIDO</v>
      </c>
      <c r="UK120" s="12" t="str">
        <v>Kg</v>
      </c>
      <c r="UL120" s="4">
        <v>22</v>
      </c>
      <c r="UM120" s="1">
        <f t="shared" ref="UM120" si="8257">(UM118+UM119)*0.03</f>
        <v>0.1</v>
      </c>
      <c r="UN120" s="4">
        <f t="shared" si="140"/>
        <v>2.2000000000000002</v>
      </c>
      <c r="UQ120" s="1" t="s">
        <v>539</v>
      </c>
      <c r="UR120" s="4" t="str" cm="1">
        <f t="array" ref="UR120:UT120">IFERROR(VLOOKUP(UQ120,[1]MA!$A$6:$D$32,{2,3,4},0),IFERROR(VLOOKUP(UQ120,[1]MO!$A$6:$D$26,{2,3,4},0),IFERROR(VLOOKUP(UQ120,[1]MQ!$A$6:$D$26,{2,3,4},0),IFERROR(VLOOKUP(UQ120,[1]BA!$A$6:$H$184,{2,5,8},0),{"No encontrado","X","X"}))))</f>
        <v>ALAMBRE RECOCIDO</v>
      </c>
      <c r="US120" s="12" t="str">
        <v>Kg</v>
      </c>
      <c r="UT120" s="4">
        <v>22</v>
      </c>
      <c r="UU120" s="1">
        <f t="shared" ref="UU120" si="8258">(UU118+UU119)*0.03</f>
        <v>0.1</v>
      </c>
      <c r="UV120" s="4">
        <f t="shared" si="142"/>
        <v>2.2000000000000002</v>
      </c>
      <c r="UY120" s="1" t="s">
        <v>539</v>
      </c>
      <c r="UZ120" s="4" t="str" cm="1">
        <f t="array" ref="UZ120:VB120">IFERROR(VLOOKUP(UY120,[1]MA!$A$6:$D$32,{2,3,4},0),IFERROR(VLOOKUP(UY120,[1]MO!$A$6:$D$26,{2,3,4},0),IFERROR(VLOOKUP(UY120,[1]MQ!$A$6:$D$26,{2,3,4},0),IFERROR(VLOOKUP(UY120,[1]BA!$A$6:$H$184,{2,5,8},0),{"No encontrado","X","X"}))))</f>
        <v>ALAMBRE RECOCIDO</v>
      </c>
      <c r="VA120" s="12" t="str">
        <v>Kg</v>
      </c>
      <c r="VB120" s="4">
        <v>22</v>
      </c>
      <c r="VC120" s="1">
        <f t="shared" ref="VC120" si="8259">(VC118+VC119)*0.03</f>
        <v>0.1</v>
      </c>
      <c r="VD120" s="4">
        <f t="shared" si="144"/>
        <v>2.2000000000000002</v>
      </c>
      <c r="VG120" s="1" t="s">
        <v>539</v>
      </c>
      <c r="VH120" s="4" t="str" cm="1">
        <f t="array" ref="VH120:VJ120">IFERROR(VLOOKUP(VG120,[1]MA!$A$6:$D$32,{2,3,4},0),IFERROR(VLOOKUP(VG120,[1]MO!$A$6:$D$26,{2,3,4},0),IFERROR(VLOOKUP(VG120,[1]MQ!$A$6:$D$26,{2,3,4},0),IFERROR(VLOOKUP(VG120,[1]BA!$A$6:$H$184,{2,5,8},0),{"No encontrado","X","X"}))))</f>
        <v>ALAMBRE RECOCIDO</v>
      </c>
      <c r="VI120" s="12" t="str">
        <v>Kg</v>
      </c>
      <c r="VJ120" s="4">
        <v>22</v>
      </c>
      <c r="VK120" s="1">
        <f t="shared" ref="VK120" si="8260">(VK118+VK119)*0.03</f>
        <v>0.1</v>
      </c>
      <c r="VL120" s="4">
        <f t="shared" si="146"/>
        <v>2.2000000000000002</v>
      </c>
      <c r="VO120" s="1" t="s">
        <v>539</v>
      </c>
      <c r="VP120" s="4" t="str" cm="1">
        <f t="array" ref="VP120:VR120">IFERROR(VLOOKUP(VO120,[1]MA!$A$6:$D$32,{2,3,4},0),IFERROR(VLOOKUP(VO120,[1]MO!$A$6:$D$26,{2,3,4},0),IFERROR(VLOOKUP(VO120,[1]MQ!$A$6:$D$26,{2,3,4},0),IFERROR(VLOOKUP(VO120,[1]BA!$A$6:$H$184,{2,5,8},0),{"No encontrado","X","X"}))))</f>
        <v>ALAMBRE RECOCIDO</v>
      </c>
      <c r="VQ120" s="12" t="str">
        <v>Kg</v>
      </c>
      <c r="VR120" s="4">
        <v>22</v>
      </c>
      <c r="VS120" s="1">
        <f t="shared" ref="VS120" si="8261">(VS118+VS119)*0.03</f>
        <v>0.1</v>
      </c>
      <c r="VT120" s="4">
        <f t="shared" si="148"/>
        <v>2.2000000000000002</v>
      </c>
      <c r="VW120" s="1" t="s">
        <v>539</v>
      </c>
      <c r="VX120" s="4" t="str" cm="1">
        <f t="array" ref="VX120:VZ120">IFERROR(VLOOKUP(VW120,[1]MA!$A$6:$D$32,{2,3,4},0),IFERROR(VLOOKUP(VW120,[1]MO!$A$6:$D$26,{2,3,4},0),IFERROR(VLOOKUP(VW120,[1]MQ!$A$6:$D$26,{2,3,4},0),IFERROR(VLOOKUP(VW120,[1]BA!$A$6:$H$184,{2,5,8},0),{"No encontrado","X","X"}))))</f>
        <v>ALAMBRE RECOCIDO</v>
      </c>
      <c r="VY120" s="12" t="str">
        <v>Kg</v>
      </c>
      <c r="VZ120" s="4">
        <v>22</v>
      </c>
      <c r="WA120" s="1">
        <f t="shared" ref="WA120" si="8262">(WA118+WA119)*0.03</f>
        <v>0.1</v>
      </c>
      <c r="WB120" s="4">
        <f t="shared" si="150"/>
        <v>2.2000000000000002</v>
      </c>
      <c r="WE120" s="1" t="s">
        <v>539</v>
      </c>
      <c r="WF120" s="4" t="str" cm="1">
        <f t="array" ref="WF120:WH120">IFERROR(VLOOKUP(WE120,[1]MA!$A$6:$D$32,{2,3,4},0),IFERROR(VLOOKUP(WE120,[1]MO!$A$6:$D$26,{2,3,4},0),IFERROR(VLOOKUP(WE120,[1]MQ!$A$6:$D$26,{2,3,4},0),IFERROR(VLOOKUP(WE120,[1]BA!$A$6:$H$184,{2,5,8},0),{"No encontrado","X","X"}))))</f>
        <v>ALAMBRE RECOCIDO</v>
      </c>
      <c r="WG120" s="12" t="str">
        <v>Kg</v>
      </c>
      <c r="WH120" s="4">
        <v>22</v>
      </c>
      <c r="WI120" s="1">
        <f t="shared" ref="WI120" si="8263">(WI118+WI119)*0.03</f>
        <v>0.1</v>
      </c>
      <c r="WJ120" s="4">
        <f t="shared" si="152"/>
        <v>2.2000000000000002</v>
      </c>
      <c r="WM120" s="1" t="s">
        <v>539</v>
      </c>
      <c r="WN120" s="4" t="str" cm="1">
        <f t="array" ref="WN120:WP120">IFERROR(VLOOKUP(WM120,[1]MA!$A$6:$D$32,{2,3,4},0),IFERROR(VLOOKUP(WM120,[1]MO!$A$6:$D$26,{2,3,4},0),IFERROR(VLOOKUP(WM120,[1]MQ!$A$6:$D$26,{2,3,4},0),IFERROR(VLOOKUP(WM120,[1]BA!$A$6:$H$184,{2,5,8},0),{"No encontrado","X","X"}))))</f>
        <v>ALAMBRE RECOCIDO</v>
      </c>
      <c r="WO120" s="12" t="str">
        <v>Kg</v>
      </c>
      <c r="WP120" s="4">
        <v>22</v>
      </c>
      <c r="WQ120" s="1">
        <f t="shared" ref="WQ120" si="8264">(WQ118+WQ119)*0.03</f>
        <v>0.1</v>
      </c>
      <c r="WR120" s="4">
        <f t="shared" si="154"/>
        <v>2.2000000000000002</v>
      </c>
      <c r="WU120" s="1" t="s">
        <v>539</v>
      </c>
      <c r="WV120" s="4" t="str" cm="1">
        <f t="array" ref="WV120:WX120">IFERROR(VLOOKUP(WU120,[1]MA!$A$6:$D$32,{2,3,4},0),IFERROR(VLOOKUP(WU120,[1]MO!$A$6:$D$26,{2,3,4},0),IFERROR(VLOOKUP(WU120,[1]MQ!$A$6:$D$26,{2,3,4},0),IFERROR(VLOOKUP(WU120,[1]BA!$A$6:$H$184,{2,5,8},0),{"No encontrado","X","X"}))))</f>
        <v>ALAMBRE RECOCIDO</v>
      </c>
      <c r="WW120" s="12" t="str">
        <v>Kg</v>
      </c>
      <c r="WX120" s="4">
        <v>22</v>
      </c>
      <c r="WY120" s="1">
        <f t="shared" ref="WY120" si="8265">(WY118+WY119)*0.03</f>
        <v>0.1</v>
      </c>
      <c r="WZ120" s="4">
        <f t="shared" si="156"/>
        <v>2.2000000000000002</v>
      </c>
      <c r="XC120" s="1" t="s">
        <v>539</v>
      </c>
      <c r="XD120" s="4" t="str" cm="1">
        <f t="array" ref="XD120:XF120">IFERROR(VLOOKUP(XC120,[1]MA!$A$6:$D$32,{2,3,4},0),IFERROR(VLOOKUP(XC120,[1]MO!$A$6:$D$26,{2,3,4},0),IFERROR(VLOOKUP(XC120,[1]MQ!$A$6:$D$26,{2,3,4},0),IFERROR(VLOOKUP(XC120,[1]BA!$A$6:$H$184,{2,5,8},0),{"No encontrado","X","X"}))))</f>
        <v>ALAMBRE RECOCIDO</v>
      </c>
      <c r="XE120" s="12" t="str">
        <v>Kg</v>
      </c>
      <c r="XF120" s="4">
        <v>22</v>
      </c>
      <c r="XG120" s="1">
        <f t="shared" ref="XG120" si="8266">(XG118+XG119)*0.03</f>
        <v>0.1</v>
      </c>
      <c r="XH120" s="4">
        <f t="shared" si="158"/>
        <v>2.2000000000000002</v>
      </c>
      <c r="XK120" s="1" t="s">
        <v>539</v>
      </c>
      <c r="XL120" s="4" t="str" cm="1">
        <f t="array" ref="XL120:XN120">IFERROR(VLOOKUP(XK120,[1]MA!$A$6:$D$32,{2,3,4},0),IFERROR(VLOOKUP(XK120,[1]MO!$A$6:$D$26,{2,3,4},0),IFERROR(VLOOKUP(XK120,[1]MQ!$A$6:$D$26,{2,3,4},0),IFERROR(VLOOKUP(XK120,[1]BA!$A$6:$H$184,{2,5,8},0),{"No encontrado","X","X"}))))</f>
        <v>ALAMBRE RECOCIDO</v>
      </c>
      <c r="XM120" s="12" t="str">
        <v>Kg</v>
      </c>
      <c r="XN120" s="4">
        <v>22</v>
      </c>
      <c r="XO120" s="1">
        <f t="shared" ref="XO120" si="8267">(XO118+XO119)*0.03</f>
        <v>0.1</v>
      </c>
      <c r="XP120" s="4">
        <f t="shared" si="160"/>
        <v>2.2000000000000002</v>
      </c>
      <c r="XS120" s="1" t="s">
        <v>539</v>
      </c>
      <c r="XT120" s="4" t="str" cm="1">
        <f t="array" ref="XT120:XV120">IFERROR(VLOOKUP(XS120,[1]MA!$A$6:$D$32,{2,3,4},0),IFERROR(VLOOKUP(XS120,[1]MO!$A$6:$D$26,{2,3,4},0),IFERROR(VLOOKUP(XS120,[1]MQ!$A$6:$D$26,{2,3,4},0),IFERROR(VLOOKUP(XS120,[1]BA!$A$6:$H$184,{2,5,8},0),{"No encontrado","X","X"}))))</f>
        <v>ALAMBRE RECOCIDO</v>
      </c>
      <c r="XU120" s="12" t="str">
        <v>Kg</v>
      </c>
      <c r="XV120" s="4">
        <v>22</v>
      </c>
      <c r="XW120" s="1">
        <f t="shared" ref="XW120" si="8268">(XW118+XW119)*0.03</f>
        <v>0.1</v>
      </c>
      <c r="XX120" s="4">
        <f t="shared" si="162"/>
        <v>2.2000000000000002</v>
      </c>
      <c r="YA120" s="1" t="s">
        <v>539</v>
      </c>
      <c r="YB120" s="4" t="str" cm="1">
        <f t="array" ref="YB120:YD120">IFERROR(VLOOKUP(YA120,[1]MA!$A$6:$D$32,{2,3,4},0),IFERROR(VLOOKUP(YA120,[1]MO!$A$6:$D$26,{2,3,4},0),IFERROR(VLOOKUP(YA120,[1]MQ!$A$6:$D$26,{2,3,4},0),IFERROR(VLOOKUP(YA120,[1]BA!$A$6:$H$184,{2,5,8},0),{"No encontrado","X","X"}))))</f>
        <v>ALAMBRE RECOCIDO</v>
      </c>
      <c r="YC120" s="12" t="str">
        <v>Kg</v>
      </c>
      <c r="YD120" s="4">
        <v>22</v>
      </c>
      <c r="YE120" s="1">
        <f t="shared" ref="YE120" si="8269">(YE118+YE119)*0.03</f>
        <v>0.1</v>
      </c>
      <c r="YF120" s="4">
        <f t="shared" si="164"/>
        <v>2.2000000000000002</v>
      </c>
      <c r="YI120" s="1" t="s">
        <v>539</v>
      </c>
      <c r="YJ120" s="4" t="str" cm="1">
        <f t="array" ref="YJ120:YL120">IFERROR(VLOOKUP(YI120,[1]MA!$A$6:$D$32,{2,3,4},0),IFERROR(VLOOKUP(YI120,[1]MO!$A$6:$D$26,{2,3,4},0),IFERROR(VLOOKUP(YI120,[1]MQ!$A$6:$D$26,{2,3,4},0),IFERROR(VLOOKUP(YI120,[1]BA!$A$6:$H$184,{2,5,8},0),{"No encontrado","X","X"}))))</f>
        <v>ALAMBRE RECOCIDO</v>
      </c>
      <c r="YK120" s="12" t="str">
        <v>Kg</v>
      </c>
      <c r="YL120" s="4">
        <v>22</v>
      </c>
      <c r="YM120" s="1">
        <f t="shared" ref="YM120" si="8270">(YM118+YM119)*0.03</f>
        <v>0.1</v>
      </c>
      <c r="YN120" s="4">
        <f t="shared" si="166"/>
        <v>2.2000000000000002</v>
      </c>
      <c r="YQ120" s="1" t="s">
        <v>539</v>
      </c>
      <c r="YR120" s="4" t="str" cm="1">
        <f t="array" ref="YR120:YT120">IFERROR(VLOOKUP(YQ120,[1]MA!$A$6:$D$32,{2,3,4},0),IFERROR(VLOOKUP(YQ120,[1]MO!$A$6:$D$26,{2,3,4},0),IFERROR(VLOOKUP(YQ120,[1]MQ!$A$6:$D$26,{2,3,4},0),IFERROR(VLOOKUP(YQ120,[1]BA!$A$6:$H$184,{2,5,8},0),{"No encontrado","X","X"}))))</f>
        <v>ALAMBRE RECOCIDO</v>
      </c>
      <c r="YS120" s="12" t="str">
        <v>Kg</v>
      </c>
      <c r="YT120" s="4">
        <v>22</v>
      </c>
      <c r="YU120" s="1">
        <f t="shared" ref="YU120" si="8271">(YU118+YU119)*0.03</f>
        <v>0.1</v>
      </c>
      <c r="YV120" s="4">
        <f t="shared" si="168"/>
        <v>2.2000000000000002</v>
      </c>
      <c r="YY120" s="1" t="s">
        <v>539</v>
      </c>
      <c r="YZ120" s="4" t="str" cm="1">
        <f t="array" ref="YZ120:ZB120">IFERROR(VLOOKUP(YY120,[1]MA!$A$6:$D$32,{2,3,4},0),IFERROR(VLOOKUP(YY120,[1]MO!$A$6:$D$26,{2,3,4},0),IFERROR(VLOOKUP(YY120,[1]MQ!$A$6:$D$26,{2,3,4},0),IFERROR(VLOOKUP(YY120,[1]BA!$A$6:$H$184,{2,5,8},0),{"No encontrado","X","X"}))))</f>
        <v>ALAMBRE RECOCIDO</v>
      </c>
      <c r="ZA120" s="12" t="str">
        <v>Kg</v>
      </c>
      <c r="ZB120" s="4">
        <v>22</v>
      </c>
      <c r="ZC120" s="1">
        <f t="shared" ref="ZC120" si="8272">(ZC118+ZC119)*0.03</f>
        <v>0.1</v>
      </c>
      <c r="ZD120" s="4">
        <f t="shared" si="170"/>
        <v>2.2000000000000002</v>
      </c>
      <c r="ZG120" s="1" t="s">
        <v>539</v>
      </c>
      <c r="ZH120" s="4" t="str" cm="1">
        <f t="array" ref="ZH120:ZJ120">IFERROR(VLOOKUP(ZG120,[1]MA!$A$6:$D$32,{2,3,4},0),IFERROR(VLOOKUP(ZG120,[1]MO!$A$6:$D$26,{2,3,4},0),IFERROR(VLOOKUP(ZG120,[1]MQ!$A$6:$D$26,{2,3,4},0),IFERROR(VLOOKUP(ZG120,[1]BA!$A$6:$H$184,{2,5,8},0),{"No encontrado","X","X"}))))</f>
        <v>ALAMBRE RECOCIDO</v>
      </c>
      <c r="ZI120" s="12" t="str">
        <v>Kg</v>
      </c>
      <c r="ZJ120" s="4">
        <v>22</v>
      </c>
      <c r="ZK120" s="1">
        <f t="shared" ref="ZK120" si="8273">(ZK118+ZK119)*0.03</f>
        <v>0.1</v>
      </c>
      <c r="ZL120" s="4">
        <f t="shared" si="172"/>
        <v>2.2000000000000002</v>
      </c>
      <c r="ZO120" s="1" t="s">
        <v>539</v>
      </c>
      <c r="ZP120" s="4" t="str" cm="1">
        <f t="array" ref="ZP120:ZR120">IFERROR(VLOOKUP(ZO120,[1]MA!$A$6:$D$32,{2,3,4},0),IFERROR(VLOOKUP(ZO120,[1]MO!$A$6:$D$26,{2,3,4},0),IFERROR(VLOOKUP(ZO120,[1]MQ!$A$6:$D$26,{2,3,4},0),IFERROR(VLOOKUP(ZO120,[1]BA!$A$6:$H$184,{2,5,8},0),{"No encontrado","X","X"}))))</f>
        <v>ALAMBRE RECOCIDO</v>
      </c>
      <c r="ZQ120" s="12" t="str">
        <v>Kg</v>
      </c>
      <c r="ZR120" s="4">
        <v>22</v>
      </c>
      <c r="ZS120" s="1">
        <f t="shared" ref="ZS120" si="8274">(ZS118+ZS119)*0.03</f>
        <v>0.1</v>
      </c>
      <c r="ZT120" s="4">
        <f t="shared" si="174"/>
        <v>2.2000000000000002</v>
      </c>
      <c r="ZW120" s="1" t="s">
        <v>539</v>
      </c>
      <c r="ZX120" s="4" t="str" cm="1">
        <f t="array" ref="ZX120:ZZ120">IFERROR(VLOOKUP(ZW120,[1]MA!$A$6:$D$32,{2,3,4},0),IFERROR(VLOOKUP(ZW120,[1]MO!$A$6:$D$26,{2,3,4},0),IFERROR(VLOOKUP(ZW120,[1]MQ!$A$6:$D$26,{2,3,4},0),IFERROR(VLOOKUP(ZW120,[1]BA!$A$6:$H$184,{2,5,8},0),{"No encontrado","X","X"}))))</f>
        <v>ALAMBRE RECOCIDO</v>
      </c>
      <c r="ZY120" s="12" t="str">
        <v>Kg</v>
      </c>
      <c r="ZZ120" s="4">
        <v>22</v>
      </c>
      <c r="AAA120" s="1">
        <f t="shared" ref="AAA120" si="8275">(AAA118+AAA119)*0.03</f>
        <v>0.1</v>
      </c>
      <c r="AAB120" s="4">
        <f t="shared" si="176"/>
        <v>2.2000000000000002</v>
      </c>
      <c r="AAE120" s="1" t="s">
        <v>539</v>
      </c>
      <c r="AAF120" s="4" t="str" cm="1">
        <f t="array" ref="AAF120:AAH120">IFERROR(VLOOKUP(AAE120,[1]MA!$A$6:$D$32,{2,3,4},0),IFERROR(VLOOKUP(AAE120,[1]MO!$A$6:$D$26,{2,3,4},0),IFERROR(VLOOKUP(AAE120,[1]MQ!$A$6:$D$26,{2,3,4},0),IFERROR(VLOOKUP(AAE120,[1]BA!$A$6:$H$184,{2,5,8},0),{"No encontrado","X","X"}))))</f>
        <v>ALAMBRE RECOCIDO</v>
      </c>
      <c r="AAG120" s="12" t="str">
        <v>Kg</v>
      </c>
      <c r="AAH120" s="4">
        <v>22</v>
      </c>
      <c r="AAI120" s="1">
        <f t="shared" ref="AAI120" si="8276">(AAI118+AAI119)*0.03</f>
        <v>0.1</v>
      </c>
      <c r="AAJ120" s="4">
        <f t="shared" si="178"/>
        <v>2.2000000000000002</v>
      </c>
      <c r="AAM120" s="1" t="s">
        <v>539</v>
      </c>
      <c r="AAN120" s="4" t="str" cm="1">
        <f t="array" ref="AAN120:AAP120">IFERROR(VLOOKUP(AAM120,[1]MA!$A$6:$D$32,{2,3,4},0),IFERROR(VLOOKUP(AAM120,[1]MO!$A$6:$D$26,{2,3,4},0),IFERROR(VLOOKUP(AAM120,[1]MQ!$A$6:$D$26,{2,3,4},0),IFERROR(VLOOKUP(AAM120,[1]BA!$A$6:$H$184,{2,5,8},0),{"No encontrado","X","X"}))))</f>
        <v>ALAMBRE RECOCIDO</v>
      </c>
      <c r="AAO120" s="12" t="str">
        <v>Kg</v>
      </c>
      <c r="AAP120" s="4">
        <v>22</v>
      </c>
      <c r="AAQ120" s="1">
        <f t="shared" ref="AAQ120" si="8277">(AAQ118+AAQ119)*0.03</f>
        <v>0.1</v>
      </c>
      <c r="AAR120" s="4">
        <f t="shared" si="180"/>
        <v>2.2000000000000002</v>
      </c>
      <c r="AAU120" s="1" t="s">
        <v>539</v>
      </c>
      <c r="AAV120" s="4" t="str" cm="1">
        <f t="array" ref="AAV120:AAX120">IFERROR(VLOOKUP(AAU120,[1]MA!$A$6:$D$32,{2,3,4},0),IFERROR(VLOOKUP(AAU120,[1]MO!$A$6:$D$26,{2,3,4},0),IFERROR(VLOOKUP(AAU120,[1]MQ!$A$6:$D$26,{2,3,4},0),IFERROR(VLOOKUP(AAU120,[1]BA!$A$6:$H$184,{2,5,8},0),{"No encontrado","X","X"}))))</f>
        <v>ALAMBRE RECOCIDO</v>
      </c>
      <c r="AAW120" s="12" t="str">
        <v>Kg</v>
      </c>
      <c r="AAX120" s="4">
        <v>22</v>
      </c>
      <c r="AAY120" s="1">
        <f t="shared" ref="AAY120" si="8278">(AAY118+AAY119)*0.03</f>
        <v>0.1</v>
      </c>
      <c r="AAZ120" s="4">
        <f t="shared" si="182"/>
        <v>2.2000000000000002</v>
      </c>
      <c r="ABC120" s="1" t="s">
        <v>539</v>
      </c>
      <c r="ABD120" s="4" t="str" cm="1">
        <f t="array" ref="ABD120:ABF120">IFERROR(VLOOKUP(ABC120,[1]MA!$A$6:$D$32,{2,3,4},0),IFERROR(VLOOKUP(ABC120,[1]MO!$A$6:$D$26,{2,3,4},0),IFERROR(VLOOKUP(ABC120,[1]MQ!$A$6:$D$26,{2,3,4},0),IFERROR(VLOOKUP(ABC120,[1]BA!$A$6:$H$184,{2,5,8},0),{"No encontrado","X","X"}))))</f>
        <v>ALAMBRE RECOCIDO</v>
      </c>
      <c r="ABE120" s="12" t="str">
        <v>Kg</v>
      </c>
      <c r="ABF120" s="4">
        <v>22</v>
      </c>
      <c r="ABG120" s="1">
        <f t="shared" ref="ABG120" si="8279">(ABG118+ABG119)*0.03</f>
        <v>0.1</v>
      </c>
      <c r="ABH120" s="4">
        <f t="shared" si="184"/>
        <v>2.2000000000000002</v>
      </c>
      <c r="ABK120" s="1" t="s">
        <v>539</v>
      </c>
      <c r="ABL120" s="4" t="str" cm="1">
        <f t="array" ref="ABL120:ABN120">IFERROR(VLOOKUP(ABK120,[1]MA!$A$6:$D$32,{2,3,4},0),IFERROR(VLOOKUP(ABK120,[1]MO!$A$6:$D$26,{2,3,4},0),IFERROR(VLOOKUP(ABK120,[1]MQ!$A$6:$D$26,{2,3,4},0),IFERROR(VLOOKUP(ABK120,[1]BA!$A$6:$H$184,{2,5,8},0),{"No encontrado","X","X"}))))</f>
        <v>ALAMBRE RECOCIDO</v>
      </c>
      <c r="ABM120" s="12" t="str">
        <v>Kg</v>
      </c>
      <c r="ABN120" s="4">
        <v>22</v>
      </c>
      <c r="ABO120" s="1">
        <f t="shared" ref="ABO120" si="8280">(ABO118+ABO119)*0.03</f>
        <v>0.1</v>
      </c>
      <c r="ABP120" s="4">
        <f t="shared" si="186"/>
        <v>2.2000000000000002</v>
      </c>
      <c r="ABS120" s="1" t="s">
        <v>539</v>
      </c>
      <c r="ABT120" s="4" t="str" cm="1">
        <f t="array" ref="ABT120:ABV120">IFERROR(VLOOKUP(ABS120,[1]MA!$A$6:$D$32,{2,3,4},0),IFERROR(VLOOKUP(ABS120,[1]MO!$A$6:$D$26,{2,3,4},0),IFERROR(VLOOKUP(ABS120,[1]MQ!$A$6:$D$26,{2,3,4},0),IFERROR(VLOOKUP(ABS120,[1]BA!$A$6:$H$184,{2,5,8},0),{"No encontrado","X","X"}))))</f>
        <v>ALAMBRE RECOCIDO</v>
      </c>
      <c r="ABU120" s="12" t="str">
        <v>Kg</v>
      </c>
      <c r="ABV120" s="4">
        <v>22</v>
      </c>
      <c r="ABW120" s="1">
        <f t="shared" ref="ABW120" si="8281">(ABW118+ABW119)*0.03</f>
        <v>0.1</v>
      </c>
      <c r="ABX120" s="4">
        <f t="shared" si="188"/>
        <v>2.2000000000000002</v>
      </c>
      <c r="ACA120" s="1" t="s">
        <v>539</v>
      </c>
      <c r="ACB120" s="4" t="str" cm="1">
        <f t="array" ref="ACB120:ACD120">IFERROR(VLOOKUP(ACA120,[1]MA!$A$6:$D$32,{2,3,4},0),IFERROR(VLOOKUP(ACA120,[1]MO!$A$6:$D$26,{2,3,4},0),IFERROR(VLOOKUP(ACA120,[1]MQ!$A$6:$D$26,{2,3,4},0),IFERROR(VLOOKUP(ACA120,[1]BA!$A$6:$H$184,{2,5,8},0),{"No encontrado","X","X"}))))</f>
        <v>ALAMBRE RECOCIDO</v>
      </c>
      <c r="ACC120" s="12" t="str">
        <v>Kg</v>
      </c>
      <c r="ACD120" s="4">
        <v>22</v>
      </c>
      <c r="ACE120" s="1">
        <f t="shared" ref="ACE120" si="8282">(ACE118+ACE119)*0.03</f>
        <v>0.1</v>
      </c>
      <c r="ACF120" s="4">
        <f t="shared" si="190"/>
        <v>2.2000000000000002</v>
      </c>
      <c r="ACI120" s="1" t="s">
        <v>539</v>
      </c>
      <c r="ACJ120" s="4" t="str" cm="1">
        <f t="array" ref="ACJ120:ACL120">IFERROR(VLOOKUP(ACI120,[1]MA!$A$6:$D$32,{2,3,4},0),IFERROR(VLOOKUP(ACI120,[1]MO!$A$6:$D$26,{2,3,4},0),IFERROR(VLOOKUP(ACI120,[1]MQ!$A$6:$D$26,{2,3,4},0),IFERROR(VLOOKUP(ACI120,[1]BA!$A$6:$H$184,{2,5,8},0),{"No encontrado","X","X"}))))</f>
        <v>ALAMBRE RECOCIDO</v>
      </c>
      <c r="ACK120" s="12" t="str">
        <v>Kg</v>
      </c>
      <c r="ACL120" s="4">
        <v>22</v>
      </c>
      <c r="ACM120" s="1">
        <f t="shared" ref="ACM120" si="8283">(ACM118+ACM119)*0.03</f>
        <v>0.1</v>
      </c>
      <c r="ACN120" s="4">
        <f t="shared" si="192"/>
        <v>2.2000000000000002</v>
      </c>
      <c r="ACQ120" s="1" t="s">
        <v>539</v>
      </c>
      <c r="ACR120" s="4" t="str" cm="1">
        <f t="array" ref="ACR120:ACT120">IFERROR(VLOOKUP(ACQ120,[1]MA!$A$6:$D$32,{2,3,4},0),IFERROR(VLOOKUP(ACQ120,[1]MO!$A$6:$D$26,{2,3,4},0),IFERROR(VLOOKUP(ACQ120,[1]MQ!$A$6:$D$26,{2,3,4},0),IFERROR(VLOOKUP(ACQ120,[1]BA!$A$6:$H$184,{2,5,8},0),{"No encontrado","X","X"}))))</f>
        <v>ALAMBRE RECOCIDO</v>
      </c>
      <c r="ACS120" s="12" t="str">
        <v>Kg</v>
      </c>
      <c r="ACT120" s="4">
        <v>22</v>
      </c>
      <c r="ACU120" s="1">
        <f t="shared" ref="ACU120" si="8284">(ACU118+ACU119)*0.03</f>
        <v>0.1</v>
      </c>
      <c r="ACV120" s="4">
        <f t="shared" si="194"/>
        <v>2.2000000000000002</v>
      </c>
      <c r="ACY120" s="1" t="s">
        <v>539</v>
      </c>
      <c r="ACZ120" s="4" t="str" cm="1">
        <f t="array" ref="ACZ120:ADB120">IFERROR(VLOOKUP(ACY120,[1]MA!$A$6:$D$32,{2,3,4},0),IFERROR(VLOOKUP(ACY120,[1]MO!$A$6:$D$26,{2,3,4},0),IFERROR(VLOOKUP(ACY120,[1]MQ!$A$6:$D$26,{2,3,4},0),IFERROR(VLOOKUP(ACY120,[1]BA!$A$6:$H$184,{2,5,8},0),{"No encontrado","X","X"}))))</f>
        <v>ALAMBRE RECOCIDO</v>
      </c>
      <c r="ADA120" s="12" t="str">
        <v>Kg</v>
      </c>
      <c r="ADB120" s="4">
        <v>22</v>
      </c>
      <c r="ADC120" s="1">
        <f t="shared" ref="ADC120" si="8285">(ADC118+ADC119)*0.03</f>
        <v>0.1</v>
      </c>
      <c r="ADD120" s="4">
        <f t="shared" si="196"/>
        <v>2.2000000000000002</v>
      </c>
      <c r="ADG120" s="1" t="s">
        <v>539</v>
      </c>
      <c r="ADH120" s="4" t="str" cm="1">
        <f t="array" ref="ADH120:ADJ120">IFERROR(VLOOKUP(ADG120,[1]MA!$A$6:$D$32,{2,3,4},0),IFERROR(VLOOKUP(ADG120,[1]MO!$A$6:$D$26,{2,3,4},0),IFERROR(VLOOKUP(ADG120,[1]MQ!$A$6:$D$26,{2,3,4},0),IFERROR(VLOOKUP(ADG120,[1]BA!$A$6:$H$184,{2,5,8},0),{"No encontrado","X","X"}))))</f>
        <v>ALAMBRE RECOCIDO</v>
      </c>
      <c r="ADI120" s="12" t="str">
        <v>Kg</v>
      </c>
      <c r="ADJ120" s="4">
        <v>22</v>
      </c>
      <c r="ADK120" s="1">
        <f t="shared" ref="ADK120" si="8286">(ADK118+ADK119)*0.03</f>
        <v>0.1</v>
      </c>
      <c r="ADL120" s="4">
        <f t="shared" si="198"/>
        <v>2.2000000000000002</v>
      </c>
      <c r="ADO120" s="1" t="s">
        <v>539</v>
      </c>
      <c r="ADP120" s="4" t="str" cm="1">
        <f t="array" ref="ADP120:ADR120">IFERROR(VLOOKUP(ADO120,[1]MA!$A$6:$D$32,{2,3,4},0),IFERROR(VLOOKUP(ADO120,[1]MO!$A$6:$D$26,{2,3,4},0),IFERROR(VLOOKUP(ADO120,[1]MQ!$A$6:$D$26,{2,3,4},0),IFERROR(VLOOKUP(ADO120,[1]BA!$A$6:$H$184,{2,5,8},0),{"No encontrado","X","X"}))))</f>
        <v>ALAMBRE RECOCIDO</v>
      </c>
      <c r="ADQ120" s="12" t="str">
        <v>Kg</v>
      </c>
      <c r="ADR120" s="4">
        <v>22</v>
      </c>
      <c r="ADS120" s="1">
        <f t="shared" ref="ADS120" si="8287">(ADS118+ADS119)*0.03</f>
        <v>0.1</v>
      </c>
      <c r="ADT120" s="4">
        <f t="shared" si="200"/>
        <v>2.2000000000000002</v>
      </c>
      <c r="ADW120" s="1" t="s">
        <v>539</v>
      </c>
      <c r="ADX120" s="4" t="str" cm="1">
        <f t="array" ref="ADX120:ADZ120">IFERROR(VLOOKUP(ADW120,[1]MA!$A$6:$D$32,{2,3,4},0),IFERROR(VLOOKUP(ADW120,[1]MO!$A$6:$D$26,{2,3,4},0),IFERROR(VLOOKUP(ADW120,[1]MQ!$A$6:$D$26,{2,3,4},0),IFERROR(VLOOKUP(ADW120,[1]BA!$A$6:$H$184,{2,5,8},0),{"No encontrado","X","X"}))))</f>
        <v>ALAMBRE RECOCIDO</v>
      </c>
      <c r="ADY120" s="12" t="str">
        <v>Kg</v>
      </c>
      <c r="ADZ120" s="4">
        <v>22</v>
      </c>
      <c r="AEA120" s="1">
        <f t="shared" ref="AEA120" si="8288">(AEA118+AEA119)*0.03</f>
        <v>0.1</v>
      </c>
      <c r="AEB120" s="4">
        <f t="shared" si="202"/>
        <v>2.2000000000000002</v>
      </c>
      <c r="AEE120" s="1" t="s">
        <v>539</v>
      </c>
      <c r="AEF120" s="4" t="str" cm="1">
        <f t="array" ref="AEF120:AEH120">IFERROR(VLOOKUP(AEE120,[1]MA!$A$6:$D$32,{2,3,4},0),IFERROR(VLOOKUP(AEE120,[1]MO!$A$6:$D$26,{2,3,4},0),IFERROR(VLOOKUP(AEE120,[1]MQ!$A$6:$D$26,{2,3,4},0),IFERROR(VLOOKUP(AEE120,[1]BA!$A$6:$H$184,{2,5,8},0),{"No encontrado","X","X"}))))</f>
        <v>ALAMBRE RECOCIDO</v>
      </c>
      <c r="AEG120" s="12" t="str">
        <v>Kg</v>
      </c>
      <c r="AEH120" s="4">
        <v>22</v>
      </c>
      <c r="AEI120" s="1">
        <f t="shared" ref="AEI120" si="8289">(AEI118+AEI119)*0.03</f>
        <v>0.1</v>
      </c>
      <c r="AEJ120" s="4">
        <f t="shared" si="204"/>
        <v>2.2000000000000002</v>
      </c>
      <c r="AEM120" s="1" t="s">
        <v>539</v>
      </c>
      <c r="AEN120" s="4" t="str" cm="1">
        <f t="array" ref="AEN120:AEP120">IFERROR(VLOOKUP(AEM120,[1]MA!$A$6:$D$32,{2,3,4},0),IFERROR(VLOOKUP(AEM120,[1]MO!$A$6:$D$26,{2,3,4},0),IFERROR(VLOOKUP(AEM120,[1]MQ!$A$6:$D$26,{2,3,4},0),IFERROR(VLOOKUP(AEM120,[1]BA!$A$6:$H$184,{2,5,8},0),{"No encontrado","X","X"}))))</f>
        <v>ALAMBRE RECOCIDO</v>
      </c>
      <c r="AEO120" s="12" t="str">
        <v>Kg</v>
      </c>
      <c r="AEP120" s="4">
        <v>22</v>
      </c>
      <c r="AEQ120" s="1">
        <f t="shared" ref="AEQ120" si="8290">(AEQ118+AEQ119)*0.03</f>
        <v>0.1</v>
      </c>
      <c r="AER120" s="4">
        <f t="shared" si="206"/>
        <v>2.2000000000000002</v>
      </c>
      <c r="AEU120" s="1" t="s">
        <v>539</v>
      </c>
      <c r="AEV120" s="4" t="str" cm="1">
        <f t="array" ref="AEV120:AEX120">IFERROR(VLOOKUP(AEU120,[1]MA!$A$6:$D$32,{2,3,4},0),IFERROR(VLOOKUP(AEU120,[1]MO!$A$6:$D$26,{2,3,4},0),IFERROR(VLOOKUP(AEU120,[1]MQ!$A$6:$D$26,{2,3,4},0),IFERROR(VLOOKUP(AEU120,[1]BA!$A$6:$H$184,{2,5,8},0),{"No encontrado","X","X"}))))</f>
        <v>ALAMBRE RECOCIDO</v>
      </c>
      <c r="AEW120" s="12" t="str">
        <v>Kg</v>
      </c>
      <c r="AEX120" s="4">
        <v>22</v>
      </c>
      <c r="AEY120" s="1">
        <f t="shared" ref="AEY120" si="8291">(AEY118+AEY119)*0.03</f>
        <v>0.1</v>
      </c>
      <c r="AEZ120" s="4">
        <f t="shared" si="208"/>
        <v>2.2000000000000002</v>
      </c>
      <c r="AFC120" s="1" t="s">
        <v>539</v>
      </c>
      <c r="AFD120" s="4" t="str" cm="1">
        <f t="array" ref="AFD120:AFF120">IFERROR(VLOOKUP(AFC120,[1]MA!$A$6:$D$32,{2,3,4},0),IFERROR(VLOOKUP(AFC120,[1]MO!$A$6:$D$26,{2,3,4},0),IFERROR(VLOOKUP(AFC120,[1]MQ!$A$6:$D$26,{2,3,4},0),IFERROR(VLOOKUP(AFC120,[1]BA!$A$6:$H$184,{2,5,8},0),{"No encontrado","X","X"}))))</f>
        <v>ALAMBRE RECOCIDO</v>
      </c>
      <c r="AFE120" s="12" t="str">
        <v>Kg</v>
      </c>
      <c r="AFF120" s="4">
        <v>22</v>
      </c>
      <c r="AFG120" s="1">
        <f t="shared" ref="AFG120" si="8292">(AFG118+AFG119)*0.03</f>
        <v>0.1</v>
      </c>
      <c r="AFH120" s="4">
        <f t="shared" si="210"/>
        <v>2.2000000000000002</v>
      </c>
      <c r="AFK120" s="1" t="s">
        <v>539</v>
      </c>
      <c r="AFL120" s="4" t="str" cm="1">
        <f t="array" ref="AFL120:AFN120">IFERROR(VLOOKUP(AFK120,[1]MA!$A$6:$D$32,{2,3,4},0),IFERROR(VLOOKUP(AFK120,[1]MO!$A$6:$D$26,{2,3,4},0),IFERROR(VLOOKUP(AFK120,[1]MQ!$A$6:$D$26,{2,3,4},0),IFERROR(VLOOKUP(AFK120,[1]BA!$A$6:$H$184,{2,5,8},0),{"No encontrado","X","X"}))))</f>
        <v>ALAMBRE RECOCIDO</v>
      </c>
      <c r="AFM120" s="12" t="str">
        <v>Kg</v>
      </c>
      <c r="AFN120" s="4">
        <v>22</v>
      </c>
      <c r="AFO120" s="1">
        <f t="shared" ref="AFO120" si="8293">(AFO118+AFO119)*0.03</f>
        <v>0.1</v>
      </c>
      <c r="AFP120" s="4">
        <f t="shared" si="212"/>
        <v>2.2000000000000002</v>
      </c>
      <c r="AFS120" s="1" t="s">
        <v>539</v>
      </c>
      <c r="AFT120" s="4" t="str" cm="1">
        <f t="array" ref="AFT120:AFV120">IFERROR(VLOOKUP(AFS120,[1]MA!$A$6:$D$32,{2,3,4},0),IFERROR(VLOOKUP(AFS120,[1]MO!$A$6:$D$26,{2,3,4},0),IFERROR(VLOOKUP(AFS120,[1]MQ!$A$6:$D$26,{2,3,4},0),IFERROR(VLOOKUP(AFS120,[1]BA!$A$6:$H$184,{2,5,8},0),{"No encontrado","X","X"}))))</f>
        <v>ALAMBRE RECOCIDO</v>
      </c>
      <c r="AFU120" s="12" t="str">
        <v>Kg</v>
      </c>
      <c r="AFV120" s="4">
        <v>22</v>
      </c>
      <c r="AFW120" s="1">
        <f t="shared" ref="AFW120" si="8294">(AFW118+AFW119)*0.03</f>
        <v>0.1</v>
      </c>
      <c r="AFX120" s="4">
        <f t="shared" si="214"/>
        <v>2.2000000000000002</v>
      </c>
      <c r="AGA120" s="1" t="s">
        <v>539</v>
      </c>
      <c r="AGB120" s="4" t="str" cm="1">
        <f t="array" ref="AGB120:AGD120">IFERROR(VLOOKUP(AGA120,[1]MA!$A$6:$D$32,{2,3,4},0),IFERROR(VLOOKUP(AGA120,[1]MO!$A$6:$D$26,{2,3,4},0),IFERROR(VLOOKUP(AGA120,[1]MQ!$A$6:$D$26,{2,3,4},0),IFERROR(VLOOKUP(AGA120,[1]BA!$A$6:$H$184,{2,5,8},0),{"No encontrado","X","X"}))))</f>
        <v>ALAMBRE RECOCIDO</v>
      </c>
      <c r="AGC120" s="12" t="str">
        <v>Kg</v>
      </c>
      <c r="AGD120" s="4">
        <v>22</v>
      </c>
      <c r="AGE120" s="1">
        <f t="shared" ref="AGE120" si="8295">(AGE118+AGE119)*0.03</f>
        <v>0.1</v>
      </c>
      <c r="AGF120" s="4">
        <f t="shared" si="216"/>
        <v>2.2000000000000002</v>
      </c>
      <c r="AGI120" s="1" t="s">
        <v>539</v>
      </c>
      <c r="AGJ120" s="4" t="str" cm="1">
        <f t="array" ref="AGJ120:AGL120">IFERROR(VLOOKUP(AGI120,[1]MA!$A$6:$D$32,{2,3,4},0),IFERROR(VLOOKUP(AGI120,[1]MO!$A$6:$D$26,{2,3,4},0),IFERROR(VLOOKUP(AGI120,[1]MQ!$A$6:$D$26,{2,3,4},0),IFERROR(VLOOKUP(AGI120,[1]BA!$A$6:$H$184,{2,5,8},0),{"No encontrado","X","X"}))))</f>
        <v>ALAMBRE RECOCIDO</v>
      </c>
      <c r="AGK120" s="12" t="str">
        <v>Kg</v>
      </c>
      <c r="AGL120" s="4">
        <v>22</v>
      </c>
      <c r="AGM120" s="1">
        <f t="shared" ref="AGM120" si="8296">(AGM118+AGM119)*0.03</f>
        <v>0.1</v>
      </c>
      <c r="AGN120" s="4">
        <f t="shared" si="218"/>
        <v>2.2000000000000002</v>
      </c>
      <c r="AGQ120" s="1" t="s">
        <v>539</v>
      </c>
      <c r="AGR120" s="4" t="str" cm="1">
        <f t="array" ref="AGR120:AGT120">IFERROR(VLOOKUP(AGQ120,[1]MA!$A$6:$D$32,{2,3,4},0),IFERROR(VLOOKUP(AGQ120,[1]MO!$A$6:$D$26,{2,3,4},0),IFERROR(VLOOKUP(AGQ120,[1]MQ!$A$6:$D$26,{2,3,4},0),IFERROR(VLOOKUP(AGQ120,[1]BA!$A$6:$H$184,{2,5,8},0),{"No encontrado","X","X"}))))</f>
        <v>ALAMBRE RECOCIDO</v>
      </c>
      <c r="AGS120" s="12" t="str">
        <v>Kg</v>
      </c>
      <c r="AGT120" s="4">
        <v>22</v>
      </c>
      <c r="AGU120" s="1">
        <f t="shared" ref="AGU120" si="8297">(AGU118+AGU119)*0.03</f>
        <v>0.1</v>
      </c>
      <c r="AGV120" s="4">
        <f t="shared" si="220"/>
        <v>2.2000000000000002</v>
      </c>
      <c r="AGY120" s="1" t="s">
        <v>539</v>
      </c>
      <c r="AGZ120" s="4" t="str" cm="1">
        <f t="array" ref="AGZ120:AHB120">IFERROR(VLOOKUP(AGY120,[1]MA!$A$6:$D$32,{2,3,4},0),IFERROR(VLOOKUP(AGY120,[1]MO!$A$6:$D$26,{2,3,4},0),IFERROR(VLOOKUP(AGY120,[1]MQ!$A$6:$D$26,{2,3,4},0),IFERROR(VLOOKUP(AGY120,[1]BA!$A$6:$H$184,{2,5,8},0),{"No encontrado","X","X"}))))</f>
        <v>ALAMBRE RECOCIDO</v>
      </c>
      <c r="AHA120" s="12" t="str">
        <v>Kg</v>
      </c>
      <c r="AHB120" s="4">
        <v>22</v>
      </c>
      <c r="AHC120" s="1">
        <f t="shared" ref="AHC120" si="8298">(AHC118+AHC119)*0.03</f>
        <v>0.1</v>
      </c>
      <c r="AHD120" s="4">
        <f t="shared" si="222"/>
        <v>2.2000000000000002</v>
      </c>
      <c r="AHG120" s="1" t="s">
        <v>539</v>
      </c>
      <c r="AHH120" s="4" t="str" cm="1">
        <f t="array" ref="AHH120:AHJ120">IFERROR(VLOOKUP(AHG120,[1]MA!$A$6:$D$32,{2,3,4},0),IFERROR(VLOOKUP(AHG120,[1]MO!$A$6:$D$26,{2,3,4},0),IFERROR(VLOOKUP(AHG120,[1]MQ!$A$6:$D$26,{2,3,4},0),IFERROR(VLOOKUP(AHG120,[1]BA!$A$6:$H$184,{2,5,8},0),{"No encontrado","X","X"}))))</f>
        <v>ALAMBRE RECOCIDO</v>
      </c>
      <c r="AHI120" s="12" t="str">
        <v>Kg</v>
      </c>
      <c r="AHJ120" s="4">
        <v>22</v>
      </c>
      <c r="AHK120" s="1">
        <f t="shared" ref="AHK120" si="8299">(AHK118+AHK119)*0.03</f>
        <v>0.1</v>
      </c>
      <c r="AHL120" s="4">
        <f t="shared" si="224"/>
        <v>2.2000000000000002</v>
      </c>
      <c r="AHO120" s="1" t="s">
        <v>539</v>
      </c>
      <c r="AHP120" s="4" t="str" cm="1">
        <f t="array" ref="AHP120:AHR120">IFERROR(VLOOKUP(AHO120,[1]MA!$A$6:$D$32,{2,3,4},0),IFERROR(VLOOKUP(AHO120,[1]MO!$A$6:$D$26,{2,3,4},0),IFERROR(VLOOKUP(AHO120,[1]MQ!$A$6:$D$26,{2,3,4},0),IFERROR(VLOOKUP(AHO120,[1]BA!$A$6:$H$184,{2,5,8},0),{"No encontrado","X","X"}))))</f>
        <v>ALAMBRE RECOCIDO</v>
      </c>
      <c r="AHQ120" s="12" t="str">
        <v>Kg</v>
      </c>
      <c r="AHR120" s="4">
        <v>22</v>
      </c>
      <c r="AHS120" s="1">
        <f t="shared" ref="AHS120" si="8300">(AHS118+AHS119)*0.03</f>
        <v>0.1</v>
      </c>
      <c r="AHT120" s="4">
        <f t="shared" si="226"/>
        <v>2.2000000000000002</v>
      </c>
      <c r="AHW120" s="1" t="s">
        <v>539</v>
      </c>
      <c r="AHX120" s="4" t="str" cm="1">
        <f t="array" ref="AHX120:AHZ120">IFERROR(VLOOKUP(AHW120,[1]MA!$A$6:$D$32,{2,3,4},0),IFERROR(VLOOKUP(AHW120,[1]MO!$A$6:$D$26,{2,3,4},0),IFERROR(VLOOKUP(AHW120,[1]MQ!$A$6:$D$26,{2,3,4},0),IFERROR(VLOOKUP(AHW120,[1]BA!$A$6:$H$184,{2,5,8},0),{"No encontrado","X","X"}))))</f>
        <v>ALAMBRE RECOCIDO</v>
      </c>
      <c r="AHY120" s="12" t="str">
        <v>Kg</v>
      </c>
      <c r="AHZ120" s="4">
        <v>22</v>
      </c>
      <c r="AIA120" s="1">
        <f t="shared" ref="AIA120" si="8301">(AIA118+AIA119)*0.03</f>
        <v>0.1</v>
      </c>
      <c r="AIB120" s="4">
        <f t="shared" si="228"/>
        <v>2.2000000000000002</v>
      </c>
      <c r="AIE120" s="1" t="s">
        <v>539</v>
      </c>
      <c r="AIF120" s="4" t="str" cm="1">
        <f t="array" ref="AIF120:AIH120">IFERROR(VLOOKUP(AIE120,[1]MA!$A$6:$D$32,{2,3,4},0),IFERROR(VLOOKUP(AIE120,[1]MO!$A$6:$D$26,{2,3,4},0),IFERROR(VLOOKUP(AIE120,[1]MQ!$A$6:$D$26,{2,3,4},0),IFERROR(VLOOKUP(AIE120,[1]BA!$A$6:$H$184,{2,5,8},0),{"No encontrado","X","X"}))))</f>
        <v>ALAMBRE RECOCIDO</v>
      </c>
      <c r="AIG120" s="12" t="str">
        <v>Kg</v>
      </c>
      <c r="AIH120" s="4">
        <v>22</v>
      </c>
      <c r="AII120" s="1">
        <f t="shared" ref="AII120" si="8302">(AII118+AII119)*0.03</f>
        <v>0.1</v>
      </c>
      <c r="AIJ120" s="4">
        <f t="shared" si="230"/>
        <v>2.2000000000000002</v>
      </c>
      <c r="AIM120" s="1" t="s">
        <v>539</v>
      </c>
      <c r="AIN120" s="4" t="str" cm="1">
        <f t="array" ref="AIN120:AIP120">IFERROR(VLOOKUP(AIM120,[1]MA!$A$6:$D$32,{2,3,4},0),IFERROR(VLOOKUP(AIM120,[1]MO!$A$6:$D$26,{2,3,4},0),IFERROR(VLOOKUP(AIM120,[1]MQ!$A$6:$D$26,{2,3,4},0),IFERROR(VLOOKUP(AIM120,[1]BA!$A$6:$H$184,{2,5,8},0),{"No encontrado","X","X"}))))</f>
        <v>ALAMBRE RECOCIDO</v>
      </c>
      <c r="AIO120" s="12" t="str">
        <v>Kg</v>
      </c>
      <c r="AIP120" s="4">
        <v>22</v>
      </c>
      <c r="AIQ120" s="1">
        <f t="shared" ref="AIQ120" si="8303">(AIQ118+AIQ119)*0.03</f>
        <v>0.1</v>
      </c>
      <c r="AIR120" s="4">
        <f t="shared" si="232"/>
        <v>2.2000000000000002</v>
      </c>
      <c r="AIU120" s="1" t="s">
        <v>539</v>
      </c>
      <c r="AIV120" s="4" t="str" cm="1">
        <f t="array" ref="AIV120:AIX120">IFERROR(VLOOKUP(AIU120,[1]MA!$A$6:$D$32,{2,3,4},0),IFERROR(VLOOKUP(AIU120,[1]MO!$A$6:$D$26,{2,3,4},0),IFERROR(VLOOKUP(AIU120,[1]MQ!$A$6:$D$26,{2,3,4},0),IFERROR(VLOOKUP(AIU120,[1]BA!$A$6:$H$184,{2,5,8},0),{"No encontrado","X","X"}))))</f>
        <v>ALAMBRE RECOCIDO</v>
      </c>
      <c r="AIW120" s="12" t="str">
        <v>Kg</v>
      </c>
      <c r="AIX120" s="4">
        <v>22</v>
      </c>
      <c r="AIY120" s="1">
        <f t="shared" ref="AIY120" si="8304">(AIY118+AIY119)*0.03</f>
        <v>0.1</v>
      </c>
      <c r="AIZ120" s="4">
        <f t="shared" si="234"/>
        <v>2.2000000000000002</v>
      </c>
      <c r="AJC120" s="1" t="s">
        <v>539</v>
      </c>
      <c r="AJD120" s="4" t="str" cm="1">
        <f t="array" ref="AJD120:AJF120">IFERROR(VLOOKUP(AJC120,[1]MA!$A$6:$D$32,{2,3,4},0),IFERROR(VLOOKUP(AJC120,[1]MO!$A$6:$D$26,{2,3,4},0),IFERROR(VLOOKUP(AJC120,[1]MQ!$A$6:$D$26,{2,3,4},0),IFERROR(VLOOKUP(AJC120,[1]BA!$A$6:$H$184,{2,5,8},0),{"No encontrado","X","X"}))))</f>
        <v>ALAMBRE RECOCIDO</v>
      </c>
      <c r="AJE120" s="12" t="str">
        <v>Kg</v>
      </c>
      <c r="AJF120" s="4">
        <v>22</v>
      </c>
      <c r="AJG120" s="1">
        <f t="shared" ref="AJG120" si="8305">(AJG118+AJG119)*0.03</f>
        <v>0.1</v>
      </c>
      <c r="AJH120" s="4">
        <f t="shared" si="236"/>
        <v>2.2000000000000002</v>
      </c>
      <c r="AJK120" s="1" t="s">
        <v>539</v>
      </c>
      <c r="AJL120" s="4" t="str" cm="1">
        <f t="array" ref="AJL120:AJN120">IFERROR(VLOOKUP(AJK120,[1]MA!$A$6:$D$32,{2,3,4},0),IFERROR(VLOOKUP(AJK120,[1]MO!$A$6:$D$26,{2,3,4},0),IFERROR(VLOOKUP(AJK120,[1]MQ!$A$6:$D$26,{2,3,4},0),IFERROR(VLOOKUP(AJK120,[1]BA!$A$6:$H$184,{2,5,8},0),{"No encontrado","X","X"}))))</f>
        <v>ALAMBRE RECOCIDO</v>
      </c>
      <c r="AJM120" s="12" t="str">
        <v>Kg</v>
      </c>
      <c r="AJN120" s="4">
        <v>22</v>
      </c>
      <c r="AJO120" s="1">
        <f t="shared" ref="AJO120" si="8306">(AJO118+AJO119)*0.03</f>
        <v>0.1</v>
      </c>
      <c r="AJP120" s="4">
        <f t="shared" si="238"/>
        <v>2.2000000000000002</v>
      </c>
      <c r="AJS120" s="1" t="s">
        <v>539</v>
      </c>
      <c r="AJT120" s="4" t="str" cm="1">
        <f t="array" ref="AJT120:AJV120">IFERROR(VLOOKUP(AJS120,[1]MA!$A$6:$D$32,{2,3,4},0),IFERROR(VLOOKUP(AJS120,[1]MO!$A$6:$D$26,{2,3,4},0),IFERROR(VLOOKUP(AJS120,[1]MQ!$A$6:$D$26,{2,3,4},0),IFERROR(VLOOKUP(AJS120,[1]BA!$A$6:$H$184,{2,5,8},0),{"No encontrado","X","X"}))))</f>
        <v>ALAMBRE RECOCIDO</v>
      </c>
      <c r="AJU120" s="12" t="str">
        <v>Kg</v>
      </c>
      <c r="AJV120" s="4">
        <v>22</v>
      </c>
      <c r="AJW120" s="1">
        <f t="shared" ref="AJW120" si="8307">(AJW118+AJW119)*0.03</f>
        <v>0.1</v>
      </c>
      <c r="AJX120" s="4">
        <f t="shared" si="240"/>
        <v>2.2000000000000002</v>
      </c>
      <c r="AKA120" s="1" t="s">
        <v>539</v>
      </c>
      <c r="AKB120" s="4" t="str" cm="1">
        <f t="array" ref="AKB120:AKD120">IFERROR(VLOOKUP(AKA120,[1]MA!$A$6:$D$32,{2,3,4},0),IFERROR(VLOOKUP(AKA120,[1]MO!$A$6:$D$26,{2,3,4},0),IFERROR(VLOOKUP(AKA120,[1]MQ!$A$6:$D$26,{2,3,4},0),IFERROR(VLOOKUP(AKA120,[1]BA!$A$6:$H$184,{2,5,8},0),{"No encontrado","X","X"}))))</f>
        <v>ALAMBRE RECOCIDO</v>
      </c>
      <c r="AKC120" s="12" t="str">
        <v>Kg</v>
      </c>
      <c r="AKD120" s="4">
        <v>22</v>
      </c>
      <c r="AKE120" s="1">
        <f t="shared" ref="AKE120" si="8308">(AKE118+AKE119)*0.03</f>
        <v>0.1</v>
      </c>
      <c r="AKF120" s="4">
        <f t="shared" si="242"/>
        <v>2.2000000000000002</v>
      </c>
      <c r="AKI120" s="1" t="s">
        <v>539</v>
      </c>
      <c r="AKJ120" s="4" t="str" cm="1">
        <f t="array" ref="AKJ120:AKL120">IFERROR(VLOOKUP(AKI120,[1]MA!$A$6:$D$32,{2,3,4},0),IFERROR(VLOOKUP(AKI120,[1]MO!$A$6:$D$26,{2,3,4},0),IFERROR(VLOOKUP(AKI120,[1]MQ!$A$6:$D$26,{2,3,4},0),IFERROR(VLOOKUP(AKI120,[1]BA!$A$6:$H$184,{2,5,8},0),{"No encontrado","X","X"}))))</f>
        <v>ALAMBRE RECOCIDO</v>
      </c>
      <c r="AKK120" s="12" t="str">
        <v>Kg</v>
      </c>
      <c r="AKL120" s="4">
        <v>22</v>
      </c>
      <c r="AKM120" s="1">
        <f t="shared" ref="AKM120" si="8309">(AKM118+AKM119)*0.03</f>
        <v>0.1</v>
      </c>
      <c r="AKN120" s="4">
        <f t="shared" si="244"/>
        <v>2.2000000000000002</v>
      </c>
      <c r="AKQ120" s="1" t="s">
        <v>539</v>
      </c>
      <c r="AKR120" s="4" t="str" cm="1">
        <f t="array" ref="AKR120:AKT120">IFERROR(VLOOKUP(AKQ120,[1]MA!$A$6:$D$32,{2,3,4},0),IFERROR(VLOOKUP(AKQ120,[1]MO!$A$6:$D$26,{2,3,4},0),IFERROR(VLOOKUP(AKQ120,[1]MQ!$A$6:$D$26,{2,3,4},0),IFERROR(VLOOKUP(AKQ120,[1]BA!$A$6:$H$184,{2,5,8},0),{"No encontrado","X","X"}))))</f>
        <v>ALAMBRE RECOCIDO</v>
      </c>
      <c r="AKS120" s="12" t="str">
        <v>Kg</v>
      </c>
      <c r="AKT120" s="4">
        <v>22</v>
      </c>
      <c r="AKU120" s="1">
        <f t="shared" ref="AKU120" si="8310">(AKU118+AKU119)*0.03</f>
        <v>0.1</v>
      </c>
      <c r="AKV120" s="4">
        <f t="shared" si="246"/>
        <v>2.2000000000000002</v>
      </c>
      <c r="AKY120" s="1" t="s">
        <v>539</v>
      </c>
      <c r="AKZ120" s="4" t="str" cm="1">
        <f t="array" ref="AKZ120:ALB120">IFERROR(VLOOKUP(AKY120,[1]MA!$A$6:$D$32,{2,3,4},0),IFERROR(VLOOKUP(AKY120,[1]MO!$A$6:$D$26,{2,3,4},0),IFERROR(VLOOKUP(AKY120,[1]MQ!$A$6:$D$26,{2,3,4},0),IFERROR(VLOOKUP(AKY120,[1]BA!$A$6:$H$184,{2,5,8},0),{"No encontrado","X","X"}))))</f>
        <v>ALAMBRE RECOCIDO</v>
      </c>
      <c r="ALA120" s="12" t="str">
        <v>Kg</v>
      </c>
      <c r="ALB120" s="4">
        <v>22</v>
      </c>
      <c r="ALC120" s="1">
        <f t="shared" ref="ALC120" si="8311">(ALC118+ALC119)*0.03</f>
        <v>0.1</v>
      </c>
      <c r="ALD120" s="4">
        <f t="shared" si="248"/>
        <v>2.2000000000000002</v>
      </c>
      <c r="ALG120" s="1" t="s">
        <v>539</v>
      </c>
      <c r="ALH120" s="4" t="str" cm="1">
        <f t="array" ref="ALH120:ALJ120">IFERROR(VLOOKUP(ALG120,[1]MA!$A$6:$D$32,{2,3,4},0),IFERROR(VLOOKUP(ALG120,[1]MO!$A$6:$D$26,{2,3,4},0),IFERROR(VLOOKUP(ALG120,[1]MQ!$A$6:$D$26,{2,3,4},0),IFERROR(VLOOKUP(ALG120,[1]BA!$A$6:$H$184,{2,5,8},0),{"No encontrado","X","X"}))))</f>
        <v>ALAMBRE RECOCIDO</v>
      </c>
      <c r="ALI120" s="12" t="str">
        <v>Kg</v>
      </c>
      <c r="ALJ120" s="4">
        <v>22</v>
      </c>
      <c r="ALK120" s="1">
        <f t="shared" ref="ALK120" si="8312">(ALK118+ALK119)*0.03</f>
        <v>0.1</v>
      </c>
      <c r="ALL120" s="4">
        <f t="shared" si="250"/>
        <v>2.2000000000000002</v>
      </c>
      <c r="ALO120" s="1" t="s">
        <v>539</v>
      </c>
      <c r="ALP120" s="4" t="str" cm="1">
        <f t="array" ref="ALP120:ALR120">IFERROR(VLOOKUP(ALO120,[1]MA!$A$6:$D$32,{2,3,4},0),IFERROR(VLOOKUP(ALO120,[1]MO!$A$6:$D$26,{2,3,4},0),IFERROR(VLOOKUP(ALO120,[1]MQ!$A$6:$D$26,{2,3,4},0),IFERROR(VLOOKUP(ALO120,[1]BA!$A$6:$H$184,{2,5,8},0),{"No encontrado","X","X"}))))</f>
        <v>ALAMBRE RECOCIDO</v>
      </c>
      <c r="ALQ120" s="12" t="str">
        <v>Kg</v>
      </c>
      <c r="ALR120" s="4">
        <v>22</v>
      </c>
      <c r="ALS120" s="1">
        <f t="shared" ref="ALS120" si="8313">(ALS118+ALS119)*0.03</f>
        <v>0.1</v>
      </c>
      <c r="ALT120" s="4">
        <f t="shared" si="252"/>
        <v>2.2000000000000002</v>
      </c>
      <c r="ALW120" s="1" t="s">
        <v>539</v>
      </c>
      <c r="ALX120" s="4" t="str" cm="1">
        <f t="array" ref="ALX120:ALZ120">IFERROR(VLOOKUP(ALW120,[1]MA!$A$6:$D$32,{2,3,4},0),IFERROR(VLOOKUP(ALW120,[1]MO!$A$6:$D$26,{2,3,4},0),IFERROR(VLOOKUP(ALW120,[1]MQ!$A$6:$D$26,{2,3,4},0),IFERROR(VLOOKUP(ALW120,[1]BA!$A$6:$H$184,{2,5,8},0),{"No encontrado","X","X"}))))</f>
        <v>ALAMBRE RECOCIDO</v>
      </c>
      <c r="ALY120" s="12" t="str">
        <v>Kg</v>
      </c>
      <c r="ALZ120" s="4">
        <v>22</v>
      </c>
      <c r="AMA120" s="1">
        <f t="shared" ref="AMA120" si="8314">(AMA118+AMA119)*0.03</f>
        <v>0.1</v>
      </c>
      <c r="AMB120" s="4">
        <f t="shared" si="254"/>
        <v>2.2000000000000002</v>
      </c>
      <c r="AME120" s="1" t="s">
        <v>539</v>
      </c>
      <c r="AMF120" s="4" t="str" cm="1">
        <f t="array" ref="AMF120:AMH120">IFERROR(VLOOKUP(AME120,[1]MA!$A$6:$D$32,{2,3,4},0),IFERROR(VLOOKUP(AME120,[1]MO!$A$6:$D$26,{2,3,4},0),IFERROR(VLOOKUP(AME120,[1]MQ!$A$6:$D$26,{2,3,4},0),IFERROR(VLOOKUP(AME120,[1]BA!$A$6:$H$184,{2,5,8},0),{"No encontrado","X","X"}))))</f>
        <v>ALAMBRE RECOCIDO</v>
      </c>
      <c r="AMG120" s="12" t="str">
        <v>Kg</v>
      </c>
      <c r="AMH120" s="4">
        <v>22</v>
      </c>
      <c r="AMI120" s="1">
        <f t="shared" ref="AMI120" si="8315">(AMI118+AMI119)*0.03</f>
        <v>0.1</v>
      </c>
      <c r="AMJ120" s="4">
        <f t="shared" si="256"/>
        <v>2.2000000000000002</v>
      </c>
      <c r="AMM120" s="1" t="s">
        <v>539</v>
      </c>
      <c r="AMN120" s="4" t="str" cm="1">
        <f t="array" ref="AMN120:AMP120">IFERROR(VLOOKUP(AMM120,[1]MA!$A$6:$D$32,{2,3,4},0),IFERROR(VLOOKUP(AMM120,[1]MO!$A$6:$D$26,{2,3,4},0),IFERROR(VLOOKUP(AMM120,[1]MQ!$A$6:$D$26,{2,3,4},0),IFERROR(VLOOKUP(AMM120,[1]BA!$A$6:$H$184,{2,5,8},0),{"No encontrado","X","X"}))))</f>
        <v>ALAMBRE RECOCIDO</v>
      </c>
      <c r="AMO120" s="12" t="str">
        <v>Kg</v>
      </c>
      <c r="AMP120" s="4">
        <v>22</v>
      </c>
      <c r="AMQ120" s="1">
        <f t="shared" ref="AMQ120" si="8316">(AMQ118+AMQ119)*0.03</f>
        <v>0.1</v>
      </c>
      <c r="AMR120" s="4">
        <f t="shared" si="258"/>
        <v>2.2000000000000002</v>
      </c>
      <c r="AMU120" s="1" t="s">
        <v>539</v>
      </c>
      <c r="AMV120" s="4" t="str" cm="1">
        <f t="array" ref="AMV120:AMX120">IFERROR(VLOOKUP(AMU120,[1]MA!$A$6:$D$32,{2,3,4},0),IFERROR(VLOOKUP(AMU120,[1]MO!$A$6:$D$26,{2,3,4},0),IFERROR(VLOOKUP(AMU120,[1]MQ!$A$6:$D$26,{2,3,4},0),IFERROR(VLOOKUP(AMU120,[1]BA!$A$6:$H$184,{2,5,8},0),{"No encontrado","X","X"}))))</f>
        <v>ALAMBRE RECOCIDO</v>
      </c>
      <c r="AMW120" s="12" t="str">
        <v>Kg</v>
      </c>
      <c r="AMX120" s="4">
        <v>22</v>
      </c>
      <c r="AMY120" s="1">
        <f t="shared" ref="AMY120" si="8317">(AMY118+AMY119)*0.03</f>
        <v>0.1</v>
      </c>
      <c r="AMZ120" s="4">
        <f t="shared" si="260"/>
        <v>2.2000000000000002</v>
      </c>
      <c r="ANC120" s="1" t="s">
        <v>539</v>
      </c>
      <c r="AND120" s="4" t="str" cm="1">
        <f t="array" ref="AND120:ANF120">IFERROR(VLOOKUP(ANC120,[1]MA!$A$6:$D$32,{2,3,4},0),IFERROR(VLOOKUP(ANC120,[1]MO!$A$6:$D$26,{2,3,4},0),IFERROR(VLOOKUP(ANC120,[1]MQ!$A$6:$D$26,{2,3,4},0),IFERROR(VLOOKUP(ANC120,[1]BA!$A$6:$H$184,{2,5,8},0),{"No encontrado","X","X"}))))</f>
        <v>ALAMBRE RECOCIDO</v>
      </c>
      <c r="ANE120" s="12" t="str">
        <v>Kg</v>
      </c>
      <c r="ANF120" s="4">
        <v>22</v>
      </c>
      <c r="ANG120" s="1">
        <f t="shared" ref="ANG120" si="8318">(ANG118+ANG119)*0.03</f>
        <v>0.1</v>
      </c>
      <c r="ANH120" s="4">
        <f t="shared" si="262"/>
        <v>2.2000000000000002</v>
      </c>
      <c r="ANK120" s="1" t="s">
        <v>539</v>
      </c>
      <c r="ANL120" s="4" t="str" cm="1">
        <f t="array" ref="ANL120:ANN120">IFERROR(VLOOKUP(ANK120,[1]MA!$A$6:$D$32,{2,3,4},0),IFERROR(VLOOKUP(ANK120,[1]MO!$A$6:$D$26,{2,3,4},0),IFERROR(VLOOKUP(ANK120,[1]MQ!$A$6:$D$26,{2,3,4},0),IFERROR(VLOOKUP(ANK120,[1]BA!$A$6:$H$184,{2,5,8},0),{"No encontrado","X","X"}))))</f>
        <v>ALAMBRE RECOCIDO</v>
      </c>
      <c r="ANM120" s="12" t="str">
        <v>Kg</v>
      </c>
      <c r="ANN120" s="4">
        <v>22</v>
      </c>
      <c r="ANO120" s="1">
        <f t="shared" ref="ANO120" si="8319">(ANO118+ANO119)*0.03</f>
        <v>0.1</v>
      </c>
      <c r="ANP120" s="4">
        <f t="shared" si="264"/>
        <v>2.2000000000000002</v>
      </c>
      <c r="ANS120" s="1" t="s">
        <v>539</v>
      </c>
      <c r="ANT120" s="4" t="str" cm="1">
        <f t="array" ref="ANT120:ANV120">IFERROR(VLOOKUP(ANS120,[1]MA!$A$6:$D$32,{2,3,4},0),IFERROR(VLOOKUP(ANS120,[1]MO!$A$6:$D$26,{2,3,4},0),IFERROR(VLOOKUP(ANS120,[1]MQ!$A$6:$D$26,{2,3,4},0),IFERROR(VLOOKUP(ANS120,[1]BA!$A$6:$H$184,{2,5,8},0),{"No encontrado","X","X"}))))</f>
        <v>ALAMBRE RECOCIDO</v>
      </c>
      <c r="ANU120" s="12" t="str">
        <v>Kg</v>
      </c>
      <c r="ANV120" s="4">
        <v>22</v>
      </c>
      <c r="ANW120" s="1">
        <f t="shared" ref="ANW120" si="8320">(ANW118+ANW119)*0.03</f>
        <v>0.1</v>
      </c>
      <c r="ANX120" s="4">
        <f t="shared" si="266"/>
        <v>2.2000000000000002</v>
      </c>
      <c r="AOA120" s="1" t="s">
        <v>539</v>
      </c>
      <c r="AOB120" s="4" t="str" cm="1">
        <f t="array" ref="AOB120:AOD120">IFERROR(VLOOKUP(AOA120,[1]MA!$A$6:$D$32,{2,3,4},0),IFERROR(VLOOKUP(AOA120,[1]MO!$A$6:$D$26,{2,3,4},0),IFERROR(VLOOKUP(AOA120,[1]MQ!$A$6:$D$26,{2,3,4},0),IFERROR(VLOOKUP(AOA120,[1]BA!$A$6:$H$184,{2,5,8},0),{"No encontrado","X","X"}))))</f>
        <v>ALAMBRE RECOCIDO</v>
      </c>
      <c r="AOC120" s="12" t="str">
        <v>Kg</v>
      </c>
      <c r="AOD120" s="4">
        <v>22</v>
      </c>
      <c r="AOE120" s="1">
        <f t="shared" ref="AOE120" si="8321">(AOE118+AOE119)*0.03</f>
        <v>0.1</v>
      </c>
      <c r="AOF120" s="4">
        <f t="shared" si="268"/>
        <v>2.2000000000000002</v>
      </c>
      <c r="AOI120" s="1" t="s">
        <v>539</v>
      </c>
      <c r="AOJ120" s="4" t="str" cm="1">
        <f t="array" ref="AOJ120:AOL120">IFERROR(VLOOKUP(AOI120,[1]MA!$A$6:$D$32,{2,3,4},0),IFERROR(VLOOKUP(AOI120,[1]MO!$A$6:$D$26,{2,3,4},0),IFERROR(VLOOKUP(AOI120,[1]MQ!$A$6:$D$26,{2,3,4},0),IFERROR(VLOOKUP(AOI120,[1]BA!$A$6:$H$184,{2,5,8},0),{"No encontrado","X","X"}))))</f>
        <v>ALAMBRE RECOCIDO</v>
      </c>
      <c r="AOK120" s="12" t="str">
        <v>Kg</v>
      </c>
      <c r="AOL120" s="4">
        <v>22</v>
      </c>
      <c r="AOM120" s="1">
        <f t="shared" ref="AOM120" si="8322">(AOM118+AOM119)*0.03</f>
        <v>0.1</v>
      </c>
      <c r="AON120" s="4">
        <f t="shared" si="270"/>
        <v>2.2000000000000002</v>
      </c>
      <c r="AOQ120" s="1" t="s">
        <v>539</v>
      </c>
      <c r="AOR120" s="4" t="str" cm="1">
        <f t="array" ref="AOR120:AOT120">IFERROR(VLOOKUP(AOQ120,[1]MA!$A$6:$D$32,{2,3,4},0),IFERROR(VLOOKUP(AOQ120,[1]MO!$A$6:$D$26,{2,3,4},0),IFERROR(VLOOKUP(AOQ120,[1]MQ!$A$6:$D$26,{2,3,4},0),IFERROR(VLOOKUP(AOQ120,[1]BA!$A$6:$H$184,{2,5,8},0),{"No encontrado","X","X"}))))</f>
        <v>ALAMBRE RECOCIDO</v>
      </c>
      <c r="AOS120" s="12" t="str">
        <v>Kg</v>
      </c>
      <c r="AOT120" s="4">
        <v>22</v>
      </c>
      <c r="AOU120" s="1">
        <f t="shared" ref="AOU120" si="8323">(AOU118+AOU119)*0.03</f>
        <v>0.1</v>
      </c>
      <c r="AOV120" s="4">
        <f t="shared" si="272"/>
        <v>2.2000000000000002</v>
      </c>
      <c r="AOY120" s="1" t="s">
        <v>539</v>
      </c>
      <c r="AOZ120" s="4" t="str" cm="1">
        <f t="array" ref="AOZ120:APB120">IFERROR(VLOOKUP(AOY120,[1]MA!$A$6:$D$32,{2,3,4},0),IFERROR(VLOOKUP(AOY120,[1]MO!$A$6:$D$26,{2,3,4},0),IFERROR(VLOOKUP(AOY120,[1]MQ!$A$6:$D$26,{2,3,4},0),IFERROR(VLOOKUP(AOY120,[1]BA!$A$6:$H$184,{2,5,8},0),{"No encontrado","X","X"}))))</f>
        <v>ALAMBRE RECOCIDO</v>
      </c>
      <c r="APA120" s="12" t="str">
        <v>Kg</v>
      </c>
      <c r="APB120" s="4">
        <v>22</v>
      </c>
      <c r="APC120" s="1">
        <f t="shared" ref="APC120" si="8324">(APC118+APC119)*0.03</f>
        <v>0.1</v>
      </c>
      <c r="APD120" s="4">
        <f t="shared" si="274"/>
        <v>2.2000000000000002</v>
      </c>
      <c r="APG120" s="1" t="s">
        <v>539</v>
      </c>
      <c r="APH120" s="4" t="str" cm="1">
        <f t="array" ref="APH120:APJ120">IFERROR(VLOOKUP(APG120,[1]MA!$A$6:$D$32,{2,3,4},0),IFERROR(VLOOKUP(APG120,[1]MO!$A$6:$D$26,{2,3,4},0),IFERROR(VLOOKUP(APG120,[1]MQ!$A$6:$D$26,{2,3,4},0),IFERROR(VLOOKUP(APG120,[1]BA!$A$6:$H$184,{2,5,8},0),{"No encontrado","X","X"}))))</f>
        <v>ALAMBRE RECOCIDO</v>
      </c>
      <c r="API120" s="12" t="str">
        <v>Kg</v>
      </c>
      <c r="APJ120" s="4">
        <v>22</v>
      </c>
      <c r="APK120" s="1">
        <f t="shared" ref="APK120" si="8325">(APK118+APK119)*0.03</f>
        <v>0.1</v>
      </c>
      <c r="APL120" s="4">
        <f t="shared" si="276"/>
        <v>2.2000000000000002</v>
      </c>
      <c r="APO120" s="1" t="s">
        <v>539</v>
      </c>
      <c r="APP120" s="4" t="str" cm="1">
        <f t="array" ref="APP120:APR120">IFERROR(VLOOKUP(APO120,[1]MA!$A$6:$D$32,{2,3,4},0),IFERROR(VLOOKUP(APO120,[1]MO!$A$6:$D$26,{2,3,4},0),IFERROR(VLOOKUP(APO120,[1]MQ!$A$6:$D$26,{2,3,4},0),IFERROR(VLOOKUP(APO120,[1]BA!$A$6:$H$184,{2,5,8},0),{"No encontrado","X","X"}))))</f>
        <v>ALAMBRE RECOCIDO</v>
      </c>
      <c r="APQ120" s="12" t="str">
        <v>Kg</v>
      </c>
      <c r="APR120" s="4">
        <v>22</v>
      </c>
      <c r="APS120" s="1">
        <f t="shared" ref="APS120" si="8326">(APS118+APS119)*0.03</f>
        <v>0.1</v>
      </c>
      <c r="APT120" s="4">
        <f t="shared" si="278"/>
        <v>2.2000000000000002</v>
      </c>
      <c r="APW120" s="1" t="s">
        <v>539</v>
      </c>
      <c r="APX120" s="4" t="str" cm="1">
        <f t="array" ref="APX120:APZ120">IFERROR(VLOOKUP(APW120,[1]MA!$A$6:$D$32,{2,3,4},0),IFERROR(VLOOKUP(APW120,[1]MO!$A$6:$D$26,{2,3,4},0),IFERROR(VLOOKUP(APW120,[1]MQ!$A$6:$D$26,{2,3,4},0),IFERROR(VLOOKUP(APW120,[1]BA!$A$6:$H$184,{2,5,8},0),{"No encontrado","X","X"}))))</f>
        <v>ALAMBRE RECOCIDO</v>
      </c>
      <c r="APY120" s="12" t="str">
        <v>Kg</v>
      </c>
      <c r="APZ120" s="4">
        <v>22</v>
      </c>
      <c r="AQA120" s="1">
        <f t="shared" ref="AQA120" si="8327">(AQA118+AQA119)*0.03</f>
        <v>0.1</v>
      </c>
      <c r="AQB120" s="4">
        <f t="shared" si="280"/>
        <v>2.2000000000000002</v>
      </c>
      <c r="AQE120" s="1" t="s">
        <v>539</v>
      </c>
      <c r="AQF120" s="4" t="str" cm="1">
        <f t="array" ref="AQF120:AQH120">IFERROR(VLOOKUP(AQE120,[1]MA!$A$6:$D$32,{2,3,4},0),IFERROR(VLOOKUP(AQE120,[1]MO!$A$6:$D$26,{2,3,4},0),IFERROR(VLOOKUP(AQE120,[1]MQ!$A$6:$D$26,{2,3,4},0),IFERROR(VLOOKUP(AQE120,[1]BA!$A$6:$H$184,{2,5,8},0),{"No encontrado","X","X"}))))</f>
        <v>ALAMBRE RECOCIDO</v>
      </c>
      <c r="AQG120" s="12" t="str">
        <v>Kg</v>
      </c>
      <c r="AQH120" s="4">
        <v>22</v>
      </c>
      <c r="AQI120" s="1">
        <f t="shared" ref="AQI120" si="8328">(AQI118+AQI119)*0.03</f>
        <v>0.1</v>
      </c>
      <c r="AQJ120" s="4">
        <f t="shared" si="282"/>
        <v>2.2000000000000002</v>
      </c>
      <c r="AQM120" s="1" t="s">
        <v>539</v>
      </c>
      <c r="AQN120" s="4" t="str" cm="1">
        <f t="array" ref="AQN120:AQP120">IFERROR(VLOOKUP(AQM120,[1]MA!$A$6:$D$32,{2,3,4},0),IFERROR(VLOOKUP(AQM120,[1]MO!$A$6:$D$26,{2,3,4},0),IFERROR(VLOOKUP(AQM120,[1]MQ!$A$6:$D$26,{2,3,4},0),IFERROR(VLOOKUP(AQM120,[1]BA!$A$6:$H$184,{2,5,8},0),{"No encontrado","X","X"}))))</f>
        <v>ALAMBRE RECOCIDO</v>
      </c>
      <c r="AQO120" s="12" t="str">
        <v>Kg</v>
      </c>
      <c r="AQP120" s="4">
        <v>22</v>
      </c>
      <c r="AQQ120" s="1">
        <f t="shared" ref="AQQ120" si="8329">(AQQ118+AQQ119)*0.03</f>
        <v>0.1</v>
      </c>
      <c r="AQR120" s="4">
        <f t="shared" si="284"/>
        <v>2.2000000000000002</v>
      </c>
      <c r="AQU120" s="1" t="s">
        <v>539</v>
      </c>
      <c r="AQV120" s="4" t="str" cm="1">
        <f t="array" ref="AQV120:AQX120">IFERROR(VLOOKUP(AQU120,[1]MA!$A$6:$D$32,{2,3,4},0),IFERROR(VLOOKUP(AQU120,[1]MO!$A$6:$D$26,{2,3,4},0),IFERROR(VLOOKUP(AQU120,[1]MQ!$A$6:$D$26,{2,3,4},0),IFERROR(VLOOKUP(AQU120,[1]BA!$A$6:$H$184,{2,5,8},0),{"No encontrado","X","X"}))))</f>
        <v>ALAMBRE RECOCIDO</v>
      </c>
      <c r="AQW120" s="12" t="str">
        <v>Kg</v>
      </c>
      <c r="AQX120" s="4">
        <v>22</v>
      </c>
      <c r="AQY120" s="1">
        <f t="shared" ref="AQY120" si="8330">(AQY118+AQY119)*0.03</f>
        <v>0.1</v>
      </c>
      <c r="AQZ120" s="4">
        <f t="shared" si="286"/>
        <v>2.2000000000000002</v>
      </c>
      <c r="ARC120" s="1" t="s">
        <v>539</v>
      </c>
      <c r="ARD120" s="4" t="str" cm="1">
        <f t="array" ref="ARD120:ARF120">IFERROR(VLOOKUP(ARC120,[1]MA!$A$6:$D$32,{2,3,4},0),IFERROR(VLOOKUP(ARC120,[1]MO!$A$6:$D$26,{2,3,4},0),IFERROR(VLOOKUP(ARC120,[1]MQ!$A$6:$D$26,{2,3,4},0),IFERROR(VLOOKUP(ARC120,[1]BA!$A$6:$H$184,{2,5,8},0),{"No encontrado","X","X"}))))</f>
        <v>ALAMBRE RECOCIDO</v>
      </c>
      <c r="ARE120" s="12" t="str">
        <v>Kg</v>
      </c>
      <c r="ARF120" s="4">
        <v>22</v>
      </c>
      <c r="ARG120" s="1">
        <f t="shared" ref="ARG120" si="8331">(ARG118+ARG119)*0.03</f>
        <v>0.1</v>
      </c>
      <c r="ARH120" s="4">
        <f t="shared" si="288"/>
        <v>2.2000000000000002</v>
      </c>
      <c r="ARK120" s="1" t="s">
        <v>539</v>
      </c>
      <c r="ARL120" s="4" t="str" cm="1">
        <f t="array" ref="ARL120:ARN120">IFERROR(VLOOKUP(ARK120,[1]MA!$A$6:$D$32,{2,3,4},0),IFERROR(VLOOKUP(ARK120,[1]MO!$A$6:$D$26,{2,3,4},0),IFERROR(VLOOKUP(ARK120,[1]MQ!$A$6:$D$26,{2,3,4},0),IFERROR(VLOOKUP(ARK120,[1]BA!$A$6:$H$184,{2,5,8},0),{"No encontrado","X","X"}))))</f>
        <v>ALAMBRE RECOCIDO</v>
      </c>
      <c r="ARM120" s="12" t="str">
        <v>Kg</v>
      </c>
      <c r="ARN120" s="4">
        <v>22</v>
      </c>
      <c r="ARO120" s="1">
        <f t="shared" ref="ARO120" si="8332">(ARO118+ARO119)*0.03</f>
        <v>0.1</v>
      </c>
      <c r="ARP120" s="4">
        <f t="shared" si="290"/>
        <v>2.2000000000000002</v>
      </c>
      <c r="ARS120" s="1" t="s">
        <v>539</v>
      </c>
      <c r="ART120" s="4" t="str" cm="1">
        <f t="array" ref="ART120:ARV120">IFERROR(VLOOKUP(ARS120,[1]MA!$A$6:$D$32,{2,3,4},0),IFERROR(VLOOKUP(ARS120,[1]MO!$A$6:$D$26,{2,3,4},0),IFERROR(VLOOKUP(ARS120,[1]MQ!$A$6:$D$26,{2,3,4},0),IFERROR(VLOOKUP(ARS120,[1]BA!$A$6:$H$184,{2,5,8},0),{"No encontrado","X","X"}))))</f>
        <v>ALAMBRE RECOCIDO</v>
      </c>
      <c r="ARU120" s="12" t="str">
        <v>Kg</v>
      </c>
      <c r="ARV120" s="4">
        <v>22</v>
      </c>
      <c r="ARW120" s="1">
        <f t="shared" ref="ARW120" si="8333">(ARW118+ARW119)*0.03</f>
        <v>0.1</v>
      </c>
      <c r="ARX120" s="4">
        <f t="shared" si="292"/>
        <v>2.2000000000000002</v>
      </c>
      <c r="ASA120" s="1" t="s">
        <v>539</v>
      </c>
      <c r="ASB120" s="4" t="str" cm="1">
        <f t="array" ref="ASB120:ASD120">IFERROR(VLOOKUP(ASA120,[1]MA!$A$6:$D$32,{2,3,4},0),IFERROR(VLOOKUP(ASA120,[1]MO!$A$6:$D$26,{2,3,4},0),IFERROR(VLOOKUP(ASA120,[1]MQ!$A$6:$D$26,{2,3,4},0),IFERROR(VLOOKUP(ASA120,[1]BA!$A$6:$H$184,{2,5,8},0),{"No encontrado","X","X"}))))</f>
        <v>ALAMBRE RECOCIDO</v>
      </c>
      <c r="ASC120" s="12" t="str">
        <v>Kg</v>
      </c>
      <c r="ASD120" s="4">
        <v>22</v>
      </c>
      <c r="ASE120" s="1">
        <f t="shared" ref="ASE120" si="8334">(ASE118+ASE119)*0.03</f>
        <v>0.1</v>
      </c>
      <c r="ASF120" s="4">
        <f t="shared" si="294"/>
        <v>2.2000000000000002</v>
      </c>
      <c r="ASI120" s="1" t="s">
        <v>539</v>
      </c>
      <c r="ASJ120" s="4" t="str" cm="1">
        <f t="array" ref="ASJ120:ASL120">IFERROR(VLOOKUP(ASI120,[1]MA!$A$6:$D$32,{2,3,4},0),IFERROR(VLOOKUP(ASI120,[1]MO!$A$6:$D$26,{2,3,4},0),IFERROR(VLOOKUP(ASI120,[1]MQ!$A$6:$D$26,{2,3,4},0),IFERROR(VLOOKUP(ASI120,[1]BA!$A$6:$H$184,{2,5,8},0),{"No encontrado","X","X"}))))</f>
        <v>ALAMBRE RECOCIDO</v>
      </c>
      <c r="ASK120" s="12" t="str">
        <v>Kg</v>
      </c>
      <c r="ASL120" s="4">
        <v>22</v>
      </c>
      <c r="ASM120" s="1">
        <f t="shared" ref="ASM120" si="8335">(ASM118+ASM119)*0.03</f>
        <v>0.1</v>
      </c>
      <c r="ASN120" s="4">
        <f t="shared" si="296"/>
        <v>2.2000000000000002</v>
      </c>
      <c r="ASQ120" s="1" t="s">
        <v>539</v>
      </c>
      <c r="ASR120" s="4" t="str" cm="1">
        <f t="array" ref="ASR120:AST120">IFERROR(VLOOKUP(ASQ120,[1]MA!$A$6:$D$32,{2,3,4},0),IFERROR(VLOOKUP(ASQ120,[1]MO!$A$6:$D$26,{2,3,4},0),IFERROR(VLOOKUP(ASQ120,[1]MQ!$A$6:$D$26,{2,3,4},0),IFERROR(VLOOKUP(ASQ120,[1]BA!$A$6:$H$184,{2,5,8},0),{"No encontrado","X","X"}))))</f>
        <v>ALAMBRE RECOCIDO</v>
      </c>
      <c r="ASS120" s="12" t="str">
        <v>Kg</v>
      </c>
      <c r="AST120" s="4">
        <v>22</v>
      </c>
      <c r="ASU120" s="1">
        <f t="shared" ref="ASU120" si="8336">(ASU118+ASU119)*0.03</f>
        <v>0.1</v>
      </c>
      <c r="ASV120" s="4">
        <f t="shared" si="298"/>
        <v>2.2000000000000002</v>
      </c>
      <c r="ASY120" s="1" t="s">
        <v>539</v>
      </c>
      <c r="ASZ120" s="4" t="str" cm="1">
        <f t="array" ref="ASZ120:ATB120">IFERROR(VLOOKUP(ASY120,[1]MA!$A$6:$D$32,{2,3,4},0),IFERROR(VLOOKUP(ASY120,[1]MO!$A$6:$D$26,{2,3,4},0),IFERROR(VLOOKUP(ASY120,[1]MQ!$A$6:$D$26,{2,3,4},0),IFERROR(VLOOKUP(ASY120,[1]BA!$A$6:$H$184,{2,5,8},0),{"No encontrado","X","X"}))))</f>
        <v>ALAMBRE RECOCIDO</v>
      </c>
      <c r="ATA120" s="12" t="str">
        <v>Kg</v>
      </c>
      <c r="ATB120" s="4">
        <v>22</v>
      </c>
      <c r="ATC120" s="1">
        <f t="shared" ref="ATC120" si="8337">(ATC118+ATC119)*0.03</f>
        <v>0.1</v>
      </c>
      <c r="ATD120" s="4">
        <f t="shared" si="300"/>
        <v>2.2000000000000002</v>
      </c>
      <c r="ATG120" s="1" t="s">
        <v>539</v>
      </c>
      <c r="ATH120" s="4" t="str" cm="1">
        <f t="array" ref="ATH120:ATJ120">IFERROR(VLOOKUP(ATG120,[1]MA!$A$6:$D$32,{2,3,4},0),IFERROR(VLOOKUP(ATG120,[1]MO!$A$6:$D$26,{2,3,4},0),IFERROR(VLOOKUP(ATG120,[1]MQ!$A$6:$D$26,{2,3,4},0),IFERROR(VLOOKUP(ATG120,[1]BA!$A$6:$H$184,{2,5,8},0),{"No encontrado","X","X"}))))</f>
        <v>ALAMBRE RECOCIDO</v>
      </c>
      <c r="ATI120" s="12" t="str">
        <v>Kg</v>
      </c>
      <c r="ATJ120" s="4">
        <v>22</v>
      </c>
      <c r="ATK120" s="1">
        <f t="shared" ref="ATK120" si="8338">(ATK118+ATK119)*0.03</f>
        <v>0.1</v>
      </c>
      <c r="ATL120" s="4">
        <f t="shared" si="302"/>
        <v>2.2000000000000002</v>
      </c>
      <c r="ATO120" s="1" t="s">
        <v>539</v>
      </c>
      <c r="ATP120" s="4" t="str" cm="1">
        <f t="array" ref="ATP120:ATR120">IFERROR(VLOOKUP(ATO120,[1]MA!$A$6:$D$32,{2,3,4},0),IFERROR(VLOOKUP(ATO120,[1]MO!$A$6:$D$26,{2,3,4},0),IFERROR(VLOOKUP(ATO120,[1]MQ!$A$6:$D$26,{2,3,4},0),IFERROR(VLOOKUP(ATO120,[1]BA!$A$6:$H$184,{2,5,8},0),{"No encontrado","X","X"}))))</f>
        <v>ALAMBRE RECOCIDO</v>
      </c>
      <c r="ATQ120" s="12" t="str">
        <v>Kg</v>
      </c>
      <c r="ATR120" s="4">
        <v>22</v>
      </c>
      <c r="ATS120" s="1">
        <f t="shared" ref="ATS120" si="8339">(ATS118+ATS119)*0.03</f>
        <v>0.1</v>
      </c>
      <c r="ATT120" s="4">
        <f t="shared" si="304"/>
        <v>2.2000000000000002</v>
      </c>
      <c r="ATW120" s="1" t="s">
        <v>539</v>
      </c>
      <c r="ATX120" s="4" t="str" cm="1">
        <f t="array" ref="ATX120:ATZ120">IFERROR(VLOOKUP(ATW120,[1]MA!$A$6:$D$32,{2,3,4},0),IFERROR(VLOOKUP(ATW120,[1]MO!$A$6:$D$26,{2,3,4},0),IFERROR(VLOOKUP(ATW120,[1]MQ!$A$6:$D$26,{2,3,4},0),IFERROR(VLOOKUP(ATW120,[1]BA!$A$6:$H$184,{2,5,8},0),{"No encontrado","X","X"}))))</f>
        <v>ALAMBRE RECOCIDO</v>
      </c>
      <c r="ATY120" s="12" t="str">
        <v>Kg</v>
      </c>
      <c r="ATZ120" s="4">
        <v>22</v>
      </c>
      <c r="AUA120" s="1">
        <f t="shared" ref="AUA120" si="8340">(AUA118+AUA119)*0.03</f>
        <v>0.1</v>
      </c>
      <c r="AUB120" s="4">
        <f t="shared" si="306"/>
        <v>2.2000000000000002</v>
      </c>
      <c r="AUE120" s="1" t="s">
        <v>539</v>
      </c>
      <c r="AUF120" s="4" t="str" cm="1">
        <f t="array" ref="AUF120:AUH120">IFERROR(VLOOKUP(AUE120,[1]MA!$A$6:$D$32,{2,3,4},0),IFERROR(VLOOKUP(AUE120,[1]MO!$A$6:$D$26,{2,3,4},0),IFERROR(VLOOKUP(AUE120,[1]MQ!$A$6:$D$26,{2,3,4},0),IFERROR(VLOOKUP(AUE120,[1]BA!$A$6:$H$184,{2,5,8},0),{"No encontrado","X","X"}))))</f>
        <v>ALAMBRE RECOCIDO</v>
      </c>
      <c r="AUG120" s="12" t="str">
        <v>Kg</v>
      </c>
      <c r="AUH120" s="4">
        <v>22</v>
      </c>
      <c r="AUI120" s="1">
        <f t="shared" ref="AUI120" si="8341">(AUI118+AUI119)*0.03</f>
        <v>0.1</v>
      </c>
      <c r="AUJ120" s="4">
        <f t="shared" si="308"/>
        <v>2.2000000000000002</v>
      </c>
      <c r="AUM120" s="1" t="s">
        <v>539</v>
      </c>
      <c r="AUN120" s="4" t="str" cm="1">
        <f t="array" ref="AUN120:AUP120">IFERROR(VLOOKUP(AUM120,[1]MA!$A$6:$D$32,{2,3,4},0),IFERROR(VLOOKUP(AUM120,[1]MO!$A$6:$D$26,{2,3,4},0),IFERROR(VLOOKUP(AUM120,[1]MQ!$A$6:$D$26,{2,3,4},0),IFERROR(VLOOKUP(AUM120,[1]BA!$A$6:$H$184,{2,5,8},0),{"No encontrado","X","X"}))))</f>
        <v>ALAMBRE RECOCIDO</v>
      </c>
      <c r="AUO120" s="12" t="str">
        <v>Kg</v>
      </c>
      <c r="AUP120" s="4">
        <v>22</v>
      </c>
      <c r="AUQ120" s="1">
        <f t="shared" ref="AUQ120" si="8342">(AUQ118+AUQ119)*0.03</f>
        <v>0.1</v>
      </c>
      <c r="AUR120" s="4">
        <f t="shared" si="310"/>
        <v>2.2000000000000002</v>
      </c>
      <c r="AUU120" s="1" t="s">
        <v>539</v>
      </c>
      <c r="AUV120" s="4" t="str" cm="1">
        <f t="array" ref="AUV120:AUX120">IFERROR(VLOOKUP(AUU120,[1]MA!$A$6:$D$32,{2,3,4},0),IFERROR(VLOOKUP(AUU120,[1]MO!$A$6:$D$26,{2,3,4},0),IFERROR(VLOOKUP(AUU120,[1]MQ!$A$6:$D$26,{2,3,4},0),IFERROR(VLOOKUP(AUU120,[1]BA!$A$6:$H$184,{2,5,8},0),{"No encontrado","X","X"}))))</f>
        <v>ALAMBRE RECOCIDO</v>
      </c>
      <c r="AUW120" s="12" t="str">
        <v>Kg</v>
      </c>
      <c r="AUX120" s="4">
        <v>22</v>
      </c>
      <c r="AUY120" s="1">
        <f t="shared" ref="AUY120" si="8343">(AUY118+AUY119)*0.03</f>
        <v>0.1</v>
      </c>
      <c r="AUZ120" s="4">
        <f t="shared" si="312"/>
        <v>2.2000000000000002</v>
      </c>
      <c r="AVC120" s="1" t="s">
        <v>539</v>
      </c>
      <c r="AVD120" s="4" t="str" cm="1">
        <f t="array" ref="AVD120:AVF120">IFERROR(VLOOKUP(AVC120,[1]MA!$A$6:$D$32,{2,3,4},0),IFERROR(VLOOKUP(AVC120,[1]MO!$A$6:$D$26,{2,3,4},0),IFERROR(VLOOKUP(AVC120,[1]MQ!$A$6:$D$26,{2,3,4},0),IFERROR(VLOOKUP(AVC120,[1]BA!$A$6:$H$184,{2,5,8},0),{"No encontrado","X","X"}))))</f>
        <v>ALAMBRE RECOCIDO</v>
      </c>
      <c r="AVE120" s="12" t="str">
        <v>Kg</v>
      </c>
      <c r="AVF120" s="4">
        <v>22</v>
      </c>
      <c r="AVG120" s="1">
        <f t="shared" ref="AVG120" si="8344">(AVG118+AVG119)*0.03</f>
        <v>0.1</v>
      </c>
      <c r="AVH120" s="4">
        <f t="shared" si="314"/>
        <v>2.2000000000000002</v>
      </c>
      <c r="AVK120" s="1" t="s">
        <v>539</v>
      </c>
      <c r="AVL120" s="4" t="str" cm="1">
        <f t="array" ref="AVL120:AVN120">IFERROR(VLOOKUP(AVK120,[1]MA!$A$6:$D$32,{2,3,4},0),IFERROR(VLOOKUP(AVK120,[1]MO!$A$6:$D$26,{2,3,4},0),IFERROR(VLOOKUP(AVK120,[1]MQ!$A$6:$D$26,{2,3,4},0),IFERROR(VLOOKUP(AVK120,[1]BA!$A$6:$H$184,{2,5,8},0),{"No encontrado","X","X"}))))</f>
        <v>ALAMBRE RECOCIDO</v>
      </c>
      <c r="AVM120" s="12" t="str">
        <v>Kg</v>
      </c>
      <c r="AVN120" s="4">
        <v>22</v>
      </c>
      <c r="AVO120" s="1">
        <f t="shared" ref="AVO120" si="8345">(AVO118+AVO119)*0.03</f>
        <v>0.1</v>
      </c>
      <c r="AVP120" s="4">
        <f t="shared" si="316"/>
        <v>2.2000000000000002</v>
      </c>
      <c r="AVS120" s="1" t="s">
        <v>539</v>
      </c>
      <c r="AVT120" s="4" t="str" cm="1">
        <f t="array" ref="AVT120:AVV120">IFERROR(VLOOKUP(AVS120,[1]MA!$A$6:$D$32,{2,3,4},0),IFERROR(VLOOKUP(AVS120,[1]MO!$A$6:$D$26,{2,3,4},0),IFERROR(VLOOKUP(AVS120,[1]MQ!$A$6:$D$26,{2,3,4},0),IFERROR(VLOOKUP(AVS120,[1]BA!$A$6:$H$184,{2,5,8},0),{"No encontrado","X","X"}))))</f>
        <v>ALAMBRE RECOCIDO</v>
      </c>
      <c r="AVU120" s="12" t="str">
        <v>Kg</v>
      </c>
      <c r="AVV120" s="4">
        <v>22</v>
      </c>
      <c r="AVW120" s="1">
        <f t="shared" ref="AVW120" si="8346">(AVW118+AVW119)*0.03</f>
        <v>0.1</v>
      </c>
      <c r="AVX120" s="4">
        <f t="shared" si="318"/>
        <v>2.2000000000000002</v>
      </c>
      <c r="AWA120" s="1" t="s">
        <v>539</v>
      </c>
      <c r="AWB120" s="4" t="str" cm="1">
        <f t="array" ref="AWB120:AWD120">IFERROR(VLOOKUP(AWA120,[1]MA!$A$6:$D$32,{2,3,4},0),IFERROR(VLOOKUP(AWA120,[1]MO!$A$6:$D$26,{2,3,4},0),IFERROR(VLOOKUP(AWA120,[1]MQ!$A$6:$D$26,{2,3,4},0),IFERROR(VLOOKUP(AWA120,[1]BA!$A$6:$H$184,{2,5,8},0),{"No encontrado","X","X"}))))</f>
        <v>ALAMBRE RECOCIDO</v>
      </c>
      <c r="AWC120" s="12" t="str">
        <v>Kg</v>
      </c>
      <c r="AWD120" s="4">
        <v>22</v>
      </c>
      <c r="AWE120" s="1">
        <f t="shared" ref="AWE120" si="8347">(AWE118+AWE119)*0.03</f>
        <v>0.1</v>
      </c>
      <c r="AWF120" s="4">
        <f t="shared" si="320"/>
        <v>2.2000000000000002</v>
      </c>
      <c r="AWI120" s="1" t="s">
        <v>539</v>
      </c>
      <c r="AWJ120" s="4" t="str" cm="1">
        <f t="array" ref="AWJ120:AWL120">IFERROR(VLOOKUP(AWI120,[1]MA!$A$6:$D$32,{2,3,4},0),IFERROR(VLOOKUP(AWI120,[1]MO!$A$6:$D$26,{2,3,4},0),IFERROR(VLOOKUP(AWI120,[1]MQ!$A$6:$D$26,{2,3,4},0),IFERROR(VLOOKUP(AWI120,[1]BA!$A$6:$H$184,{2,5,8},0),{"No encontrado","X","X"}))))</f>
        <v>ALAMBRE RECOCIDO</v>
      </c>
      <c r="AWK120" s="12" t="str">
        <v>Kg</v>
      </c>
      <c r="AWL120" s="4">
        <v>22</v>
      </c>
      <c r="AWM120" s="1">
        <f t="shared" ref="AWM120" si="8348">(AWM118+AWM119)*0.03</f>
        <v>0.1</v>
      </c>
      <c r="AWN120" s="4">
        <f t="shared" si="322"/>
        <v>2.2000000000000002</v>
      </c>
      <c r="AWQ120" s="1" t="s">
        <v>539</v>
      </c>
      <c r="AWR120" s="4" t="str" cm="1">
        <f t="array" ref="AWR120:AWT120">IFERROR(VLOOKUP(AWQ120,[1]MA!$A$6:$D$32,{2,3,4},0),IFERROR(VLOOKUP(AWQ120,[1]MO!$A$6:$D$26,{2,3,4},0),IFERROR(VLOOKUP(AWQ120,[1]MQ!$A$6:$D$26,{2,3,4},0),IFERROR(VLOOKUP(AWQ120,[1]BA!$A$6:$H$184,{2,5,8},0),{"No encontrado","X","X"}))))</f>
        <v>ALAMBRE RECOCIDO</v>
      </c>
      <c r="AWS120" s="12" t="str">
        <v>Kg</v>
      </c>
      <c r="AWT120" s="4">
        <v>22</v>
      </c>
      <c r="AWU120" s="1">
        <f t="shared" ref="AWU120" si="8349">(AWU118+AWU119)*0.03</f>
        <v>0.1</v>
      </c>
      <c r="AWV120" s="4">
        <f t="shared" si="324"/>
        <v>2.2000000000000002</v>
      </c>
      <c r="AWY120" s="1" t="s">
        <v>539</v>
      </c>
      <c r="AWZ120" s="4" t="str" cm="1">
        <f t="array" ref="AWZ120:AXB120">IFERROR(VLOOKUP(AWY120,[1]MA!$A$6:$D$32,{2,3,4},0),IFERROR(VLOOKUP(AWY120,[1]MO!$A$6:$D$26,{2,3,4},0),IFERROR(VLOOKUP(AWY120,[1]MQ!$A$6:$D$26,{2,3,4},0),IFERROR(VLOOKUP(AWY120,[1]BA!$A$6:$H$184,{2,5,8},0),{"No encontrado","X","X"}))))</f>
        <v>ALAMBRE RECOCIDO</v>
      </c>
      <c r="AXA120" s="12" t="str">
        <v>Kg</v>
      </c>
      <c r="AXB120" s="4">
        <v>22</v>
      </c>
      <c r="AXC120" s="1">
        <f t="shared" ref="AXC120" si="8350">(AXC118+AXC119)*0.03</f>
        <v>0.1</v>
      </c>
      <c r="AXD120" s="4">
        <f t="shared" si="326"/>
        <v>2.2000000000000002</v>
      </c>
      <c r="AXG120" s="1" t="s">
        <v>539</v>
      </c>
      <c r="AXH120" s="4" t="str" cm="1">
        <f t="array" ref="AXH120:AXJ120">IFERROR(VLOOKUP(AXG120,[1]MA!$A$6:$D$32,{2,3,4},0),IFERROR(VLOOKUP(AXG120,[1]MO!$A$6:$D$26,{2,3,4},0),IFERROR(VLOOKUP(AXG120,[1]MQ!$A$6:$D$26,{2,3,4},0),IFERROR(VLOOKUP(AXG120,[1]BA!$A$6:$H$184,{2,5,8},0),{"No encontrado","X","X"}))))</f>
        <v>ALAMBRE RECOCIDO</v>
      </c>
      <c r="AXI120" s="12" t="str">
        <v>Kg</v>
      </c>
      <c r="AXJ120" s="4">
        <v>22</v>
      </c>
      <c r="AXK120" s="1">
        <f t="shared" ref="AXK120" si="8351">(AXK118+AXK119)*0.03</f>
        <v>0.1</v>
      </c>
      <c r="AXL120" s="4">
        <f t="shared" si="328"/>
        <v>2.2000000000000002</v>
      </c>
      <c r="AXO120" s="1" t="s">
        <v>539</v>
      </c>
      <c r="AXP120" s="4" t="str" cm="1">
        <f t="array" ref="AXP120:AXR120">IFERROR(VLOOKUP(AXO120,[1]MA!$A$6:$D$32,{2,3,4},0),IFERROR(VLOOKUP(AXO120,[1]MO!$A$6:$D$26,{2,3,4},0),IFERROR(VLOOKUP(AXO120,[1]MQ!$A$6:$D$26,{2,3,4},0),IFERROR(VLOOKUP(AXO120,[1]BA!$A$6:$H$184,{2,5,8},0),{"No encontrado","X","X"}))))</f>
        <v>ALAMBRE RECOCIDO</v>
      </c>
      <c r="AXQ120" s="12" t="str">
        <v>Kg</v>
      </c>
      <c r="AXR120" s="4">
        <v>22</v>
      </c>
      <c r="AXS120" s="1">
        <f t="shared" ref="AXS120" si="8352">(AXS118+AXS119)*0.03</f>
        <v>0.1</v>
      </c>
      <c r="AXT120" s="4">
        <f t="shared" si="330"/>
        <v>2.2000000000000002</v>
      </c>
      <c r="AXW120" s="1" t="s">
        <v>539</v>
      </c>
      <c r="AXX120" s="4" t="str" cm="1">
        <f t="array" ref="AXX120:AXZ120">IFERROR(VLOOKUP(AXW120,[1]MA!$A$6:$D$32,{2,3,4},0),IFERROR(VLOOKUP(AXW120,[1]MO!$A$6:$D$26,{2,3,4},0),IFERROR(VLOOKUP(AXW120,[1]MQ!$A$6:$D$26,{2,3,4},0),IFERROR(VLOOKUP(AXW120,[1]BA!$A$6:$H$184,{2,5,8},0),{"No encontrado","X","X"}))))</f>
        <v>ALAMBRE RECOCIDO</v>
      </c>
      <c r="AXY120" s="12" t="str">
        <v>Kg</v>
      </c>
      <c r="AXZ120" s="4">
        <v>22</v>
      </c>
      <c r="AYA120" s="1">
        <f t="shared" ref="AYA120" si="8353">(AYA118+AYA119)*0.03</f>
        <v>0.1</v>
      </c>
      <c r="AYB120" s="4">
        <f t="shared" si="332"/>
        <v>2.2000000000000002</v>
      </c>
      <c r="AYE120" s="1" t="s">
        <v>539</v>
      </c>
      <c r="AYF120" s="4" t="str" cm="1">
        <f t="array" ref="AYF120:AYH120">IFERROR(VLOOKUP(AYE120,[1]MA!$A$6:$D$32,{2,3,4},0),IFERROR(VLOOKUP(AYE120,[1]MO!$A$6:$D$26,{2,3,4},0),IFERROR(VLOOKUP(AYE120,[1]MQ!$A$6:$D$26,{2,3,4},0),IFERROR(VLOOKUP(AYE120,[1]BA!$A$6:$H$184,{2,5,8},0),{"No encontrado","X","X"}))))</f>
        <v>ALAMBRE RECOCIDO</v>
      </c>
      <c r="AYG120" s="12" t="str">
        <v>Kg</v>
      </c>
      <c r="AYH120" s="4">
        <v>22</v>
      </c>
      <c r="AYI120" s="1">
        <f t="shared" ref="AYI120" si="8354">(AYI118+AYI119)*0.03</f>
        <v>0.1</v>
      </c>
      <c r="AYJ120" s="4">
        <f t="shared" si="334"/>
        <v>2.2000000000000002</v>
      </c>
      <c r="AYM120" s="1" t="s">
        <v>539</v>
      </c>
      <c r="AYN120" s="4" t="str" cm="1">
        <f t="array" ref="AYN120:AYP120">IFERROR(VLOOKUP(AYM120,[1]MA!$A$6:$D$32,{2,3,4},0),IFERROR(VLOOKUP(AYM120,[1]MO!$A$6:$D$26,{2,3,4},0),IFERROR(VLOOKUP(AYM120,[1]MQ!$A$6:$D$26,{2,3,4},0),IFERROR(VLOOKUP(AYM120,[1]BA!$A$6:$H$184,{2,5,8},0),{"No encontrado","X","X"}))))</f>
        <v>ALAMBRE RECOCIDO</v>
      </c>
      <c r="AYO120" s="12" t="str">
        <v>Kg</v>
      </c>
      <c r="AYP120" s="4">
        <v>22</v>
      </c>
      <c r="AYQ120" s="1">
        <f t="shared" ref="AYQ120" si="8355">(AYQ118+AYQ119)*0.03</f>
        <v>0.1</v>
      </c>
      <c r="AYR120" s="4">
        <f t="shared" si="336"/>
        <v>2.2000000000000002</v>
      </c>
      <c r="AYU120" s="1" t="s">
        <v>539</v>
      </c>
      <c r="AYV120" s="4" t="str" cm="1">
        <f t="array" ref="AYV120:AYX120">IFERROR(VLOOKUP(AYU120,[1]MA!$A$6:$D$32,{2,3,4},0),IFERROR(VLOOKUP(AYU120,[1]MO!$A$6:$D$26,{2,3,4},0),IFERROR(VLOOKUP(AYU120,[1]MQ!$A$6:$D$26,{2,3,4},0),IFERROR(VLOOKUP(AYU120,[1]BA!$A$6:$H$184,{2,5,8},0),{"No encontrado","X","X"}))))</f>
        <v>ALAMBRE RECOCIDO</v>
      </c>
      <c r="AYW120" s="12" t="str">
        <v>Kg</v>
      </c>
      <c r="AYX120" s="4">
        <v>22</v>
      </c>
      <c r="AYY120" s="1">
        <f t="shared" ref="AYY120" si="8356">(AYY118+AYY119)*0.03</f>
        <v>0.1</v>
      </c>
      <c r="AYZ120" s="4">
        <f t="shared" si="338"/>
        <v>2.2000000000000002</v>
      </c>
      <c r="AZC120" s="1" t="s">
        <v>539</v>
      </c>
      <c r="AZD120" s="4" t="str" cm="1">
        <f t="array" ref="AZD120:AZF120">IFERROR(VLOOKUP(AZC120,[1]MA!$A$6:$D$32,{2,3,4},0),IFERROR(VLOOKUP(AZC120,[1]MO!$A$6:$D$26,{2,3,4},0),IFERROR(VLOOKUP(AZC120,[1]MQ!$A$6:$D$26,{2,3,4},0),IFERROR(VLOOKUP(AZC120,[1]BA!$A$6:$H$184,{2,5,8},0),{"No encontrado","X","X"}))))</f>
        <v>ALAMBRE RECOCIDO</v>
      </c>
      <c r="AZE120" s="12" t="str">
        <v>Kg</v>
      </c>
      <c r="AZF120" s="4">
        <v>22</v>
      </c>
      <c r="AZG120" s="1">
        <f t="shared" ref="AZG120" si="8357">(AZG118+AZG119)*0.03</f>
        <v>0.1</v>
      </c>
      <c r="AZH120" s="4">
        <f t="shared" si="340"/>
        <v>2.2000000000000002</v>
      </c>
      <c r="AZK120" s="1" t="s">
        <v>539</v>
      </c>
      <c r="AZL120" s="4" t="str" cm="1">
        <f t="array" ref="AZL120:AZN120">IFERROR(VLOOKUP(AZK120,[1]MA!$A$6:$D$32,{2,3,4},0),IFERROR(VLOOKUP(AZK120,[1]MO!$A$6:$D$26,{2,3,4},0),IFERROR(VLOOKUP(AZK120,[1]MQ!$A$6:$D$26,{2,3,4},0),IFERROR(VLOOKUP(AZK120,[1]BA!$A$6:$H$184,{2,5,8},0),{"No encontrado","X","X"}))))</f>
        <v>ALAMBRE RECOCIDO</v>
      </c>
      <c r="AZM120" s="12" t="str">
        <v>Kg</v>
      </c>
      <c r="AZN120" s="4">
        <v>22</v>
      </c>
      <c r="AZO120" s="1">
        <f t="shared" ref="AZO120" si="8358">(AZO118+AZO119)*0.03</f>
        <v>0.1</v>
      </c>
      <c r="AZP120" s="4">
        <f t="shared" si="342"/>
        <v>2.2000000000000002</v>
      </c>
      <c r="AZS120" s="1" t="s">
        <v>539</v>
      </c>
      <c r="AZT120" s="4" t="str" cm="1">
        <f t="array" ref="AZT120:AZV120">IFERROR(VLOOKUP(AZS120,[1]MA!$A$6:$D$32,{2,3,4},0),IFERROR(VLOOKUP(AZS120,[1]MO!$A$6:$D$26,{2,3,4},0),IFERROR(VLOOKUP(AZS120,[1]MQ!$A$6:$D$26,{2,3,4},0),IFERROR(VLOOKUP(AZS120,[1]BA!$A$6:$H$184,{2,5,8},0),{"No encontrado","X","X"}))))</f>
        <v>ALAMBRE RECOCIDO</v>
      </c>
      <c r="AZU120" s="12" t="str">
        <v>Kg</v>
      </c>
      <c r="AZV120" s="4">
        <v>22</v>
      </c>
      <c r="AZW120" s="1">
        <f t="shared" ref="AZW120" si="8359">(AZW118+AZW119)*0.03</f>
        <v>0.1</v>
      </c>
      <c r="AZX120" s="4">
        <f t="shared" si="344"/>
        <v>2.2000000000000002</v>
      </c>
      <c r="BAA120" s="1" t="s">
        <v>539</v>
      </c>
      <c r="BAB120" s="4" t="str" cm="1">
        <f t="array" ref="BAB120:BAD120">IFERROR(VLOOKUP(BAA120,[1]MA!$A$6:$D$32,{2,3,4},0),IFERROR(VLOOKUP(BAA120,[1]MO!$A$6:$D$26,{2,3,4},0),IFERROR(VLOOKUP(BAA120,[1]MQ!$A$6:$D$26,{2,3,4},0),IFERROR(VLOOKUP(BAA120,[1]BA!$A$6:$H$184,{2,5,8},0),{"No encontrado","X","X"}))))</f>
        <v>ALAMBRE RECOCIDO</v>
      </c>
      <c r="BAC120" s="12" t="str">
        <v>Kg</v>
      </c>
      <c r="BAD120" s="4">
        <v>22</v>
      </c>
      <c r="BAE120" s="1">
        <f t="shared" ref="BAE120" si="8360">(BAE118+BAE119)*0.03</f>
        <v>0.1</v>
      </c>
      <c r="BAF120" s="4">
        <f t="shared" si="346"/>
        <v>2.2000000000000002</v>
      </c>
      <c r="BAI120" s="1" t="s">
        <v>539</v>
      </c>
      <c r="BAJ120" s="4" t="str" cm="1">
        <f t="array" ref="BAJ120:BAL120">IFERROR(VLOOKUP(BAI120,[1]MA!$A$6:$D$32,{2,3,4},0),IFERROR(VLOOKUP(BAI120,[1]MO!$A$6:$D$26,{2,3,4},0),IFERROR(VLOOKUP(BAI120,[1]MQ!$A$6:$D$26,{2,3,4},0),IFERROR(VLOOKUP(BAI120,[1]BA!$A$6:$H$184,{2,5,8},0),{"No encontrado","X","X"}))))</f>
        <v>ALAMBRE RECOCIDO</v>
      </c>
      <c r="BAK120" s="12" t="str">
        <v>Kg</v>
      </c>
      <c r="BAL120" s="4">
        <v>22</v>
      </c>
      <c r="BAM120" s="1">
        <f t="shared" ref="BAM120" si="8361">(BAM118+BAM119)*0.03</f>
        <v>0.1</v>
      </c>
      <c r="BAN120" s="4">
        <f t="shared" si="348"/>
        <v>2.2000000000000002</v>
      </c>
      <c r="BAQ120" s="1" t="s">
        <v>539</v>
      </c>
      <c r="BAR120" s="4" t="str" cm="1">
        <f t="array" ref="BAR120:BAT120">IFERROR(VLOOKUP(BAQ120,[1]MA!$A$6:$D$32,{2,3,4},0),IFERROR(VLOOKUP(BAQ120,[1]MO!$A$6:$D$26,{2,3,4},0),IFERROR(VLOOKUP(BAQ120,[1]MQ!$A$6:$D$26,{2,3,4},0),IFERROR(VLOOKUP(BAQ120,[1]BA!$A$6:$H$184,{2,5,8},0),{"No encontrado","X","X"}))))</f>
        <v>ALAMBRE RECOCIDO</v>
      </c>
      <c r="BAS120" s="12" t="str">
        <v>Kg</v>
      </c>
      <c r="BAT120" s="4">
        <v>22</v>
      </c>
      <c r="BAU120" s="1">
        <f t="shared" ref="BAU120" si="8362">(BAU118+BAU119)*0.03</f>
        <v>0.1</v>
      </c>
      <c r="BAV120" s="4">
        <f t="shared" si="350"/>
        <v>2.2000000000000002</v>
      </c>
      <c r="BAY120" s="1" t="s">
        <v>539</v>
      </c>
      <c r="BAZ120" s="4" t="str" cm="1">
        <f t="array" ref="BAZ120:BBB120">IFERROR(VLOOKUP(BAY120,[1]MA!$A$6:$D$32,{2,3,4},0),IFERROR(VLOOKUP(BAY120,[1]MO!$A$6:$D$26,{2,3,4},0),IFERROR(VLOOKUP(BAY120,[1]MQ!$A$6:$D$26,{2,3,4},0),IFERROR(VLOOKUP(BAY120,[1]BA!$A$6:$H$184,{2,5,8},0),{"No encontrado","X","X"}))))</f>
        <v>ALAMBRE RECOCIDO</v>
      </c>
      <c r="BBA120" s="12" t="str">
        <v>Kg</v>
      </c>
      <c r="BBB120" s="4">
        <v>22</v>
      </c>
      <c r="BBC120" s="1">
        <f t="shared" ref="BBC120" si="8363">(BBC118+BBC119)*0.03</f>
        <v>0.1</v>
      </c>
      <c r="BBD120" s="4">
        <f t="shared" si="352"/>
        <v>2.2000000000000002</v>
      </c>
      <c r="BBG120" s="1" t="s">
        <v>539</v>
      </c>
      <c r="BBH120" s="4" t="str" cm="1">
        <f t="array" ref="BBH120:BBJ120">IFERROR(VLOOKUP(BBG120,[1]MA!$A$6:$D$32,{2,3,4},0),IFERROR(VLOOKUP(BBG120,[1]MO!$A$6:$D$26,{2,3,4},0),IFERROR(VLOOKUP(BBG120,[1]MQ!$A$6:$D$26,{2,3,4},0),IFERROR(VLOOKUP(BBG120,[1]BA!$A$6:$H$184,{2,5,8},0),{"No encontrado","X","X"}))))</f>
        <v>ALAMBRE RECOCIDO</v>
      </c>
      <c r="BBI120" s="12" t="str">
        <v>Kg</v>
      </c>
      <c r="BBJ120" s="4">
        <v>22</v>
      </c>
      <c r="BBK120" s="1">
        <f t="shared" ref="BBK120" si="8364">(BBK118+BBK119)*0.03</f>
        <v>0.1</v>
      </c>
      <c r="BBL120" s="4">
        <f t="shared" si="354"/>
        <v>2.2000000000000002</v>
      </c>
      <c r="BBO120" s="1" t="s">
        <v>539</v>
      </c>
      <c r="BBP120" s="4" t="str" cm="1">
        <f t="array" ref="BBP120:BBR120">IFERROR(VLOOKUP(BBO120,[1]MA!$A$6:$D$32,{2,3,4},0),IFERROR(VLOOKUP(BBO120,[1]MO!$A$6:$D$26,{2,3,4},0),IFERROR(VLOOKUP(BBO120,[1]MQ!$A$6:$D$26,{2,3,4},0),IFERROR(VLOOKUP(BBO120,[1]BA!$A$6:$H$184,{2,5,8},0),{"No encontrado","X","X"}))))</f>
        <v>ALAMBRE RECOCIDO</v>
      </c>
      <c r="BBQ120" s="12" t="str">
        <v>Kg</v>
      </c>
      <c r="BBR120" s="4">
        <v>22</v>
      </c>
      <c r="BBS120" s="1">
        <f t="shared" ref="BBS120" si="8365">(BBS118+BBS119)*0.03</f>
        <v>0.1</v>
      </c>
      <c r="BBT120" s="4">
        <f t="shared" si="356"/>
        <v>2.2000000000000002</v>
      </c>
      <c r="BBW120" s="1" t="s">
        <v>539</v>
      </c>
      <c r="BBX120" s="4" t="str" cm="1">
        <f t="array" ref="BBX120:BBZ120">IFERROR(VLOOKUP(BBW120,[1]MA!$A$6:$D$32,{2,3,4},0),IFERROR(VLOOKUP(BBW120,[1]MO!$A$6:$D$26,{2,3,4},0),IFERROR(VLOOKUP(BBW120,[1]MQ!$A$6:$D$26,{2,3,4},0),IFERROR(VLOOKUP(BBW120,[1]BA!$A$6:$H$184,{2,5,8},0),{"No encontrado","X","X"}))))</f>
        <v>ALAMBRE RECOCIDO</v>
      </c>
      <c r="BBY120" s="12" t="str">
        <v>Kg</v>
      </c>
      <c r="BBZ120" s="4">
        <v>22</v>
      </c>
      <c r="BCA120" s="1">
        <f t="shared" ref="BCA120" si="8366">(BCA118+BCA119)*0.03</f>
        <v>0.1</v>
      </c>
      <c r="BCB120" s="4">
        <f t="shared" si="358"/>
        <v>2.2000000000000002</v>
      </c>
      <c r="BCE120" s="1" t="s">
        <v>539</v>
      </c>
      <c r="BCF120" s="4" t="str" cm="1">
        <f t="array" ref="BCF120:BCH120">IFERROR(VLOOKUP(BCE120,[1]MA!$A$6:$D$32,{2,3,4},0),IFERROR(VLOOKUP(BCE120,[1]MO!$A$6:$D$26,{2,3,4},0),IFERROR(VLOOKUP(BCE120,[1]MQ!$A$6:$D$26,{2,3,4},0),IFERROR(VLOOKUP(BCE120,[1]BA!$A$6:$H$184,{2,5,8},0),{"No encontrado","X","X"}))))</f>
        <v>ALAMBRE RECOCIDO</v>
      </c>
      <c r="BCG120" s="12" t="str">
        <v>Kg</v>
      </c>
      <c r="BCH120" s="4">
        <v>22</v>
      </c>
      <c r="BCI120" s="1">
        <f t="shared" ref="BCI120" si="8367">(BCI118+BCI119)*0.03</f>
        <v>0.1</v>
      </c>
      <c r="BCJ120" s="4">
        <f t="shared" si="360"/>
        <v>2.2000000000000002</v>
      </c>
      <c r="BCM120" s="1" t="s">
        <v>539</v>
      </c>
      <c r="BCN120" s="4" t="str" cm="1">
        <f t="array" ref="BCN120:BCP120">IFERROR(VLOOKUP(BCM120,[1]MA!$A$6:$D$32,{2,3,4},0),IFERROR(VLOOKUP(BCM120,[1]MO!$A$6:$D$26,{2,3,4},0),IFERROR(VLOOKUP(BCM120,[1]MQ!$A$6:$D$26,{2,3,4},0),IFERROR(VLOOKUP(BCM120,[1]BA!$A$6:$H$184,{2,5,8},0),{"No encontrado","X","X"}))))</f>
        <v>ALAMBRE RECOCIDO</v>
      </c>
      <c r="BCO120" s="12" t="str">
        <v>Kg</v>
      </c>
      <c r="BCP120" s="4">
        <v>22</v>
      </c>
      <c r="BCQ120" s="1">
        <f t="shared" ref="BCQ120" si="8368">(BCQ118+BCQ119)*0.03</f>
        <v>0.1</v>
      </c>
      <c r="BCR120" s="4">
        <f t="shared" si="362"/>
        <v>2.2000000000000002</v>
      </c>
      <c r="BCU120" s="1" t="s">
        <v>539</v>
      </c>
      <c r="BCV120" s="4" t="str" cm="1">
        <f t="array" ref="BCV120:BCX120">IFERROR(VLOOKUP(BCU120,[1]MA!$A$6:$D$32,{2,3,4},0),IFERROR(VLOOKUP(BCU120,[1]MO!$A$6:$D$26,{2,3,4},0),IFERROR(VLOOKUP(BCU120,[1]MQ!$A$6:$D$26,{2,3,4},0),IFERROR(VLOOKUP(BCU120,[1]BA!$A$6:$H$184,{2,5,8},0),{"No encontrado","X","X"}))))</f>
        <v>ALAMBRE RECOCIDO</v>
      </c>
      <c r="BCW120" s="12" t="str">
        <v>Kg</v>
      </c>
      <c r="BCX120" s="4">
        <v>22</v>
      </c>
      <c r="BCY120" s="1">
        <f t="shared" ref="BCY120" si="8369">(BCY118+BCY119)*0.03</f>
        <v>0.1</v>
      </c>
      <c r="BCZ120" s="4">
        <f t="shared" si="364"/>
        <v>2.2000000000000002</v>
      </c>
      <c r="BDC120" s="1" t="s">
        <v>539</v>
      </c>
      <c r="BDD120" s="4" t="str" cm="1">
        <f t="array" ref="BDD120:BDF120">IFERROR(VLOOKUP(BDC120,[1]MA!$A$6:$D$32,{2,3,4},0),IFERROR(VLOOKUP(BDC120,[1]MO!$A$6:$D$26,{2,3,4},0),IFERROR(VLOOKUP(BDC120,[1]MQ!$A$6:$D$26,{2,3,4},0),IFERROR(VLOOKUP(BDC120,[1]BA!$A$6:$H$184,{2,5,8},0),{"No encontrado","X","X"}))))</f>
        <v>ALAMBRE RECOCIDO</v>
      </c>
      <c r="BDE120" s="12" t="str">
        <v>Kg</v>
      </c>
      <c r="BDF120" s="4">
        <v>22</v>
      </c>
      <c r="BDG120" s="1">
        <f t="shared" ref="BDG120" si="8370">(BDG118+BDG119)*0.03</f>
        <v>0.1</v>
      </c>
      <c r="BDH120" s="4">
        <f t="shared" si="366"/>
        <v>2.2000000000000002</v>
      </c>
      <c r="BDK120" s="1" t="s">
        <v>539</v>
      </c>
      <c r="BDL120" s="4" t="str" cm="1">
        <f t="array" ref="BDL120:BDN120">IFERROR(VLOOKUP(BDK120,[1]MA!$A$6:$D$32,{2,3,4},0),IFERROR(VLOOKUP(BDK120,[1]MO!$A$6:$D$26,{2,3,4},0),IFERROR(VLOOKUP(BDK120,[1]MQ!$A$6:$D$26,{2,3,4},0),IFERROR(VLOOKUP(BDK120,[1]BA!$A$6:$H$184,{2,5,8},0),{"No encontrado","X","X"}))))</f>
        <v>ALAMBRE RECOCIDO</v>
      </c>
      <c r="BDM120" s="12" t="str">
        <v>Kg</v>
      </c>
      <c r="BDN120" s="4">
        <v>22</v>
      </c>
      <c r="BDO120" s="1">
        <f t="shared" ref="BDO120" si="8371">(BDO118+BDO119)*0.03</f>
        <v>0.1</v>
      </c>
      <c r="BDP120" s="4">
        <f t="shared" si="368"/>
        <v>2.2000000000000002</v>
      </c>
      <c r="BDS120" s="1" t="s">
        <v>539</v>
      </c>
      <c r="BDT120" s="4" t="str" cm="1">
        <f t="array" ref="BDT120:BDV120">IFERROR(VLOOKUP(BDS120,[1]MA!$A$6:$D$32,{2,3,4},0),IFERROR(VLOOKUP(BDS120,[1]MO!$A$6:$D$26,{2,3,4},0),IFERROR(VLOOKUP(BDS120,[1]MQ!$A$6:$D$26,{2,3,4},0),IFERROR(VLOOKUP(BDS120,[1]BA!$A$6:$H$184,{2,5,8},0),{"No encontrado","X","X"}))))</f>
        <v>ALAMBRE RECOCIDO</v>
      </c>
      <c r="BDU120" s="12" t="str">
        <v>Kg</v>
      </c>
      <c r="BDV120" s="4">
        <v>22</v>
      </c>
      <c r="BDW120" s="1">
        <f t="shared" ref="BDW120" si="8372">(BDW118+BDW119)*0.03</f>
        <v>0.1</v>
      </c>
      <c r="BDX120" s="4">
        <f t="shared" si="370"/>
        <v>2.2000000000000002</v>
      </c>
      <c r="BEA120" s="1" t="s">
        <v>539</v>
      </c>
      <c r="BEB120" s="4" t="str" cm="1">
        <f t="array" ref="BEB120:BED120">IFERROR(VLOOKUP(BEA120,[1]MA!$A$6:$D$32,{2,3,4},0),IFERROR(VLOOKUP(BEA120,[1]MO!$A$6:$D$26,{2,3,4},0),IFERROR(VLOOKUP(BEA120,[1]MQ!$A$6:$D$26,{2,3,4},0),IFERROR(VLOOKUP(BEA120,[1]BA!$A$6:$H$184,{2,5,8},0),{"No encontrado","X","X"}))))</f>
        <v>ALAMBRE RECOCIDO</v>
      </c>
      <c r="BEC120" s="12" t="str">
        <v>Kg</v>
      </c>
      <c r="BED120" s="4">
        <v>22</v>
      </c>
      <c r="BEE120" s="1">
        <f t="shared" ref="BEE120" si="8373">(BEE118+BEE119)*0.03</f>
        <v>0.1</v>
      </c>
      <c r="BEF120" s="4">
        <f t="shared" si="372"/>
        <v>2.2000000000000002</v>
      </c>
      <c r="BEI120" s="1" t="s">
        <v>539</v>
      </c>
      <c r="BEJ120" s="4" t="str" cm="1">
        <f t="array" ref="BEJ120:BEL120">IFERROR(VLOOKUP(BEI120,[1]MA!$A$6:$D$32,{2,3,4},0),IFERROR(VLOOKUP(BEI120,[1]MO!$A$6:$D$26,{2,3,4},0),IFERROR(VLOOKUP(BEI120,[1]MQ!$A$6:$D$26,{2,3,4},0),IFERROR(VLOOKUP(BEI120,[1]BA!$A$6:$H$184,{2,5,8},0),{"No encontrado","X","X"}))))</f>
        <v>ALAMBRE RECOCIDO</v>
      </c>
      <c r="BEK120" s="12" t="str">
        <v>Kg</v>
      </c>
      <c r="BEL120" s="4">
        <v>22</v>
      </c>
      <c r="BEM120" s="1">
        <f t="shared" ref="BEM120" si="8374">(BEM118+BEM119)*0.03</f>
        <v>0.1</v>
      </c>
      <c r="BEN120" s="4">
        <f t="shared" si="374"/>
        <v>2.2000000000000002</v>
      </c>
      <c r="BEQ120" s="1" t="s">
        <v>539</v>
      </c>
      <c r="BER120" s="4" t="str" cm="1">
        <f t="array" ref="BER120:BET120">IFERROR(VLOOKUP(BEQ120,[1]MA!$A$6:$D$32,{2,3,4},0),IFERROR(VLOOKUP(BEQ120,[1]MO!$A$6:$D$26,{2,3,4},0),IFERROR(VLOOKUP(BEQ120,[1]MQ!$A$6:$D$26,{2,3,4},0),IFERROR(VLOOKUP(BEQ120,[1]BA!$A$6:$H$184,{2,5,8},0),{"No encontrado","X","X"}))))</f>
        <v>ALAMBRE RECOCIDO</v>
      </c>
      <c r="BES120" s="12" t="str">
        <v>Kg</v>
      </c>
      <c r="BET120" s="4">
        <v>22</v>
      </c>
      <c r="BEU120" s="1">
        <f t="shared" ref="BEU120" si="8375">(BEU118+BEU119)*0.03</f>
        <v>0.1</v>
      </c>
      <c r="BEV120" s="4">
        <f t="shared" si="376"/>
        <v>2.2000000000000002</v>
      </c>
      <c r="BEY120" s="1" t="s">
        <v>539</v>
      </c>
      <c r="BEZ120" s="4" t="str" cm="1">
        <f t="array" ref="BEZ120:BFB120">IFERROR(VLOOKUP(BEY120,[1]MA!$A$6:$D$32,{2,3,4},0),IFERROR(VLOOKUP(BEY120,[1]MO!$A$6:$D$26,{2,3,4},0),IFERROR(VLOOKUP(BEY120,[1]MQ!$A$6:$D$26,{2,3,4},0),IFERROR(VLOOKUP(BEY120,[1]BA!$A$6:$H$184,{2,5,8},0),{"No encontrado","X","X"}))))</f>
        <v>ALAMBRE RECOCIDO</v>
      </c>
      <c r="BFA120" s="12" t="str">
        <v>Kg</v>
      </c>
      <c r="BFB120" s="4">
        <v>22</v>
      </c>
      <c r="BFC120" s="1">
        <f t="shared" ref="BFC120" si="8376">(BFC118+BFC119)*0.03</f>
        <v>0.1</v>
      </c>
      <c r="BFD120" s="4">
        <f t="shared" si="378"/>
        <v>2.2000000000000002</v>
      </c>
      <c r="BFG120" s="1" t="s">
        <v>539</v>
      </c>
      <c r="BFH120" s="4" t="str" cm="1">
        <f t="array" ref="BFH120:BFJ120">IFERROR(VLOOKUP(BFG120,[1]MA!$A$6:$D$32,{2,3,4},0),IFERROR(VLOOKUP(BFG120,[1]MO!$A$6:$D$26,{2,3,4},0),IFERROR(VLOOKUP(BFG120,[1]MQ!$A$6:$D$26,{2,3,4},0),IFERROR(VLOOKUP(BFG120,[1]BA!$A$6:$H$184,{2,5,8},0),{"No encontrado","X","X"}))))</f>
        <v>ALAMBRE RECOCIDO</v>
      </c>
      <c r="BFI120" s="12" t="str">
        <v>Kg</v>
      </c>
      <c r="BFJ120" s="4">
        <v>22</v>
      </c>
      <c r="BFK120" s="1">
        <f t="shared" ref="BFK120" si="8377">(BFK118+BFK119)*0.03</f>
        <v>0.1</v>
      </c>
      <c r="BFL120" s="4">
        <f t="shared" si="380"/>
        <v>2.2000000000000002</v>
      </c>
      <c r="BFO120" s="1" t="s">
        <v>539</v>
      </c>
      <c r="BFP120" s="4" t="str" cm="1">
        <f t="array" ref="BFP120:BFR120">IFERROR(VLOOKUP(BFO120,[1]MA!$A$6:$D$32,{2,3,4},0),IFERROR(VLOOKUP(BFO120,[1]MO!$A$6:$D$26,{2,3,4},0),IFERROR(VLOOKUP(BFO120,[1]MQ!$A$6:$D$26,{2,3,4},0),IFERROR(VLOOKUP(BFO120,[1]BA!$A$6:$H$184,{2,5,8},0),{"No encontrado","X","X"}))))</f>
        <v>ALAMBRE RECOCIDO</v>
      </c>
      <c r="BFQ120" s="12" t="str">
        <v>Kg</v>
      </c>
      <c r="BFR120" s="4">
        <v>22</v>
      </c>
      <c r="BFS120" s="1">
        <f t="shared" ref="BFS120" si="8378">(BFS118+BFS119)*0.03</f>
        <v>0.1</v>
      </c>
      <c r="BFT120" s="4">
        <f t="shared" si="382"/>
        <v>2.2000000000000002</v>
      </c>
      <c r="BFW120" s="1" t="s">
        <v>539</v>
      </c>
      <c r="BFX120" s="4" t="str" cm="1">
        <f t="array" ref="BFX120:BFZ120">IFERROR(VLOOKUP(BFW120,[1]MA!$A$6:$D$32,{2,3,4},0),IFERROR(VLOOKUP(BFW120,[1]MO!$A$6:$D$26,{2,3,4},0),IFERROR(VLOOKUP(BFW120,[1]MQ!$A$6:$D$26,{2,3,4},0),IFERROR(VLOOKUP(BFW120,[1]BA!$A$6:$H$184,{2,5,8},0),{"No encontrado","X","X"}))))</f>
        <v>ALAMBRE RECOCIDO</v>
      </c>
      <c r="BFY120" s="12" t="str">
        <v>Kg</v>
      </c>
      <c r="BFZ120" s="4">
        <v>22</v>
      </c>
      <c r="BGA120" s="1">
        <f t="shared" ref="BGA120" si="8379">(BGA118+BGA119)*0.03</f>
        <v>0.1</v>
      </c>
      <c r="BGB120" s="4">
        <f t="shared" si="384"/>
        <v>2.2000000000000002</v>
      </c>
      <c r="BGE120" s="1" t="s">
        <v>539</v>
      </c>
      <c r="BGF120" s="4" t="str" cm="1">
        <f t="array" ref="BGF120:BGH120">IFERROR(VLOOKUP(BGE120,[1]MA!$A$6:$D$32,{2,3,4},0),IFERROR(VLOOKUP(BGE120,[1]MO!$A$6:$D$26,{2,3,4},0),IFERROR(VLOOKUP(BGE120,[1]MQ!$A$6:$D$26,{2,3,4},0),IFERROR(VLOOKUP(BGE120,[1]BA!$A$6:$H$184,{2,5,8},0),{"No encontrado","X","X"}))))</f>
        <v>ALAMBRE RECOCIDO</v>
      </c>
      <c r="BGG120" s="12" t="str">
        <v>Kg</v>
      </c>
      <c r="BGH120" s="4">
        <v>22</v>
      </c>
      <c r="BGI120" s="1">
        <f t="shared" ref="BGI120" si="8380">(BGI118+BGI119)*0.03</f>
        <v>0.1</v>
      </c>
      <c r="BGJ120" s="4">
        <f t="shared" si="386"/>
        <v>2.2000000000000002</v>
      </c>
      <c r="BGM120" s="1" t="s">
        <v>539</v>
      </c>
      <c r="BGN120" s="4" t="str" cm="1">
        <f t="array" ref="BGN120:BGP120">IFERROR(VLOOKUP(BGM120,[1]MA!$A$6:$D$32,{2,3,4},0),IFERROR(VLOOKUP(BGM120,[1]MO!$A$6:$D$26,{2,3,4},0),IFERROR(VLOOKUP(BGM120,[1]MQ!$A$6:$D$26,{2,3,4},0),IFERROR(VLOOKUP(BGM120,[1]BA!$A$6:$H$184,{2,5,8},0),{"No encontrado","X","X"}))))</f>
        <v>ALAMBRE RECOCIDO</v>
      </c>
      <c r="BGO120" s="12" t="str">
        <v>Kg</v>
      </c>
      <c r="BGP120" s="4">
        <v>22</v>
      </c>
      <c r="BGQ120" s="1">
        <f t="shared" ref="BGQ120" si="8381">(BGQ118+BGQ119)*0.03</f>
        <v>0.1</v>
      </c>
      <c r="BGR120" s="4">
        <f t="shared" si="388"/>
        <v>2.2000000000000002</v>
      </c>
      <c r="BGU120" s="1" t="s">
        <v>539</v>
      </c>
      <c r="BGV120" s="4" t="str" cm="1">
        <f t="array" ref="BGV120:BGX120">IFERROR(VLOOKUP(BGU120,[1]MA!$A$6:$D$32,{2,3,4},0),IFERROR(VLOOKUP(BGU120,[1]MO!$A$6:$D$26,{2,3,4},0),IFERROR(VLOOKUP(BGU120,[1]MQ!$A$6:$D$26,{2,3,4},0),IFERROR(VLOOKUP(BGU120,[1]BA!$A$6:$H$184,{2,5,8},0),{"No encontrado","X","X"}))))</f>
        <v>ALAMBRE RECOCIDO</v>
      </c>
      <c r="BGW120" s="12" t="str">
        <v>Kg</v>
      </c>
      <c r="BGX120" s="4">
        <v>22</v>
      </c>
      <c r="BGY120" s="1">
        <f t="shared" ref="BGY120" si="8382">(BGY118+BGY119)*0.03</f>
        <v>0.1</v>
      </c>
      <c r="BGZ120" s="4">
        <f t="shared" si="390"/>
        <v>2.2000000000000002</v>
      </c>
      <c r="BHC120" s="1" t="s">
        <v>539</v>
      </c>
      <c r="BHD120" s="4" t="str" cm="1">
        <f t="array" ref="BHD120:BHF120">IFERROR(VLOOKUP(BHC120,[1]MA!$A$6:$D$32,{2,3,4},0),IFERROR(VLOOKUP(BHC120,[1]MO!$A$6:$D$26,{2,3,4},0),IFERROR(VLOOKUP(BHC120,[1]MQ!$A$6:$D$26,{2,3,4},0),IFERROR(VLOOKUP(BHC120,[1]BA!$A$6:$H$184,{2,5,8},0),{"No encontrado","X","X"}))))</f>
        <v>ALAMBRE RECOCIDO</v>
      </c>
      <c r="BHE120" s="12" t="str">
        <v>Kg</v>
      </c>
      <c r="BHF120" s="4">
        <v>22</v>
      </c>
      <c r="BHG120" s="1">
        <f t="shared" ref="BHG120" si="8383">(BHG118+BHG119)*0.03</f>
        <v>0.1</v>
      </c>
      <c r="BHH120" s="4">
        <f t="shared" si="392"/>
        <v>2.2000000000000002</v>
      </c>
      <c r="BHK120" s="1" t="s">
        <v>539</v>
      </c>
      <c r="BHL120" s="4" t="str" cm="1">
        <f t="array" ref="BHL120:BHN120">IFERROR(VLOOKUP(BHK120,[1]MA!$A$6:$D$32,{2,3,4},0),IFERROR(VLOOKUP(BHK120,[1]MO!$A$6:$D$26,{2,3,4},0),IFERROR(VLOOKUP(BHK120,[1]MQ!$A$6:$D$26,{2,3,4},0),IFERROR(VLOOKUP(BHK120,[1]BA!$A$6:$H$184,{2,5,8},0),{"No encontrado","X","X"}))))</f>
        <v>ALAMBRE RECOCIDO</v>
      </c>
      <c r="BHM120" s="12" t="str">
        <v>Kg</v>
      </c>
      <c r="BHN120" s="4">
        <v>22</v>
      </c>
      <c r="BHO120" s="1">
        <f t="shared" ref="BHO120" si="8384">(BHO118+BHO119)*0.03</f>
        <v>0.1</v>
      </c>
      <c r="BHP120" s="4">
        <f t="shared" si="394"/>
        <v>2.2000000000000002</v>
      </c>
      <c r="BHS120" s="1" t="s">
        <v>539</v>
      </c>
      <c r="BHT120" s="4" t="str" cm="1">
        <f t="array" ref="BHT120:BHV120">IFERROR(VLOOKUP(BHS120,[1]MA!$A$6:$D$32,{2,3,4},0),IFERROR(VLOOKUP(BHS120,[1]MO!$A$6:$D$26,{2,3,4},0),IFERROR(VLOOKUP(BHS120,[1]MQ!$A$6:$D$26,{2,3,4},0),IFERROR(VLOOKUP(BHS120,[1]BA!$A$6:$H$184,{2,5,8},0),{"No encontrado","X","X"}))))</f>
        <v>ALAMBRE RECOCIDO</v>
      </c>
      <c r="BHU120" s="12" t="str">
        <v>Kg</v>
      </c>
      <c r="BHV120" s="4">
        <v>22</v>
      </c>
      <c r="BHW120" s="1">
        <f t="shared" ref="BHW120" si="8385">(BHW118+BHW119)*0.03</f>
        <v>0.1</v>
      </c>
      <c r="BHX120" s="4">
        <f t="shared" si="396"/>
        <v>2.2000000000000002</v>
      </c>
      <c r="BIA120" s="1" t="s">
        <v>539</v>
      </c>
      <c r="BIB120" s="4" t="str" cm="1">
        <f t="array" ref="BIB120:BID120">IFERROR(VLOOKUP(BIA120,[1]MA!$A$6:$D$32,{2,3,4},0),IFERROR(VLOOKUP(BIA120,[1]MO!$A$6:$D$26,{2,3,4},0),IFERROR(VLOOKUP(BIA120,[1]MQ!$A$6:$D$26,{2,3,4},0),IFERROR(VLOOKUP(BIA120,[1]BA!$A$6:$H$184,{2,5,8},0),{"No encontrado","X","X"}))))</f>
        <v>ALAMBRE RECOCIDO</v>
      </c>
      <c r="BIC120" s="12" t="str">
        <v>Kg</v>
      </c>
      <c r="BID120" s="4">
        <v>22</v>
      </c>
      <c r="BIE120" s="1">
        <f t="shared" ref="BIE120" si="8386">(BIE118+BIE119)*0.03</f>
        <v>0.1</v>
      </c>
      <c r="BIF120" s="4">
        <f t="shared" si="398"/>
        <v>2.2000000000000002</v>
      </c>
      <c r="BII120" s="1" t="s">
        <v>539</v>
      </c>
      <c r="BIJ120" s="4" t="str" cm="1">
        <f t="array" ref="BIJ120:BIL120">IFERROR(VLOOKUP(BII120,[1]MA!$A$6:$D$32,{2,3,4},0),IFERROR(VLOOKUP(BII120,[1]MO!$A$6:$D$26,{2,3,4},0),IFERROR(VLOOKUP(BII120,[1]MQ!$A$6:$D$26,{2,3,4},0),IFERROR(VLOOKUP(BII120,[1]BA!$A$6:$H$184,{2,5,8},0),{"No encontrado","X","X"}))))</f>
        <v>ALAMBRE RECOCIDO</v>
      </c>
      <c r="BIK120" s="12" t="str">
        <v>Kg</v>
      </c>
      <c r="BIL120" s="4">
        <v>22</v>
      </c>
      <c r="BIM120" s="1">
        <f t="shared" ref="BIM120" si="8387">(BIM118+BIM119)*0.03</f>
        <v>0.1</v>
      </c>
      <c r="BIN120" s="4">
        <f t="shared" si="400"/>
        <v>2.2000000000000002</v>
      </c>
      <c r="BIQ120" s="1" t="s">
        <v>539</v>
      </c>
      <c r="BIR120" s="4" t="str" cm="1">
        <f t="array" ref="BIR120:BIT120">IFERROR(VLOOKUP(BIQ120,[1]MA!$A$6:$D$32,{2,3,4},0),IFERROR(VLOOKUP(BIQ120,[1]MO!$A$6:$D$26,{2,3,4},0),IFERROR(VLOOKUP(BIQ120,[1]MQ!$A$6:$D$26,{2,3,4},0),IFERROR(VLOOKUP(BIQ120,[1]BA!$A$6:$H$184,{2,5,8},0),{"No encontrado","X","X"}))))</f>
        <v>ALAMBRE RECOCIDO</v>
      </c>
      <c r="BIS120" s="12" t="str">
        <v>Kg</v>
      </c>
      <c r="BIT120" s="4">
        <v>22</v>
      </c>
      <c r="BIU120" s="1">
        <f t="shared" ref="BIU120" si="8388">(BIU118+BIU119)*0.03</f>
        <v>0.1</v>
      </c>
      <c r="BIV120" s="4">
        <f t="shared" si="402"/>
        <v>2.2000000000000002</v>
      </c>
      <c r="BIY120" s="1" t="s">
        <v>539</v>
      </c>
      <c r="BIZ120" s="4" t="str" cm="1">
        <f t="array" ref="BIZ120:BJB120">IFERROR(VLOOKUP(BIY120,[1]MA!$A$6:$D$32,{2,3,4},0),IFERROR(VLOOKUP(BIY120,[1]MO!$A$6:$D$26,{2,3,4},0),IFERROR(VLOOKUP(BIY120,[1]MQ!$A$6:$D$26,{2,3,4},0),IFERROR(VLOOKUP(BIY120,[1]BA!$A$6:$H$184,{2,5,8},0),{"No encontrado","X","X"}))))</f>
        <v>ALAMBRE RECOCIDO</v>
      </c>
      <c r="BJA120" s="12" t="str">
        <v>Kg</v>
      </c>
      <c r="BJB120" s="4">
        <v>22</v>
      </c>
      <c r="BJC120" s="1">
        <f t="shared" ref="BJC120" si="8389">(BJC118+BJC119)*0.03</f>
        <v>0.1</v>
      </c>
      <c r="BJD120" s="4">
        <f t="shared" si="404"/>
        <v>2.2000000000000002</v>
      </c>
      <c r="BJG120" s="1" t="s">
        <v>539</v>
      </c>
      <c r="BJH120" s="4" t="str" cm="1">
        <f t="array" ref="BJH120:BJJ120">IFERROR(VLOOKUP(BJG120,[1]MA!$A$6:$D$32,{2,3,4},0),IFERROR(VLOOKUP(BJG120,[1]MO!$A$6:$D$26,{2,3,4},0),IFERROR(VLOOKUP(BJG120,[1]MQ!$A$6:$D$26,{2,3,4},0),IFERROR(VLOOKUP(BJG120,[1]BA!$A$6:$H$184,{2,5,8},0),{"No encontrado","X","X"}))))</f>
        <v>ALAMBRE RECOCIDO</v>
      </c>
      <c r="BJI120" s="12" t="str">
        <v>Kg</v>
      </c>
      <c r="BJJ120" s="4">
        <v>22</v>
      </c>
      <c r="BJK120" s="1">
        <f t="shared" ref="BJK120" si="8390">(BJK118+BJK119)*0.03</f>
        <v>0.1</v>
      </c>
      <c r="BJL120" s="4">
        <f t="shared" si="406"/>
        <v>2.2000000000000002</v>
      </c>
      <c r="BJO120" s="1" t="s">
        <v>539</v>
      </c>
      <c r="BJP120" s="4" t="str" cm="1">
        <f t="array" ref="BJP120:BJR120">IFERROR(VLOOKUP(BJO120,[1]MA!$A$6:$D$32,{2,3,4},0),IFERROR(VLOOKUP(BJO120,[1]MO!$A$6:$D$26,{2,3,4},0),IFERROR(VLOOKUP(BJO120,[1]MQ!$A$6:$D$26,{2,3,4},0),IFERROR(VLOOKUP(BJO120,[1]BA!$A$6:$H$184,{2,5,8},0),{"No encontrado","X","X"}))))</f>
        <v>ALAMBRE RECOCIDO</v>
      </c>
      <c r="BJQ120" s="12" t="str">
        <v>Kg</v>
      </c>
      <c r="BJR120" s="4">
        <v>22</v>
      </c>
      <c r="BJS120" s="1">
        <f t="shared" ref="BJS120" si="8391">(BJS118+BJS119)*0.03</f>
        <v>0.1</v>
      </c>
      <c r="BJT120" s="4">
        <f t="shared" si="408"/>
        <v>2.2000000000000002</v>
      </c>
      <c r="BJW120" s="1" t="s">
        <v>539</v>
      </c>
      <c r="BJX120" s="4" t="str" cm="1">
        <f t="array" ref="BJX120:BJZ120">IFERROR(VLOOKUP(BJW120,[1]MA!$A$6:$D$32,{2,3,4},0),IFERROR(VLOOKUP(BJW120,[1]MO!$A$6:$D$26,{2,3,4},0),IFERROR(VLOOKUP(BJW120,[1]MQ!$A$6:$D$26,{2,3,4},0),IFERROR(VLOOKUP(BJW120,[1]BA!$A$6:$H$184,{2,5,8},0),{"No encontrado","X","X"}))))</f>
        <v>ALAMBRE RECOCIDO</v>
      </c>
      <c r="BJY120" s="12" t="str">
        <v>Kg</v>
      </c>
      <c r="BJZ120" s="4">
        <v>22</v>
      </c>
      <c r="BKA120" s="1">
        <f t="shared" ref="BKA120" si="8392">(BKA118+BKA119)*0.03</f>
        <v>0.1</v>
      </c>
      <c r="BKB120" s="4">
        <f t="shared" si="410"/>
        <v>2.2000000000000002</v>
      </c>
      <c r="BKE120" s="1" t="s">
        <v>539</v>
      </c>
      <c r="BKF120" s="4" t="str" cm="1">
        <f t="array" ref="BKF120:BKH120">IFERROR(VLOOKUP(BKE120,[1]MA!$A$6:$D$32,{2,3,4},0),IFERROR(VLOOKUP(BKE120,[1]MO!$A$6:$D$26,{2,3,4},0),IFERROR(VLOOKUP(BKE120,[1]MQ!$A$6:$D$26,{2,3,4},0),IFERROR(VLOOKUP(BKE120,[1]BA!$A$6:$H$184,{2,5,8},0),{"No encontrado","X","X"}))))</f>
        <v>ALAMBRE RECOCIDO</v>
      </c>
      <c r="BKG120" s="12" t="str">
        <v>Kg</v>
      </c>
      <c r="BKH120" s="4">
        <v>22</v>
      </c>
      <c r="BKI120" s="1">
        <f t="shared" ref="BKI120" si="8393">(BKI118+BKI119)*0.03</f>
        <v>0.1</v>
      </c>
      <c r="BKJ120" s="4">
        <f t="shared" si="412"/>
        <v>2.2000000000000002</v>
      </c>
      <c r="BKM120" s="1" t="s">
        <v>539</v>
      </c>
      <c r="BKN120" s="4" t="str" cm="1">
        <f t="array" ref="BKN120:BKP120">IFERROR(VLOOKUP(BKM120,[1]MA!$A$6:$D$32,{2,3,4},0),IFERROR(VLOOKUP(BKM120,[1]MO!$A$6:$D$26,{2,3,4},0),IFERROR(VLOOKUP(BKM120,[1]MQ!$A$6:$D$26,{2,3,4},0),IFERROR(VLOOKUP(BKM120,[1]BA!$A$6:$H$184,{2,5,8},0),{"No encontrado","X","X"}))))</f>
        <v>ALAMBRE RECOCIDO</v>
      </c>
      <c r="BKO120" s="12" t="str">
        <v>Kg</v>
      </c>
      <c r="BKP120" s="4">
        <v>22</v>
      </c>
      <c r="BKQ120" s="1">
        <f t="shared" ref="BKQ120" si="8394">(BKQ118+BKQ119)*0.03</f>
        <v>0.1</v>
      </c>
      <c r="BKR120" s="4">
        <f t="shared" si="414"/>
        <v>2.2000000000000002</v>
      </c>
      <c r="BKU120" s="1" t="s">
        <v>539</v>
      </c>
      <c r="BKV120" s="4" t="str" cm="1">
        <f t="array" ref="BKV120:BKX120">IFERROR(VLOOKUP(BKU120,[1]MA!$A$6:$D$32,{2,3,4},0),IFERROR(VLOOKUP(BKU120,[1]MO!$A$6:$D$26,{2,3,4},0),IFERROR(VLOOKUP(BKU120,[1]MQ!$A$6:$D$26,{2,3,4},0),IFERROR(VLOOKUP(BKU120,[1]BA!$A$6:$H$184,{2,5,8},0),{"No encontrado","X","X"}))))</f>
        <v>ALAMBRE RECOCIDO</v>
      </c>
      <c r="BKW120" s="12" t="str">
        <v>Kg</v>
      </c>
      <c r="BKX120" s="4">
        <v>22</v>
      </c>
      <c r="BKY120" s="1">
        <f t="shared" ref="BKY120" si="8395">(BKY118+BKY119)*0.03</f>
        <v>0.1</v>
      </c>
      <c r="BKZ120" s="4">
        <f t="shared" si="416"/>
        <v>2.2000000000000002</v>
      </c>
      <c r="BLC120" s="1" t="s">
        <v>539</v>
      </c>
      <c r="BLD120" s="4" t="str" cm="1">
        <f t="array" ref="BLD120:BLF120">IFERROR(VLOOKUP(BLC120,[1]MA!$A$6:$D$32,{2,3,4},0),IFERROR(VLOOKUP(BLC120,[1]MO!$A$6:$D$26,{2,3,4},0),IFERROR(VLOOKUP(BLC120,[1]MQ!$A$6:$D$26,{2,3,4},0),IFERROR(VLOOKUP(BLC120,[1]BA!$A$6:$H$184,{2,5,8},0),{"No encontrado","X","X"}))))</f>
        <v>ALAMBRE RECOCIDO</v>
      </c>
      <c r="BLE120" s="12" t="str">
        <v>Kg</v>
      </c>
      <c r="BLF120" s="4">
        <v>22</v>
      </c>
      <c r="BLG120" s="1">
        <f t="shared" ref="BLG120" si="8396">(BLG118+BLG119)*0.03</f>
        <v>0.1</v>
      </c>
      <c r="BLH120" s="4">
        <f t="shared" si="418"/>
        <v>2.2000000000000002</v>
      </c>
      <c r="BLK120" s="1" t="s">
        <v>539</v>
      </c>
      <c r="BLL120" s="4" t="str" cm="1">
        <f t="array" ref="BLL120:BLN120">IFERROR(VLOOKUP(BLK120,[1]MA!$A$6:$D$32,{2,3,4},0),IFERROR(VLOOKUP(BLK120,[1]MO!$A$6:$D$26,{2,3,4},0),IFERROR(VLOOKUP(BLK120,[1]MQ!$A$6:$D$26,{2,3,4},0),IFERROR(VLOOKUP(BLK120,[1]BA!$A$6:$H$184,{2,5,8},0),{"No encontrado","X","X"}))))</f>
        <v>ALAMBRE RECOCIDO</v>
      </c>
      <c r="BLM120" s="12" t="str">
        <v>Kg</v>
      </c>
      <c r="BLN120" s="4">
        <v>22</v>
      </c>
      <c r="BLO120" s="1">
        <f t="shared" ref="BLO120" si="8397">(BLO118+BLO119)*0.03</f>
        <v>0.1</v>
      </c>
      <c r="BLP120" s="4">
        <f t="shared" si="420"/>
        <v>2.2000000000000002</v>
      </c>
      <c r="BLS120" s="1" t="s">
        <v>539</v>
      </c>
      <c r="BLT120" s="4" t="str" cm="1">
        <f t="array" ref="BLT120:BLV120">IFERROR(VLOOKUP(BLS120,[1]MA!$A$6:$D$32,{2,3,4},0),IFERROR(VLOOKUP(BLS120,[1]MO!$A$6:$D$26,{2,3,4},0),IFERROR(VLOOKUP(BLS120,[1]MQ!$A$6:$D$26,{2,3,4},0),IFERROR(VLOOKUP(BLS120,[1]BA!$A$6:$H$184,{2,5,8},0),{"No encontrado","X","X"}))))</f>
        <v>ALAMBRE RECOCIDO</v>
      </c>
      <c r="BLU120" s="12" t="str">
        <v>Kg</v>
      </c>
      <c r="BLV120" s="4">
        <v>22</v>
      </c>
      <c r="BLW120" s="1">
        <f t="shared" ref="BLW120" si="8398">(BLW118+BLW119)*0.03</f>
        <v>0.1</v>
      </c>
      <c r="BLX120" s="4">
        <f t="shared" si="422"/>
        <v>2.2000000000000002</v>
      </c>
      <c r="BMA120" s="1" t="s">
        <v>539</v>
      </c>
      <c r="BMB120" s="4" t="str" cm="1">
        <f t="array" ref="BMB120:BMD120">IFERROR(VLOOKUP(BMA120,[1]MA!$A$6:$D$32,{2,3,4},0),IFERROR(VLOOKUP(BMA120,[1]MO!$A$6:$D$26,{2,3,4},0),IFERROR(VLOOKUP(BMA120,[1]MQ!$A$6:$D$26,{2,3,4},0),IFERROR(VLOOKUP(BMA120,[1]BA!$A$6:$H$184,{2,5,8},0),{"No encontrado","X","X"}))))</f>
        <v>ALAMBRE RECOCIDO</v>
      </c>
      <c r="BMC120" s="12" t="str">
        <v>Kg</v>
      </c>
      <c r="BMD120" s="4">
        <v>22</v>
      </c>
      <c r="BME120" s="1">
        <f t="shared" ref="BME120" si="8399">(BME118+BME119)*0.03</f>
        <v>0.1</v>
      </c>
      <c r="BMF120" s="4">
        <f t="shared" si="424"/>
        <v>2.2000000000000002</v>
      </c>
      <c r="BMI120" s="1" t="s">
        <v>539</v>
      </c>
      <c r="BMJ120" s="4" t="str" cm="1">
        <f t="array" ref="BMJ120:BML120">IFERROR(VLOOKUP(BMI120,[1]MA!$A$6:$D$32,{2,3,4},0),IFERROR(VLOOKUP(BMI120,[1]MO!$A$6:$D$26,{2,3,4},0),IFERROR(VLOOKUP(BMI120,[1]MQ!$A$6:$D$26,{2,3,4},0),IFERROR(VLOOKUP(BMI120,[1]BA!$A$6:$H$184,{2,5,8},0),{"No encontrado","X","X"}))))</f>
        <v>ALAMBRE RECOCIDO</v>
      </c>
      <c r="BMK120" s="12" t="str">
        <v>Kg</v>
      </c>
      <c r="BML120" s="4">
        <v>22</v>
      </c>
      <c r="BMM120" s="1">
        <f t="shared" ref="BMM120" si="8400">(BMM118+BMM119)*0.03</f>
        <v>0.1</v>
      </c>
      <c r="BMN120" s="4">
        <f t="shared" si="426"/>
        <v>2.2000000000000002</v>
      </c>
      <c r="BMQ120" s="1" t="s">
        <v>539</v>
      </c>
      <c r="BMR120" s="4" t="str" cm="1">
        <f t="array" ref="BMR120:BMT120">IFERROR(VLOOKUP(BMQ120,[1]MA!$A$6:$D$32,{2,3,4},0),IFERROR(VLOOKUP(BMQ120,[1]MO!$A$6:$D$26,{2,3,4},0),IFERROR(VLOOKUP(BMQ120,[1]MQ!$A$6:$D$26,{2,3,4},0),IFERROR(VLOOKUP(BMQ120,[1]BA!$A$6:$H$184,{2,5,8},0),{"No encontrado","X","X"}))))</f>
        <v>ALAMBRE RECOCIDO</v>
      </c>
      <c r="BMS120" s="12" t="str">
        <v>Kg</v>
      </c>
      <c r="BMT120" s="4">
        <v>22</v>
      </c>
      <c r="BMU120" s="1">
        <f t="shared" ref="BMU120" si="8401">(BMU118+BMU119)*0.03</f>
        <v>0.1</v>
      </c>
      <c r="BMV120" s="4">
        <f t="shared" si="428"/>
        <v>2.2000000000000002</v>
      </c>
      <c r="BMY120" s="1" t="s">
        <v>539</v>
      </c>
      <c r="BMZ120" s="4" t="str" cm="1">
        <f t="array" ref="BMZ120:BNB120">IFERROR(VLOOKUP(BMY120,[1]MA!$A$6:$D$32,{2,3,4},0),IFERROR(VLOOKUP(BMY120,[1]MO!$A$6:$D$26,{2,3,4},0),IFERROR(VLOOKUP(BMY120,[1]MQ!$A$6:$D$26,{2,3,4},0),IFERROR(VLOOKUP(BMY120,[1]BA!$A$6:$H$184,{2,5,8},0),{"No encontrado","X","X"}))))</f>
        <v>ALAMBRE RECOCIDO</v>
      </c>
      <c r="BNA120" s="12" t="str">
        <v>Kg</v>
      </c>
      <c r="BNB120" s="4">
        <v>22</v>
      </c>
      <c r="BNC120" s="1">
        <f t="shared" ref="BNC120" si="8402">(BNC118+BNC119)*0.03</f>
        <v>0.1</v>
      </c>
      <c r="BND120" s="4">
        <f t="shared" si="430"/>
        <v>2.2000000000000002</v>
      </c>
      <c r="BNG120" s="1" t="s">
        <v>539</v>
      </c>
      <c r="BNH120" s="4" t="str" cm="1">
        <f t="array" ref="BNH120:BNJ120">IFERROR(VLOOKUP(BNG120,[1]MA!$A$6:$D$32,{2,3,4},0),IFERROR(VLOOKUP(BNG120,[1]MO!$A$6:$D$26,{2,3,4},0),IFERROR(VLOOKUP(BNG120,[1]MQ!$A$6:$D$26,{2,3,4},0),IFERROR(VLOOKUP(BNG120,[1]BA!$A$6:$H$184,{2,5,8},0),{"No encontrado","X","X"}))))</f>
        <v>ALAMBRE RECOCIDO</v>
      </c>
      <c r="BNI120" s="12" t="str">
        <v>Kg</v>
      </c>
      <c r="BNJ120" s="4">
        <v>22</v>
      </c>
      <c r="BNK120" s="1">
        <f t="shared" ref="BNK120" si="8403">(BNK118+BNK119)*0.03</f>
        <v>0.1</v>
      </c>
      <c r="BNL120" s="4">
        <f t="shared" si="432"/>
        <v>2.2000000000000002</v>
      </c>
      <c r="BNO120" s="1" t="s">
        <v>539</v>
      </c>
      <c r="BNP120" s="4" t="str" cm="1">
        <f t="array" ref="BNP120:BNR120">IFERROR(VLOOKUP(BNO120,[1]MA!$A$6:$D$32,{2,3,4},0),IFERROR(VLOOKUP(BNO120,[1]MO!$A$6:$D$26,{2,3,4},0),IFERROR(VLOOKUP(BNO120,[1]MQ!$A$6:$D$26,{2,3,4},0),IFERROR(VLOOKUP(BNO120,[1]BA!$A$6:$H$184,{2,5,8},0),{"No encontrado","X","X"}))))</f>
        <v>ALAMBRE RECOCIDO</v>
      </c>
      <c r="BNQ120" s="12" t="str">
        <v>Kg</v>
      </c>
      <c r="BNR120" s="4">
        <v>22</v>
      </c>
      <c r="BNS120" s="1">
        <f t="shared" ref="BNS120" si="8404">(BNS118+BNS119)*0.03</f>
        <v>0.1</v>
      </c>
      <c r="BNT120" s="4">
        <f t="shared" si="434"/>
        <v>2.2000000000000002</v>
      </c>
      <c r="BNW120" s="1" t="s">
        <v>539</v>
      </c>
      <c r="BNX120" s="4" t="str" cm="1">
        <f t="array" ref="BNX120:BNZ120">IFERROR(VLOOKUP(BNW120,[1]MA!$A$6:$D$32,{2,3,4},0),IFERROR(VLOOKUP(BNW120,[1]MO!$A$6:$D$26,{2,3,4},0),IFERROR(VLOOKUP(BNW120,[1]MQ!$A$6:$D$26,{2,3,4},0),IFERROR(VLOOKUP(BNW120,[1]BA!$A$6:$H$184,{2,5,8},0),{"No encontrado","X","X"}))))</f>
        <v>ALAMBRE RECOCIDO</v>
      </c>
      <c r="BNY120" s="12" t="str">
        <v>Kg</v>
      </c>
      <c r="BNZ120" s="4">
        <v>22</v>
      </c>
      <c r="BOA120" s="1">
        <f t="shared" ref="BOA120" si="8405">(BOA118+BOA119)*0.03</f>
        <v>0.1</v>
      </c>
      <c r="BOB120" s="4">
        <f t="shared" si="436"/>
        <v>2.2000000000000002</v>
      </c>
      <c r="BOE120" s="1" t="s">
        <v>539</v>
      </c>
      <c r="BOF120" s="4" t="str" cm="1">
        <f t="array" ref="BOF120:BOH120">IFERROR(VLOOKUP(BOE120,[1]MA!$A$6:$D$32,{2,3,4},0),IFERROR(VLOOKUP(BOE120,[1]MO!$A$6:$D$26,{2,3,4},0),IFERROR(VLOOKUP(BOE120,[1]MQ!$A$6:$D$26,{2,3,4},0),IFERROR(VLOOKUP(BOE120,[1]BA!$A$6:$H$184,{2,5,8},0),{"No encontrado","X","X"}))))</f>
        <v>ALAMBRE RECOCIDO</v>
      </c>
      <c r="BOG120" s="12" t="str">
        <v>Kg</v>
      </c>
      <c r="BOH120" s="4">
        <v>22</v>
      </c>
      <c r="BOI120" s="1">
        <f t="shared" ref="BOI120" si="8406">(BOI118+BOI119)*0.03</f>
        <v>0.1</v>
      </c>
      <c r="BOJ120" s="4">
        <f t="shared" si="438"/>
        <v>2.2000000000000002</v>
      </c>
      <c r="BOM120" s="1" t="s">
        <v>539</v>
      </c>
      <c r="BON120" s="4" t="str" cm="1">
        <f t="array" ref="BON120:BOP120">IFERROR(VLOOKUP(BOM120,[1]MA!$A$6:$D$32,{2,3,4},0),IFERROR(VLOOKUP(BOM120,[1]MO!$A$6:$D$26,{2,3,4},0),IFERROR(VLOOKUP(BOM120,[1]MQ!$A$6:$D$26,{2,3,4},0),IFERROR(VLOOKUP(BOM120,[1]BA!$A$6:$H$184,{2,5,8},0),{"No encontrado","X","X"}))))</f>
        <v>ALAMBRE RECOCIDO</v>
      </c>
      <c r="BOO120" s="12" t="str">
        <v>Kg</v>
      </c>
      <c r="BOP120" s="4">
        <v>22</v>
      </c>
      <c r="BOQ120" s="1">
        <f t="shared" ref="BOQ120" si="8407">(BOQ118+BOQ119)*0.03</f>
        <v>0.1</v>
      </c>
      <c r="BOR120" s="4">
        <f t="shared" si="440"/>
        <v>2.2000000000000002</v>
      </c>
      <c r="BOU120" s="1" t="s">
        <v>539</v>
      </c>
      <c r="BOV120" s="4" t="str" cm="1">
        <f t="array" ref="BOV120:BOX120">IFERROR(VLOOKUP(BOU120,[1]MA!$A$6:$D$32,{2,3,4},0),IFERROR(VLOOKUP(BOU120,[1]MO!$A$6:$D$26,{2,3,4},0),IFERROR(VLOOKUP(BOU120,[1]MQ!$A$6:$D$26,{2,3,4},0),IFERROR(VLOOKUP(BOU120,[1]BA!$A$6:$H$184,{2,5,8},0),{"No encontrado","X","X"}))))</f>
        <v>ALAMBRE RECOCIDO</v>
      </c>
      <c r="BOW120" s="12" t="str">
        <v>Kg</v>
      </c>
      <c r="BOX120" s="4">
        <v>22</v>
      </c>
      <c r="BOY120" s="1">
        <f t="shared" ref="BOY120" si="8408">(BOY118+BOY119)*0.03</f>
        <v>0.1</v>
      </c>
      <c r="BOZ120" s="4">
        <f t="shared" si="442"/>
        <v>2.2000000000000002</v>
      </c>
      <c r="BPC120" s="1" t="s">
        <v>539</v>
      </c>
      <c r="BPD120" s="4" t="str" cm="1">
        <f t="array" ref="BPD120:BPF120">IFERROR(VLOOKUP(BPC120,[1]MA!$A$6:$D$32,{2,3,4},0),IFERROR(VLOOKUP(BPC120,[1]MO!$A$6:$D$26,{2,3,4},0),IFERROR(VLOOKUP(BPC120,[1]MQ!$A$6:$D$26,{2,3,4},0),IFERROR(VLOOKUP(BPC120,[1]BA!$A$6:$H$184,{2,5,8},0),{"No encontrado","X","X"}))))</f>
        <v>ALAMBRE RECOCIDO</v>
      </c>
      <c r="BPE120" s="12" t="str">
        <v>Kg</v>
      </c>
      <c r="BPF120" s="4">
        <v>22</v>
      </c>
      <c r="BPG120" s="1">
        <f t="shared" ref="BPG120" si="8409">(BPG118+BPG119)*0.03</f>
        <v>0.1</v>
      </c>
      <c r="BPH120" s="4">
        <f t="shared" si="444"/>
        <v>2.2000000000000002</v>
      </c>
      <c r="BPK120" s="1" t="s">
        <v>539</v>
      </c>
      <c r="BPL120" s="4" t="str" cm="1">
        <f t="array" ref="BPL120:BPN120">IFERROR(VLOOKUP(BPK120,[1]MA!$A$6:$D$32,{2,3,4},0),IFERROR(VLOOKUP(BPK120,[1]MO!$A$6:$D$26,{2,3,4},0),IFERROR(VLOOKUP(BPK120,[1]MQ!$A$6:$D$26,{2,3,4},0),IFERROR(VLOOKUP(BPK120,[1]BA!$A$6:$H$184,{2,5,8},0),{"No encontrado","X","X"}))))</f>
        <v>ALAMBRE RECOCIDO</v>
      </c>
      <c r="BPM120" s="12" t="str">
        <v>Kg</v>
      </c>
      <c r="BPN120" s="4">
        <v>22</v>
      </c>
      <c r="BPO120" s="1">
        <f t="shared" ref="BPO120" si="8410">(BPO118+BPO119)*0.03</f>
        <v>0.1</v>
      </c>
      <c r="BPP120" s="4">
        <f t="shared" si="446"/>
        <v>2.2000000000000002</v>
      </c>
      <c r="BPS120" s="1" t="s">
        <v>539</v>
      </c>
      <c r="BPT120" s="4" t="str" cm="1">
        <f t="array" ref="BPT120:BPV120">IFERROR(VLOOKUP(BPS120,[1]MA!$A$6:$D$32,{2,3,4},0),IFERROR(VLOOKUP(BPS120,[1]MO!$A$6:$D$26,{2,3,4},0),IFERROR(VLOOKUP(BPS120,[1]MQ!$A$6:$D$26,{2,3,4},0),IFERROR(VLOOKUP(BPS120,[1]BA!$A$6:$H$184,{2,5,8},0),{"No encontrado","X","X"}))))</f>
        <v>ALAMBRE RECOCIDO</v>
      </c>
      <c r="BPU120" s="12" t="str">
        <v>Kg</v>
      </c>
      <c r="BPV120" s="4">
        <v>22</v>
      </c>
      <c r="BPW120" s="1">
        <f t="shared" ref="BPW120" si="8411">(BPW118+BPW119)*0.03</f>
        <v>0.1</v>
      </c>
      <c r="BPX120" s="4">
        <f t="shared" si="448"/>
        <v>2.2000000000000002</v>
      </c>
      <c r="BQA120" s="1" t="s">
        <v>539</v>
      </c>
      <c r="BQB120" s="4" t="str" cm="1">
        <f t="array" ref="BQB120:BQD120">IFERROR(VLOOKUP(BQA120,[1]MA!$A$6:$D$32,{2,3,4},0),IFERROR(VLOOKUP(BQA120,[1]MO!$A$6:$D$26,{2,3,4},0),IFERROR(VLOOKUP(BQA120,[1]MQ!$A$6:$D$26,{2,3,4},0),IFERROR(VLOOKUP(BQA120,[1]BA!$A$6:$H$184,{2,5,8},0),{"No encontrado","X","X"}))))</f>
        <v>ALAMBRE RECOCIDO</v>
      </c>
      <c r="BQC120" s="12" t="str">
        <v>Kg</v>
      </c>
      <c r="BQD120" s="4">
        <v>22</v>
      </c>
      <c r="BQE120" s="1">
        <f t="shared" ref="BQE120" si="8412">(BQE118+BQE119)*0.03</f>
        <v>0.1</v>
      </c>
      <c r="BQF120" s="4">
        <f t="shared" si="450"/>
        <v>2.2000000000000002</v>
      </c>
      <c r="BQI120" s="1" t="s">
        <v>539</v>
      </c>
      <c r="BQJ120" s="4" t="str" cm="1">
        <f t="array" ref="BQJ120:BQL120">IFERROR(VLOOKUP(BQI120,[1]MA!$A$6:$D$32,{2,3,4},0),IFERROR(VLOOKUP(BQI120,[1]MO!$A$6:$D$26,{2,3,4},0),IFERROR(VLOOKUP(BQI120,[1]MQ!$A$6:$D$26,{2,3,4},0),IFERROR(VLOOKUP(BQI120,[1]BA!$A$6:$H$184,{2,5,8},0),{"No encontrado","X","X"}))))</f>
        <v>ALAMBRE RECOCIDO</v>
      </c>
      <c r="BQK120" s="12" t="str">
        <v>Kg</v>
      </c>
      <c r="BQL120" s="4">
        <v>22</v>
      </c>
      <c r="BQM120" s="1">
        <f t="shared" ref="BQM120" si="8413">(BQM118+BQM119)*0.03</f>
        <v>0.1</v>
      </c>
      <c r="BQN120" s="4">
        <f t="shared" si="452"/>
        <v>2.2000000000000002</v>
      </c>
      <c r="BQQ120" s="1" t="s">
        <v>539</v>
      </c>
      <c r="BQR120" s="4" t="str" cm="1">
        <f t="array" ref="BQR120:BQT120">IFERROR(VLOOKUP(BQQ120,[1]MA!$A$6:$D$32,{2,3,4},0),IFERROR(VLOOKUP(BQQ120,[1]MO!$A$6:$D$26,{2,3,4},0),IFERROR(VLOOKUP(BQQ120,[1]MQ!$A$6:$D$26,{2,3,4},0),IFERROR(VLOOKUP(BQQ120,[1]BA!$A$6:$H$184,{2,5,8},0),{"No encontrado","X","X"}))))</f>
        <v>ALAMBRE RECOCIDO</v>
      </c>
      <c r="BQS120" s="12" t="str">
        <v>Kg</v>
      </c>
      <c r="BQT120" s="4">
        <v>22</v>
      </c>
      <c r="BQU120" s="1">
        <f t="shared" ref="BQU120" si="8414">(BQU118+BQU119)*0.03</f>
        <v>0.1</v>
      </c>
      <c r="BQV120" s="4">
        <f t="shared" si="454"/>
        <v>2.2000000000000002</v>
      </c>
      <c r="BQY120" s="1" t="s">
        <v>539</v>
      </c>
      <c r="BQZ120" s="4" t="str" cm="1">
        <f t="array" ref="BQZ120:BRB120">IFERROR(VLOOKUP(BQY120,[1]MA!$A$6:$D$32,{2,3,4},0),IFERROR(VLOOKUP(BQY120,[1]MO!$A$6:$D$26,{2,3,4},0),IFERROR(VLOOKUP(BQY120,[1]MQ!$A$6:$D$26,{2,3,4},0),IFERROR(VLOOKUP(BQY120,[1]BA!$A$6:$H$184,{2,5,8},0),{"No encontrado","X","X"}))))</f>
        <v>ALAMBRE RECOCIDO</v>
      </c>
      <c r="BRA120" s="12" t="str">
        <v>Kg</v>
      </c>
      <c r="BRB120" s="4">
        <v>22</v>
      </c>
      <c r="BRC120" s="1">
        <f t="shared" ref="BRC120" si="8415">(BRC118+BRC119)*0.03</f>
        <v>0.1</v>
      </c>
      <c r="BRD120" s="4">
        <f t="shared" si="456"/>
        <v>2.2000000000000002</v>
      </c>
      <c r="BRG120" s="1" t="s">
        <v>539</v>
      </c>
      <c r="BRH120" s="4" t="str" cm="1">
        <f t="array" ref="BRH120:BRJ120">IFERROR(VLOOKUP(BRG120,[1]MA!$A$6:$D$32,{2,3,4},0),IFERROR(VLOOKUP(BRG120,[1]MO!$A$6:$D$26,{2,3,4},0),IFERROR(VLOOKUP(BRG120,[1]MQ!$A$6:$D$26,{2,3,4},0),IFERROR(VLOOKUP(BRG120,[1]BA!$A$6:$H$184,{2,5,8},0),{"No encontrado","X","X"}))))</f>
        <v>ALAMBRE RECOCIDO</v>
      </c>
      <c r="BRI120" s="12" t="str">
        <v>Kg</v>
      </c>
      <c r="BRJ120" s="4">
        <v>22</v>
      </c>
      <c r="BRK120" s="1">
        <f t="shared" ref="BRK120" si="8416">(BRK118+BRK119)*0.03</f>
        <v>0.1</v>
      </c>
      <c r="BRL120" s="4">
        <f t="shared" si="458"/>
        <v>2.2000000000000002</v>
      </c>
      <c r="BRO120" s="1" t="s">
        <v>539</v>
      </c>
      <c r="BRP120" s="4" t="str" cm="1">
        <f t="array" ref="BRP120:BRR120">IFERROR(VLOOKUP(BRO120,[1]MA!$A$6:$D$32,{2,3,4},0),IFERROR(VLOOKUP(BRO120,[1]MO!$A$6:$D$26,{2,3,4},0),IFERROR(VLOOKUP(BRO120,[1]MQ!$A$6:$D$26,{2,3,4},0),IFERROR(VLOOKUP(BRO120,[1]BA!$A$6:$H$184,{2,5,8},0),{"No encontrado","X","X"}))))</f>
        <v>ALAMBRE RECOCIDO</v>
      </c>
      <c r="BRQ120" s="12" t="str">
        <v>Kg</v>
      </c>
      <c r="BRR120" s="4">
        <v>22</v>
      </c>
      <c r="BRS120" s="1">
        <f t="shared" ref="BRS120" si="8417">(BRS118+BRS119)*0.03</f>
        <v>0.1</v>
      </c>
      <c r="BRT120" s="4">
        <f t="shared" si="460"/>
        <v>2.2000000000000002</v>
      </c>
      <c r="BRW120" s="1" t="s">
        <v>539</v>
      </c>
      <c r="BRX120" s="4" t="str" cm="1">
        <f t="array" ref="BRX120:BRZ120">IFERROR(VLOOKUP(BRW120,[1]MA!$A$6:$D$32,{2,3,4},0),IFERROR(VLOOKUP(BRW120,[1]MO!$A$6:$D$26,{2,3,4},0),IFERROR(VLOOKUP(BRW120,[1]MQ!$A$6:$D$26,{2,3,4},0),IFERROR(VLOOKUP(BRW120,[1]BA!$A$6:$H$184,{2,5,8},0),{"No encontrado","X","X"}))))</f>
        <v>ALAMBRE RECOCIDO</v>
      </c>
      <c r="BRY120" s="12" t="str">
        <v>Kg</v>
      </c>
      <c r="BRZ120" s="4">
        <v>22</v>
      </c>
      <c r="BSA120" s="1">
        <f t="shared" ref="BSA120" si="8418">(BSA118+BSA119)*0.03</f>
        <v>0.1</v>
      </c>
      <c r="BSB120" s="4">
        <f t="shared" si="462"/>
        <v>2.2000000000000002</v>
      </c>
      <c r="BSE120" s="1" t="s">
        <v>539</v>
      </c>
      <c r="BSF120" s="4" t="str" cm="1">
        <f t="array" ref="BSF120:BSH120">IFERROR(VLOOKUP(BSE120,[1]MA!$A$6:$D$32,{2,3,4},0),IFERROR(VLOOKUP(BSE120,[1]MO!$A$6:$D$26,{2,3,4},0),IFERROR(VLOOKUP(BSE120,[1]MQ!$A$6:$D$26,{2,3,4},0),IFERROR(VLOOKUP(BSE120,[1]BA!$A$6:$H$184,{2,5,8},0),{"No encontrado","X","X"}))))</f>
        <v>ALAMBRE RECOCIDO</v>
      </c>
      <c r="BSG120" s="12" t="str">
        <v>Kg</v>
      </c>
      <c r="BSH120" s="4">
        <v>22</v>
      </c>
      <c r="BSI120" s="1">
        <f t="shared" ref="BSI120" si="8419">(BSI118+BSI119)*0.03</f>
        <v>0.1</v>
      </c>
      <c r="BSJ120" s="4">
        <f t="shared" si="464"/>
        <v>2.2000000000000002</v>
      </c>
      <c r="BSM120" s="1" t="s">
        <v>539</v>
      </c>
      <c r="BSN120" s="4" t="str" cm="1">
        <f t="array" ref="BSN120:BSP120">IFERROR(VLOOKUP(BSM120,[1]MA!$A$6:$D$32,{2,3,4},0),IFERROR(VLOOKUP(BSM120,[1]MO!$A$6:$D$26,{2,3,4},0),IFERROR(VLOOKUP(BSM120,[1]MQ!$A$6:$D$26,{2,3,4},0),IFERROR(VLOOKUP(BSM120,[1]BA!$A$6:$H$184,{2,5,8},0),{"No encontrado","X","X"}))))</f>
        <v>ALAMBRE RECOCIDO</v>
      </c>
      <c r="BSO120" s="12" t="str">
        <v>Kg</v>
      </c>
      <c r="BSP120" s="4">
        <v>22</v>
      </c>
      <c r="BSQ120" s="1">
        <f t="shared" ref="BSQ120" si="8420">(BSQ118+BSQ119)*0.03</f>
        <v>0.1</v>
      </c>
      <c r="BSR120" s="4">
        <f t="shared" si="466"/>
        <v>2.2000000000000002</v>
      </c>
      <c r="BSU120" s="1" t="s">
        <v>539</v>
      </c>
      <c r="BSV120" s="4" t="str" cm="1">
        <f t="array" ref="BSV120:BSX120">IFERROR(VLOOKUP(BSU120,[1]MA!$A$6:$D$32,{2,3,4},0),IFERROR(VLOOKUP(BSU120,[1]MO!$A$6:$D$26,{2,3,4},0),IFERROR(VLOOKUP(BSU120,[1]MQ!$A$6:$D$26,{2,3,4},0),IFERROR(VLOOKUP(BSU120,[1]BA!$A$6:$H$184,{2,5,8},0),{"No encontrado","X","X"}))))</f>
        <v>ALAMBRE RECOCIDO</v>
      </c>
      <c r="BSW120" s="12" t="str">
        <v>Kg</v>
      </c>
      <c r="BSX120" s="4">
        <v>22</v>
      </c>
      <c r="BSY120" s="1">
        <f t="shared" ref="BSY120" si="8421">(BSY118+BSY119)*0.03</f>
        <v>0.1</v>
      </c>
      <c r="BSZ120" s="4">
        <f t="shared" si="468"/>
        <v>2.2000000000000002</v>
      </c>
      <c r="BTC120" s="1" t="s">
        <v>539</v>
      </c>
      <c r="BTD120" s="4" t="str" cm="1">
        <f t="array" ref="BTD120:BTF120">IFERROR(VLOOKUP(BTC120,[1]MA!$A$6:$D$32,{2,3,4},0),IFERROR(VLOOKUP(BTC120,[1]MO!$A$6:$D$26,{2,3,4},0),IFERROR(VLOOKUP(BTC120,[1]MQ!$A$6:$D$26,{2,3,4},0),IFERROR(VLOOKUP(BTC120,[1]BA!$A$6:$H$184,{2,5,8},0),{"No encontrado","X","X"}))))</f>
        <v>ALAMBRE RECOCIDO</v>
      </c>
      <c r="BTE120" s="12" t="str">
        <v>Kg</v>
      </c>
      <c r="BTF120" s="4">
        <v>22</v>
      </c>
      <c r="BTG120" s="1">
        <f t="shared" ref="BTG120" si="8422">(BTG118+BTG119)*0.03</f>
        <v>0.1</v>
      </c>
      <c r="BTH120" s="4">
        <f t="shared" si="470"/>
        <v>2.2000000000000002</v>
      </c>
      <c r="BTK120" s="1" t="s">
        <v>539</v>
      </c>
      <c r="BTL120" s="4" t="str" cm="1">
        <f t="array" ref="BTL120:BTN120">IFERROR(VLOOKUP(BTK120,[1]MA!$A$6:$D$32,{2,3,4},0),IFERROR(VLOOKUP(BTK120,[1]MO!$A$6:$D$26,{2,3,4},0),IFERROR(VLOOKUP(BTK120,[1]MQ!$A$6:$D$26,{2,3,4},0),IFERROR(VLOOKUP(BTK120,[1]BA!$A$6:$H$184,{2,5,8},0),{"No encontrado","X","X"}))))</f>
        <v>ALAMBRE RECOCIDO</v>
      </c>
      <c r="BTM120" s="12" t="str">
        <v>Kg</v>
      </c>
      <c r="BTN120" s="4">
        <v>22</v>
      </c>
      <c r="BTO120" s="1">
        <f t="shared" ref="BTO120" si="8423">(BTO118+BTO119)*0.03</f>
        <v>0.1</v>
      </c>
      <c r="BTP120" s="4">
        <f t="shared" si="472"/>
        <v>2.2000000000000002</v>
      </c>
      <c r="BTS120" s="1" t="s">
        <v>539</v>
      </c>
      <c r="BTT120" s="4" t="str" cm="1">
        <f t="array" ref="BTT120:BTV120">IFERROR(VLOOKUP(BTS120,[1]MA!$A$6:$D$32,{2,3,4},0),IFERROR(VLOOKUP(BTS120,[1]MO!$A$6:$D$26,{2,3,4},0),IFERROR(VLOOKUP(BTS120,[1]MQ!$A$6:$D$26,{2,3,4},0),IFERROR(VLOOKUP(BTS120,[1]BA!$A$6:$H$184,{2,5,8},0),{"No encontrado","X","X"}))))</f>
        <v>ALAMBRE RECOCIDO</v>
      </c>
      <c r="BTU120" s="12" t="str">
        <v>Kg</v>
      </c>
      <c r="BTV120" s="4">
        <v>22</v>
      </c>
      <c r="BTW120" s="1">
        <f t="shared" ref="BTW120" si="8424">(BTW118+BTW119)*0.03</f>
        <v>0.1</v>
      </c>
      <c r="BTX120" s="4">
        <f t="shared" si="474"/>
        <v>2.2000000000000002</v>
      </c>
      <c r="BUA120" s="1" t="s">
        <v>539</v>
      </c>
      <c r="BUB120" s="4" t="str" cm="1">
        <f t="array" ref="BUB120:BUD120">IFERROR(VLOOKUP(BUA120,[1]MA!$A$6:$D$32,{2,3,4},0),IFERROR(VLOOKUP(BUA120,[1]MO!$A$6:$D$26,{2,3,4},0),IFERROR(VLOOKUP(BUA120,[1]MQ!$A$6:$D$26,{2,3,4},0),IFERROR(VLOOKUP(BUA120,[1]BA!$A$6:$H$184,{2,5,8},0),{"No encontrado","X","X"}))))</f>
        <v>ALAMBRE RECOCIDO</v>
      </c>
      <c r="BUC120" s="12" t="str">
        <v>Kg</v>
      </c>
      <c r="BUD120" s="4">
        <v>22</v>
      </c>
      <c r="BUE120" s="1">
        <f t="shared" ref="BUE120" si="8425">(BUE118+BUE119)*0.03</f>
        <v>0.1</v>
      </c>
      <c r="BUF120" s="4">
        <f t="shared" si="476"/>
        <v>2.2000000000000002</v>
      </c>
      <c r="BUI120" s="1" t="s">
        <v>539</v>
      </c>
      <c r="BUJ120" s="4" t="str" cm="1">
        <f t="array" ref="BUJ120:BUL120">IFERROR(VLOOKUP(BUI120,[1]MA!$A$6:$D$32,{2,3,4},0),IFERROR(VLOOKUP(BUI120,[1]MO!$A$6:$D$26,{2,3,4},0),IFERROR(VLOOKUP(BUI120,[1]MQ!$A$6:$D$26,{2,3,4},0),IFERROR(VLOOKUP(BUI120,[1]BA!$A$6:$H$184,{2,5,8},0),{"No encontrado","X","X"}))))</f>
        <v>ALAMBRE RECOCIDO</v>
      </c>
      <c r="BUK120" s="12" t="str">
        <v>Kg</v>
      </c>
      <c r="BUL120" s="4">
        <v>22</v>
      </c>
      <c r="BUM120" s="1">
        <f t="shared" ref="BUM120" si="8426">(BUM118+BUM119)*0.03</f>
        <v>0.1</v>
      </c>
      <c r="BUN120" s="4">
        <f t="shared" si="478"/>
        <v>2.2000000000000002</v>
      </c>
      <c r="BUQ120" s="1" t="s">
        <v>539</v>
      </c>
      <c r="BUR120" s="4" t="str" cm="1">
        <f t="array" ref="BUR120:BUT120">IFERROR(VLOOKUP(BUQ120,[1]MA!$A$6:$D$32,{2,3,4},0),IFERROR(VLOOKUP(BUQ120,[1]MO!$A$6:$D$26,{2,3,4},0),IFERROR(VLOOKUP(BUQ120,[1]MQ!$A$6:$D$26,{2,3,4},0),IFERROR(VLOOKUP(BUQ120,[1]BA!$A$6:$H$184,{2,5,8},0),{"No encontrado","X","X"}))))</f>
        <v>ALAMBRE RECOCIDO</v>
      </c>
      <c r="BUS120" s="12" t="str">
        <v>Kg</v>
      </c>
      <c r="BUT120" s="4">
        <v>22</v>
      </c>
      <c r="BUU120" s="1">
        <f t="shared" ref="BUU120" si="8427">(BUU118+BUU119)*0.03</f>
        <v>0.1</v>
      </c>
      <c r="BUV120" s="4">
        <f t="shared" si="480"/>
        <v>2.2000000000000002</v>
      </c>
      <c r="BUY120" s="1" t="s">
        <v>539</v>
      </c>
      <c r="BUZ120" s="4" t="str" cm="1">
        <f t="array" ref="BUZ120:BVB120">IFERROR(VLOOKUP(BUY120,[1]MA!$A$6:$D$32,{2,3,4},0),IFERROR(VLOOKUP(BUY120,[1]MO!$A$6:$D$26,{2,3,4},0),IFERROR(VLOOKUP(BUY120,[1]MQ!$A$6:$D$26,{2,3,4},0),IFERROR(VLOOKUP(BUY120,[1]BA!$A$6:$H$184,{2,5,8},0),{"No encontrado","X","X"}))))</f>
        <v>ALAMBRE RECOCIDO</v>
      </c>
      <c r="BVA120" s="12" t="str">
        <v>Kg</v>
      </c>
      <c r="BVB120" s="4">
        <v>22</v>
      </c>
      <c r="BVC120" s="1">
        <f t="shared" ref="BVC120" si="8428">(BVC118+BVC119)*0.03</f>
        <v>0.1</v>
      </c>
      <c r="BVD120" s="4">
        <f t="shared" si="482"/>
        <v>2.2000000000000002</v>
      </c>
      <c r="BVG120" s="1" t="s">
        <v>539</v>
      </c>
      <c r="BVH120" s="4" t="str" cm="1">
        <f t="array" ref="BVH120:BVJ120">IFERROR(VLOOKUP(BVG120,[1]MA!$A$6:$D$32,{2,3,4},0),IFERROR(VLOOKUP(BVG120,[1]MO!$A$6:$D$26,{2,3,4},0),IFERROR(VLOOKUP(BVG120,[1]MQ!$A$6:$D$26,{2,3,4},0),IFERROR(VLOOKUP(BVG120,[1]BA!$A$6:$H$184,{2,5,8},0),{"No encontrado","X","X"}))))</f>
        <v>ALAMBRE RECOCIDO</v>
      </c>
      <c r="BVI120" s="12" t="str">
        <v>Kg</v>
      </c>
      <c r="BVJ120" s="4">
        <v>22</v>
      </c>
      <c r="BVK120" s="1">
        <f t="shared" ref="BVK120" si="8429">(BVK118+BVK119)*0.03</f>
        <v>0.1</v>
      </c>
      <c r="BVL120" s="4">
        <f t="shared" si="484"/>
        <v>2.2000000000000002</v>
      </c>
      <c r="BVO120" s="1" t="s">
        <v>539</v>
      </c>
      <c r="BVP120" s="4" t="str" cm="1">
        <f t="array" ref="BVP120:BVR120">IFERROR(VLOOKUP(BVO120,[1]MA!$A$6:$D$32,{2,3,4},0),IFERROR(VLOOKUP(BVO120,[1]MO!$A$6:$D$26,{2,3,4},0),IFERROR(VLOOKUP(BVO120,[1]MQ!$A$6:$D$26,{2,3,4},0),IFERROR(VLOOKUP(BVO120,[1]BA!$A$6:$H$184,{2,5,8},0),{"No encontrado","X","X"}))))</f>
        <v>ALAMBRE RECOCIDO</v>
      </c>
      <c r="BVQ120" s="12" t="str">
        <v>Kg</v>
      </c>
      <c r="BVR120" s="4">
        <v>22</v>
      </c>
      <c r="BVS120" s="1">
        <f t="shared" ref="BVS120" si="8430">(BVS118+BVS119)*0.03</f>
        <v>0.1</v>
      </c>
      <c r="BVT120" s="4">
        <f t="shared" si="486"/>
        <v>2.2000000000000002</v>
      </c>
      <c r="BVW120" s="1" t="s">
        <v>539</v>
      </c>
      <c r="BVX120" s="4" t="str" cm="1">
        <f t="array" ref="BVX120:BVZ120">IFERROR(VLOOKUP(BVW120,[1]MA!$A$6:$D$32,{2,3,4},0),IFERROR(VLOOKUP(BVW120,[1]MO!$A$6:$D$26,{2,3,4},0),IFERROR(VLOOKUP(BVW120,[1]MQ!$A$6:$D$26,{2,3,4},0),IFERROR(VLOOKUP(BVW120,[1]BA!$A$6:$H$184,{2,5,8},0),{"No encontrado","X","X"}))))</f>
        <v>ALAMBRE RECOCIDO</v>
      </c>
      <c r="BVY120" s="12" t="str">
        <v>Kg</v>
      </c>
      <c r="BVZ120" s="4">
        <v>22</v>
      </c>
      <c r="BWA120" s="1">
        <f t="shared" ref="BWA120" si="8431">(BWA118+BWA119)*0.03</f>
        <v>0.1</v>
      </c>
      <c r="BWB120" s="4">
        <f t="shared" si="488"/>
        <v>2.2000000000000002</v>
      </c>
      <c r="BWE120" s="1" t="s">
        <v>539</v>
      </c>
      <c r="BWF120" s="4" t="str" cm="1">
        <f t="array" ref="BWF120:BWH120">IFERROR(VLOOKUP(BWE120,[1]MA!$A$6:$D$32,{2,3,4},0),IFERROR(VLOOKUP(BWE120,[1]MO!$A$6:$D$26,{2,3,4},0),IFERROR(VLOOKUP(BWE120,[1]MQ!$A$6:$D$26,{2,3,4},0),IFERROR(VLOOKUP(BWE120,[1]BA!$A$6:$H$184,{2,5,8},0),{"No encontrado","X","X"}))))</f>
        <v>ALAMBRE RECOCIDO</v>
      </c>
      <c r="BWG120" s="12" t="str">
        <v>Kg</v>
      </c>
      <c r="BWH120" s="4">
        <v>22</v>
      </c>
      <c r="BWI120" s="1">
        <f t="shared" ref="BWI120" si="8432">(BWI118+BWI119)*0.03</f>
        <v>0.1</v>
      </c>
      <c r="BWJ120" s="4">
        <f t="shared" si="490"/>
        <v>2.2000000000000002</v>
      </c>
      <c r="BWM120" s="1" t="s">
        <v>539</v>
      </c>
      <c r="BWN120" s="4" t="str" cm="1">
        <f t="array" ref="BWN120:BWP120">IFERROR(VLOOKUP(BWM120,[1]MA!$A$6:$D$32,{2,3,4},0),IFERROR(VLOOKUP(BWM120,[1]MO!$A$6:$D$26,{2,3,4},0),IFERROR(VLOOKUP(BWM120,[1]MQ!$A$6:$D$26,{2,3,4},0),IFERROR(VLOOKUP(BWM120,[1]BA!$A$6:$H$184,{2,5,8},0),{"No encontrado","X","X"}))))</f>
        <v>ALAMBRE RECOCIDO</v>
      </c>
      <c r="BWO120" s="12" t="str">
        <v>Kg</v>
      </c>
      <c r="BWP120" s="4">
        <v>22</v>
      </c>
      <c r="BWQ120" s="1">
        <f t="shared" ref="BWQ120" si="8433">(BWQ118+BWQ119)*0.03</f>
        <v>0.1</v>
      </c>
      <c r="BWR120" s="4">
        <f t="shared" si="492"/>
        <v>2.2000000000000002</v>
      </c>
      <c r="BWU120" s="1" t="s">
        <v>539</v>
      </c>
      <c r="BWV120" s="4" t="str" cm="1">
        <f t="array" ref="BWV120:BWX120">IFERROR(VLOOKUP(BWU120,[1]MA!$A$6:$D$32,{2,3,4},0),IFERROR(VLOOKUP(BWU120,[1]MO!$A$6:$D$26,{2,3,4},0),IFERROR(VLOOKUP(BWU120,[1]MQ!$A$6:$D$26,{2,3,4},0),IFERROR(VLOOKUP(BWU120,[1]BA!$A$6:$H$184,{2,5,8},0),{"No encontrado","X","X"}))))</f>
        <v>ALAMBRE RECOCIDO</v>
      </c>
      <c r="BWW120" s="12" t="str">
        <v>Kg</v>
      </c>
      <c r="BWX120" s="4">
        <v>22</v>
      </c>
      <c r="BWY120" s="1">
        <f t="shared" ref="BWY120" si="8434">(BWY118+BWY119)*0.03</f>
        <v>0.1</v>
      </c>
      <c r="BWZ120" s="4">
        <f t="shared" si="494"/>
        <v>2.2000000000000002</v>
      </c>
      <c r="BXC120" s="1" t="s">
        <v>539</v>
      </c>
      <c r="BXD120" s="4" t="str" cm="1">
        <f t="array" ref="BXD120:BXF120">IFERROR(VLOOKUP(BXC120,[1]MA!$A$6:$D$32,{2,3,4},0),IFERROR(VLOOKUP(BXC120,[1]MO!$A$6:$D$26,{2,3,4},0),IFERROR(VLOOKUP(BXC120,[1]MQ!$A$6:$D$26,{2,3,4},0),IFERROR(VLOOKUP(BXC120,[1]BA!$A$6:$H$184,{2,5,8},0),{"No encontrado","X","X"}))))</f>
        <v>ALAMBRE RECOCIDO</v>
      </c>
      <c r="BXE120" s="12" t="str">
        <v>Kg</v>
      </c>
      <c r="BXF120" s="4">
        <v>22</v>
      </c>
      <c r="BXG120" s="1">
        <f t="shared" ref="BXG120" si="8435">(BXG118+BXG119)*0.03</f>
        <v>0.1</v>
      </c>
      <c r="BXH120" s="4">
        <f t="shared" si="496"/>
        <v>2.2000000000000002</v>
      </c>
      <c r="BXK120" s="1" t="s">
        <v>539</v>
      </c>
      <c r="BXL120" s="4" t="str" cm="1">
        <f t="array" ref="BXL120:BXN120">IFERROR(VLOOKUP(BXK120,[1]MA!$A$6:$D$32,{2,3,4},0),IFERROR(VLOOKUP(BXK120,[1]MO!$A$6:$D$26,{2,3,4},0),IFERROR(VLOOKUP(BXK120,[1]MQ!$A$6:$D$26,{2,3,4},0),IFERROR(VLOOKUP(BXK120,[1]BA!$A$6:$H$184,{2,5,8},0),{"No encontrado","X","X"}))))</f>
        <v>ALAMBRE RECOCIDO</v>
      </c>
      <c r="BXM120" s="12" t="str">
        <v>Kg</v>
      </c>
      <c r="BXN120" s="4">
        <v>22</v>
      </c>
      <c r="BXO120" s="1">
        <f t="shared" ref="BXO120" si="8436">(BXO118+BXO119)*0.03</f>
        <v>0.1</v>
      </c>
      <c r="BXP120" s="4">
        <f t="shared" si="498"/>
        <v>2.2000000000000002</v>
      </c>
      <c r="BXS120" s="1" t="s">
        <v>539</v>
      </c>
      <c r="BXT120" s="4" t="str" cm="1">
        <f t="array" ref="BXT120:BXV120">IFERROR(VLOOKUP(BXS120,[1]MA!$A$6:$D$32,{2,3,4},0),IFERROR(VLOOKUP(BXS120,[1]MO!$A$6:$D$26,{2,3,4},0),IFERROR(VLOOKUP(BXS120,[1]MQ!$A$6:$D$26,{2,3,4},0),IFERROR(VLOOKUP(BXS120,[1]BA!$A$6:$H$184,{2,5,8},0),{"No encontrado","X","X"}))))</f>
        <v>ALAMBRE RECOCIDO</v>
      </c>
      <c r="BXU120" s="12" t="str">
        <v>Kg</v>
      </c>
      <c r="BXV120" s="4">
        <v>22</v>
      </c>
      <c r="BXW120" s="1">
        <f t="shared" ref="BXW120" si="8437">(BXW118+BXW119)*0.03</f>
        <v>0.1</v>
      </c>
      <c r="BXX120" s="4">
        <f t="shared" si="500"/>
        <v>2.2000000000000002</v>
      </c>
      <c r="BYA120" s="1" t="s">
        <v>539</v>
      </c>
      <c r="BYB120" s="4" t="str" cm="1">
        <f t="array" ref="BYB120:BYD120">IFERROR(VLOOKUP(BYA120,[1]MA!$A$6:$D$32,{2,3,4},0),IFERROR(VLOOKUP(BYA120,[1]MO!$A$6:$D$26,{2,3,4},0),IFERROR(VLOOKUP(BYA120,[1]MQ!$A$6:$D$26,{2,3,4},0),IFERROR(VLOOKUP(BYA120,[1]BA!$A$6:$H$184,{2,5,8},0),{"No encontrado","X","X"}))))</f>
        <v>ALAMBRE RECOCIDO</v>
      </c>
      <c r="BYC120" s="12" t="str">
        <v>Kg</v>
      </c>
      <c r="BYD120" s="4">
        <v>22</v>
      </c>
      <c r="BYE120" s="1">
        <f t="shared" ref="BYE120" si="8438">(BYE118+BYE119)*0.03</f>
        <v>0.1</v>
      </c>
      <c r="BYF120" s="4">
        <f t="shared" si="502"/>
        <v>2.2000000000000002</v>
      </c>
      <c r="BYI120" s="1" t="s">
        <v>539</v>
      </c>
      <c r="BYJ120" s="4" t="str" cm="1">
        <f t="array" ref="BYJ120:BYL120">IFERROR(VLOOKUP(BYI120,[1]MA!$A$6:$D$32,{2,3,4},0),IFERROR(VLOOKUP(BYI120,[1]MO!$A$6:$D$26,{2,3,4},0),IFERROR(VLOOKUP(BYI120,[1]MQ!$A$6:$D$26,{2,3,4},0),IFERROR(VLOOKUP(BYI120,[1]BA!$A$6:$H$184,{2,5,8},0),{"No encontrado","X","X"}))))</f>
        <v>ALAMBRE RECOCIDO</v>
      </c>
      <c r="BYK120" s="12" t="str">
        <v>Kg</v>
      </c>
      <c r="BYL120" s="4">
        <v>22</v>
      </c>
      <c r="BYM120" s="1">
        <f t="shared" ref="BYM120" si="8439">(BYM118+BYM119)*0.03</f>
        <v>0.1</v>
      </c>
      <c r="BYN120" s="4">
        <f t="shared" si="504"/>
        <v>2.2000000000000002</v>
      </c>
      <c r="BYQ120" s="1" t="s">
        <v>539</v>
      </c>
      <c r="BYR120" s="4" t="str" cm="1">
        <f t="array" ref="BYR120:BYT120">IFERROR(VLOOKUP(BYQ120,[1]MA!$A$6:$D$32,{2,3,4},0),IFERROR(VLOOKUP(BYQ120,[1]MO!$A$6:$D$26,{2,3,4},0),IFERROR(VLOOKUP(BYQ120,[1]MQ!$A$6:$D$26,{2,3,4},0),IFERROR(VLOOKUP(BYQ120,[1]BA!$A$6:$H$184,{2,5,8},0),{"No encontrado","X","X"}))))</f>
        <v>ALAMBRE RECOCIDO</v>
      </c>
      <c r="BYS120" s="12" t="str">
        <v>Kg</v>
      </c>
      <c r="BYT120" s="4">
        <v>22</v>
      </c>
      <c r="BYU120" s="1">
        <f t="shared" ref="BYU120" si="8440">(BYU118+BYU119)*0.03</f>
        <v>0.1</v>
      </c>
      <c r="BYV120" s="4">
        <f t="shared" si="506"/>
        <v>2.2000000000000002</v>
      </c>
      <c r="BYY120" s="1" t="s">
        <v>539</v>
      </c>
      <c r="BYZ120" s="4" t="str" cm="1">
        <f t="array" ref="BYZ120:BZB120">IFERROR(VLOOKUP(BYY120,[1]MA!$A$6:$D$32,{2,3,4},0),IFERROR(VLOOKUP(BYY120,[1]MO!$A$6:$D$26,{2,3,4},0),IFERROR(VLOOKUP(BYY120,[1]MQ!$A$6:$D$26,{2,3,4},0),IFERROR(VLOOKUP(BYY120,[1]BA!$A$6:$H$184,{2,5,8},0),{"No encontrado","X","X"}))))</f>
        <v>ALAMBRE RECOCIDO</v>
      </c>
      <c r="BZA120" s="12" t="str">
        <v>Kg</v>
      </c>
      <c r="BZB120" s="4">
        <v>22</v>
      </c>
      <c r="BZC120" s="1">
        <f t="shared" ref="BZC120" si="8441">(BZC118+BZC119)*0.03</f>
        <v>0.1</v>
      </c>
      <c r="BZD120" s="4">
        <f t="shared" si="508"/>
        <v>2.2000000000000002</v>
      </c>
      <c r="BZG120" s="1" t="s">
        <v>539</v>
      </c>
      <c r="BZH120" s="4" t="str" cm="1">
        <f t="array" ref="BZH120:BZJ120">IFERROR(VLOOKUP(BZG120,[1]MA!$A$6:$D$32,{2,3,4},0),IFERROR(VLOOKUP(BZG120,[1]MO!$A$6:$D$26,{2,3,4},0),IFERROR(VLOOKUP(BZG120,[1]MQ!$A$6:$D$26,{2,3,4},0),IFERROR(VLOOKUP(BZG120,[1]BA!$A$6:$H$184,{2,5,8},0),{"No encontrado","X","X"}))))</f>
        <v>ALAMBRE RECOCIDO</v>
      </c>
      <c r="BZI120" s="12" t="str">
        <v>Kg</v>
      </c>
      <c r="BZJ120" s="4">
        <v>22</v>
      </c>
      <c r="BZK120" s="1">
        <f t="shared" ref="BZK120" si="8442">(BZK118+BZK119)*0.03</f>
        <v>0.1</v>
      </c>
      <c r="BZL120" s="4">
        <f t="shared" si="510"/>
        <v>2.2000000000000002</v>
      </c>
      <c r="BZO120" s="1" t="s">
        <v>539</v>
      </c>
      <c r="BZP120" s="4" t="str" cm="1">
        <f t="array" ref="BZP120:BZR120">IFERROR(VLOOKUP(BZO120,[1]MA!$A$6:$D$32,{2,3,4},0),IFERROR(VLOOKUP(BZO120,[1]MO!$A$6:$D$26,{2,3,4},0),IFERROR(VLOOKUP(BZO120,[1]MQ!$A$6:$D$26,{2,3,4},0),IFERROR(VLOOKUP(BZO120,[1]BA!$A$6:$H$184,{2,5,8},0),{"No encontrado","X","X"}))))</f>
        <v>ALAMBRE RECOCIDO</v>
      </c>
      <c r="BZQ120" s="12" t="str">
        <v>Kg</v>
      </c>
      <c r="BZR120" s="4">
        <v>22</v>
      </c>
      <c r="BZS120" s="1">
        <f t="shared" ref="BZS120" si="8443">(BZS118+BZS119)*0.03</f>
        <v>0.1</v>
      </c>
      <c r="BZT120" s="4">
        <f t="shared" si="512"/>
        <v>2.2000000000000002</v>
      </c>
      <c r="BZW120" s="1" t="s">
        <v>539</v>
      </c>
      <c r="BZX120" s="4" t="str" cm="1">
        <f t="array" ref="BZX120:BZZ120">IFERROR(VLOOKUP(BZW120,[1]MA!$A$6:$D$32,{2,3,4},0),IFERROR(VLOOKUP(BZW120,[1]MO!$A$6:$D$26,{2,3,4},0),IFERROR(VLOOKUP(BZW120,[1]MQ!$A$6:$D$26,{2,3,4},0),IFERROR(VLOOKUP(BZW120,[1]BA!$A$6:$H$184,{2,5,8},0),{"No encontrado","X","X"}))))</f>
        <v>ALAMBRE RECOCIDO</v>
      </c>
      <c r="BZY120" s="12" t="str">
        <v>Kg</v>
      </c>
      <c r="BZZ120" s="4">
        <v>22</v>
      </c>
      <c r="CAA120" s="1">
        <f t="shared" ref="CAA120" si="8444">(CAA118+CAA119)*0.03</f>
        <v>0.1</v>
      </c>
      <c r="CAB120" s="4">
        <f t="shared" si="514"/>
        <v>2.2000000000000002</v>
      </c>
      <c r="CAE120" s="1" t="s">
        <v>539</v>
      </c>
      <c r="CAF120" s="4" t="str" cm="1">
        <f t="array" ref="CAF120:CAH120">IFERROR(VLOOKUP(CAE120,[1]MA!$A$6:$D$32,{2,3,4},0),IFERROR(VLOOKUP(CAE120,[1]MO!$A$6:$D$26,{2,3,4},0),IFERROR(VLOOKUP(CAE120,[1]MQ!$A$6:$D$26,{2,3,4},0),IFERROR(VLOOKUP(CAE120,[1]BA!$A$6:$H$184,{2,5,8},0),{"No encontrado","X","X"}))))</f>
        <v>ALAMBRE RECOCIDO</v>
      </c>
      <c r="CAG120" s="12" t="str">
        <v>Kg</v>
      </c>
      <c r="CAH120" s="4">
        <v>22</v>
      </c>
      <c r="CAI120" s="1">
        <f t="shared" ref="CAI120" si="8445">(CAI118+CAI119)*0.03</f>
        <v>0.1</v>
      </c>
      <c r="CAJ120" s="4">
        <f t="shared" si="516"/>
        <v>2.2000000000000002</v>
      </c>
      <c r="CAM120" s="1" t="s">
        <v>539</v>
      </c>
      <c r="CAN120" s="4" t="str" cm="1">
        <f t="array" ref="CAN120:CAP120">IFERROR(VLOOKUP(CAM120,[1]MA!$A$6:$D$32,{2,3,4},0),IFERROR(VLOOKUP(CAM120,[1]MO!$A$6:$D$26,{2,3,4},0),IFERROR(VLOOKUP(CAM120,[1]MQ!$A$6:$D$26,{2,3,4},0),IFERROR(VLOOKUP(CAM120,[1]BA!$A$6:$H$184,{2,5,8},0),{"No encontrado","X","X"}))))</f>
        <v>ALAMBRE RECOCIDO</v>
      </c>
      <c r="CAO120" s="12" t="str">
        <v>Kg</v>
      </c>
      <c r="CAP120" s="4">
        <v>22</v>
      </c>
      <c r="CAQ120" s="1">
        <f t="shared" ref="CAQ120" si="8446">(CAQ118+CAQ119)*0.03</f>
        <v>0.1</v>
      </c>
      <c r="CAR120" s="4">
        <f t="shared" si="518"/>
        <v>2.2000000000000002</v>
      </c>
      <c r="CAU120" s="1" t="s">
        <v>539</v>
      </c>
      <c r="CAV120" s="4" t="str" cm="1">
        <f t="array" ref="CAV120:CAX120">IFERROR(VLOOKUP(CAU120,[1]MA!$A$6:$D$32,{2,3,4},0),IFERROR(VLOOKUP(CAU120,[1]MO!$A$6:$D$26,{2,3,4},0),IFERROR(VLOOKUP(CAU120,[1]MQ!$A$6:$D$26,{2,3,4},0),IFERROR(VLOOKUP(CAU120,[1]BA!$A$6:$H$184,{2,5,8},0),{"No encontrado","X","X"}))))</f>
        <v>ALAMBRE RECOCIDO</v>
      </c>
      <c r="CAW120" s="12" t="str">
        <v>Kg</v>
      </c>
      <c r="CAX120" s="4">
        <v>22</v>
      </c>
      <c r="CAY120" s="1">
        <f t="shared" ref="CAY120" si="8447">(CAY118+CAY119)*0.03</f>
        <v>0.1</v>
      </c>
      <c r="CAZ120" s="4">
        <f t="shared" si="520"/>
        <v>2.2000000000000002</v>
      </c>
      <c r="CBC120" s="1" t="s">
        <v>539</v>
      </c>
      <c r="CBD120" s="4" t="str" cm="1">
        <f t="array" ref="CBD120:CBF120">IFERROR(VLOOKUP(CBC120,[1]MA!$A$6:$D$32,{2,3,4},0),IFERROR(VLOOKUP(CBC120,[1]MO!$A$6:$D$26,{2,3,4},0),IFERROR(VLOOKUP(CBC120,[1]MQ!$A$6:$D$26,{2,3,4},0),IFERROR(VLOOKUP(CBC120,[1]BA!$A$6:$H$184,{2,5,8},0),{"No encontrado","X","X"}))))</f>
        <v>ALAMBRE RECOCIDO</v>
      </c>
      <c r="CBE120" s="12" t="str">
        <v>Kg</v>
      </c>
      <c r="CBF120" s="4">
        <v>22</v>
      </c>
      <c r="CBG120" s="1">
        <f t="shared" ref="CBG120" si="8448">(CBG118+CBG119)*0.03</f>
        <v>0.1</v>
      </c>
      <c r="CBH120" s="4">
        <f t="shared" si="522"/>
        <v>2.2000000000000002</v>
      </c>
      <c r="CBK120" s="1" t="s">
        <v>539</v>
      </c>
      <c r="CBL120" s="4" t="str" cm="1">
        <f t="array" ref="CBL120:CBN120">IFERROR(VLOOKUP(CBK120,[1]MA!$A$6:$D$32,{2,3,4},0),IFERROR(VLOOKUP(CBK120,[1]MO!$A$6:$D$26,{2,3,4},0),IFERROR(VLOOKUP(CBK120,[1]MQ!$A$6:$D$26,{2,3,4},0),IFERROR(VLOOKUP(CBK120,[1]BA!$A$6:$H$184,{2,5,8},0),{"No encontrado","X","X"}))))</f>
        <v>ALAMBRE RECOCIDO</v>
      </c>
      <c r="CBM120" s="12" t="str">
        <v>Kg</v>
      </c>
      <c r="CBN120" s="4">
        <v>22</v>
      </c>
      <c r="CBO120" s="1">
        <f t="shared" ref="CBO120" si="8449">(CBO118+CBO119)*0.03</f>
        <v>0.1</v>
      </c>
      <c r="CBP120" s="4">
        <f t="shared" si="524"/>
        <v>2.2000000000000002</v>
      </c>
      <c r="CBS120" s="1" t="s">
        <v>539</v>
      </c>
      <c r="CBT120" s="4" t="str" cm="1">
        <f t="array" ref="CBT120:CBV120">IFERROR(VLOOKUP(CBS120,[1]MA!$A$6:$D$32,{2,3,4},0),IFERROR(VLOOKUP(CBS120,[1]MO!$A$6:$D$26,{2,3,4},0),IFERROR(VLOOKUP(CBS120,[1]MQ!$A$6:$D$26,{2,3,4},0),IFERROR(VLOOKUP(CBS120,[1]BA!$A$6:$H$184,{2,5,8},0),{"No encontrado","X","X"}))))</f>
        <v>ALAMBRE RECOCIDO</v>
      </c>
      <c r="CBU120" s="12" t="str">
        <v>Kg</v>
      </c>
      <c r="CBV120" s="4">
        <v>22</v>
      </c>
      <c r="CBW120" s="1">
        <f t="shared" ref="CBW120" si="8450">(CBW118+CBW119)*0.03</f>
        <v>0.1</v>
      </c>
      <c r="CBX120" s="4">
        <f t="shared" si="526"/>
        <v>2.2000000000000002</v>
      </c>
      <c r="CCA120" s="1" t="s">
        <v>539</v>
      </c>
      <c r="CCB120" s="4" t="str" cm="1">
        <f t="array" ref="CCB120:CCD120">IFERROR(VLOOKUP(CCA120,[1]MA!$A$6:$D$32,{2,3,4},0),IFERROR(VLOOKUP(CCA120,[1]MO!$A$6:$D$26,{2,3,4},0),IFERROR(VLOOKUP(CCA120,[1]MQ!$A$6:$D$26,{2,3,4},0),IFERROR(VLOOKUP(CCA120,[1]BA!$A$6:$H$184,{2,5,8},0),{"No encontrado","X","X"}))))</f>
        <v>ALAMBRE RECOCIDO</v>
      </c>
      <c r="CCC120" s="12" t="str">
        <v>Kg</v>
      </c>
      <c r="CCD120" s="4">
        <v>22</v>
      </c>
      <c r="CCE120" s="1">
        <f t="shared" ref="CCE120" si="8451">(CCE118+CCE119)*0.03</f>
        <v>0.1</v>
      </c>
      <c r="CCF120" s="4">
        <f t="shared" si="528"/>
        <v>2.2000000000000002</v>
      </c>
      <c r="CCI120" s="1" t="s">
        <v>539</v>
      </c>
      <c r="CCJ120" s="4" t="str" cm="1">
        <f t="array" ref="CCJ120:CCL120">IFERROR(VLOOKUP(CCI120,[1]MA!$A$6:$D$32,{2,3,4},0),IFERROR(VLOOKUP(CCI120,[1]MO!$A$6:$D$26,{2,3,4},0),IFERROR(VLOOKUP(CCI120,[1]MQ!$A$6:$D$26,{2,3,4},0),IFERROR(VLOOKUP(CCI120,[1]BA!$A$6:$H$184,{2,5,8},0),{"No encontrado","X","X"}))))</f>
        <v>ALAMBRE RECOCIDO</v>
      </c>
      <c r="CCK120" s="12" t="str">
        <v>Kg</v>
      </c>
      <c r="CCL120" s="4">
        <v>22</v>
      </c>
      <c r="CCM120" s="1">
        <f t="shared" ref="CCM120" si="8452">(CCM118+CCM119)*0.03</f>
        <v>0.1</v>
      </c>
      <c r="CCN120" s="4">
        <f t="shared" si="530"/>
        <v>2.2000000000000002</v>
      </c>
      <c r="CCQ120" s="1" t="s">
        <v>539</v>
      </c>
      <c r="CCR120" s="4" t="str" cm="1">
        <f t="array" ref="CCR120:CCT120">IFERROR(VLOOKUP(CCQ120,[1]MA!$A$6:$D$32,{2,3,4},0),IFERROR(VLOOKUP(CCQ120,[1]MO!$A$6:$D$26,{2,3,4},0),IFERROR(VLOOKUP(CCQ120,[1]MQ!$A$6:$D$26,{2,3,4},0),IFERROR(VLOOKUP(CCQ120,[1]BA!$A$6:$H$184,{2,5,8},0),{"No encontrado","X","X"}))))</f>
        <v>ALAMBRE RECOCIDO</v>
      </c>
      <c r="CCS120" s="12" t="str">
        <v>Kg</v>
      </c>
      <c r="CCT120" s="4">
        <v>22</v>
      </c>
      <c r="CCU120" s="1">
        <f t="shared" ref="CCU120" si="8453">(CCU118+CCU119)*0.03</f>
        <v>0.1</v>
      </c>
      <c r="CCV120" s="4">
        <f t="shared" si="532"/>
        <v>2.2000000000000002</v>
      </c>
      <c r="CCY120" s="1" t="s">
        <v>539</v>
      </c>
      <c r="CCZ120" s="4" t="str" cm="1">
        <f t="array" ref="CCZ120:CDB120">IFERROR(VLOOKUP(CCY120,[1]MA!$A$6:$D$32,{2,3,4},0),IFERROR(VLOOKUP(CCY120,[1]MO!$A$6:$D$26,{2,3,4},0),IFERROR(VLOOKUP(CCY120,[1]MQ!$A$6:$D$26,{2,3,4},0),IFERROR(VLOOKUP(CCY120,[1]BA!$A$6:$H$184,{2,5,8},0),{"No encontrado","X","X"}))))</f>
        <v>ALAMBRE RECOCIDO</v>
      </c>
      <c r="CDA120" s="12" t="str">
        <v>Kg</v>
      </c>
      <c r="CDB120" s="4">
        <v>22</v>
      </c>
      <c r="CDC120" s="1">
        <f t="shared" ref="CDC120" si="8454">(CDC118+CDC119)*0.03</f>
        <v>0.1</v>
      </c>
      <c r="CDD120" s="4">
        <f t="shared" si="534"/>
        <v>2.2000000000000002</v>
      </c>
      <c r="CDG120" s="1" t="s">
        <v>539</v>
      </c>
      <c r="CDH120" s="4" t="str" cm="1">
        <f t="array" ref="CDH120:CDJ120">IFERROR(VLOOKUP(CDG120,[1]MA!$A$6:$D$32,{2,3,4},0),IFERROR(VLOOKUP(CDG120,[1]MO!$A$6:$D$26,{2,3,4},0),IFERROR(VLOOKUP(CDG120,[1]MQ!$A$6:$D$26,{2,3,4},0),IFERROR(VLOOKUP(CDG120,[1]BA!$A$6:$H$184,{2,5,8},0),{"No encontrado","X","X"}))))</f>
        <v>ALAMBRE RECOCIDO</v>
      </c>
      <c r="CDI120" s="12" t="str">
        <v>Kg</v>
      </c>
      <c r="CDJ120" s="4">
        <v>22</v>
      </c>
      <c r="CDK120" s="1">
        <f t="shared" ref="CDK120" si="8455">(CDK118+CDK119)*0.03</f>
        <v>0.1</v>
      </c>
      <c r="CDL120" s="4">
        <f t="shared" si="536"/>
        <v>2.2000000000000002</v>
      </c>
      <c r="CDO120" s="1" t="s">
        <v>539</v>
      </c>
      <c r="CDP120" s="4" t="str" cm="1">
        <f t="array" ref="CDP120:CDR120">IFERROR(VLOOKUP(CDO120,[1]MA!$A$6:$D$32,{2,3,4},0),IFERROR(VLOOKUP(CDO120,[1]MO!$A$6:$D$26,{2,3,4},0),IFERROR(VLOOKUP(CDO120,[1]MQ!$A$6:$D$26,{2,3,4},0),IFERROR(VLOOKUP(CDO120,[1]BA!$A$6:$H$184,{2,5,8},0),{"No encontrado","X","X"}))))</f>
        <v>ALAMBRE RECOCIDO</v>
      </c>
      <c r="CDQ120" s="12" t="str">
        <v>Kg</v>
      </c>
      <c r="CDR120" s="4">
        <v>22</v>
      </c>
      <c r="CDS120" s="1">
        <f t="shared" ref="CDS120" si="8456">(CDS118+CDS119)*0.03</f>
        <v>0.1</v>
      </c>
      <c r="CDT120" s="4">
        <f t="shared" si="538"/>
        <v>2.2000000000000002</v>
      </c>
      <c r="CDW120" s="1" t="s">
        <v>539</v>
      </c>
      <c r="CDX120" s="4" t="str" cm="1">
        <f t="array" ref="CDX120:CDZ120">IFERROR(VLOOKUP(CDW120,[1]MA!$A$6:$D$32,{2,3,4},0),IFERROR(VLOOKUP(CDW120,[1]MO!$A$6:$D$26,{2,3,4},0),IFERROR(VLOOKUP(CDW120,[1]MQ!$A$6:$D$26,{2,3,4},0),IFERROR(VLOOKUP(CDW120,[1]BA!$A$6:$H$184,{2,5,8},0),{"No encontrado","X","X"}))))</f>
        <v>ALAMBRE RECOCIDO</v>
      </c>
      <c r="CDY120" s="12" t="str">
        <v>Kg</v>
      </c>
      <c r="CDZ120" s="4">
        <v>22</v>
      </c>
      <c r="CEA120" s="1">
        <f t="shared" ref="CEA120" si="8457">(CEA118+CEA119)*0.03</f>
        <v>0.1</v>
      </c>
      <c r="CEB120" s="4">
        <f t="shared" si="540"/>
        <v>2.2000000000000002</v>
      </c>
      <c r="CEE120" s="1" t="s">
        <v>539</v>
      </c>
      <c r="CEF120" s="4" t="str" cm="1">
        <f t="array" ref="CEF120:CEH120">IFERROR(VLOOKUP(CEE120,[1]MA!$A$6:$D$32,{2,3,4},0),IFERROR(VLOOKUP(CEE120,[1]MO!$A$6:$D$26,{2,3,4},0),IFERROR(VLOOKUP(CEE120,[1]MQ!$A$6:$D$26,{2,3,4},0),IFERROR(VLOOKUP(CEE120,[1]BA!$A$6:$H$184,{2,5,8},0),{"No encontrado","X","X"}))))</f>
        <v>ALAMBRE RECOCIDO</v>
      </c>
      <c r="CEG120" s="12" t="str">
        <v>Kg</v>
      </c>
      <c r="CEH120" s="4">
        <v>22</v>
      </c>
      <c r="CEI120" s="1">
        <f t="shared" ref="CEI120" si="8458">(CEI118+CEI119)*0.03</f>
        <v>0.1</v>
      </c>
      <c r="CEJ120" s="4">
        <f t="shared" si="542"/>
        <v>2.2000000000000002</v>
      </c>
      <c r="CEM120" s="1" t="s">
        <v>539</v>
      </c>
      <c r="CEN120" s="4" t="str" cm="1">
        <f t="array" ref="CEN120:CEP120">IFERROR(VLOOKUP(CEM120,[1]MA!$A$6:$D$32,{2,3,4},0),IFERROR(VLOOKUP(CEM120,[1]MO!$A$6:$D$26,{2,3,4},0),IFERROR(VLOOKUP(CEM120,[1]MQ!$A$6:$D$26,{2,3,4},0),IFERROR(VLOOKUP(CEM120,[1]BA!$A$6:$H$184,{2,5,8},0),{"No encontrado","X","X"}))))</f>
        <v>ALAMBRE RECOCIDO</v>
      </c>
      <c r="CEO120" s="12" t="str">
        <v>Kg</v>
      </c>
      <c r="CEP120" s="4">
        <v>22</v>
      </c>
      <c r="CEQ120" s="1">
        <f t="shared" ref="CEQ120" si="8459">(CEQ118+CEQ119)*0.03</f>
        <v>0.1</v>
      </c>
      <c r="CER120" s="4">
        <f t="shared" si="544"/>
        <v>2.2000000000000002</v>
      </c>
      <c r="CEU120" s="1" t="s">
        <v>539</v>
      </c>
      <c r="CEV120" s="4" t="str" cm="1">
        <f t="array" ref="CEV120:CEX120">IFERROR(VLOOKUP(CEU120,[1]MA!$A$6:$D$32,{2,3,4},0),IFERROR(VLOOKUP(CEU120,[1]MO!$A$6:$D$26,{2,3,4},0),IFERROR(VLOOKUP(CEU120,[1]MQ!$A$6:$D$26,{2,3,4},0),IFERROR(VLOOKUP(CEU120,[1]BA!$A$6:$H$184,{2,5,8},0),{"No encontrado","X","X"}))))</f>
        <v>ALAMBRE RECOCIDO</v>
      </c>
      <c r="CEW120" s="12" t="str">
        <v>Kg</v>
      </c>
      <c r="CEX120" s="4">
        <v>22</v>
      </c>
      <c r="CEY120" s="1">
        <f t="shared" ref="CEY120" si="8460">(CEY118+CEY119)*0.03</f>
        <v>0.1</v>
      </c>
      <c r="CEZ120" s="4">
        <f t="shared" si="546"/>
        <v>2.2000000000000002</v>
      </c>
      <c r="CFC120" s="1" t="s">
        <v>539</v>
      </c>
      <c r="CFD120" s="4" t="str" cm="1">
        <f t="array" ref="CFD120:CFF120">IFERROR(VLOOKUP(CFC120,[1]MA!$A$6:$D$32,{2,3,4},0),IFERROR(VLOOKUP(CFC120,[1]MO!$A$6:$D$26,{2,3,4},0),IFERROR(VLOOKUP(CFC120,[1]MQ!$A$6:$D$26,{2,3,4},0),IFERROR(VLOOKUP(CFC120,[1]BA!$A$6:$H$184,{2,5,8},0),{"No encontrado","X","X"}))))</f>
        <v>ALAMBRE RECOCIDO</v>
      </c>
      <c r="CFE120" s="12" t="str">
        <v>Kg</v>
      </c>
      <c r="CFF120" s="4">
        <v>22</v>
      </c>
      <c r="CFG120" s="1">
        <f t="shared" ref="CFG120" si="8461">(CFG118+CFG119)*0.03</f>
        <v>0.1</v>
      </c>
      <c r="CFH120" s="4">
        <f t="shared" si="548"/>
        <v>2.2000000000000002</v>
      </c>
      <c r="CFK120" s="1" t="s">
        <v>539</v>
      </c>
      <c r="CFL120" s="4" t="str" cm="1">
        <f t="array" ref="CFL120:CFN120">IFERROR(VLOOKUP(CFK120,[1]MA!$A$6:$D$32,{2,3,4},0),IFERROR(VLOOKUP(CFK120,[1]MO!$A$6:$D$26,{2,3,4},0),IFERROR(VLOOKUP(CFK120,[1]MQ!$A$6:$D$26,{2,3,4},0),IFERROR(VLOOKUP(CFK120,[1]BA!$A$6:$H$184,{2,5,8},0),{"No encontrado","X","X"}))))</f>
        <v>ALAMBRE RECOCIDO</v>
      </c>
      <c r="CFM120" s="12" t="str">
        <v>Kg</v>
      </c>
      <c r="CFN120" s="4">
        <v>22</v>
      </c>
      <c r="CFO120" s="1">
        <f t="shared" ref="CFO120" si="8462">(CFO118+CFO119)*0.03</f>
        <v>0.1</v>
      </c>
      <c r="CFP120" s="4">
        <f t="shared" si="550"/>
        <v>2.2000000000000002</v>
      </c>
      <c r="CFS120" s="1" t="s">
        <v>539</v>
      </c>
      <c r="CFT120" s="4" t="str" cm="1">
        <f t="array" ref="CFT120:CFV120">IFERROR(VLOOKUP(CFS120,[1]MA!$A$6:$D$32,{2,3,4},0),IFERROR(VLOOKUP(CFS120,[1]MO!$A$6:$D$26,{2,3,4},0),IFERROR(VLOOKUP(CFS120,[1]MQ!$A$6:$D$26,{2,3,4},0),IFERROR(VLOOKUP(CFS120,[1]BA!$A$6:$H$184,{2,5,8},0),{"No encontrado","X","X"}))))</f>
        <v>ALAMBRE RECOCIDO</v>
      </c>
      <c r="CFU120" s="12" t="str">
        <v>Kg</v>
      </c>
      <c r="CFV120" s="4">
        <v>22</v>
      </c>
      <c r="CFW120" s="1">
        <f t="shared" ref="CFW120" si="8463">(CFW118+CFW119)*0.03</f>
        <v>0.1</v>
      </c>
      <c r="CFX120" s="4">
        <f t="shared" si="552"/>
        <v>2.2000000000000002</v>
      </c>
      <c r="CGA120" s="1" t="s">
        <v>539</v>
      </c>
      <c r="CGB120" s="4" t="str" cm="1">
        <f t="array" ref="CGB120:CGD120">IFERROR(VLOOKUP(CGA120,[1]MA!$A$6:$D$32,{2,3,4},0),IFERROR(VLOOKUP(CGA120,[1]MO!$A$6:$D$26,{2,3,4},0),IFERROR(VLOOKUP(CGA120,[1]MQ!$A$6:$D$26,{2,3,4},0),IFERROR(VLOOKUP(CGA120,[1]BA!$A$6:$H$184,{2,5,8},0),{"No encontrado","X","X"}))))</f>
        <v>ALAMBRE RECOCIDO</v>
      </c>
      <c r="CGC120" s="12" t="str">
        <v>Kg</v>
      </c>
      <c r="CGD120" s="4">
        <v>22</v>
      </c>
      <c r="CGE120" s="1">
        <f t="shared" ref="CGE120" si="8464">(CGE118+CGE119)*0.03</f>
        <v>0.1</v>
      </c>
      <c r="CGF120" s="4">
        <f t="shared" si="554"/>
        <v>2.2000000000000002</v>
      </c>
      <c r="CGI120" s="1" t="s">
        <v>539</v>
      </c>
      <c r="CGJ120" s="4" t="str" cm="1">
        <f t="array" ref="CGJ120:CGL120">IFERROR(VLOOKUP(CGI120,[1]MA!$A$6:$D$32,{2,3,4},0),IFERROR(VLOOKUP(CGI120,[1]MO!$A$6:$D$26,{2,3,4},0),IFERROR(VLOOKUP(CGI120,[1]MQ!$A$6:$D$26,{2,3,4},0),IFERROR(VLOOKUP(CGI120,[1]BA!$A$6:$H$184,{2,5,8},0),{"No encontrado","X","X"}))))</f>
        <v>ALAMBRE RECOCIDO</v>
      </c>
      <c r="CGK120" s="12" t="str">
        <v>Kg</v>
      </c>
      <c r="CGL120" s="4">
        <v>22</v>
      </c>
      <c r="CGM120" s="1">
        <f t="shared" ref="CGM120" si="8465">(CGM118+CGM119)*0.03</f>
        <v>0.1</v>
      </c>
      <c r="CGN120" s="4">
        <f t="shared" si="556"/>
        <v>2.2000000000000002</v>
      </c>
      <c r="CGQ120" s="1" t="s">
        <v>539</v>
      </c>
      <c r="CGR120" s="4" t="str" cm="1">
        <f t="array" ref="CGR120:CGT120">IFERROR(VLOOKUP(CGQ120,[1]MA!$A$6:$D$32,{2,3,4},0),IFERROR(VLOOKUP(CGQ120,[1]MO!$A$6:$D$26,{2,3,4},0),IFERROR(VLOOKUP(CGQ120,[1]MQ!$A$6:$D$26,{2,3,4},0),IFERROR(VLOOKUP(CGQ120,[1]BA!$A$6:$H$184,{2,5,8},0),{"No encontrado","X","X"}))))</f>
        <v>ALAMBRE RECOCIDO</v>
      </c>
      <c r="CGS120" s="12" t="str">
        <v>Kg</v>
      </c>
      <c r="CGT120" s="4">
        <v>22</v>
      </c>
      <c r="CGU120" s="1">
        <f t="shared" ref="CGU120" si="8466">(CGU118+CGU119)*0.03</f>
        <v>0.1</v>
      </c>
      <c r="CGV120" s="4">
        <f t="shared" si="558"/>
        <v>2.2000000000000002</v>
      </c>
      <c r="CGY120" s="1" t="s">
        <v>539</v>
      </c>
      <c r="CGZ120" s="4" t="str" cm="1">
        <f t="array" ref="CGZ120:CHB120">IFERROR(VLOOKUP(CGY120,[1]MA!$A$6:$D$32,{2,3,4},0),IFERROR(VLOOKUP(CGY120,[1]MO!$A$6:$D$26,{2,3,4},0),IFERROR(VLOOKUP(CGY120,[1]MQ!$A$6:$D$26,{2,3,4},0),IFERROR(VLOOKUP(CGY120,[1]BA!$A$6:$H$184,{2,5,8},0),{"No encontrado","X","X"}))))</f>
        <v>ALAMBRE RECOCIDO</v>
      </c>
      <c r="CHA120" s="12" t="str">
        <v>Kg</v>
      </c>
      <c r="CHB120" s="4">
        <v>22</v>
      </c>
      <c r="CHC120" s="1">
        <f t="shared" ref="CHC120" si="8467">(CHC118+CHC119)*0.03</f>
        <v>0.1</v>
      </c>
      <c r="CHD120" s="4">
        <f t="shared" si="560"/>
        <v>2.2000000000000002</v>
      </c>
      <c r="CHG120" s="1" t="s">
        <v>539</v>
      </c>
      <c r="CHH120" s="4" t="str" cm="1">
        <f t="array" ref="CHH120:CHJ120">IFERROR(VLOOKUP(CHG120,[1]MA!$A$6:$D$32,{2,3,4},0),IFERROR(VLOOKUP(CHG120,[1]MO!$A$6:$D$26,{2,3,4},0),IFERROR(VLOOKUP(CHG120,[1]MQ!$A$6:$D$26,{2,3,4},0),IFERROR(VLOOKUP(CHG120,[1]BA!$A$6:$H$184,{2,5,8},0),{"No encontrado","X","X"}))))</f>
        <v>ALAMBRE RECOCIDO</v>
      </c>
      <c r="CHI120" s="12" t="str">
        <v>Kg</v>
      </c>
      <c r="CHJ120" s="4">
        <v>22</v>
      </c>
      <c r="CHK120" s="1">
        <f t="shared" ref="CHK120" si="8468">(CHK118+CHK119)*0.03</f>
        <v>0.1</v>
      </c>
      <c r="CHL120" s="4">
        <f t="shared" si="562"/>
        <v>2.2000000000000002</v>
      </c>
      <c r="CHO120" s="1" t="s">
        <v>539</v>
      </c>
      <c r="CHP120" s="4" t="str" cm="1">
        <f t="array" ref="CHP120:CHR120">IFERROR(VLOOKUP(CHO120,[1]MA!$A$6:$D$32,{2,3,4},0),IFERROR(VLOOKUP(CHO120,[1]MO!$A$6:$D$26,{2,3,4},0),IFERROR(VLOOKUP(CHO120,[1]MQ!$A$6:$D$26,{2,3,4},0),IFERROR(VLOOKUP(CHO120,[1]BA!$A$6:$H$184,{2,5,8},0),{"No encontrado","X","X"}))))</f>
        <v>ALAMBRE RECOCIDO</v>
      </c>
      <c r="CHQ120" s="12" t="str">
        <v>Kg</v>
      </c>
      <c r="CHR120" s="4">
        <v>22</v>
      </c>
      <c r="CHS120" s="1">
        <f t="shared" ref="CHS120" si="8469">(CHS118+CHS119)*0.03</f>
        <v>0.1</v>
      </c>
      <c r="CHT120" s="4">
        <f t="shared" si="564"/>
        <v>2.2000000000000002</v>
      </c>
      <c r="CHW120" s="1" t="s">
        <v>539</v>
      </c>
      <c r="CHX120" s="4" t="str" cm="1">
        <f t="array" ref="CHX120:CHZ120">IFERROR(VLOOKUP(CHW120,[1]MA!$A$6:$D$32,{2,3,4},0),IFERROR(VLOOKUP(CHW120,[1]MO!$A$6:$D$26,{2,3,4},0),IFERROR(VLOOKUP(CHW120,[1]MQ!$A$6:$D$26,{2,3,4},0),IFERROR(VLOOKUP(CHW120,[1]BA!$A$6:$H$184,{2,5,8},0),{"No encontrado","X","X"}))))</f>
        <v>ALAMBRE RECOCIDO</v>
      </c>
      <c r="CHY120" s="12" t="str">
        <v>Kg</v>
      </c>
      <c r="CHZ120" s="4">
        <v>22</v>
      </c>
      <c r="CIA120" s="1">
        <f t="shared" ref="CIA120" si="8470">(CIA118+CIA119)*0.03</f>
        <v>0.1</v>
      </c>
      <c r="CIB120" s="4">
        <f t="shared" si="566"/>
        <v>2.2000000000000002</v>
      </c>
      <c r="CIE120" s="1" t="s">
        <v>539</v>
      </c>
      <c r="CIF120" s="4" t="str" cm="1">
        <f t="array" ref="CIF120:CIH120">IFERROR(VLOOKUP(CIE120,[1]MA!$A$6:$D$32,{2,3,4},0),IFERROR(VLOOKUP(CIE120,[1]MO!$A$6:$D$26,{2,3,4},0),IFERROR(VLOOKUP(CIE120,[1]MQ!$A$6:$D$26,{2,3,4},0),IFERROR(VLOOKUP(CIE120,[1]BA!$A$6:$H$184,{2,5,8},0),{"No encontrado","X","X"}))))</f>
        <v>ALAMBRE RECOCIDO</v>
      </c>
      <c r="CIG120" s="12" t="str">
        <v>Kg</v>
      </c>
      <c r="CIH120" s="4">
        <v>22</v>
      </c>
      <c r="CII120" s="1">
        <f t="shared" ref="CII120" si="8471">(CII118+CII119)*0.03</f>
        <v>0.1</v>
      </c>
      <c r="CIJ120" s="4">
        <f t="shared" si="568"/>
        <v>2.2000000000000002</v>
      </c>
      <c r="CIM120" s="1" t="s">
        <v>539</v>
      </c>
      <c r="CIN120" s="4" t="str" cm="1">
        <f t="array" ref="CIN120:CIP120">IFERROR(VLOOKUP(CIM120,[1]MA!$A$6:$D$32,{2,3,4},0),IFERROR(VLOOKUP(CIM120,[1]MO!$A$6:$D$26,{2,3,4},0),IFERROR(VLOOKUP(CIM120,[1]MQ!$A$6:$D$26,{2,3,4},0),IFERROR(VLOOKUP(CIM120,[1]BA!$A$6:$H$184,{2,5,8},0),{"No encontrado","X","X"}))))</f>
        <v>ALAMBRE RECOCIDO</v>
      </c>
      <c r="CIO120" s="12" t="str">
        <v>Kg</v>
      </c>
      <c r="CIP120" s="4">
        <v>22</v>
      </c>
      <c r="CIQ120" s="1">
        <f t="shared" ref="CIQ120" si="8472">(CIQ118+CIQ119)*0.03</f>
        <v>0.1</v>
      </c>
      <c r="CIR120" s="4">
        <f t="shared" si="570"/>
        <v>2.2000000000000002</v>
      </c>
      <c r="CIU120" s="1" t="s">
        <v>539</v>
      </c>
      <c r="CIV120" s="4" t="str" cm="1">
        <f t="array" ref="CIV120:CIX120">IFERROR(VLOOKUP(CIU120,[1]MA!$A$6:$D$32,{2,3,4},0),IFERROR(VLOOKUP(CIU120,[1]MO!$A$6:$D$26,{2,3,4},0),IFERROR(VLOOKUP(CIU120,[1]MQ!$A$6:$D$26,{2,3,4},0),IFERROR(VLOOKUP(CIU120,[1]BA!$A$6:$H$184,{2,5,8},0),{"No encontrado","X","X"}))))</f>
        <v>ALAMBRE RECOCIDO</v>
      </c>
      <c r="CIW120" s="12" t="str">
        <v>Kg</v>
      </c>
      <c r="CIX120" s="4">
        <v>22</v>
      </c>
      <c r="CIY120" s="1">
        <f t="shared" ref="CIY120" si="8473">(CIY118+CIY119)*0.03</f>
        <v>0.1</v>
      </c>
      <c r="CIZ120" s="4">
        <f t="shared" si="572"/>
        <v>2.2000000000000002</v>
      </c>
      <c r="CJC120" s="1" t="s">
        <v>539</v>
      </c>
      <c r="CJD120" s="4" t="str" cm="1">
        <f t="array" ref="CJD120:CJF120">IFERROR(VLOOKUP(CJC120,[1]MA!$A$6:$D$32,{2,3,4},0),IFERROR(VLOOKUP(CJC120,[1]MO!$A$6:$D$26,{2,3,4},0),IFERROR(VLOOKUP(CJC120,[1]MQ!$A$6:$D$26,{2,3,4},0),IFERROR(VLOOKUP(CJC120,[1]BA!$A$6:$H$184,{2,5,8},0),{"No encontrado","X","X"}))))</f>
        <v>ALAMBRE RECOCIDO</v>
      </c>
      <c r="CJE120" s="12" t="str">
        <v>Kg</v>
      </c>
      <c r="CJF120" s="4">
        <v>22</v>
      </c>
      <c r="CJG120" s="1">
        <f t="shared" ref="CJG120" si="8474">(CJG118+CJG119)*0.03</f>
        <v>0.1</v>
      </c>
      <c r="CJH120" s="4">
        <f t="shared" si="574"/>
        <v>2.2000000000000002</v>
      </c>
      <c r="CJK120" s="1" t="s">
        <v>539</v>
      </c>
      <c r="CJL120" s="4" t="str" cm="1">
        <f t="array" ref="CJL120:CJN120">IFERROR(VLOOKUP(CJK120,[1]MA!$A$6:$D$32,{2,3,4},0),IFERROR(VLOOKUP(CJK120,[1]MO!$A$6:$D$26,{2,3,4},0),IFERROR(VLOOKUP(CJK120,[1]MQ!$A$6:$D$26,{2,3,4},0),IFERROR(VLOOKUP(CJK120,[1]BA!$A$6:$H$184,{2,5,8},0),{"No encontrado","X","X"}))))</f>
        <v>ALAMBRE RECOCIDO</v>
      </c>
      <c r="CJM120" s="12" t="str">
        <v>Kg</v>
      </c>
      <c r="CJN120" s="4">
        <v>22</v>
      </c>
      <c r="CJO120" s="1">
        <f t="shared" ref="CJO120" si="8475">(CJO118+CJO119)*0.03</f>
        <v>0.1</v>
      </c>
      <c r="CJP120" s="4">
        <f t="shared" si="576"/>
        <v>2.2000000000000002</v>
      </c>
      <c r="CJS120" s="1" t="s">
        <v>539</v>
      </c>
      <c r="CJT120" s="4" t="str" cm="1">
        <f t="array" ref="CJT120:CJV120">IFERROR(VLOOKUP(CJS120,[1]MA!$A$6:$D$32,{2,3,4},0),IFERROR(VLOOKUP(CJS120,[1]MO!$A$6:$D$26,{2,3,4},0),IFERROR(VLOOKUP(CJS120,[1]MQ!$A$6:$D$26,{2,3,4},0),IFERROR(VLOOKUP(CJS120,[1]BA!$A$6:$H$184,{2,5,8},0),{"No encontrado","X","X"}))))</f>
        <v>ALAMBRE RECOCIDO</v>
      </c>
      <c r="CJU120" s="12" t="str">
        <v>Kg</v>
      </c>
      <c r="CJV120" s="4">
        <v>22</v>
      </c>
      <c r="CJW120" s="1">
        <f t="shared" ref="CJW120" si="8476">(CJW118+CJW119)*0.03</f>
        <v>0.1</v>
      </c>
      <c r="CJX120" s="4">
        <f t="shared" si="578"/>
        <v>2.2000000000000002</v>
      </c>
      <c r="CKA120" s="1" t="s">
        <v>539</v>
      </c>
      <c r="CKB120" s="4" t="str" cm="1">
        <f t="array" ref="CKB120:CKD120">IFERROR(VLOOKUP(CKA120,[1]MA!$A$6:$D$32,{2,3,4},0),IFERROR(VLOOKUP(CKA120,[1]MO!$A$6:$D$26,{2,3,4},0),IFERROR(VLOOKUP(CKA120,[1]MQ!$A$6:$D$26,{2,3,4},0),IFERROR(VLOOKUP(CKA120,[1]BA!$A$6:$H$184,{2,5,8},0),{"No encontrado","X","X"}))))</f>
        <v>ALAMBRE RECOCIDO</v>
      </c>
      <c r="CKC120" s="12" t="str">
        <v>Kg</v>
      </c>
      <c r="CKD120" s="4">
        <v>22</v>
      </c>
      <c r="CKE120" s="1">
        <f t="shared" ref="CKE120" si="8477">(CKE118+CKE119)*0.03</f>
        <v>0.1</v>
      </c>
      <c r="CKF120" s="4">
        <f t="shared" si="580"/>
        <v>2.2000000000000002</v>
      </c>
      <c r="CKI120" s="1" t="s">
        <v>539</v>
      </c>
      <c r="CKJ120" s="4" t="str" cm="1">
        <f t="array" ref="CKJ120:CKL120">IFERROR(VLOOKUP(CKI120,[1]MA!$A$6:$D$32,{2,3,4},0),IFERROR(VLOOKUP(CKI120,[1]MO!$A$6:$D$26,{2,3,4},0),IFERROR(VLOOKUP(CKI120,[1]MQ!$A$6:$D$26,{2,3,4},0),IFERROR(VLOOKUP(CKI120,[1]BA!$A$6:$H$184,{2,5,8},0),{"No encontrado","X","X"}))))</f>
        <v>ALAMBRE RECOCIDO</v>
      </c>
      <c r="CKK120" s="12" t="str">
        <v>Kg</v>
      </c>
      <c r="CKL120" s="4">
        <v>22</v>
      </c>
      <c r="CKM120" s="1">
        <f t="shared" ref="CKM120" si="8478">(CKM118+CKM119)*0.03</f>
        <v>0.1</v>
      </c>
      <c r="CKN120" s="4">
        <f t="shared" si="582"/>
        <v>2.2000000000000002</v>
      </c>
      <c r="CKQ120" s="1" t="s">
        <v>539</v>
      </c>
      <c r="CKR120" s="4" t="str" cm="1">
        <f t="array" ref="CKR120:CKT120">IFERROR(VLOOKUP(CKQ120,[1]MA!$A$6:$D$32,{2,3,4},0),IFERROR(VLOOKUP(CKQ120,[1]MO!$A$6:$D$26,{2,3,4},0),IFERROR(VLOOKUP(CKQ120,[1]MQ!$A$6:$D$26,{2,3,4},0),IFERROR(VLOOKUP(CKQ120,[1]BA!$A$6:$H$184,{2,5,8},0),{"No encontrado","X","X"}))))</f>
        <v>ALAMBRE RECOCIDO</v>
      </c>
      <c r="CKS120" s="12" t="str">
        <v>Kg</v>
      </c>
      <c r="CKT120" s="4">
        <v>22</v>
      </c>
      <c r="CKU120" s="1">
        <f t="shared" ref="CKU120" si="8479">(CKU118+CKU119)*0.03</f>
        <v>0.1</v>
      </c>
      <c r="CKV120" s="4">
        <f t="shared" si="584"/>
        <v>2.2000000000000002</v>
      </c>
      <c r="CKY120" s="1" t="s">
        <v>539</v>
      </c>
      <c r="CKZ120" s="4" t="str" cm="1">
        <f t="array" ref="CKZ120:CLB120">IFERROR(VLOOKUP(CKY120,[1]MA!$A$6:$D$32,{2,3,4},0),IFERROR(VLOOKUP(CKY120,[1]MO!$A$6:$D$26,{2,3,4},0),IFERROR(VLOOKUP(CKY120,[1]MQ!$A$6:$D$26,{2,3,4},0),IFERROR(VLOOKUP(CKY120,[1]BA!$A$6:$H$184,{2,5,8},0),{"No encontrado","X","X"}))))</f>
        <v>ALAMBRE RECOCIDO</v>
      </c>
      <c r="CLA120" s="12" t="str">
        <v>Kg</v>
      </c>
      <c r="CLB120" s="4">
        <v>22</v>
      </c>
      <c r="CLC120" s="1">
        <f t="shared" ref="CLC120" si="8480">(CLC118+CLC119)*0.03</f>
        <v>0.1</v>
      </c>
      <c r="CLD120" s="4">
        <f t="shared" si="586"/>
        <v>2.2000000000000002</v>
      </c>
      <c r="CLG120" s="1" t="s">
        <v>539</v>
      </c>
      <c r="CLH120" s="4" t="str" cm="1">
        <f t="array" ref="CLH120:CLJ120">IFERROR(VLOOKUP(CLG120,[1]MA!$A$6:$D$32,{2,3,4},0),IFERROR(VLOOKUP(CLG120,[1]MO!$A$6:$D$26,{2,3,4},0),IFERROR(VLOOKUP(CLG120,[1]MQ!$A$6:$D$26,{2,3,4},0),IFERROR(VLOOKUP(CLG120,[1]BA!$A$6:$H$184,{2,5,8},0),{"No encontrado","X","X"}))))</f>
        <v>ALAMBRE RECOCIDO</v>
      </c>
      <c r="CLI120" s="12" t="str">
        <v>Kg</v>
      </c>
      <c r="CLJ120" s="4">
        <v>22</v>
      </c>
      <c r="CLK120" s="1">
        <f t="shared" ref="CLK120" si="8481">(CLK118+CLK119)*0.03</f>
        <v>0.1</v>
      </c>
      <c r="CLL120" s="4">
        <f t="shared" si="588"/>
        <v>2.2000000000000002</v>
      </c>
      <c r="CLO120" s="1" t="s">
        <v>539</v>
      </c>
      <c r="CLP120" s="4" t="str" cm="1">
        <f t="array" ref="CLP120:CLR120">IFERROR(VLOOKUP(CLO120,[1]MA!$A$6:$D$32,{2,3,4},0),IFERROR(VLOOKUP(CLO120,[1]MO!$A$6:$D$26,{2,3,4},0),IFERROR(VLOOKUP(CLO120,[1]MQ!$A$6:$D$26,{2,3,4},0),IFERROR(VLOOKUP(CLO120,[1]BA!$A$6:$H$184,{2,5,8},0),{"No encontrado","X","X"}))))</f>
        <v>ALAMBRE RECOCIDO</v>
      </c>
      <c r="CLQ120" s="12" t="str">
        <v>Kg</v>
      </c>
      <c r="CLR120" s="4">
        <v>22</v>
      </c>
      <c r="CLS120" s="1">
        <f t="shared" ref="CLS120" si="8482">(CLS118+CLS119)*0.03</f>
        <v>0.1</v>
      </c>
      <c r="CLT120" s="4">
        <f t="shared" si="590"/>
        <v>2.2000000000000002</v>
      </c>
      <c r="CLW120" s="1" t="s">
        <v>539</v>
      </c>
      <c r="CLX120" s="4" t="str" cm="1">
        <f t="array" ref="CLX120:CLZ120">IFERROR(VLOOKUP(CLW120,[1]MA!$A$6:$D$32,{2,3,4},0),IFERROR(VLOOKUP(CLW120,[1]MO!$A$6:$D$26,{2,3,4},0),IFERROR(VLOOKUP(CLW120,[1]MQ!$A$6:$D$26,{2,3,4},0),IFERROR(VLOOKUP(CLW120,[1]BA!$A$6:$H$184,{2,5,8},0),{"No encontrado","X","X"}))))</f>
        <v>ALAMBRE RECOCIDO</v>
      </c>
      <c r="CLY120" s="12" t="str">
        <v>Kg</v>
      </c>
      <c r="CLZ120" s="4">
        <v>22</v>
      </c>
      <c r="CMA120" s="1">
        <f t="shared" ref="CMA120" si="8483">(CMA118+CMA119)*0.03</f>
        <v>0.1</v>
      </c>
      <c r="CMB120" s="4">
        <f t="shared" si="592"/>
        <v>2.2000000000000002</v>
      </c>
      <c r="CME120" s="1" t="s">
        <v>539</v>
      </c>
      <c r="CMF120" s="4" t="str" cm="1">
        <f t="array" ref="CMF120:CMH120">IFERROR(VLOOKUP(CME120,[1]MA!$A$6:$D$32,{2,3,4},0),IFERROR(VLOOKUP(CME120,[1]MO!$A$6:$D$26,{2,3,4},0),IFERROR(VLOOKUP(CME120,[1]MQ!$A$6:$D$26,{2,3,4},0),IFERROR(VLOOKUP(CME120,[1]BA!$A$6:$H$184,{2,5,8},0),{"No encontrado","X","X"}))))</f>
        <v>ALAMBRE RECOCIDO</v>
      </c>
      <c r="CMG120" s="12" t="str">
        <v>Kg</v>
      </c>
      <c r="CMH120" s="4">
        <v>22</v>
      </c>
      <c r="CMI120" s="1">
        <f t="shared" ref="CMI120" si="8484">(CMI118+CMI119)*0.03</f>
        <v>0.1</v>
      </c>
      <c r="CMJ120" s="4">
        <f t="shared" si="594"/>
        <v>2.2000000000000002</v>
      </c>
      <c r="CMM120" s="1" t="s">
        <v>539</v>
      </c>
      <c r="CMN120" s="4" t="str" cm="1">
        <f t="array" ref="CMN120:CMP120">IFERROR(VLOOKUP(CMM120,[1]MA!$A$6:$D$32,{2,3,4},0),IFERROR(VLOOKUP(CMM120,[1]MO!$A$6:$D$26,{2,3,4},0),IFERROR(VLOOKUP(CMM120,[1]MQ!$A$6:$D$26,{2,3,4},0),IFERROR(VLOOKUP(CMM120,[1]BA!$A$6:$H$184,{2,5,8},0),{"No encontrado","X","X"}))))</f>
        <v>ALAMBRE RECOCIDO</v>
      </c>
      <c r="CMO120" s="12" t="str">
        <v>Kg</v>
      </c>
      <c r="CMP120" s="4">
        <v>22</v>
      </c>
      <c r="CMQ120" s="1">
        <f t="shared" ref="CMQ120" si="8485">(CMQ118+CMQ119)*0.03</f>
        <v>0.1</v>
      </c>
      <c r="CMR120" s="4">
        <f t="shared" si="596"/>
        <v>2.2000000000000002</v>
      </c>
      <c r="CMU120" s="1" t="s">
        <v>539</v>
      </c>
      <c r="CMV120" s="4" t="str" cm="1">
        <f t="array" ref="CMV120:CMX120">IFERROR(VLOOKUP(CMU120,[1]MA!$A$6:$D$32,{2,3,4},0),IFERROR(VLOOKUP(CMU120,[1]MO!$A$6:$D$26,{2,3,4},0),IFERROR(VLOOKUP(CMU120,[1]MQ!$A$6:$D$26,{2,3,4},0),IFERROR(VLOOKUP(CMU120,[1]BA!$A$6:$H$184,{2,5,8},0),{"No encontrado","X","X"}))))</f>
        <v>ALAMBRE RECOCIDO</v>
      </c>
      <c r="CMW120" s="12" t="str">
        <v>Kg</v>
      </c>
      <c r="CMX120" s="4">
        <v>22</v>
      </c>
      <c r="CMY120" s="1">
        <f t="shared" ref="CMY120" si="8486">(CMY118+CMY119)*0.03</f>
        <v>0.1</v>
      </c>
      <c r="CMZ120" s="4">
        <f t="shared" si="598"/>
        <v>2.2000000000000002</v>
      </c>
      <c r="CNC120" s="1" t="s">
        <v>539</v>
      </c>
      <c r="CND120" s="4" t="str" cm="1">
        <f t="array" ref="CND120:CNF120">IFERROR(VLOOKUP(CNC120,[1]MA!$A$6:$D$32,{2,3,4},0),IFERROR(VLOOKUP(CNC120,[1]MO!$A$6:$D$26,{2,3,4},0),IFERROR(VLOOKUP(CNC120,[1]MQ!$A$6:$D$26,{2,3,4},0),IFERROR(VLOOKUP(CNC120,[1]BA!$A$6:$H$184,{2,5,8},0),{"No encontrado","X","X"}))))</f>
        <v>ALAMBRE RECOCIDO</v>
      </c>
      <c r="CNE120" s="12" t="str">
        <v>Kg</v>
      </c>
      <c r="CNF120" s="4">
        <v>22</v>
      </c>
      <c r="CNG120" s="1">
        <f t="shared" ref="CNG120" si="8487">(CNG118+CNG119)*0.03</f>
        <v>0.1</v>
      </c>
      <c r="CNH120" s="4">
        <f t="shared" si="600"/>
        <v>2.2000000000000002</v>
      </c>
      <c r="CNK120" s="1" t="s">
        <v>539</v>
      </c>
      <c r="CNL120" s="4" t="str" cm="1">
        <f t="array" ref="CNL120:CNN120">IFERROR(VLOOKUP(CNK120,[1]MA!$A$6:$D$32,{2,3,4},0),IFERROR(VLOOKUP(CNK120,[1]MO!$A$6:$D$26,{2,3,4},0),IFERROR(VLOOKUP(CNK120,[1]MQ!$A$6:$D$26,{2,3,4},0),IFERROR(VLOOKUP(CNK120,[1]BA!$A$6:$H$184,{2,5,8},0),{"No encontrado","X","X"}))))</f>
        <v>ALAMBRE RECOCIDO</v>
      </c>
      <c r="CNM120" s="12" t="str">
        <v>Kg</v>
      </c>
      <c r="CNN120" s="4">
        <v>22</v>
      </c>
      <c r="CNO120" s="1">
        <f t="shared" ref="CNO120" si="8488">(CNO118+CNO119)*0.03</f>
        <v>0.1</v>
      </c>
      <c r="CNP120" s="4">
        <f t="shared" si="602"/>
        <v>2.2000000000000002</v>
      </c>
      <c r="CNS120" s="1" t="s">
        <v>539</v>
      </c>
      <c r="CNT120" s="4" t="str" cm="1">
        <f t="array" ref="CNT120:CNV120">IFERROR(VLOOKUP(CNS120,[1]MA!$A$6:$D$32,{2,3,4},0),IFERROR(VLOOKUP(CNS120,[1]MO!$A$6:$D$26,{2,3,4},0),IFERROR(VLOOKUP(CNS120,[1]MQ!$A$6:$D$26,{2,3,4},0),IFERROR(VLOOKUP(CNS120,[1]BA!$A$6:$H$184,{2,5,8},0),{"No encontrado","X","X"}))))</f>
        <v>ALAMBRE RECOCIDO</v>
      </c>
      <c r="CNU120" s="12" t="str">
        <v>Kg</v>
      </c>
      <c r="CNV120" s="4">
        <v>22</v>
      </c>
      <c r="CNW120" s="1">
        <f t="shared" ref="CNW120" si="8489">(CNW118+CNW119)*0.03</f>
        <v>0.1</v>
      </c>
      <c r="CNX120" s="4">
        <f t="shared" si="604"/>
        <v>2.2000000000000002</v>
      </c>
      <c r="COA120" s="1" t="s">
        <v>539</v>
      </c>
      <c r="COB120" s="4" t="str" cm="1">
        <f t="array" ref="COB120:COD120">IFERROR(VLOOKUP(COA120,[1]MA!$A$6:$D$32,{2,3,4},0),IFERROR(VLOOKUP(COA120,[1]MO!$A$6:$D$26,{2,3,4},0),IFERROR(VLOOKUP(COA120,[1]MQ!$A$6:$D$26,{2,3,4},0),IFERROR(VLOOKUP(COA120,[1]BA!$A$6:$H$184,{2,5,8},0),{"No encontrado","X","X"}))))</f>
        <v>ALAMBRE RECOCIDO</v>
      </c>
      <c r="COC120" s="12" t="str">
        <v>Kg</v>
      </c>
      <c r="COD120" s="4">
        <v>22</v>
      </c>
      <c r="COE120" s="1">
        <f t="shared" ref="COE120" si="8490">(COE118+COE119)*0.03</f>
        <v>0.1</v>
      </c>
      <c r="COF120" s="4">
        <f t="shared" si="606"/>
        <v>2.2000000000000002</v>
      </c>
      <c r="COI120" s="1" t="s">
        <v>539</v>
      </c>
      <c r="COJ120" s="4" t="str" cm="1">
        <f t="array" ref="COJ120:COL120">IFERROR(VLOOKUP(COI120,[1]MA!$A$6:$D$32,{2,3,4},0),IFERROR(VLOOKUP(COI120,[1]MO!$A$6:$D$26,{2,3,4},0),IFERROR(VLOOKUP(COI120,[1]MQ!$A$6:$D$26,{2,3,4},0),IFERROR(VLOOKUP(COI120,[1]BA!$A$6:$H$184,{2,5,8},0),{"No encontrado","X","X"}))))</f>
        <v>ALAMBRE RECOCIDO</v>
      </c>
      <c r="COK120" s="12" t="str">
        <v>Kg</v>
      </c>
      <c r="COL120" s="4">
        <v>22</v>
      </c>
      <c r="COM120" s="1">
        <f t="shared" ref="COM120" si="8491">(COM118+COM119)*0.03</f>
        <v>0.1</v>
      </c>
      <c r="CON120" s="4">
        <f t="shared" si="608"/>
        <v>2.2000000000000002</v>
      </c>
      <c r="COQ120" s="1" t="s">
        <v>539</v>
      </c>
      <c r="COR120" s="4" t="str" cm="1">
        <f t="array" ref="COR120:COT120">IFERROR(VLOOKUP(COQ120,[1]MA!$A$6:$D$32,{2,3,4},0),IFERROR(VLOOKUP(COQ120,[1]MO!$A$6:$D$26,{2,3,4},0),IFERROR(VLOOKUP(COQ120,[1]MQ!$A$6:$D$26,{2,3,4},0),IFERROR(VLOOKUP(COQ120,[1]BA!$A$6:$H$184,{2,5,8},0),{"No encontrado","X","X"}))))</f>
        <v>ALAMBRE RECOCIDO</v>
      </c>
      <c r="COS120" s="12" t="str">
        <v>Kg</v>
      </c>
      <c r="COT120" s="4">
        <v>22</v>
      </c>
      <c r="COU120" s="1">
        <f t="shared" ref="COU120" si="8492">(COU118+COU119)*0.03</f>
        <v>0.1</v>
      </c>
      <c r="COV120" s="4">
        <f t="shared" si="610"/>
        <v>2.2000000000000002</v>
      </c>
      <c r="COY120" s="1" t="s">
        <v>539</v>
      </c>
      <c r="COZ120" s="4" t="str" cm="1">
        <f t="array" ref="COZ120:CPB120">IFERROR(VLOOKUP(COY120,[1]MA!$A$6:$D$32,{2,3,4},0),IFERROR(VLOOKUP(COY120,[1]MO!$A$6:$D$26,{2,3,4},0),IFERROR(VLOOKUP(COY120,[1]MQ!$A$6:$D$26,{2,3,4},0),IFERROR(VLOOKUP(COY120,[1]BA!$A$6:$H$184,{2,5,8},0),{"No encontrado","X","X"}))))</f>
        <v>ALAMBRE RECOCIDO</v>
      </c>
      <c r="CPA120" s="12" t="str">
        <v>Kg</v>
      </c>
      <c r="CPB120" s="4">
        <v>22</v>
      </c>
      <c r="CPC120" s="1">
        <f t="shared" ref="CPC120" si="8493">(CPC118+CPC119)*0.03</f>
        <v>0.1</v>
      </c>
      <c r="CPD120" s="4">
        <f t="shared" si="612"/>
        <v>2.2000000000000002</v>
      </c>
      <c r="CPG120" s="1" t="s">
        <v>539</v>
      </c>
      <c r="CPH120" s="4" t="str" cm="1">
        <f t="array" ref="CPH120:CPJ120">IFERROR(VLOOKUP(CPG120,[1]MA!$A$6:$D$32,{2,3,4},0),IFERROR(VLOOKUP(CPG120,[1]MO!$A$6:$D$26,{2,3,4},0),IFERROR(VLOOKUP(CPG120,[1]MQ!$A$6:$D$26,{2,3,4},0),IFERROR(VLOOKUP(CPG120,[1]BA!$A$6:$H$184,{2,5,8},0),{"No encontrado","X","X"}))))</f>
        <v>ALAMBRE RECOCIDO</v>
      </c>
      <c r="CPI120" s="12" t="str">
        <v>Kg</v>
      </c>
      <c r="CPJ120" s="4">
        <v>22</v>
      </c>
      <c r="CPK120" s="1">
        <f t="shared" ref="CPK120" si="8494">(CPK118+CPK119)*0.03</f>
        <v>0.1</v>
      </c>
      <c r="CPL120" s="4">
        <f t="shared" si="614"/>
        <v>2.2000000000000002</v>
      </c>
      <c r="CPO120" s="1" t="s">
        <v>539</v>
      </c>
      <c r="CPP120" s="4" t="str" cm="1">
        <f t="array" ref="CPP120:CPR120">IFERROR(VLOOKUP(CPO120,[1]MA!$A$6:$D$32,{2,3,4},0),IFERROR(VLOOKUP(CPO120,[1]MO!$A$6:$D$26,{2,3,4},0),IFERROR(VLOOKUP(CPO120,[1]MQ!$A$6:$D$26,{2,3,4},0),IFERROR(VLOOKUP(CPO120,[1]BA!$A$6:$H$184,{2,5,8},0),{"No encontrado","X","X"}))))</f>
        <v>ALAMBRE RECOCIDO</v>
      </c>
      <c r="CPQ120" s="12" t="str">
        <v>Kg</v>
      </c>
      <c r="CPR120" s="4">
        <v>22</v>
      </c>
      <c r="CPS120" s="1">
        <f t="shared" ref="CPS120" si="8495">(CPS118+CPS119)*0.03</f>
        <v>0.1</v>
      </c>
      <c r="CPT120" s="4">
        <f t="shared" si="616"/>
        <v>2.2000000000000002</v>
      </c>
      <c r="CPW120" s="1" t="s">
        <v>539</v>
      </c>
      <c r="CPX120" s="4" t="str" cm="1">
        <f t="array" ref="CPX120:CPZ120">IFERROR(VLOOKUP(CPW120,[1]MA!$A$6:$D$32,{2,3,4},0),IFERROR(VLOOKUP(CPW120,[1]MO!$A$6:$D$26,{2,3,4},0),IFERROR(VLOOKUP(CPW120,[1]MQ!$A$6:$D$26,{2,3,4},0),IFERROR(VLOOKUP(CPW120,[1]BA!$A$6:$H$184,{2,5,8},0),{"No encontrado","X","X"}))))</f>
        <v>ALAMBRE RECOCIDO</v>
      </c>
      <c r="CPY120" s="12" t="str">
        <v>Kg</v>
      </c>
      <c r="CPZ120" s="4">
        <v>22</v>
      </c>
      <c r="CQA120" s="1">
        <f t="shared" ref="CQA120" si="8496">(CQA118+CQA119)*0.03</f>
        <v>0.1</v>
      </c>
      <c r="CQB120" s="4">
        <f t="shared" si="618"/>
        <v>2.2000000000000002</v>
      </c>
      <c r="CQE120" s="1" t="s">
        <v>539</v>
      </c>
      <c r="CQF120" s="4" t="str" cm="1">
        <f t="array" ref="CQF120:CQH120">IFERROR(VLOOKUP(CQE120,[1]MA!$A$6:$D$32,{2,3,4},0),IFERROR(VLOOKUP(CQE120,[1]MO!$A$6:$D$26,{2,3,4},0),IFERROR(VLOOKUP(CQE120,[1]MQ!$A$6:$D$26,{2,3,4},0),IFERROR(VLOOKUP(CQE120,[1]BA!$A$6:$H$184,{2,5,8},0),{"No encontrado","X","X"}))))</f>
        <v>ALAMBRE RECOCIDO</v>
      </c>
      <c r="CQG120" s="12" t="str">
        <v>Kg</v>
      </c>
      <c r="CQH120" s="4">
        <v>22</v>
      </c>
      <c r="CQI120" s="1">
        <f t="shared" ref="CQI120" si="8497">(CQI118+CQI119)*0.03</f>
        <v>0.1</v>
      </c>
      <c r="CQJ120" s="4">
        <f t="shared" si="620"/>
        <v>2.2000000000000002</v>
      </c>
      <c r="CQM120" s="1" t="s">
        <v>539</v>
      </c>
      <c r="CQN120" s="4" t="str" cm="1">
        <f t="array" ref="CQN120:CQP120">IFERROR(VLOOKUP(CQM120,[1]MA!$A$6:$D$32,{2,3,4},0),IFERROR(VLOOKUP(CQM120,[1]MO!$A$6:$D$26,{2,3,4},0),IFERROR(VLOOKUP(CQM120,[1]MQ!$A$6:$D$26,{2,3,4},0),IFERROR(VLOOKUP(CQM120,[1]BA!$A$6:$H$184,{2,5,8},0),{"No encontrado","X","X"}))))</f>
        <v>ALAMBRE RECOCIDO</v>
      </c>
      <c r="CQO120" s="12" t="str">
        <v>Kg</v>
      </c>
      <c r="CQP120" s="4">
        <v>22</v>
      </c>
      <c r="CQQ120" s="1">
        <f t="shared" ref="CQQ120" si="8498">(CQQ118+CQQ119)*0.03</f>
        <v>0.1</v>
      </c>
      <c r="CQR120" s="4">
        <f t="shared" si="622"/>
        <v>2.2000000000000002</v>
      </c>
      <c r="CQU120" s="1" t="s">
        <v>539</v>
      </c>
      <c r="CQV120" s="4" t="str" cm="1">
        <f t="array" ref="CQV120:CQX120">IFERROR(VLOOKUP(CQU120,[1]MA!$A$6:$D$32,{2,3,4},0),IFERROR(VLOOKUP(CQU120,[1]MO!$A$6:$D$26,{2,3,4},0),IFERROR(VLOOKUP(CQU120,[1]MQ!$A$6:$D$26,{2,3,4},0),IFERROR(VLOOKUP(CQU120,[1]BA!$A$6:$H$184,{2,5,8},0),{"No encontrado","X","X"}))))</f>
        <v>ALAMBRE RECOCIDO</v>
      </c>
      <c r="CQW120" s="12" t="str">
        <v>Kg</v>
      </c>
      <c r="CQX120" s="4">
        <v>22</v>
      </c>
      <c r="CQY120" s="1">
        <f t="shared" ref="CQY120" si="8499">(CQY118+CQY119)*0.03</f>
        <v>0.1</v>
      </c>
      <c r="CQZ120" s="4">
        <f t="shared" si="624"/>
        <v>2.2000000000000002</v>
      </c>
      <c r="CRC120" s="1" t="s">
        <v>539</v>
      </c>
      <c r="CRD120" s="4" t="str" cm="1">
        <f t="array" ref="CRD120:CRF120">IFERROR(VLOOKUP(CRC120,[1]MA!$A$6:$D$32,{2,3,4},0),IFERROR(VLOOKUP(CRC120,[1]MO!$A$6:$D$26,{2,3,4},0),IFERROR(VLOOKUP(CRC120,[1]MQ!$A$6:$D$26,{2,3,4},0),IFERROR(VLOOKUP(CRC120,[1]BA!$A$6:$H$184,{2,5,8},0),{"No encontrado","X","X"}))))</f>
        <v>ALAMBRE RECOCIDO</v>
      </c>
      <c r="CRE120" s="12" t="str">
        <v>Kg</v>
      </c>
      <c r="CRF120" s="4">
        <v>22</v>
      </c>
      <c r="CRG120" s="1">
        <f t="shared" ref="CRG120" si="8500">(CRG118+CRG119)*0.03</f>
        <v>0.1</v>
      </c>
      <c r="CRH120" s="4">
        <f t="shared" si="626"/>
        <v>2.2000000000000002</v>
      </c>
      <c r="CRK120" s="1" t="s">
        <v>539</v>
      </c>
      <c r="CRL120" s="4" t="str" cm="1">
        <f t="array" ref="CRL120:CRN120">IFERROR(VLOOKUP(CRK120,[1]MA!$A$6:$D$32,{2,3,4},0),IFERROR(VLOOKUP(CRK120,[1]MO!$A$6:$D$26,{2,3,4},0),IFERROR(VLOOKUP(CRK120,[1]MQ!$A$6:$D$26,{2,3,4},0),IFERROR(VLOOKUP(CRK120,[1]BA!$A$6:$H$184,{2,5,8},0),{"No encontrado","X","X"}))))</f>
        <v>ALAMBRE RECOCIDO</v>
      </c>
      <c r="CRM120" s="12" t="str">
        <v>Kg</v>
      </c>
      <c r="CRN120" s="4">
        <v>22</v>
      </c>
      <c r="CRO120" s="1">
        <f t="shared" ref="CRO120" si="8501">(CRO118+CRO119)*0.03</f>
        <v>0.1</v>
      </c>
      <c r="CRP120" s="4">
        <f t="shared" si="628"/>
        <v>2.2000000000000002</v>
      </c>
      <c r="CRS120" s="1" t="s">
        <v>539</v>
      </c>
      <c r="CRT120" s="4" t="str" cm="1">
        <f t="array" ref="CRT120:CRV120">IFERROR(VLOOKUP(CRS120,[1]MA!$A$6:$D$32,{2,3,4},0),IFERROR(VLOOKUP(CRS120,[1]MO!$A$6:$D$26,{2,3,4},0),IFERROR(VLOOKUP(CRS120,[1]MQ!$A$6:$D$26,{2,3,4},0),IFERROR(VLOOKUP(CRS120,[1]BA!$A$6:$H$184,{2,5,8},0),{"No encontrado","X","X"}))))</f>
        <v>ALAMBRE RECOCIDO</v>
      </c>
      <c r="CRU120" s="12" t="str">
        <v>Kg</v>
      </c>
      <c r="CRV120" s="4">
        <v>22</v>
      </c>
      <c r="CRW120" s="1">
        <f t="shared" ref="CRW120" si="8502">(CRW118+CRW119)*0.03</f>
        <v>0.1</v>
      </c>
      <c r="CRX120" s="4">
        <f t="shared" si="630"/>
        <v>2.2000000000000002</v>
      </c>
      <c r="CSA120" s="1" t="s">
        <v>539</v>
      </c>
      <c r="CSB120" s="4" t="str" cm="1">
        <f t="array" ref="CSB120:CSD120">IFERROR(VLOOKUP(CSA120,[1]MA!$A$6:$D$32,{2,3,4},0),IFERROR(VLOOKUP(CSA120,[1]MO!$A$6:$D$26,{2,3,4},0),IFERROR(VLOOKUP(CSA120,[1]MQ!$A$6:$D$26,{2,3,4},0),IFERROR(VLOOKUP(CSA120,[1]BA!$A$6:$H$184,{2,5,8},0),{"No encontrado","X","X"}))))</f>
        <v>ALAMBRE RECOCIDO</v>
      </c>
      <c r="CSC120" s="12" t="str">
        <v>Kg</v>
      </c>
      <c r="CSD120" s="4">
        <v>22</v>
      </c>
      <c r="CSE120" s="1">
        <f t="shared" ref="CSE120" si="8503">(CSE118+CSE119)*0.03</f>
        <v>0.1</v>
      </c>
      <c r="CSF120" s="4">
        <f t="shared" si="632"/>
        <v>2.2000000000000002</v>
      </c>
      <c r="CSI120" s="1" t="s">
        <v>539</v>
      </c>
      <c r="CSJ120" s="4" t="str" cm="1">
        <f t="array" ref="CSJ120:CSL120">IFERROR(VLOOKUP(CSI120,[1]MA!$A$6:$D$32,{2,3,4},0),IFERROR(VLOOKUP(CSI120,[1]MO!$A$6:$D$26,{2,3,4},0),IFERROR(VLOOKUP(CSI120,[1]MQ!$A$6:$D$26,{2,3,4},0),IFERROR(VLOOKUP(CSI120,[1]BA!$A$6:$H$184,{2,5,8},0),{"No encontrado","X","X"}))))</f>
        <v>ALAMBRE RECOCIDO</v>
      </c>
      <c r="CSK120" s="12" t="str">
        <v>Kg</v>
      </c>
      <c r="CSL120" s="4">
        <v>22</v>
      </c>
      <c r="CSM120" s="1">
        <f t="shared" ref="CSM120" si="8504">(CSM118+CSM119)*0.03</f>
        <v>0.1</v>
      </c>
      <c r="CSN120" s="4">
        <f t="shared" si="634"/>
        <v>2.2000000000000002</v>
      </c>
      <c r="CSQ120" s="1" t="s">
        <v>539</v>
      </c>
      <c r="CSR120" s="4" t="str" cm="1">
        <f t="array" ref="CSR120:CST120">IFERROR(VLOOKUP(CSQ120,[1]MA!$A$6:$D$32,{2,3,4},0),IFERROR(VLOOKUP(CSQ120,[1]MO!$A$6:$D$26,{2,3,4},0),IFERROR(VLOOKUP(CSQ120,[1]MQ!$A$6:$D$26,{2,3,4},0),IFERROR(VLOOKUP(CSQ120,[1]BA!$A$6:$H$184,{2,5,8},0),{"No encontrado","X","X"}))))</f>
        <v>ALAMBRE RECOCIDO</v>
      </c>
      <c r="CSS120" s="12" t="str">
        <v>Kg</v>
      </c>
      <c r="CST120" s="4">
        <v>22</v>
      </c>
      <c r="CSU120" s="1">
        <f t="shared" ref="CSU120" si="8505">(CSU118+CSU119)*0.03</f>
        <v>0.1</v>
      </c>
      <c r="CSV120" s="4">
        <f t="shared" si="636"/>
        <v>2.2000000000000002</v>
      </c>
      <c r="CSY120" s="1" t="s">
        <v>539</v>
      </c>
      <c r="CSZ120" s="4" t="str" cm="1">
        <f t="array" ref="CSZ120:CTB120">IFERROR(VLOOKUP(CSY120,[1]MA!$A$6:$D$32,{2,3,4},0),IFERROR(VLOOKUP(CSY120,[1]MO!$A$6:$D$26,{2,3,4},0),IFERROR(VLOOKUP(CSY120,[1]MQ!$A$6:$D$26,{2,3,4},0),IFERROR(VLOOKUP(CSY120,[1]BA!$A$6:$H$184,{2,5,8},0),{"No encontrado","X","X"}))))</f>
        <v>ALAMBRE RECOCIDO</v>
      </c>
      <c r="CTA120" s="12" t="str">
        <v>Kg</v>
      </c>
      <c r="CTB120" s="4">
        <v>22</v>
      </c>
      <c r="CTC120" s="1">
        <f t="shared" ref="CTC120" si="8506">(CTC118+CTC119)*0.03</f>
        <v>0.1</v>
      </c>
      <c r="CTD120" s="4">
        <f t="shared" si="638"/>
        <v>2.2000000000000002</v>
      </c>
      <c r="CTG120" s="1" t="s">
        <v>539</v>
      </c>
      <c r="CTH120" s="4" t="str" cm="1">
        <f t="array" ref="CTH120:CTJ120">IFERROR(VLOOKUP(CTG120,[1]MA!$A$6:$D$32,{2,3,4},0),IFERROR(VLOOKUP(CTG120,[1]MO!$A$6:$D$26,{2,3,4},0),IFERROR(VLOOKUP(CTG120,[1]MQ!$A$6:$D$26,{2,3,4},0),IFERROR(VLOOKUP(CTG120,[1]BA!$A$6:$H$184,{2,5,8},0),{"No encontrado","X","X"}))))</f>
        <v>ALAMBRE RECOCIDO</v>
      </c>
      <c r="CTI120" s="12" t="str">
        <v>Kg</v>
      </c>
      <c r="CTJ120" s="4">
        <v>22</v>
      </c>
      <c r="CTK120" s="1">
        <f t="shared" ref="CTK120" si="8507">(CTK118+CTK119)*0.03</f>
        <v>0.1</v>
      </c>
      <c r="CTL120" s="4">
        <f t="shared" si="640"/>
        <v>2.2000000000000002</v>
      </c>
      <c r="CTO120" s="1" t="s">
        <v>539</v>
      </c>
      <c r="CTP120" s="4" t="str" cm="1">
        <f t="array" ref="CTP120:CTR120">IFERROR(VLOOKUP(CTO120,[1]MA!$A$6:$D$32,{2,3,4},0),IFERROR(VLOOKUP(CTO120,[1]MO!$A$6:$D$26,{2,3,4},0),IFERROR(VLOOKUP(CTO120,[1]MQ!$A$6:$D$26,{2,3,4},0),IFERROR(VLOOKUP(CTO120,[1]BA!$A$6:$H$184,{2,5,8},0),{"No encontrado","X","X"}))))</f>
        <v>ALAMBRE RECOCIDO</v>
      </c>
      <c r="CTQ120" s="12" t="str">
        <v>Kg</v>
      </c>
      <c r="CTR120" s="4">
        <v>22</v>
      </c>
      <c r="CTS120" s="1">
        <f t="shared" ref="CTS120" si="8508">(CTS118+CTS119)*0.03</f>
        <v>0.1</v>
      </c>
      <c r="CTT120" s="4">
        <f t="shared" si="642"/>
        <v>2.2000000000000002</v>
      </c>
      <c r="CTW120" s="1" t="s">
        <v>539</v>
      </c>
      <c r="CTX120" s="4" t="str" cm="1">
        <f t="array" ref="CTX120:CTZ120">IFERROR(VLOOKUP(CTW120,[1]MA!$A$6:$D$32,{2,3,4},0),IFERROR(VLOOKUP(CTW120,[1]MO!$A$6:$D$26,{2,3,4},0),IFERROR(VLOOKUP(CTW120,[1]MQ!$A$6:$D$26,{2,3,4},0),IFERROR(VLOOKUP(CTW120,[1]BA!$A$6:$H$184,{2,5,8},0),{"No encontrado","X","X"}))))</f>
        <v>ALAMBRE RECOCIDO</v>
      </c>
      <c r="CTY120" s="12" t="str">
        <v>Kg</v>
      </c>
      <c r="CTZ120" s="4">
        <v>22</v>
      </c>
      <c r="CUA120" s="1">
        <f t="shared" ref="CUA120" si="8509">(CUA118+CUA119)*0.03</f>
        <v>0.1</v>
      </c>
      <c r="CUB120" s="4">
        <f t="shared" si="644"/>
        <v>2.2000000000000002</v>
      </c>
      <c r="CUE120" s="1" t="s">
        <v>539</v>
      </c>
      <c r="CUF120" s="4" t="str" cm="1">
        <f t="array" ref="CUF120:CUH120">IFERROR(VLOOKUP(CUE120,[1]MA!$A$6:$D$32,{2,3,4},0),IFERROR(VLOOKUP(CUE120,[1]MO!$A$6:$D$26,{2,3,4},0),IFERROR(VLOOKUP(CUE120,[1]MQ!$A$6:$D$26,{2,3,4},0),IFERROR(VLOOKUP(CUE120,[1]BA!$A$6:$H$184,{2,5,8},0),{"No encontrado","X","X"}))))</f>
        <v>ALAMBRE RECOCIDO</v>
      </c>
      <c r="CUG120" s="12" t="str">
        <v>Kg</v>
      </c>
      <c r="CUH120" s="4">
        <v>22</v>
      </c>
      <c r="CUI120" s="1">
        <f t="shared" ref="CUI120" si="8510">(CUI118+CUI119)*0.03</f>
        <v>0.1</v>
      </c>
      <c r="CUJ120" s="4">
        <f t="shared" si="646"/>
        <v>2.2000000000000002</v>
      </c>
      <c r="CUM120" s="1" t="s">
        <v>539</v>
      </c>
      <c r="CUN120" s="4" t="str" cm="1">
        <f t="array" ref="CUN120:CUP120">IFERROR(VLOOKUP(CUM120,[1]MA!$A$6:$D$32,{2,3,4},0),IFERROR(VLOOKUP(CUM120,[1]MO!$A$6:$D$26,{2,3,4},0),IFERROR(VLOOKUP(CUM120,[1]MQ!$A$6:$D$26,{2,3,4},0),IFERROR(VLOOKUP(CUM120,[1]BA!$A$6:$H$184,{2,5,8},0),{"No encontrado","X","X"}))))</f>
        <v>ALAMBRE RECOCIDO</v>
      </c>
      <c r="CUO120" s="12" t="str">
        <v>Kg</v>
      </c>
      <c r="CUP120" s="4">
        <v>22</v>
      </c>
      <c r="CUQ120" s="1">
        <f t="shared" ref="CUQ120" si="8511">(CUQ118+CUQ119)*0.03</f>
        <v>0.1</v>
      </c>
      <c r="CUR120" s="4">
        <f t="shared" si="648"/>
        <v>2.2000000000000002</v>
      </c>
      <c r="CUU120" s="1" t="s">
        <v>539</v>
      </c>
      <c r="CUV120" s="4" t="str" cm="1">
        <f t="array" ref="CUV120:CUX120">IFERROR(VLOOKUP(CUU120,[1]MA!$A$6:$D$32,{2,3,4},0),IFERROR(VLOOKUP(CUU120,[1]MO!$A$6:$D$26,{2,3,4},0),IFERROR(VLOOKUP(CUU120,[1]MQ!$A$6:$D$26,{2,3,4},0),IFERROR(VLOOKUP(CUU120,[1]BA!$A$6:$H$184,{2,5,8},0),{"No encontrado","X","X"}))))</f>
        <v>ALAMBRE RECOCIDO</v>
      </c>
      <c r="CUW120" s="12" t="str">
        <v>Kg</v>
      </c>
      <c r="CUX120" s="4">
        <v>22</v>
      </c>
      <c r="CUY120" s="1">
        <f t="shared" ref="CUY120" si="8512">(CUY118+CUY119)*0.03</f>
        <v>0.1</v>
      </c>
      <c r="CUZ120" s="4">
        <f t="shared" si="650"/>
        <v>2.2000000000000002</v>
      </c>
      <c r="CVC120" s="1" t="s">
        <v>539</v>
      </c>
      <c r="CVD120" s="4" t="str" cm="1">
        <f t="array" ref="CVD120:CVF120">IFERROR(VLOOKUP(CVC120,[1]MA!$A$6:$D$32,{2,3,4},0),IFERROR(VLOOKUP(CVC120,[1]MO!$A$6:$D$26,{2,3,4},0),IFERROR(VLOOKUP(CVC120,[1]MQ!$A$6:$D$26,{2,3,4},0),IFERROR(VLOOKUP(CVC120,[1]BA!$A$6:$H$184,{2,5,8},0),{"No encontrado","X","X"}))))</f>
        <v>ALAMBRE RECOCIDO</v>
      </c>
      <c r="CVE120" s="12" t="str">
        <v>Kg</v>
      </c>
      <c r="CVF120" s="4">
        <v>22</v>
      </c>
      <c r="CVG120" s="1">
        <f t="shared" ref="CVG120" si="8513">(CVG118+CVG119)*0.03</f>
        <v>0.1</v>
      </c>
      <c r="CVH120" s="4">
        <f t="shared" si="652"/>
        <v>2.2000000000000002</v>
      </c>
      <c r="CVK120" s="1" t="s">
        <v>539</v>
      </c>
      <c r="CVL120" s="4" t="str" cm="1">
        <f t="array" ref="CVL120:CVN120">IFERROR(VLOOKUP(CVK120,[1]MA!$A$6:$D$32,{2,3,4},0),IFERROR(VLOOKUP(CVK120,[1]MO!$A$6:$D$26,{2,3,4},0),IFERROR(VLOOKUP(CVK120,[1]MQ!$A$6:$D$26,{2,3,4},0),IFERROR(VLOOKUP(CVK120,[1]BA!$A$6:$H$184,{2,5,8},0),{"No encontrado","X","X"}))))</f>
        <v>ALAMBRE RECOCIDO</v>
      </c>
      <c r="CVM120" s="12" t="str">
        <v>Kg</v>
      </c>
      <c r="CVN120" s="4">
        <v>22</v>
      </c>
      <c r="CVO120" s="1">
        <f t="shared" ref="CVO120" si="8514">(CVO118+CVO119)*0.03</f>
        <v>0.1</v>
      </c>
      <c r="CVP120" s="4">
        <f t="shared" si="654"/>
        <v>2.2000000000000002</v>
      </c>
      <c r="CVS120" s="1" t="s">
        <v>539</v>
      </c>
      <c r="CVT120" s="4" t="str" cm="1">
        <f t="array" ref="CVT120:CVV120">IFERROR(VLOOKUP(CVS120,[1]MA!$A$6:$D$32,{2,3,4},0),IFERROR(VLOOKUP(CVS120,[1]MO!$A$6:$D$26,{2,3,4},0),IFERROR(VLOOKUP(CVS120,[1]MQ!$A$6:$D$26,{2,3,4},0),IFERROR(VLOOKUP(CVS120,[1]BA!$A$6:$H$184,{2,5,8},0),{"No encontrado","X","X"}))))</f>
        <v>ALAMBRE RECOCIDO</v>
      </c>
      <c r="CVU120" s="12" t="str">
        <v>Kg</v>
      </c>
      <c r="CVV120" s="4">
        <v>22</v>
      </c>
      <c r="CVW120" s="1">
        <f t="shared" ref="CVW120" si="8515">(CVW118+CVW119)*0.03</f>
        <v>0.1</v>
      </c>
      <c r="CVX120" s="4">
        <f t="shared" si="656"/>
        <v>2.2000000000000002</v>
      </c>
      <c r="CWA120" s="1" t="s">
        <v>539</v>
      </c>
      <c r="CWB120" s="4" t="str" cm="1">
        <f t="array" ref="CWB120:CWD120">IFERROR(VLOOKUP(CWA120,[1]MA!$A$6:$D$32,{2,3,4},0),IFERROR(VLOOKUP(CWA120,[1]MO!$A$6:$D$26,{2,3,4},0),IFERROR(VLOOKUP(CWA120,[1]MQ!$A$6:$D$26,{2,3,4},0),IFERROR(VLOOKUP(CWA120,[1]BA!$A$6:$H$184,{2,5,8},0),{"No encontrado","X","X"}))))</f>
        <v>ALAMBRE RECOCIDO</v>
      </c>
      <c r="CWC120" s="12" t="str">
        <v>Kg</v>
      </c>
      <c r="CWD120" s="4">
        <v>22</v>
      </c>
      <c r="CWE120" s="1">
        <f t="shared" ref="CWE120" si="8516">(CWE118+CWE119)*0.03</f>
        <v>0.1</v>
      </c>
      <c r="CWF120" s="4">
        <f t="shared" si="658"/>
        <v>2.2000000000000002</v>
      </c>
      <c r="CWI120" s="1" t="s">
        <v>539</v>
      </c>
      <c r="CWJ120" s="4" t="str" cm="1">
        <f t="array" ref="CWJ120:CWL120">IFERROR(VLOOKUP(CWI120,[1]MA!$A$6:$D$32,{2,3,4},0),IFERROR(VLOOKUP(CWI120,[1]MO!$A$6:$D$26,{2,3,4},0),IFERROR(VLOOKUP(CWI120,[1]MQ!$A$6:$D$26,{2,3,4},0),IFERROR(VLOOKUP(CWI120,[1]BA!$A$6:$H$184,{2,5,8},0),{"No encontrado","X","X"}))))</f>
        <v>ALAMBRE RECOCIDO</v>
      </c>
      <c r="CWK120" s="12" t="str">
        <v>Kg</v>
      </c>
      <c r="CWL120" s="4">
        <v>22</v>
      </c>
      <c r="CWM120" s="1">
        <f t="shared" ref="CWM120" si="8517">(CWM118+CWM119)*0.03</f>
        <v>0.1</v>
      </c>
      <c r="CWN120" s="4">
        <f t="shared" si="660"/>
        <v>2.2000000000000002</v>
      </c>
      <c r="CWQ120" s="1" t="s">
        <v>539</v>
      </c>
      <c r="CWR120" s="4" t="str" cm="1">
        <f t="array" ref="CWR120:CWT120">IFERROR(VLOOKUP(CWQ120,[1]MA!$A$6:$D$32,{2,3,4},0),IFERROR(VLOOKUP(CWQ120,[1]MO!$A$6:$D$26,{2,3,4},0),IFERROR(VLOOKUP(CWQ120,[1]MQ!$A$6:$D$26,{2,3,4},0),IFERROR(VLOOKUP(CWQ120,[1]BA!$A$6:$H$184,{2,5,8},0),{"No encontrado","X","X"}))))</f>
        <v>ALAMBRE RECOCIDO</v>
      </c>
      <c r="CWS120" s="12" t="str">
        <v>Kg</v>
      </c>
      <c r="CWT120" s="4">
        <v>22</v>
      </c>
      <c r="CWU120" s="1">
        <f t="shared" ref="CWU120" si="8518">(CWU118+CWU119)*0.03</f>
        <v>0.1</v>
      </c>
      <c r="CWV120" s="4">
        <f t="shared" si="662"/>
        <v>2.2000000000000002</v>
      </c>
      <c r="CWY120" s="1" t="s">
        <v>539</v>
      </c>
      <c r="CWZ120" s="4" t="str" cm="1">
        <f t="array" ref="CWZ120:CXB120">IFERROR(VLOOKUP(CWY120,[1]MA!$A$6:$D$32,{2,3,4},0),IFERROR(VLOOKUP(CWY120,[1]MO!$A$6:$D$26,{2,3,4},0),IFERROR(VLOOKUP(CWY120,[1]MQ!$A$6:$D$26,{2,3,4},0),IFERROR(VLOOKUP(CWY120,[1]BA!$A$6:$H$184,{2,5,8},0),{"No encontrado","X","X"}))))</f>
        <v>ALAMBRE RECOCIDO</v>
      </c>
      <c r="CXA120" s="12" t="str">
        <v>Kg</v>
      </c>
      <c r="CXB120" s="4">
        <v>22</v>
      </c>
      <c r="CXC120" s="1">
        <f t="shared" ref="CXC120" si="8519">(CXC118+CXC119)*0.03</f>
        <v>0.1</v>
      </c>
      <c r="CXD120" s="4">
        <f t="shared" si="664"/>
        <v>2.2000000000000002</v>
      </c>
      <c r="CXG120" s="1" t="s">
        <v>539</v>
      </c>
      <c r="CXH120" s="4" t="str" cm="1">
        <f t="array" ref="CXH120:CXJ120">IFERROR(VLOOKUP(CXG120,[1]MA!$A$6:$D$32,{2,3,4},0),IFERROR(VLOOKUP(CXG120,[1]MO!$A$6:$D$26,{2,3,4},0),IFERROR(VLOOKUP(CXG120,[1]MQ!$A$6:$D$26,{2,3,4},0),IFERROR(VLOOKUP(CXG120,[1]BA!$A$6:$H$184,{2,5,8},0),{"No encontrado","X","X"}))))</f>
        <v>ALAMBRE RECOCIDO</v>
      </c>
      <c r="CXI120" s="12" t="str">
        <v>Kg</v>
      </c>
      <c r="CXJ120" s="4">
        <v>22</v>
      </c>
      <c r="CXK120" s="1">
        <f t="shared" ref="CXK120" si="8520">(CXK118+CXK119)*0.03</f>
        <v>0.1</v>
      </c>
      <c r="CXL120" s="4">
        <f t="shared" si="666"/>
        <v>2.2000000000000002</v>
      </c>
      <c r="CXO120" s="1" t="s">
        <v>539</v>
      </c>
      <c r="CXP120" s="4" t="str" cm="1">
        <f t="array" ref="CXP120:CXR120">IFERROR(VLOOKUP(CXO120,[1]MA!$A$6:$D$32,{2,3,4},0),IFERROR(VLOOKUP(CXO120,[1]MO!$A$6:$D$26,{2,3,4},0),IFERROR(VLOOKUP(CXO120,[1]MQ!$A$6:$D$26,{2,3,4},0),IFERROR(VLOOKUP(CXO120,[1]BA!$A$6:$H$184,{2,5,8},0),{"No encontrado","X","X"}))))</f>
        <v>ALAMBRE RECOCIDO</v>
      </c>
      <c r="CXQ120" s="12" t="str">
        <v>Kg</v>
      </c>
      <c r="CXR120" s="4">
        <v>22</v>
      </c>
      <c r="CXS120" s="1">
        <f t="shared" ref="CXS120" si="8521">(CXS118+CXS119)*0.03</f>
        <v>0.1</v>
      </c>
      <c r="CXT120" s="4">
        <f t="shared" si="668"/>
        <v>2.2000000000000002</v>
      </c>
      <c r="CXW120" s="1" t="s">
        <v>539</v>
      </c>
      <c r="CXX120" s="4" t="str" cm="1">
        <f t="array" ref="CXX120:CXZ120">IFERROR(VLOOKUP(CXW120,[1]MA!$A$6:$D$32,{2,3,4},0),IFERROR(VLOOKUP(CXW120,[1]MO!$A$6:$D$26,{2,3,4},0),IFERROR(VLOOKUP(CXW120,[1]MQ!$A$6:$D$26,{2,3,4},0),IFERROR(VLOOKUP(CXW120,[1]BA!$A$6:$H$184,{2,5,8},0),{"No encontrado","X","X"}))))</f>
        <v>ALAMBRE RECOCIDO</v>
      </c>
      <c r="CXY120" s="12" t="str">
        <v>Kg</v>
      </c>
      <c r="CXZ120" s="4">
        <v>22</v>
      </c>
      <c r="CYA120" s="1">
        <f t="shared" ref="CYA120" si="8522">(CYA118+CYA119)*0.03</f>
        <v>0.1</v>
      </c>
      <c r="CYB120" s="4">
        <f t="shared" si="670"/>
        <v>2.2000000000000002</v>
      </c>
      <c r="CYE120" s="1" t="s">
        <v>539</v>
      </c>
      <c r="CYF120" s="4" t="str" cm="1">
        <f t="array" ref="CYF120:CYH120">IFERROR(VLOOKUP(CYE120,[1]MA!$A$6:$D$32,{2,3,4},0),IFERROR(VLOOKUP(CYE120,[1]MO!$A$6:$D$26,{2,3,4},0),IFERROR(VLOOKUP(CYE120,[1]MQ!$A$6:$D$26,{2,3,4},0),IFERROR(VLOOKUP(CYE120,[1]BA!$A$6:$H$184,{2,5,8},0),{"No encontrado","X","X"}))))</f>
        <v>ALAMBRE RECOCIDO</v>
      </c>
      <c r="CYG120" s="12" t="str">
        <v>Kg</v>
      </c>
      <c r="CYH120" s="4">
        <v>22</v>
      </c>
      <c r="CYI120" s="1">
        <f t="shared" ref="CYI120" si="8523">(CYI118+CYI119)*0.03</f>
        <v>0.1</v>
      </c>
      <c r="CYJ120" s="4">
        <f t="shared" si="672"/>
        <v>2.2000000000000002</v>
      </c>
      <c r="CYM120" s="1" t="s">
        <v>539</v>
      </c>
      <c r="CYN120" s="4" t="str" cm="1">
        <f t="array" ref="CYN120:CYP120">IFERROR(VLOOKUP(CYM120,[1]MA!$A$6:$D$32,{2,3,4},0),IFERROR(VLOOKUP(CYM120,[1]MO!$A$6:$D$26,{2,3,4},0),IFERROR(VLOOKUP(CYM120,[1]MQ!$A$6:$D$26,{2,3,4},0),IFERROR(VLOOKUP(CYM120,[1]BA!$A$6:$H$184,{2,5,8},0),{"No encontrado","X","X"}))))</f>
        <v>ALAMBRE RECOCIDO</v>
      </c>
      <c r="CYO120" s="12" t="str">
        <v>Kg</v>
      </c>
      <c r="CYP120" s="4">
        <v>22</v>
      </c>
      <c r="CYQ120" s="1">
        <f t="shared" ref="CYQ120" si="8524">(CYQ118+CYQ119)*0.03</f>
        <v>0.1</v>
      </c>
      <c r="CYR120" s="4">
        <f t="shared" si="674"/>
        <v>2.2000000000000002</v>
      </c>
      <c r="CYU120" s="1" t="s">
        <v>539</v>
      </c>
      <c r="CYV120" s="4" t="str" cm="1">
        <f t="array" ref="CYV120:CYX120">IFERROR(VLOOKUP(CYU120,[1]MA!$A$6:$D$32,{2,3,4},0),IFERROR(VLOOKUP(CYU120,[1]MO!$A$6:$D$26,{2,3,4},0),IFERROR(VLOOKUP(CYU120,[1]MQ!$A$6:$D$26,{2,3,4},0),IFERROR(VLOOKUP(CYU120,[1]BA!$A$6:$H$184,{2,5,8},0),{"No encontrado","X","X"}))))</f>
        <v>ALAMBRE RECOCIDO</v>
      </c>
      <c r="CYW120" s="12" t="str">
        <v>Kg</v>
      </c>
      <c r="CYX120" s="4">
        <v>22</v>
      </c>
      <c r="CYY120" s="1">
        <f t="shared" ref="CYY120" si="8525">(CYY118+CYY119)*0.03</f>
        <v>0.1</v>
      </c>
      <c r="CYZ120" s="4">
        <f t="shared" si="676"/>
        <v>2.2000000000000002</v>
      </c>
      <c r="CZC120" s="1" t="s">
        <v>539</v>
      </c>
      <c r="CZD120" s="4" t="str" cm="1">
        <f t="array" ref="CZD120:CZF120">IFERROR(VLOOKUP(CZC120,[1]MA!$A$6:$D$32,{2,3,4},0),IFERROR(VLOOKUP(CZC120,[1]MO!$A$6:$D$26,{2,3,4},0),IFERROR(VLOOKUP(CZC120,[1]MQ!$A$6:$D$26,{2,3,4},0),IFERROR(VLOOKUP(CZC120,[1]BA!$A$6:$H$184,{2,5,8},0),{"No encontrado","X","X"}))))</f>
        <v>ALAMBRE RECOCIDO</v>
      </c>
      <c r="CZE120" s="12" t="str">
        <v>Kg</v>
      </c>
      <c r="CZF120" s="4">
        <v>22</v>
      </c>
      <c r="CZG120" s="1">
        <f t="shared" ref="CZG120" si="8526">(CZG118+CZG119)*0.03</f>
        <v>0.1</v>
      </c>
      <c r="CZH120" s="4">
        <f t="shared" si="678"/>
        <v>2.2000000000000002</v>
      </c>
      <c r="CZK120" s="1" t="s">
        <v>539</v>
      </c>
      <c r="CZL120" s="4" t="str" cm="1">
        <f t="array" ref="CZL120:CZN120">IFERROR(VLOOKUP(CZK120,[1]MA!$A$6:$D$32,{2,3,4},0),IFERROR(VLOOKUP(CZK120,[1]MO!$A$6:$D$26,{2,3,4},0),IFERROR(VLOOKUP(CZK120,[1]MQ!$A$6:$D$26,{2,3,4},0),IFERROR(VLOOKUP(CZK120,[1]BA!$A$6:$H$184,{2,5,8},0),{"No encontrado","X","X"}))))</f>
        <v>ALAMBRE RECOCIDO</v>
      </c>
      <c r="CZM120" s="12" t="str">
        <v>Kg</v>
      </c>
      <c r="CZN120" s="4">
        <v>22</v>
      </c>
      <c r="CZO120" s="1">
        <f t="shared" ref="CZO120" si="8527">(CZO118+CZO119)*0.03</f>
        <v>0.1</v>
      </c>
      <c r="CZP120" s="4">
        <f t="shared" si="680"/>
        <v>2.2000000000000002</v>
      </c>
      <c r="CZS120" s="1" t="s">
        <v>539</v>
      </c>
      <c r="CZT120" s="4" t="str" cm="1">
        <f t="array" ref="CZT120:CZV120">IFERROR(VLOOKUP(CZS120,[1]MA!$A$6:$D$32,{2,3,4},0),IFERROR(VLOOKUP(CZS120,[1]MO!$A$6:$D$26,{2,3,4},0),IFERROR(VLOOKUP(CZS120,[1]MQ!$A$6:$D$26,{2,3,4},0),IFERROR(VLOOKUP(CZS120,[1]BA!$A$6:$H$184,{2,5,8},0),{"No encontrado","X","X"}))))</f>
        <v>ALAMBRE RECOCIDO</v>
      </c>
      <c r="CZU120" s="12" t="str">
        <v>Kg</v>
      </c>
      <c r="CZV120" s="4">
        <v>22</v>
      </c>
      <c r="CZW120" s="1">
        <f t="shared" ref="CZW120" si="8528">(CZW118+CZW119)*0.03</f>
        <v>0.1</v>
      </c>
      <c r="CZX120" s="4">
        <f t="shared" si="682"/>
        <v>2.2000000000000002</v>
      </c>
      <c r="DAA120" s="1" t="s">
        <v>539</v>
      </c>
      <c r="DAB120" s="4" t="str" cm="1">
        <f t="array" ref="DAB120:DAD120">IFERROR(VLOOKUP(DAA120,[1]MA!$A$6:$D$32,{2,3,4},0),IFERROR(VLOOKUP(DAA120,[1]MO!$A$6:$D$26,{2,3,4},0),IFERROR(VLOOKUP(DAA120,[1]MQ!$A$6:$D$26,{2,3,4},0),IFERROR(VLOOKUP(DAA120,[1]BA!$A$6:$H$184,{2,5,8},0),{"No encontrado","X","X"}))))</f>
        <v>ALAMBRE RECOCIDO</v>
      </c>
      <c r="DAC120" s="12" t="str">
        <v>Kg</v>
      </c>
      <c r="DAD120" s="4">
        <v>22</v>
      </c>
      <c r="DAE120" s="1">
        <f t="shared" ref="DAE120" si="8529">(DAE118+DAE119)*0.03</f>
        <v>0.1</v>
      </c>
      <c r="DAF120" s="4">
        <f t="shared" si="684"/>
        <v>2.2000000000000002</v>
      </c>
      <c r="DAI120" s="1" t="s">
        <v>539</v>
      </c>
      <c r="DAJ120" s="4" t="str" cm="1">
        <f t="array" ref="DAJ120:DAL120">IFERROR(VLOOKUP(DAI120,[1]MA!$A$6:$D$32,{2,3,4},0),IFERROR(VLOOKUP(DAI120,[1]MO!$A$6:$D$26,{2,3,4},0),IFERROR(VLOOKUP(DAI120,[1]MQ!$A$6:$D$26,{2,3,4},0),IFERROR(VLOOKUP(DAI120,[1]BA!$A$6:$H$184,{2,5,8},0),{"No encontrado","X","X"}))))</f>
        <v>ALAMBRE RECOCIDO</v>
      </c>
      <c r="DAK120" s="12" t="str">
        <v>Kg</v>
      </c>
      <c r="DAL120" s="4">
        <v>22</v>
      </c>
      <c r="DAM120" s="1">
        <f t="shared" ref="DAM120" si="8530">(DAM118+DAM119)*0.03</f>
        <v>0.1</v>
      </c>
      <c r="DAN120" s="4">
        <f t="shared" si="686"/>
        <v>2.2000000000000002</v>
      </c>
      <c r="DAQ120" s="1" t="s">
        <v>539</v>
      </c>
      <c r="DAR120" s="4" t="str" cm="1">
        <f t="array" ref="DAR120:DAT120">IFERROR(VLOOKUP(DAQ120,[1]MA!$A$6:$D$32,{2,3,4},0),IFERROR(VLOOKUP(DAQ120,[1]MO!$A$6:$D$26,{2,3,4},0),IFERROR(VLOOKUP(DAQ120,[1]MQ!$A$6:$D$26,{2,3,4},0),IFERROR(VLOOKUP(DAQ120,[1]BA!$A$6:$H$184,{2,5,8},0),{"No encontrado","X","X"}))))</f>
        <v>ALAMBRE RECOCIDO</v>
      </c>
      <c r="DAS120" s="12" t="str">
        <v>Kg</v>
      </c>
      <c r="DAT120" s="4">
        <v>22</v>
      </c>
      <c r="DAU120" s="1">
        <f t="shared" ref="DAU120" si="8531">(DAU118+DAU119)*0.03</f>
        <v>0.1</v>
      </c>
      <c r="DAV120" s="4">
        <f t="shared" si="688"/>
        <v>2.2000000000000002</v>
      </c>
      <c r="DAY120" s="1" t="s">
        <v>539</v>
      </c>
      <c r="DAZ120" s="4" t="str" cm="1">
        <f t="array" ref="DAZ120:DBB120">IFERROR(VLOOKUP(DAY120,[1]MA!$A$6:$D$32,{2,3,4},0),IFERROR(VLOOKUP(DAY120,[1]MO!$A$6:$D$26,{2,3,4},0),IFERROR(VLOOKUP(DAY120,[1]MQ!$A$6:$D$26,{2,3,4},0),IFERROR(VLOOKUP(DAY120,[1]BA!$A$6:$H$184,{2,5,8},0),{"No encontrado","X","X"}))))</f>
        <v>ALAMBRE RECOCIDO</v>
      </c>
      <c r="DBA120" s="12" t="str">
        <v>Kg</v>
      </c>
      <c r="DBB120" s="4">
        <v>22</v>
      </c>
      <c r="DBC120" s="1">
        <f t="shared" ref="DBC120" si="8532">(DBC118+DBC119)*0.03</f>
        <v>0.1</v>
      </c>
      <c r="DBD120" s="4">
        <f t="shared" si="690"/>
        <v>2.2000000000000002</v>
      </c>
      <c r="DBG120" s="1" t="s">
        <v>539</v>
      </c>
      <c r="DBH120" s="4" t="str" cm="1">
        <f t="array" ref="DBH120:DBJ120">IFERROR(VLOOKUP(DBG120,[1]MA!$A$6:$D$32,{2,3,4},0),IFERROR(VLOOKUP(DBG120,[1]MO!$A$6:$D$26,{2,3,4},0),IFERROR(VLOOKUP(DBG120,[1]MQ!$A$6:$D$26,{2,3,4},0),IFERROR(VLOOKUP(DBG120,[1]BA!$A$6:$H$184,{2,5,8},0),{"No encontrado","X","X"}))))</f>
        <v>ALAMBRE RECOCIDO</v>
      </c>
      <c r="DBI120" s="12" t="str">
        <v>Kg</v>
      </c>
      <c r="DBJ120" s="4">
        <v>22</v>
      </c>
      <c r="DBK120" s="1">
        <f t="shared" ref="DBK120" si="8533">(DBK118+DBK119)*0.03</f>
        <v>0.1</v>
      </c>
      <c r="DBL120" s="4">
        <f t="shared" si="692"/>
        <v>2.2000000000000002</v>
      </c>
      <c r="DBO120" s="1" t="s">
        <v>539</v>
      </c>
      <c r="DBP120" s="4" t="str" cm="1">
        <f t="array" ref="DBP120:DBR120">IFERROR(VLOOKUP(DBO120,[1]MA!$A$6:$D$32,{2,3,4},0),IFERROR(VLOOKUP(DBO120,[1]MO!$A$6:$D$26,{2,3,4},0),IFERROR(VLOOKUP(DBO120,[1]MQ!$A$6:$D$26,{2,3,4},0),IFERROR(VLOOKUP(DBO120,[1]BA!$A$6:$H$184,{2,5,8},0),{"No encontrado","X","X"}))))</f>
        <v>ALAMBRE RECOCIDO</v>
      </c>
      <c r="DBQ120" s="12" t="str">
        <v>Kg</v>
      </c>
      <c r="DBR120" s="4">
        <v>22</v>
      </c>
      <c r="DBS120" s="1">
        <f t="shared" ref="DBS120" si="8534">(DBS118+DBS119)*0.03</f>
        <v>0.1</v>
      </c>
      <c r="DBT120" s="4">
        <f t="shared" si="694"/>
        <v>2.2000000000000002</v>
      </c>
      <c r="DBW120" s="1" t="s">
        <v>539</v>
      </c>
      <c r="DBX120" s="4" t="str" cm="1">
        <f t="array" ref="DBX120:DBZ120">IFERROR(VLOOKUP(DBW120,[1]MA!$A$6:$D$32,{2,3,4},0),IFERROR(VLOOKUP(DBW120,[1]MO!$A$6:$D$26,{2,3,4},0),IFERROR(VLOOKUP(DBW120,[1]MQ!$A$6:$D$26,{2,3,4},0),IFERROR(VLOOKUP(DBW120,[1]BA!$A$6:$H$184,{2,5,8},0),{"No encontrado","X","X"}))))</f>
        <v>ALAMBRE RECOCIDO</v>
      </c>
      <c r="DBY120" s="12" t="str">
        <v>Kg</v>
      </c>
      <c r="DBZ120" s="4">
        <v>22</v>
      </c>
      <c r="DCA120" s="1">
        <f t="shared" ref="DCA120" si="8535">(DCA118+DCA119)*0.03</f>
        <v>0.1</v>
      </c>
      <c r="DCB120" s="4">
        <f t="shared" si="696"/>
        <v>2.2000000000000002</v>
      </c>
      <c r="DCE120" s="1" t="s">
        <v>539</v>
      </c>
      <c r="DCF120" s="4" t="str" cm="1">
        <f t="array" ref="DCF120:DCH120">IFERROR(VLOOKUP(DCE120,[1]MA!$A$6:$D$32,{2,3,4},0),IFERROR(VLOOKUP(DCE120,[1]MO!$A$6:$D$26,{2,3,4},0),IFERROR(VLOOKUP(DCE120,[1]MQ!$A$6:$D$26,{2,3,4},0),IFERROR(VLOOKUP(DCE120,[1]BA!$A$6:$H$184,{2,5,8},0),{"No encontrado","X","X"}))))</f>
        <v>ALAMBRE RECOCIDO</v>
      </c>
      <c r="DCG120" s="12" t="str">
        <v>Kg</v>
      </c>
      <c r="DCH120" s="4">
        <v>22</v>
      </c>
      <c r="DCI120" s="1">
        <f t="shared" ref="DCI120" si="8536">(DCI118+DCI119)*0.03</f>
        <v>0.1</v>
      </c>
      <c r="DCJ120" s="4">
        <f t="shared" si="698"/>
        <v>2.2000000000000002</v>
      </c>
      <c r="DCM120" s="1" t="s">
        <v>539</v>
      </c>
      <c r="DCN120" s="4" t="str" cm="1">
        <f t="array" ref="DCN120:DCP120">IFERROR(VLOOKUP(DCM120,[1]MA!$A$6:$D$32,{2,3,4},0),IFERROR(VLOOKUP(DCM120,[1]MO!$A$6:$D$26,{2,3,4},0),IFERROR(VLOOKUP(DCM120,[1]MQ!$A$6:$D$26,{2,3,4},0),IFERROR(VLOOKUP(DCM120,[1]BA!$A$6:$H$184,{2,5,8},0),{"No encontrado","X","X"}))))</f>
        <v>ALAMBRE RECOCIDO</v>
      </c>
      <c r="DCO120" s="12" t="str">
        <v>Kg</v>
      </c>
      <c r="DCP120" s="4">
        <v>22</v>
      </c>
      <c r="DCQ120" s="1">
        <f t="shared" ref="DCQ120" si="8537">(DCQ118+DCQ119)*0.03</f>
        <v>0.1</v>
      </c>
      <c r="DCR120" s="4">
        <f t="shared" si="700"/>
        <v>2.2000000000000002</v>
      </c>
      <c r="DCU120" s="1" t="s">
        <v>539</v>
      </c>
      <c r="DCV120" s="4" t="str" cm="1">
        <f t="array" ref="DCV120:DCX120">IFERROR(VLOOKUP(DCU120,[1]MA!$A$6:$D$32,{2,3,4},0),IFERROR(VLOOKUP(DCU120,[1]MO!$A$6:$D$26,{2,3,4},0),IFERROR(VLOOKUP(DCU120,[1]MQ!$A$6:$D$26,{2,3,4},0),IFERROR(VLOOKUP(DCU120,[1]BA!$A$6:$H$184,{2,5,8},0),{"No encontrado","X","X"}))))</f>
        <v>ALAMBRE RECOCIDO</v>
      </c>
      <c r="DCW120" s="12" t="str">
        <v>Kg</v>
      </c>
      <c r="DCX120" s="4">
        <v>22</v>
      </c>
      <c r="DCY120" s="1">
        <f t="shared" ref="DCY120" si="8538">(DCY118+DCY119)*0.03</f>
        <v>0.1</v>
      </c>
      <c r="DCZ120" s="4">
        <f t="shared" si="702"/>
        <v>2.2000000000000002</v>
      </c>
      <c r="DDC120" s="1" t="s">
        <v>539</v>
      </c>
      <c r="DDD120" s="4" t="str" cm="1">
        <f t="array" ref="DDD120:DDF120">IFERROR(VLOOKUP(DDC120,[1]MA!$A$6:$D$32,{2,3,4},0),IFERROR(VLOOKUP(DDC120,[1]MO!$A$6:$D$26,{2,3,4},0),IFERROR(VLOOKUP(DDC120,[1]MQ!$A$6:$D$26,{2,3,4},0),IFERROR(VLOOKUP(DDC120,[1]BA!$A$6:$H$184,{2,5,8},0),{"No encontrado","X","X"}))))</f>
        <v>ALAMBRE RECOCIDO</v>
      </c>
      <c r="DDE120" s="12" t="str">
        <v>Kg</v>
      </c>
      <c r="DDF120" s="4">
        <v>22</v>
      </c>
      <c r="DDG120" s="1">
        <f t="shared" ref="DDG120" si="8539">(DDG118+DDG119)*0.03</f>
        <v>0.1</v>
      </c>
      <c r="DDH120" s="4">
        <f t="shared" si="704"/>
        <v>2.2000000000000002</v>
      </c>
      <c r="DDK120" s="1" t="s">
        <v>539</v>
      </c>
      <c r="DDL120" s="4" t="str" cm="1">
        <f t="array" ref="DDL120:DDN120">IFERROR(VLOOKUP(DDK120,[1]MA!$A$6:$D$32,{2,3,4},0),IFERROR(VLOOKUP(DDK120,[1]MO!$A$6:$D$26,{2,3,4},0),IFERROR(VLOOKUP(DDK120,[1]MQ!$A$6:$D$26,{2,3,4},0),IFERROR(VLOOKUP(DDK120,[1]BA!$A$6:$H$184,{2,5,8},0),{"No encontrado","X","X"}))))</f>
        <v>ALAMBRE RECOCIDO</v>
      </c>
      <c r="DDM120" s="12" t="str">
        <v>Kg</v>
      </c>
      <c r="DDN120" s="4">
        <v>22</v>
      </c>
      <c r="DDO120" s="1">
        <f t="shared" ref="DDO120" si="8540">(DDO118+DDO119)*0.03</f>
        <v>0.1</v>
      </c>
      <c r="DDP120" s="4">
        <f t="shared" si="706"/>
        <v>2.2000000000000002</v>
      </c>
      <c r="DDS120" s="1" t="s">
        <v>539</v>
      </c>
      <c r="DDT120" s="4" t="str" cm="1">
        <f t="array" ref="DDT120:DDV120">IFERROR(VLOOKUP(DDS120,[1]MA!$A$6:$D$32,{2,3,4},0),IFERROR(VLOOKUP(DDS120,[1]MO!$A$6:$D$26,{2,3,4},0),IFERROR(VLOOKUP(DDS120,[1]MQ!$A$6:$D$26,{2,3,4},0),IFERROR(VLOOKUP(DDS120,[1]BA!$A$6:$H$184,{2,5,8},0),{"No encontrado","X","X"}))))</f>
        <v>ALAMBRE RECOCIDO</v>
      </c>
      <c r="DDU120" s="12" t="str">
        <v>Kg</v>
      </c>
      <c r="DDV120" s="4">
        <v>22</v>
      </c>
      <c r="DDW120" s="1">
        <f t="shared" ref="DDW120" si="8541">(DDW118+DDW119)*0.03</f>
        <v>0.1</v>
      </c>
      <c r="DDX120" s="4">
        <f t="shared" si="708"/>
        <v>2.2000000000000002</v>
      </c>
      <c r="DEA120" s="1" t="s">
        <v>539</v>
      </c>
      <c r="DEB120" s="4" t="str" cm="1">
        <f t="array" ref="DEB120:DED120">IFERROR(VLOOKUP(DEA120,[1]MA!$A$6:$D$32,{2,3,4},0),IFERROR(VLOOKUP(DEA120,[1]MO!$A$6:$D$26,{2,3,4},0),IFERROR(VLOOKUP(DEA120,[1]MQ!$A$6:$D$26,{2,3,4},0),IFERROR(VLOOKUP(DEA120,[1]BA!$A$6:$H$184,{2,5,8},0),{"No encontrado","X","X"}))))</f>
        <v>ALAMBRE RECOCIDO</v>
      </c>
      <c r="DEC120" s="12" t="str">
        <v>Kg</v>
      </c>
      <c r="DED120" s="4">
        <v>22</v>
      </c>
      <c r="DEE120" s="1">
        <f t="shared" ref="DEE120" si="8542">(DEE118+DEE119)*0.03</f>
        <v>0.1</v>
      </c>
      <c r="DEF120" s="4">
        <f t="shared" si="710"/>
        <v>2.2000000000000002</v>
      </c>
      <c r="DEI120" s="1" t="s">
        <v>539</v>
      </c>
      <c r="DEJ120" s="4" t="str" cm="1">
        <f t="array" ref="DEJ120:DEL120">IFERROR(VLOOKUP(DEI120,[1]MA!$A$6:$D$32,{2,3,4},0),IFERROR(VLOOKUP(DEI120,[1]MO!$A$6:$D$26,{2,3,4},0),IFERROR(VLOOKUP(DEI120,[1]MQ!$A$6:$D$26,{2,3,4},0),IFERROR(VLOOKUP(DEI120,[1]BA!$A$6:$H$184,{2,5,8},0),{"No encontrado","X","X"}))))</f>
        <v>ALAMBRE RECOCIDO</v>
      </c>
      <c r="DEK120" s="12" t="str">
        <v>Kg</v>
      </c>
      <c r="DEL120" s="4">
        <v>22</v>
      </c>
      <c r="DEM120" s="1">
        <f t="shared" ref="DEM120" si="8543">(DEM118+DEM119)*0.03</f>
        <v>0.1</v>
      </c>
      <c r="DEN120" s="4">
        <f t="shared" si="712"/>
        <v>2.2000000000000002</v>
      </c>
      <c r="DEQ120" s="1" t="s">
        <v>539</v>
      </c>
      <c r="DER120" s="4" t="str" cm="1">
        <f t="array" ref="DER120:DET120">IFERROR(VLOOKUP(DEQ120,[1]MA!$A$6:$D$32,{2,3,4},0),IFERROR(VLOOKUP(DEQ120,[1]MO!$A$6:$D$26,{2,3,4},0),IFERROR(VLOOKUP(DEQ120,[1]MQ!$A$6:$D$26,{2,3,4},0),IFERROR(VLOOKUP(DEQ120,[1]BA!$A$6:$H$184,{2,5,8},0),{"No encontrado","X","X"}))))</f>
        <v>ALAMBRE RECOCIDO</v>
      </c>
      <c r="DES120" s="12" t="str">
        <v>Kg</v>
      </c>
      <c r="DET120" s="4">
        <v>22</v>
      </c>
      <c r="DEU120" s="1">
        <f t="shared" ref="DEU120" si="8544">(DEU118+DEU119)*0.03</f>
        <v>0.1</v>
      </c>
      <c r="DEV120" s="4">
        <f t="shared" si="714"/>
        <v>2.2000000000000002</v>
      </c>
      <c r="DEY120" s="1" t="s">
        <v>539</v>
      </c>
      <c r="DEZ120" s="4" t="str" cm="1">
        <f t="array" ref="DEZ120:DFB120">IFERROR(VLOOKUP(DEY120,[1]MA!$A$6:$D$32,{2,3,4},0),IFERROR(VLOOKUP(DEY120,[1]MO!$A$6:$D$26,{2,3,4},0),IFERROR(VLOOKUP(DEY120,[1]MQ!$A$6:$D$26,{2,3,4},0),IFERROR(VLOOKUP(DEY120,[1]BA!$A$6:$H$184,{2,5,8},0),{"No encontrado","X","X"}))))</f>
        <v>ALAMBRE RECOCIDO</v>
      </c>
      <c r="DFA120" s="12" t="str">
        <v>Kg</v>
      </c>
      <c r="DFB120" s="4">
        <v>22</v>
      </c>
      <c r="DFC120" s="1">
        <f t="shared" ref="DFC120" si="8545">(DFC118+DFC119)*0.03</f>
        <v>0.1</v>
      </c>
      <c r="DFD120" s="4">
        <f t="shared" si="716"/>
        <v>2.2000000000000002</v>
      </c>
      <c r="DFG120" s="1" t="s">
        <v>539</v>
      </c>
      <c r="DFH120" s="4" t="str" cm="1">
        <f t="array" ref="DFH120:DFJ120">IFERROR(VLOOKUP(DFG120,[1]MA!$A$6:$D$32,{2,3,4},0),IFERROR(VLOOKUP(DFG120,[1]MO!$A$6:$D$26,{2,3,4},0),IFERROR(VLOOKUP(DFG120,[1]MQ!$A$6:$D$26,{2,3,4},0),IFERROR(VLOOKUP(DFG120,[1]BA!$A$6:$H$184,{2,5,8},0),{"No encontrado","X","X"}))))</f>
        <v>ALAMBRE RECOCIDO</v>
      </c>
      <c r="DFI120" s="12" t="str">
        <v>Kg</v>
      </c>
      <c r="DFJ120" s="4">
        <v>22</v>
      </c>
      <c r="DFK120" s="1">
        <f t="shared" ref="DFK120" si="8546">(DFK118+DFK119)*0.03</f>
        <v>0.1</v>
      </c>
      <c r="DFL120" s="4">
        <f t="shared" si="718"/>
        <v>2.2000000000000002</v>
      </c>
      <c r="DFO120" s="1" t="s">
        <v>539</v>
      </c>
      <c r="DFP120" s="4" t="str" cm="1">
        <f t="array" ref="DFP120:DFR120">IFERROR(VLOOKUP(DFO120,[1]MA!$A$6:$D$32,{2,3,4},0),IFERROR(VLOOKUP(DFO120,[1]MO!$A$6:$D$26,{2,3,4},0),IFERROR(VLOOKUP(DFO120,[1]MQ!$A$6:$D$26,{2,3,4},0),IFERROR(VLOOKUP(DFO120,[1]BA!$A$6:$H$184,{2,5,8},0),{"No encontrado","X","X"}))))</f>
        <v>ALAMBRE RECOCIDO</v>
      </c>
      <c r="DFQ120" s="12" t="str">
        <v>Kg</v>
      </c>
      <c r="DFR120" s="4">
        <v>22</v>
      </c>
      <c r="DFS120" s="1">
        <f t="shared" ref="DFS120" si="8547">(DFS118+DFS119)*0.03</f>
        <v>0.1</v>
      </c>
      <c r="DFT120" s="4">
        <f t="shared" si="720"/>
        <v>2.2000000000000002</v>
      </c>
      <c r="DFW120" s="1" t="s">
        <v>539</v>
      </c>
      <c r="DFX120" s="4" t="str" cm="1">
        <f t="array" ref="DFX120:DFZ120">IFERROR(VLOOKUP(DFW120,[1]MA!$A$6:$D$32,{2,3,4},0),IFERROR(VLOOKUP(DFW120,[1]MO!$A$6:$D$26,{2,3,4},0),IFERROR(VLOOKUP(DFW120,[1]MQ!$A$6:$D$26,{2,3,4},0),IFERROR(VLOOKUP(DFW120,[1]BA!$A$6:$H$184,{2,5,8},0),{"No encontrado","X","X"}))))</f>
        <v>ALAMBRE RECOCIDO</v>
      </c>
      <c r="DFY120" s="12" t="str">
        <v>Kg</v>
      </c>
      <c r="DFZ120" s="4">
        <v>22</v>
      </c>
      <c r="DGA120" s="1">
        <f t="shared" ref="DGA120" si="8548">(DGA118+DGA119)*0.03</f>
        <v>0.1</v>
      </c>
      <c r="DGB120" s="4">
        <f t="shared" si="722"/>
        <v>2.2000000000000002</v>
      </c>
      <c r="DGE120" s="1" t="s">
        <v>539</v>
      </c>
      <c r="DGF120" s="4" t="str" cm="1">
        <f t="array" ref="DGF120:DGH120">IFERROR(VLOOKUP(DGE120,[1]MA!$A$6:$D$32,{2,3,4},0),IFERROR(VLOOKUP(DGE120,[1]MO!$A$6:$D$26,{2,3,4},0),IFERROR(VLOOKUP(DGE120,[1]MQ!$A$6:$D$26,{2,3,4},0),IFERROR(VLOOKUP(DGE120,[1]BA!$A$6:$H$184,{2,5,8},0),{"No encontrado","X","X"}))))</f>
        <v>ALAMBRE RECOCIDO</v>
      </c>
      <c r="DGG120" s="12" t="str">
        <v>Kg</v>
      </c>
      <c r="DGH120" s="4">
        <v>22</v>
      </c>
      <c r="DGI120" s="1">
        <f t="shared" ref="DGI120" si="8549">(DGI118+DGI119)*0.03</f>
        <v>0.1</v>
      </c>
      <c r="DGJ120" s="4">
        <f t="shared" si="724"/>
        <v>2.2000000000000002</v>
      </c>
      <c r="DGM120" s="1" t="s">
        <v>539</v>
      </c>
      <c r="DGN120" s="4" t="str" cm="1">
        <f t="array" ref="DGN120:DGP120">IFERROR(VLOOKUP(DGM120,[1]MA!$A$6:$D$32,{2,3,4},0),IFERROR(VLOOKUP(DGM120,[1]MO!$A$6:$D$26,{2,3,4},0),IFERROR(VLOOKUP(DGM120,[1]MQ!$A$6:$D$26,{2,3,4},0),IFERROR(VLOOKUP(DGM120,[1]BA!$A$6:$H$184,{2,5,8},0),{"No encontrado","X","X"}))))</f>
        <v>ALAMBRE RECOCIDO</v>
      </c>
      <c r="DGO120" s="12" t="str">
        <v>Kg</v>
      </c>
      <c r="DGP120" s="4">
        <v>22</v>
      </c>
      <c r="DGQ120" s="1">
        <f t="shared" ref="DGQ120" si="8550">(DGQ118+DGQ119)*0.03</f>
        <v>0.1</v>
      </c>
      <c r="DGR120" s="4">
        <f t="shared" si="726"/>
        <v>2.2000000000000002</v>
      </c>
      <c r="DGU120" s="1" t="s">
        <v>539</v>
      </c>
      <c r="DGV120" s="4" t="str" cm="1">
        <f t="array" ref="DGV120:DGX120">IFERROR(VLOOKUP(DGU120,[1]MA!$A$6:$D$32,{2,3,4},0),IFERROR(VLOOKUP(DGU120,[1]MO!$A$6:$D$26,{2,3,4},0),IFERROR(VLOOKUP(DGU120,[1]MQ!$A$6:$D$26,{2,3,4},0),IFERROR(VLOOKUP(DGU120,[1]BA!$A$6:$H$184,{2,5,8},0),{"No encontrado","X","X"}))))</f>
        <v>ALAMBRE RECOCIDO</v>
      </c>
      <c r="DGW120" s="12" t="str">
        <v>Kg</v>
      </c>
      <c r="DGX120" s="4">
        <v>22</v>
      </c>
      <c r="DGY120" s="1">
        <f t="shared" ref="DGY120" si="8551">(DGY118+DGY119)*0.03</f>
        <v>0.1</v>
      </c>
      <c r="DGZ120" s="4">
        <f t="shared" si="728"/>
        <v>2.2000000000000002</v>
      </c>
      <c r="DHC120" s="1" t="s">
        <v>539</v>
      </c>
      <c r="DHD120" s="4" t="str" cm="1">
        <f t="array" ref="DHD120:DHF120">IFERROR(VLOOKUP(DHC120,[1]MA!$A$6:$D$32,{2,3,4},0),IFERROR(VLOOKUP(DHC120,[1]MO!$A$6:$D$26,{2,3,4},0),IFERROR(VLOOKUP(DHC120,[1]MQ!$A$6:$D$26,{2,3,4},0),IFERROR(VLOOKUP(DHC120,[1]BA!$A$6:$H$184,{2,5,8},0),{"No encontrado","X","X"}))))</f>
        <v>ALAMBRE RECOCIDO</v>
      </c>
      <c r="DHE120" s="12" t="str">
        <v>Kg</v>
      </c>
      <c r="DHF120" s="4">
        <v>22</v>
      </c>
      <c r="DHG120" s="1">
        <f t="shared" ref="DHG120" si="8552">(DHG118+DHG119)*0.03</f>
        <v>0.1</v>
      </c>
      <c r="DHH120" s="4">
        <f t="shared" si="730"/>
        <v>2.2000000000000002</v>
      </c>
      <c r="DHK120" s="1" t="s">
        <v>539</v>
      </c>
      <c r="DHL120" s="4" t="str" cm="1">
        <f t="array" ref="DHL120:DHN120">IFERROR(VLOOKUP(DHK120,[1]MA!$A$6:$D$32,{2,3,4},0),IFERROR(VLOOKUP(DHK120,[1]MO!$A$6:$D$26,{2,3,4},0),IFERROR(VLOOKUP(DHK120,[1]MQ!$A$6:$D$26,{2,3,4},0),IFERROR(VLOOKUP(DHK120,[1]BA!$A$6:$H$184,{2,5,8},0),{"No encontrado","X","X"}))))</f>
        <v>ALAMBRE RECOCIDO</v>
      </c>
      <c r="DHM120" s="12" t="str">
        <v>Kg</v>
      </c>
      <c r="DHN120" s="4">
        <v>22</v>
      </c>
      <c r="DHO120" s="1">
        <f t="shared" ref="DHO120" si="8553">(DHO118+DHO119)*0.03</f>
        <v>0.1</v>
      </c>
      <c r="DHP120" s="4">
        <f t="shared" si="732"/>
        <v>2.2000000000000002</v>
      </c>
      <c r="DHS120" s="1" t="s">
        <v>539</v>
      </c>
      <c r="DHT120" s="4" t="str" cm="1">
        <f t="array" ref="DHT120:DHV120">IFERROR(VLOOKUP(DHS120,[1]MA!$A$6:$D$32,{2,3,4},0),IFERROR(VLOOKUP(DHS120,[1]MO!$A$6:$D$26,{2,3,4},0),IFERROR(VLOOKUP(DHS120,[1]MQ!$A$6:$D$26,{2,3,4},0),IFERROR(VLOOKUP(DHS120,[1]BA!$A$6:$H$184,{2,5,8},0),{"No encontrado","X","X"}))))</f>
        <v>ALAMBRE RECOCIDO</v>
      </c>
      <c r="DHU120" s="12" t="str">
        <v>Kg</v>
      </c>
      <c r="DHV120" s="4">
        <v>22</v>
      </c>
      <c r="DHW120" s="1">
        <f t="shared" ref="DHW120" si="8554">(DHW118+DHW119)*0.03</f>
        <v>0.1</v>
      </c>
      <c r="DHX120" s="4">
        <f t="shared" si="734"/>
        <v>2.2000000000000002</v>
      </c>
      <c r="DIA120" s="1" t="s">
        <v>539</v>
      </c>
      <c r="DIB120" s="4" t="str" cm="1">
        <f t="array" ref="DIB120:DID120">IFERROR(VLOOKUP(DIA120,[1]MA!$A$6:$D$32,{2,3,4},0),IFERROR(VLOOKUP(DIA120,[1]MO!$A$6:$D$26,{2,3,4},0),IFERROR(VLOOKUP(DIA120,[1]MQ!$A$6:$D$26,{2,3,4},0),IFERROR(VLOOKUP(DIA120,[1]BA!$A$6:$H$184,{2,5,8},0),{"No encontrado","X","X"}))))</f>
        <v>ALAMBRE RECOCIDO</v>
      </c>
      <c r="DIC120" s="12" t="str">
        <v>Kg</v>
      </c>
      <c r="DID120" s="4">
        <v>22</v>
      </c>
      <c r="DIE120" s="1">
        <f t="shared" ref="DIE120" si="8555">(DIE118+DIE119)*0.03</f>
        <v>0.1</v>
      </c>
      <c r="DIF120" s="4">
        <f t="shared" si="736"/>
        <v>2.2000000000000002</v>
      </c>
      <c r="DII120" s="1" t="s">
        <v>539</v>
      </c>
      <c r="DIJ120" s="4" t="str" cm="1">
        <f t="array" ref="DIJ120:DIL120">IFERROR(VLOOKUP(DII120,[1]MA!$A$6:$D$32,{2,3,4},0),IFERROR(VLOOKUP(DII120,[1]MO!$A$6:$D$26,{2,3,4},0),IFERROR(VLOOKUP(DII120,[1]MQ!$A$6:$D$26,{2,3,4},0),IFERROR(VLOOKUP(DII120,[1]BA!$A$6:$H$184,{2,5,8},0),{"No encontrado","X","X"}))))</f>
        <v>ALAMBRE RECOCIDO</v>
      </c>
      <c r="DIK120" s="12" t="str">
        <v>Kg</v>
      </c>
      <c r="DIL120" s="4">
        <v>22</v>
      </c>
      <c r="DIM120" s="1">
        <f t="shared" ref="DIM120" si="8556">(DIM118+DIM119)*0.03</f>
        <v>0.1</v>
      </c>
      <c r="DIN120" s="4">
        <f t="shared" si="738"/>
        <v>2.2000000000000002</v>
      </c>
      <c r="DIQ120" s="1" t="s">
        <v>539</v>
      </c>
      <c r="DIR120" s="4" t="str" cm="1">
        <f t="array" ref="DIR120:DIT120">IFERROR(VLOOKUP(DIQ120,[1]MA!$A$6:$D$32,{2,3,4},0),IFERROR(VLOOKUP(DIQ120,[1]MO!$A$6:$D$26,{2,3,4},0),IFERROR(VLOOKUP(DIQ120,[1]MQ!$A$6:$D$26,{2,3,4},0),IFERROR(VLOOKUP(DIQ120,[1]BA!$A$6:$H$184,{2,5,8},0),{"No encontrado","X","X"}))))</f>
        <v>ALAMBRE RECOCIDO</v>
      </c>
      <c r="DIS120" s="12" t="str">
        <v>Kg</v>
      </c>
      <c r="DIT120" s="4">
        <v>22</v>
      </c>
      <c r="DIU120" s="1">
        <f t="shared" ref="DIU120" si="8557">(DIU118+DIU119)*0.03</f>
        <v>0.1</v>
      </c>
      <c r="DIV120" s="4">
        <f t="shared" si="740"/>
        <v>2.2000000000000002</v>
      </c>
      <c r="DIY120" s="1" t="s">
        <v>539</v>
      </c>
      <c r="DIZ120" s="4" t="str" cm="1">
        <f t="array" ref="DIZ120:DJB120">IFERROR(VLOOKUP(DIY120,[1]MA!$A$6:$D$32,{2,3,4},0),IFERROR(VLOOKUP(DIY120,[1]MO!$A$6:$D$26,{2,3,4},0),IFERROR(VLOOKUP(DIY120,[1]MQ!$A$6:$D$26,{2,3,4},0),IFERROR(VLOOKUP(DIY120,[1]BA!$A$6:$H$184,{2,5,8},0),{"No encontrado","X","X"}))))</f>
        <v>ALAMBRE RECOCIDO</v>
      </c>
      <c r="DJA120" s="12" t="str">
        <v>Kg</v>
      </c>
      <c r="DJB120" s="4">
        <v>22</v>
      </c>
      <c r="DJC120" s="1">
        <f t="shared" ref="DJC120" si="8558">(DJC118+DJC119)*0.03</f>
        <v>0.1</v>
      </c>
      <c r="DJD120" s="4">
        <f t="shared" si="742"/>
        <v>2.2000000000000002</v>
      </c>
      <c r="DJG120" s="1" t="s">
        <v>539</v>
      </c>
      <c r="DJH120" s="4" t="str" cm="1">
        <f t="array" ref="DJH120:DJJ120">IFERROR(VLOOKUP(DJG120,[1]MA!$A$6:$D$32,{2,3,4},0),IFERROR(VLOOKUP(DJG120,[1]MO!$A$6:$D$26,{2,3,4},0),IFERROR(VLOOKUP(DJG120,[1]MQ!$A$6:$D$26,{2,3,4},0),IFERROR(VLOOKUP(DJG120,[1]BA!$A$6:$H$184,{2,5,8},0),{"No encontrado","X","X"}))))</f>
        <v>ALAMBRE RECOCIDO</v>
      </c>
      <c r="DJI120" s="12" t="str">
        <v>Kg</v>
      </c>
      <c r="DJJ120" s="4">
        <v>22</v>
      </c>
      <c r="DJK120" s="1">
        <f t="shared" ref="DJK120" si="8559">(DJK118+DJK119)*0.03</f>
        <v>0.1</v>
      </c>
      <c r="DJL120" s="4">
        <f t="shared" si="744"/>
        <v>2.2000000000000002</v>
      </c>
      <c r="DJO120" s="1" t="s">
        <v>539</v>
      </c>
      <c r="DJP120" s="4" t="str" cm="1">
        <f t="array" ref="DJP120:DJR120">IFERROR(VLOOKUP(DJO120,[1]MA!$A$6:$D$32,{2,3,4},0),IFERROR(VLOOKUP(DJO120,[1]MO!$A$6:$D$26,{2,3,4},0),IFERROR(VLOOKUP(DJO120,[1]MQ!$A$6:$D$26,{2,3,4},0),IFERROR(VLOOKUP(DJO120,[1]BA!$A$6:$H$184,{2,5,8},0),{"No encontrado","X","X"}))))</f>
        <v>ALAMBRE RECOCIDO</v>
      </c>
      <c r="DJQ120" s="12" t="str">
        <v>Kg</v>
      </c>
      <c r="DJR120" s="4">
        <v>22</v>
      </c>
      <c r="DJS120" s="1">
        <f t="shared" ref="DJS120" si="8560">(DJS118+DJS119)*0.03</f>
        <v>0.1</v>
      </c>
      <c r="DJT120" s="4">
        <f t="shared" si="746"/>
        <v>2.2000000000000002</v>
      </c>
      <c r="DJW120" s="1" t="s">
        <v>539</v>
      </c>
      <c r="DJX120" s="4" t="str" cm="1">
        <f t="array" ref="DJX120:DJZ120">IFERROR(VLOOKUP(DJW120,[1]MA!$A$6:$D$32,{2,3,4},0),IFERROR(VLOOKUP(DJW120,[1]MO!$A$6:$D$26,{2,3,4},0),IFERROR(VLOOKUP(DJW120,[1]MQ!$A$6:$D$26,{2,3,4},0),IFERROR(VLOOKUP(DJW120,[1]BA!$A$6:$H$184,{2,5,8},0),{"No encontrado","X","X"}))))</f>
        <v>ALAMBRE RECOCIDO</v>
      </c>
      <c r="DJY120" s="12" t="str">
        <v>Kg</v>
      </c>
      <c r="DJZ120" s="4">
        <v>22</v>
      </c>
      <c r="DKA120" s="1">
        <f t="shared" ref="DKA120" si="8561">(DKA118+DKA119)*0.03</f>
        <v>0.1</v>
      </c>
      <c r="DKB120" s="4">
        <f t="shared" si="748"/>
        <v>2.2000000000000002</v>
      </c>
      <c r="DKE120" s="1" t="s">
        <v>539</v>
      </c>
      <c r="DKF120" s="4" t="str" cm="1">
        <f t="array" ref="DKF120:DKH120">IFERROR(VLOOKUP(DKE120,[1]MA!$A$6:$D$32,{2,3,4},0),IFERROR(VLOOKUP(DKE120,[1]MO!$A$6:$D$26,{2,3,4},0),IFERROR(VLOOKUP(DKE120,[1]MQ!$A$6:$D$26,{2,3,4},0),IFERROR(VLOOKUP(DKE120,[1]BA!$A$6:$H$184,{2,5,8},0),{"No encontrado","X","X"}))))</f>
        <v>ALAMBRE RECOCIDO</v>
      </c>
      <c r="DKG120" s="12" t="str">
        <v>Kg</v>
      </c>
      <c r="DKH120" s="4">
        <v>22</v>
      </c>
      <c r="DKI120" s="1">
        <f t="shared" ref="DKI120" si="8562">(DKI118+DKI119)*0.03</f>
        <v>0.1</v>
      </c>
      <c r="DKJ120" s="4">
        <f t="shared" si="750"/>
        <v>2.2000000000000002</v>
      </c>
      <c r="DKM120" s="1" t="s">
        <v>539</v>
      </c>
      <c r="DKN120" s="4" t="str" cm="1">
        <f t="array" ref="DKN120:DKP120">IFERROR(VLOOKUP(DKM120,[1]MA!$A$6:$D$32,{2,3,4},0),IFERROR(VLOOKUP(DKM120,[1]MO!$A$6:$D$26,{2,3,4},0),IFERROR(VLOOKUP(DKM120,[1]MQ!$A$6:$D$26,{2,3,4},0),IFERROR(VLOOKUP(DKM120,[1]BA!$A$6:$H$184,{2,5,8},0),{"No encontrado","X","X"}))))</f>
        <v>ALAMBRE RECOCIDO</v>
      </c>
      <c r="DKO120" s="12" t="str">
        <v>Kg</v>
      </c>
      <c r="DKP120" s="4">
        <v>22</v>
      </c>
      <c r="DKQ120" s="1">
        <f t="shared" ref="DKQ120" si="8563">(DKQ118+DKQ119)*0.03</f>
        <v>0.1</v>
      </c>
      <c r="DKR120" s="4">
        <f t="shared" si="752"/>
        <v>2.2000000000000002</v>
      </c>
      <c r="DKU120" s="1" t="s">
        <v>539</v>
      </c>
      <c r="DKV120" s="4" t="str" cm="1">
        <f t="array" ref="DKV120:DKX120">IFERROR(VLOOKUP(DKU120,[1]MA!$A$6:$D$32,{2,3,4},0),IFERROR(VLOOKUP(DKU120,[1]MO!$A$6:$D$26,{2,3,4},0),IFERROR(VLOOKUP(DKU120,[1]MQ!$A$6:$D$26,{2,3,4},0),IFERROR(VLOOKUP(DKU120,[1]BA!$A$6:$H$184,{2,5,8},0),{"No encontrado","X","X"}))))</f>
        <v>ALAMBRE RECOCIDO</v>
      </c>
      <c r="DKW120" s="12" t="str">
        <v>Kg</v>
      </c>
      <c r="DKX120" s="4">
        <v>22</v>
      </c>
      <c r="DKY120" s="1">
        <f t="shared" ref="DKY120" si="8564">(DKY118+DKY119)*0.03</f>
        <v>0.1</v>
      </c>
      <c r="DKZ120" s="4">
        <f t="shared" si="754"/>
        <v>2.2000000000000002</v>
      </c>
      <c r="DLC120" s="1" t="s">
        <v>539</v>
      </c>
      <c r="DLD120" s="4" t="str" cm="1">
        <f t="array" ref="DLD120:DLF120">IFERROR(VLOOKUP(DLC120,[1]MA!$A$6:$D$32,{2,3,4},0),IFERROR(VLOOKUP(DLC120,[1]MO!$A$6:$D$26,{2,3,4},0),IFERROR(VLOOKUP(DLC120,[1]MQ!$A$6:$D$26,{2,3,4},0),IFERROR(VLOOKUP(DLC120,[1]BA!$A$6:$H$184,{2,5,8},0),{"No encontrado","X","X"}))))</f>
        <v>ALAMBRE RECOCIDO</v>
      </c>
      <c r="DLE120" s="12" t="str">
        <v>Kg</v>
      </c>
      <c r="DLF120" s="4">
        <v>22</v>
      </c>
      <c r="DLG120" s="1">
        <f t="shared" ref="DLG120" si="8565">(DLG118+DLG119)*0.03</f>
        <v>0.1</v>
      </c>
      <c r="DLH120" s="4">
        <f t="shared" si="756"/>
        <v>2.2000000000000002</v>
      </c>
      <c r="DLK120" s="1" t="s">
        <v>539</v>
      </c>
      <c r="DLL120" s="4" t="str" cm="1">
        <f t="array" ref="DLL120:DLN120">IFERROR(VLOOKUP(DLK120,[1]MA!$A$6:$D$32,{2,3,4},0),IFERROR(VLOOKUP(DLK120,[1]MO!$A$6:$D$26,{2,3,4},0),IFERROR(VLOOKUP(DLK120,[1]MQ!$A$6:$D$26,{2,3,4},0),IFERROR(VLOOKUP(DLK120,[1]BA!$A$6:$H$184,{2,5,8},0),{"No encontrado","X","X"}))))</f>
        <v>ALAMBRE RECOCIDO</v>
      </c>
      <c r="DLM120" s="12" t="str">
        <v>Kg</v>
      </c>
      <c r="DLN120" s="4">
        <v>22</v>
      </c>
      <c r="DLO120" s="1">
        <f t="shared" ref="DLO120" si="8566">(DLO118+DLO119)*0.03</f>
        <v>0.1</v>
      </c>
      <c r="DLP120" s="4">
        <f t="shared" si="758"/>
        <v>2.2000000000000002</v>
      </c>
      <c r="DLS120" s="1" t="s">
        <v>539</v>
      </c>
      <c r="DLT120" s="4" t="str" cm="1">
        <f t="array" ref="DLT120:DLV120">IFERROR(VLOOKUP(DLS120,[1]MA!$A$6:$D$32,{2,3,4},0),IFERROR(VLOOKUP(DLS120,[1]MO!$A$6:$D$26,{2,3,4},0),IFERROR(VLOOKUP(DLS120,[1]MQ!$A$6:$D$26,{2,3,4},0),IFERROR(VLOOKUP(DLS120,[1]BA!$A$6:$H$184,{2,5,8},0),{"No encontrado","X","X"}))))</f>
        <v>ALAMBRE RECOCIDO</v>
      </c>
      <c r="DLU120" s="12" t="str">
        <v>Kg</v>
      </c>
      <c r="DLV120" s="4">
        <v>22</v>
      </c>
      <c r="DLW120" s="1">
        <f t="shared" ref="DLW120" si="8567">(DLW118+DLW119)*0.03</f>
        <v>0.1</v>
      </c>
      <c r="DLX120" s="4">
        <f t="shared" si="760"/>
        <v>2.2000000000000002</v>
      </c>
      <c r="DMA120" s="1" t="s">
        <v>539</v>
      </c>
      <c r="DMB120" s="4" t="str" cm="1">
        <f t="array" ref="DMB120:DMD120">IFERROR(VLOOKUP(DMA120,[1]MA!$A$6:$D$32,{2,3,4},0),IFERROR(VLOOKUP(DMA120,[1]MO!$A$6:$D$26,{2,3,4},0),IFERROR(VLOOKUP(DMA120,[1]MQ!$A$6:$D$26,{2,3,4},0),IFERROR(VLOOKUP(DMA120,[1]BA!$A$6:$H$184,{2,5,8},0),{"No encontrado","X","X"}))))</f>
        <v>ALAMBRE RECOCIDO</v>
      </c>
      <c r="DMC120" s="12" t="str">
        <v>Kg</v>
      </c>
      <c r="DMD120" s="4">
        <v>22</v>
      </c>
      <c r="DME120" s="1">
        <f t="shared" ref="DME120" si="8568">(DME118+DME119)*0.03</f>
        <v>0.1</v>
      </c>
      <c r="DMF120" s="4">
        <f t="shared" si="762"/>
        <v>2.2000000000000002</v>
      </c>
      <c r="DMI120" s="1" t="s">
        <v>539</v>
      </c>
      <c r="DMJ120" s="4" t="str" cm="1">
        <f t="array" ref="DMJ120:DML120">IFERROR(VLOOKUP(DMI120,[1]MA!$A$6:$D$32,{2,3,4},0),IFERROR(VLOOKUP(DMI120,[1]MO!$A$6:$D$26,{2,3,4},0),IFERROR(VLOOKUP(DMI120,[1]MQ!$A$6:$D$26,{2,3,4},0),IFERROR(VLOOKUP(DMI120,[1]BA!$A$6:$H$184,{2,5,8},0),{"No encontrado","X","X"}))))</f>
        <v>ALAMBRE RECOCIDO</v>
      </c>
      <c r="DMK120" s="12" t="str">
        <v>Kg</v>
      </c>
      <c r="DML120" s="4">
        <v>22</v>
      </c>
      <c r="DMM120" s="1">
        <f t="shared" ref="DMM120" si="8569">(DMM118+DMM119)*0.03</f>
        <v>0.1</v>
      </c>
      <c r="DMN120" s="4">
        <f t="shared" si="764"/>
        <v>2.2000000000000002</v>
      </c>
      <c r="DMQ120" s="1" t="s">
        <v>539</v>
      </c>
      <c r="DMR120" s="4" t="str" cm="1">
        <f t="array" ref="DMR120:DMT120">IFERROR(VLOOKUP(DMQ120,[1]MA!$A$6:$D$32,{2,3,4},0),IFERROR(VLOOKUP(DMQ120,[1]MO!$A$6:$D$26,{2,3,4},0),IFERROR(VLOOKUP(DMQ120,[1]MQ!$A$6:$D$26,{2,3,4},0),IFERROR(VLOOKUP(DMQ120,[1]BA!$A$6:$H$184,{2,5,8},0),{"No encontrado","X","X"}))))</f>
        <v>ALAMBRE RECOCIDO</v>
      </c>
      <c r="DMS120" s="12" t="str">
        <v>Kg</v>
      </c>
      <c r="DMT120" s="4">
        <v>22</v>
      </c>
      <c r="DMU120" s="1">
        <f t="shared" ref="DMU120" si="8570">(DMU118+DMU119)*0.03</f>
        <v>0.1</v>
      </c>
      <c r="DMV120" s="4">
        <f t="shared" si="766"/>
        <v>2.2000000000000002</v>
      </c>
      <c r="DMY120" s="1" t="s">
        <v>539</v>
      </c>
      <c r="DMZ120" s="4" t="str" cm="1">
        <f t="array" ref="DMZ120:DNB120">IFERROR(VLOOKUP(DMY120,[1]MA!$A$6:$D$32,{2,3,4},0),IFERROR(VLOOKUP(DMY120,[1]MO!$A$6:$D$26,{2,3,4},0),IFERROR(VLOOKUP(DMY120,[1]MQ!$A$6:$D$26,{2,3,4},0),IFERROR(VLOOKUP(DMY120,[1]BA!$A$6:$H$184,{2,5,8},0),{"No encontrado","X","X"}))))</f>
        <v>ALAMBRE RECOCIDO</v>
      </c>
      <c r="DNA120" s="12" t="str">
        <v>Kg</v>
      </c>
      <c r="DNB120" s="4">
        <v>22</v>
      </c>
      <c r="DNC120" s="1">
        <f t="shared" ref="DNC120" si="8571">(DNC118+DNC119)*0.03</f>
        <v>0.1</v>
      </c>
      <c r="DND120" s="4">
        <f t="shared" si="768"/>
        <v>2.2000000000000002</v>
      </c>
      <c r="DNG120" s="1" t="s">
        <v>539</v>
      </c>
      <c r="DNH120" s="4" t="str" cm="1">
        <f t="array" ref="DNH120:DNJ120">IFERROR(VLOOKUP(DNG120,[1]MA!$A$6:$D$32,{2,3,4},0),IFERROR(VLOOKUP(DNG120,[1]MO!$A$6:$D$26,{2,3,4},0),IFERROR(VLOOKUP(DNG120,[1]MQ!$A$6:$D$26,{2,3,4},0),IFERROR(VLOOKUP(DNG120,[1]BA!$A$6:$H$184,{2,5,8},0),{"No encontrado","X","X"}))))</f>
        <v>ALAMBRE RECOCIDO</v>
      </c>
      <c r="DNI120" s="12" t="str">
        <v>Kg</v>
      </c>
      <c r="DNJ120" s="4">
        <v>22</v>
      </c>
      <c r="DNK120" s="1">
        <f t="shared" ref="DNK120" si="8572">(DNK118+DNK119)*0.03</f>
        <v>0.1</v>
      </c>
      <c r="DNL120" s="4">
        <f t="shared" si="770"/>
        <v>2.2000000000000002</v>
      </c>
      <c r="DNO120" s="1" t="s">
        <v>539</v>
      </c>
      <c r="DNP120" s="4" t="str" cm="1">
        <f t="array" ref="DNP120:DNR120">IFERROR(VLOOKUP(DNO120,[1]MA!$A$6:$D$32,{2,3,4},0),IFERROR(VLOOKUP(DNO120,[1]MO!$A$6:$D$26,{2,3,4},0),IFERROR(VLOOKUP(DNO120,[1]MQ!$A$6:$D$26,{2,3,4},0),IFERROR(VLOOKUP(DNO120,[1]BA!$A$6:$H$184,{2,5,8},0),{"No encontrado","X","X"}))))</f>
        <v>ALAMBRE RECOCIDO</v>
      </c>
      <c r="DNQ120" s="12" t="str">
        <v>Kg</v>
      </c>
      <c r="DNR120" s="4">
        <v>22</v>
      </c>
      <c r="DNS120" s="1">
        <f t="shared" ref="DNS120" si="8573">(DNS118+DNS119)*0.03</f>
        <v>0.1</v>
      </c>
      <c r="DNT120" s="4">
        <f t="shared" si="772"/>
        <v>2.2000000000000002</v>
      </c>
      <c r="DNW120" s="1" t="s">
        <v>539</v>
      </c>
      <c r="DNX120" s="4" t="str" cm="1">
        <f t="array" ref="DNX120:DNZ120">IFERROR(VLOOKUP(DNW120,[1]MA!$A$6:$D$32,{2,3,4},0),IFERROR(VLOOKUP(DNW120,[1]MO!$A$6:$D$26,{2,3,4},0),IFERROR(VLOOKUP(DNW120,[1]MQ!$A$6:$D$26,{2,3,4},0),IFERROR(VLOOKUP(DNW120,[1]BA!$A$6:$H$184,{2,5,8},0),{"No encontrado","X","X"}))))</f>
        <v>ALAMBRE RECOCIDO</v>
      </c>
      <c r="DNY120" s="12" t="str">
        <v>Kg</v>
      </c>
      <c r="DNZ120" s="4">
        <v>22</v>
      </c>
      <c r="DOA120" s="1">
        <f t="shared" ref="DOA120" si="8574">(DOA118+DOA119)*0.03</f>
        <v>0.1</v>
      </c>
      <c r="DOB120" s="4">
        <f t="shared" si="774"/>
        <v>2.2000000000000002</v>
      </c>
      <c r="DOE120" s="1" t="s">
        <v>539</v>
      </c>
      <c r="DOF120" s="4" t="str" cm="1">
        <f t="array" ref="DOF120:DOH120">IFERROR(VLOOKUP(DOE120,[1]MA!$A$6:$D$32,{2,3,4},0),IFERROR(VLOOKUP(DOE120,[1]MO!$A$6:$D$26,{2,3,4},0),IFERROR(VLOOKUP(DOE120,[1]MQ!$A$6:$D$26,{2,3,4},0),IFERROR(VLOOKUP(DOE120,[1]BA!$A$6:$H$184,{2,5,8},0),{"No encontrado","X","X"}))))</f>
        <v>ALAMBRE RECOCIDO</v>
      </c>
      <c r="DOG120" s="12" t="str">
        <v>Kg</v>
      </c>
      <c r="DOH120" s="4">
        <v>22</v>
      </c>
      <c r="DOI120" s="1">
        <f t="shared" ref="DOI120" si="8575">(DOI118+DOI119)*0.03</f>
        <v>0.1</v>
      </c>
      <c r="DOJ120" s="4">
        <f t="shared" si="776"/>
        <v>2.2000000000000002</v>
      </c>
      <c r="DOM120" s="1" t="s">
        <v>539</v>
      </c>
      <c r="DON120" s="4" t="str" cm="1">
        <f t="array" ref="DON120:DOP120">IFERROR(VLOOKUP(DOM120,[1]MA!$A$6:$D$32,{2,3,4},0),IFERROR(VLOOKUP(DOM120,[1]MO!$A$6:$D$26,{2,3,4},0),IFERROR(VLOOKUP(DOM120,[1]MQ!$A$6:$D$26,{2,3,4},0),IFERROR(VLOOKUP(DOM120,[1]BA!$A$6:$H$184,{2,5,8},0),{"No encontrado","X","X"}))))</f>
        <v>ALAMBRE RECOCIDO</v>
      </c>
      <c r="DOO120" s="12" t="str">
        <v>Kg</v>
      </c>
      <c r="DOP120" s="4">
        <v>22</v>
      </c>
      <c r="DOQ120" s="1">
        <f t="shared" ref="DOQ120" si="8576">(DOQ118+DOQ119)*0.03</f>
        <v>0.1</v>
      </c>
      <c r="DOR120" s="4">
        <f t="shared" si="778"/>
        <v>2.2000000000000002</v>
      </c>
      <c r="DOU120" s="1" t="s">
        <v>539</v>
      </c>
      <c r="DOV120" s="4" t="str" cm="1">
        <f t="array" ref="DOV120:DOX120">IFERROR(VLOOKUP(DOU120,[1]MA!$A$6:$D$32,{2,3,4},0),IFERROR(VLOOKUP(DOU120,[1]MO!$A$6:$D$26,{2,3,4},0),IFERROR(VLOOKUP(DOU120,[1]MQ!$A$6:$D$26,{2,3,4},0),IFERROR(VLOOKUP(DOU120,[1]BA!$A$6:$H$184,{2,5,8},0),{"No encontrado","X","X"}))))</f>
        <v>ALAMBRE RECOCIDO</v>
      </c>
      <c r="DOW120" s="12" t="str">
        <v>Kg</v>
      </c>
      <c r="DOX120" s="4">
        <v>22</v>
      </c>
      <c r="DOY120" s="1">
        <f t="shared" ref="DOY120" si="8577">(DOY118+DOY119)*0.03</f>
        <v>0.1</v>
      </c>
      <c r="DOZ120" s="4">
        <f t="shared" si="780"/>
        <v>2.2000000000000002</v>
      </c>
      <c r="DPC120" s="1" t="s">
        <v>539</v>
      </c>
      <c r="DPD120" s="4" t="str" cm="1">
        <f t="array" ref="DPD120:DPF120">IFERROR(VLOOKUP(DPC120,[1]MA!$A$6:$D$32,{2,3,4},0),IFERROR(VLOOKUP(DPC120,[1]MO!$A$6:$D$26,{2,3,4},0),IFERROR(VLOOKUP(DPC120,[1]MQ!$A$6:$D$26,{2,3,4},0),IFERROR(VLOOKUP(DPC120,[1]BA!$A$6:$H$184,{2,5,8},0),{"No encontrado","X","X"}))))</f>
        <v>ALAMBRE RECOCIDO</v>
      </c>
      <c r="DPE120" s="12" t="str">
        <v>Kg</v>
      </c>
      <c r="DPF120" s="4">
        <v>22</v>
      </c>
      <c r="DPG120" s="1">
        <f t="shared" ref="DPG120" si="8578">(DPG118+DPG119)*0.03</f>
        <v>0.1</v>
      </c>
      <c r="DPH120" s="4">
        <f t="shared" si="782"/>
        <v>2.2000000000000002</v>
      </c>
      <c r="DPK120" s="1" t="s">
        <v>539</v>
      </c>
      <c r="DPL120" s="4" t="str" cm="1">
        <f t="array" ref="DPL120:DPN120">IFERROR(VLOOKUP(DPK120,[1]MA!$A$6:$D$32,{2,3,4},0),IFERROR(VLOOKUP(DPK120,[1]MO!$A$6:$D$26,{2,3,4},0),IFERROR(VLOOKUP(DPK120,[1]MQ!$A$6:$D$26,{2,3,4},0),IFERROR(VLOOKUP(DPK120,[1]BA!$A$6:$H$184,{2,5,8},0),{"No encontrado","X","X"}))))</f>
        <v>ALAMBRE RECOCIDO</v>
      </c>
      <c r="DPM120" s="12" t="str">
        <v>Kg</v>
      </c>
      <c r="DPN120" s="4">
        <v>22</v>
      </c>
      <c r="DPO120" s="1">
        <f t="shared" ref="DPO120" si="8579">(DPO118+DPO119)*0.03</f>
        <v>0.1</v>
      </c>
      <c r="DPP120" s="4">
        <f t="shared" si="784"/>
        <v>2.2000000000000002</v>
      </c>
      <c r="DPS120" s="1" t="s">
        <v>539</v>
      </c>
      <c r="DPT120" s="4" t="str" cm="1">
        <f t="array" ref="DPT120:DPV120">IFERROR(VLOOKUP(DPS120,[1]MA!$A$6:$D$32,{2,3,4},0),IFERROR(VLOOKUP(DPS120,[1]MO!$A$6:$D$26,{2,3,4},0),IFERROR(VLOOKUP(DPS120,[1]MQ!$A$6:$D$26,{2,3,4},0),IFERROR(VLOOKUP(DPS120,[1]BA!$A$6:$H$184,{2,5,8},0),{"No encontrado","X","X"}))))</f>
        <v>ALAMBRE RECOCIDO</v>
      </c>
      <c r="DPU120" s="12" t="str">
        <v>Kg</v>
      </c>
      <c r="DPV120" s="4">
        <v>22</v>
      </c>
      <c r="DPW120" s="1">
        <f t="shared" ref="DPW120" si="8580">(DPW118+DPW119)*0.03</f>
        <v>0.1</v>
      </c>
      <c r="DPX120" s="4">
        <f t="shared" si="786"/>
        <v>2.2000000000000002</v>
      </c>
      <c r="DQA120" s="1" t="s">
        <v>539</v>
      </c>
      <c r="DQB120" s="4" t="str" cm="1">
        <f t="array" ref="DQB120:DQD120">IFERROR(VLOOKUP(DQA120,[1]MA!$A$6:$D$32,{2,3,4},0),IFERROR(VLOOKUP(DQA120,[1]MO!$A$6:$D$26,{2,3,4},0),IFERROR(VLOOKUP(DQA120,[1]MQ!$A$6:$D$26,{2,3,4},0),IFERROR(VLOOKUP(DQA120,[1]BA!$A$6:$H$184,{2,5,8},0),{"No encontrado","X","X"}))))</f>
        <v>ALAMBRE RECOCIDO</v>
      </c>
      <c r="DQC120" s="12" t="str">
        <v>Kg</v>
      </c>
      <c r="DQD120" s="4">
        <v>22</v>
      </c>
      <c r="DQE120" s="1">
        <f t="shared" ref="DQE120" si="8581">(DQE118+DQE119)*0.03</f>
        <v>0.1</v>
      </c>
      <c r="DQF120" s="4">
        <f t="shared" si="788"/>
        <v>2.2000000000000002</v>
      </c>
      <c r="DQI120" s="1" t="s">
        <v>539</v>
      </c>
      <c r="DQJ120" s="4" t="str" cm="1">
        <f t="array" ref="DQJ120:DQL120">IFERROR(VLOOKUP(DQI120,[1]MA!$A$6:$D$32,{2,3,4},0),IFERROR(VLOOKUP(DQI120,[1]MO!$A$6:$D$26,{2,3,4},0),IFERROR(VLOOKUP(DQI120,[1]MQ!$A$6:$D$26,{2,3,4},0),IFERROR(VLOOKUP(DQI120,[1]BA!$A$6:$H$184,{2,5,8},0),{"No encontrado","X","X"}))))</f>
        <v>ALAMBRE RECOCIDO</v>
      </c>
      <c r="DQK120" s="12" t="str">
        <v>Kg</v>
      </c>
      <c r="DQL120" s="4">
        <v>22</v>
      </c>
      <c r="DQM120" s="1">
        <f t="shared" ref="DQM120" si="8582">(DQM118+DQM119)*0.03</f>
        <v>0.1</v>
      </c>
      <c r="DQN120" s="4">
        <f t="shared" si="790"/>
        <v>2.2000000000000002</v>
      </c>
      <c r="DQQ120" s="1" t="s">
        <v>539</v>
      </c>
      <c r="DQR120" s="4" t="str" cm="1">
        <f t="array" ref="DQR120:DQT120">IFERROR(VLOOKUP(DQQ120,[1]MA!$A$6:$D$32,{2,3,4},0),IFERROR(VLOOKUP(DQQ120,[1]MO!$A$6:$D$26,{2,3,4},0),IFERROR(VLOOKUP(DQQ120,[1]MQ!$A$6:$D$26,{2,3,4},0),IFERROR(VLOOKUP(DQQ120,[1]BA!$A$6:$H$184,{2,5,8},0),{"No encontrado","X","X"}))))</f>
        <v>ALAMBRE RECOCIDO</v>
      </c>
      <c r="DQS120" s="12" t="str">
        <v>Kg</v>
      </c>
      <c r="DQT120" s="4">
        <v>22</v>
      </c>
      <c r="DQU120" s="1">
        <f t="shared" ref="DQU120" si="8583">(DQU118+DQU119)*0.03</f>
        <v>0.1</v>
      </c>
      <c r="DQV120" s="4">
        <f t="shared" si="792"/>
        <v>2.2000000000000002</v>
      </c>
      <c r="DQY120" s="1" t="s">
        <v>539</v>
      </c>
      <c r="DQZ120" s="4" t="str" cm="1">
        <f t="array" ref="DQZ120:DRB120">IFERROR(VLOOKUP(DQY120,[1]MA!$A$6:$D$32,{2,3,4},0),IFERROR(VLOOKUP(DQY120,[1]MO!$A$6:$D$26,{2,3,4},0),IFERROR(VLOOKUP(DQY120,[1]MQ!$A$6:$D$26,{2,3,4},0),IFERROR(VLOOKUP(DQY120,[1]BA!$A$6:$H$184,{2,5,8},0),{"No encontrado","X","X"}))))</f>
        <v>ALAMBRE RECOCIDO</v>
      </c>
      <c r="DRA120" s="12" t="str">
        <v>Kg</v>
      </c>
      <c r="DRB120" s="4">
        <v>22</v>
      </c>
      <c r="DRC120" s="1">
        <f t="shared" ref="DRC120" si="8584">(DRC118+DRC119)*0.03</f>
        <v>0.1</v>
      </c>
      <c r="DRD120" s="4">
        <f t="shared" si="794"/>
        <v>2.2000000000000002</v>
      </c>
      <c r="DRG120" s="1" t="s">
        <v>539</v>
      </c>
      <c r="DRH120" s="4" t="str" cm="1">
        <f t="array" ref="DRH120:DRJ120">IFERROR(VLOOKUP(DRG120,[1]MA!$A$6:$D$32,{2,3,4},0),IFERROR(VLOOKUP(DRG120,[1]MO!$A$6:$D$26,{2,3,4},0),IFERROR(VLOOKUP(DRG120,[1]MQ!$A$6:$D$26,{2,3,4},0),IFERROR(VLOOKUP(DRG120,[1]BA!$A$6:$H$184,{2,5,8},0),{"No encontrado","X","X"}))))</f>
        <v>ALAMBRE RECOCIDO</v>
      </c>
      <c r="DRI120" s="12" t="str">
        <v>Kg</v>
      </c>
      <c r="DRJ120" s="4">
        <v>22</v>
      </c>
      <c r="DRK120" s="1">
        <f t="shared" ref="DRK120" si="8585">(DRK118+DRK119)*0.03</f>
        <v>0.1</v>
      </c>
      <c r="DRL120" s="4">
        <f t="shared" si="796"/>
        <v>2.2000000000000002</v>
      </c>
      <c r="DRO120" s="1" t="s">
        <v>539</v>
      </c>
      <c r="DRP120" s="4" t="str" cm="1">
        <f t="array" ref="DRP120:DRR120">IFERROR(VLOOKUP(DRO120,[1]MA!$A$6:$D$32,{2,3,4},0),IFERROR(VLOOKUP(DRO120,[1]MO!$A$6:$D$26,{2,3,4},0),IFERROR(VLOOKUP(DRO120,[1]MQ!$A$6:$D$26,{2,3,4},0),IFERROR(VLOOKUP(DRO120,[1]BA!$A$6:$H$184,{2,5,8},0),{"No encontrado","X","X"}))))</f>
        <v>ALAMBRE RECOCIDO</v>
      </c>
      <c r="DRQ120" s="12" t="str">
        <v>Kg</v>
      </c>
      <c r="DRR120" s="4">
        <v>22</v>
      </c>
      <c r="DRS120" s="1">
        <f t="shared" ref="DRS120" si="8586">(DRS118+DRS119)*0.03</f>
        <v>0.1</v>
      </c>
      <c r="DRT120" s="4">
        <f t="shared" si="798"/>
        <v>2.2000000000000002</v>
      </c>
      <c r="DRW120" s="1" t="s">
        <v>539</v>
      </c>
      <c r="DRX120" s="4" t="str" cm="1">
        <f t="array" ref="DRX120:DRZ120">IFERROR(VLOOKUP(DRW120,[1]MA!$A$6:$D$32,{2,3,4},0),IFERROR(VLOOKUP(DRW120,[1]MO!$A$6:$D$26,{2,3,4},0),IFERROR(VLOOKUP(DRW120,[1]MQ!$A$6:$D$26,{2,3,4},0),IFERROR(VLOOKUP(DRW120,[1]BA!$A$6:$H$184,{2,5,8},0),{"No encontrado","X","X"}))))</f>
        <v>ALAMBRE RECOCIDO</v>
      </c>
      <c r="DRY120" s="12" t="str">
        <v>Kg</v>
      </c>
      <c r="DRZ120" s="4">
        <v>22</v>
      </c>
      <c r="DSA120" s="1">
        <f t="shared" ref="DSA120" si="8587">(DSA118+DSA119)*0.03</f>
        <v>0.1</v>
      </c>
      <c r="DSB120" s="4">
        <f t="shared" si="800"/>
        <v>2.2000000000000002</v>
      </c>
      <c r="DSE120" s="1" t="s">
        <v>539</v>
      </c>
      <c r="DSF120" s="4" t="str" cm="1">
        <f t="array" ref="DSF120:DSH120">IFERROR(VLOOKUP(DSE120,[1]MA!$A$6:$D$32,{2,3,4},0),IFERROR(VLOOKUP(DSE120,[1]MO!$A$6:$D$26,{2,3,4},0),IFERROR(VLOOKUP(DSE120,[1]MQ!$A$6:$D$26,{2,3,4},0),IFERROR(VLOOKUP(DSE120,[1]BA!$A$6:$H$184,{2,5,8},0),{"No encontrado","X","X"}))))</f>
        <v>ALAMBRE RECOCIDO</v>
      </c>
      <c r="DSG120" s="12" t="str">
        <v>Kg</v>
      </c>
      <c r="DSH120" s="4">
        <v>22</v>
      </c>
      <c r="DSI120" s="1">
        <f t="shared" ref="DSI120" si="8588">(DSI118+DSI119)*0.03</f>
        <v>0.1</v>
      </c>
      <c r="DSJ120" s="4">
        <f t="shared" si="802"/>
        <v>2.2000000000000002</v>
      </c>
      <c r="DSM120" s="1" t="s">
        <v>539</v>
      </c>
      <c r="DSN120" s="4" t="str" cm="1">
        <f t="array" ref="DSN120:DSP120">IFERROR(VLOOKUP(DSM120,[1]MA!$A$6:$D$32,{2,3,4},0),IFERROR(VLOOKUP(DSM120,[1]MO!$A$6:$D$26,{2,3,4},0),IFERROR(VLOOKUP(DSM120,[1]MQ!$A$6:$D$26,{2,3,4},0),IFERROR(VLOOKUP(DSM120,[1]BA!$A$6:$H$184,{2,5,8},0),{"No encontrado","X","X"}))))</f>
        <v>ALAMBRE RECOCIDO</v>
      </c>
      <c r="DSO120" s="12" t="str">
        <v>Kg</v>
      </c>
      <c r="DSP120" s="4">
        <v>22</v>
      </c>
      <c r="DSQ120" s="1">
        <f t="shared" ref="DSQ120" si="8589">(DSQ118+DSQ119)*0.03</f>
        <v>0.1</v>
      </c>
      <c r="DSR120" s="4">
        <f t="shared" si="804"/>
        <v>2.2000000000000002</v>
      </c>
      <c r="DSU120" s="1" t="s">
        <v>539</v>
      </c>
      <c r="DSV120" s="4" t="str" cm="1">
        <f t="array" ref="DSV120:DSX120">IFERROR(VLOOKUP(DSU120,[1]MA!$A$6:$D$32,{2,3,4},0),IFERROR(VLOOKUP(DSU120,[1]MO!$A$6:$D$26,{2,3,4},0),IFERROR(VLOOKUP(DSU120,[1]MQ!$A$6:$D$26,{2,3,4},0),IFERROR(VLOOKUP(DSU120,[1]BA!$A$6:$H$184,{2,5,8},0),{"No encontrado","X","X"}))))</f>
        <v>ALAMBRE RECOCIDO</v>
      </c>
      <c r="DSW120" s="12" t="str">
        <v>Kg</v>
      </c>
      <c r="DSX120" s="4">
        <v>22</v>
      </c>
      <c r="DSY120" s="1">
        <f t="shared" ref="DSY120" si="8590">(DSY118+DSY119)*0.03</f>
        <v>0.1</v>
      </c>
      <c r="DSZ120" s="4">
        <f t="shared" si="806"/>
        <v>2.2000000000000002</v>
      </c>
      <c r="DTC120" s="1" t="s">
        <v>539</v>
      </c>
      <c r="DTD120" s="4" t="str" cm="1">
        <f t="array" ref="DTD120:DTF120">IFERROR(VLOOKUP(DTC120,[1]MA!$A$6:$D$32,{2,3,4},0),IFERROR(VLOOKUP(DTC120,[1]MO!$A$6:$D$26,{2,3,4},0),IFERROR(VLOOKUP(DTC120,[1]MQ!$A$6:$D$26,{2,3,4},0),IFERROR(VLOOKUP(DTC120,[1]BA!$A$6:$H$184,{2,5,8},0),{"No encontrado","X","X"}))))</f>
        <v>ALAMBRE RECOCIDO</v>
      </c>
      <c r="DTE120" s="12" t="str">
        <v>Kg</v>
      </c>
      <c r="DTF120" s="4">
        <v>22</v>
      </c>
      <c r="DTG120" s="1">
        <f t="shared" ref="DTG120" si="8591">(DTG118+DTG119)*0.03</f>
        <v>0.1</v>
      </c>
      <c r="DTH120" s="4">
        <f t="shared" si="808"/>
        <v>2.2000000000000002</v>
      </c>
      <c r="DTK120" s="1" t="s">
        <v>539</v>
      </c>
      <c r="DTL120" s="4" t="str" cm="1">
        <f t="array" ref="DTL120:DTN120">IFERROR(VLOOKUP(DTK120,[1]MA!$A$6:$D$32,{2,3,4},0),IFERROR(VLOOKUP(DTK120,[1]MO!$A$6:$D$26,{2,3,4},0),IFERROR(VLOOKUP(DTK120,[1]MQ!$A$6:$D$26,{2,3,4},0),IFERROR(VLOOKUP(DTK120,[1]BA!$A$6:$H$184,{2,5,8},0),{"No encontrado","X","X"}))))</f>
        <v>ALAMBRE RECOCIDO</v>
      </c>
      <c r="DTM120" s="12" t="str">
        <v>Kg</v>
      </c>
      <c r="DTN120" s="4">
        <v>22</v>
      </c>
      <c r="DTO120" s="1">
        <f t="shared" ref="DTO120" si="8592">(DTO118+DTO119)*0.03</f>
        <v>0.1</v>
      </c>
      <c r="DTP120" s="4">
        <f t="shared" si="810"/>
        <v>2.2000000000000002</v>
      </c>
      <c r="DTS120" s="1" t="s">
        <v>539</v>
      </c>
      <c r="DTT120" s="4" t="str" cm="1">
        <f t="array" ref="DTT120:DTV120">IFERROR(VLOOKUP(DTS120,[1]MA!$A$6:$D$32,{2,3,4},0),IFERROR(VLOOKUP(DTS120,[1]MO!$A$6:$D$26,{2,3,4},0),IFERROR(VLOOKUP(DTS120,[1]MQ!$A$6:$D$26,{2,3,4},0),IFERROR(VLOOKUP(DTS120,[1]BA!$A$6:$H$184,{2,5,8},0),{"No encontrado","X","X"}))))</f>
        <v>ALAMBRE RECOCIDO</v>
      </c>
      <c r="DTU120" s="12" t="str">
        <v>Kg</v>
      </c>
      <c r="DTV120" s="4">
        <v>22</v>
      </c>
      <c r="DTW120" s="1">
        <f t="shared" ref="DTW120" si="8593">(DTW118+DTW119)*0.03</f>
        <v>0.1</v>
      </c>
      <c r="DTX120" s="4">
        <f t="shared" si="812"/>
        <v>2.2000000000000002</v>
      </c>
      <c r="DUA120" s="1" t="s">
        <v>539</v>
      </c>
      <c r="DUB120" s="4" t="str" cm="1">
        <f t="array" ref="DUB120:DUD120">IFERROR(VLOOKUP(DUA120,[1]MA!$A$6:$D$32,{2,3,4},0),IFERROR(VLOOKUP(DUA120,[1]MO!$A$6:$D$26,{2,3,4},0),IFERROR(VLOOKUP(DUA120,[1]MQ!$A$6:$D$26,{2,3,4},0),IFERROR(VLOOKUP(DUA120,[1]BA!$A$6:$H$184,{2,5,8},0),{"No encontrado","X","X"}))))</f>
        <v>ALAMBRE RECOCIDO</v>
      </c>
      <c r="DUC120" s="12" t="str">
        <v>Kg</v>
      </c>
      <c r="DUD120" s="4">
        <v>22</v>
      </c>
      <c r="DUE120" s="1">
        <f t="shared" ref="DUE120" si="8594">(DUE118+DUE119)*0.03</f>
        <v>0.1</v>
      </c>
      <c r="DUF120" s="4">
        <f t="shared" si="814"/>
        <v>2.2000000000000002</v>
      </c>
      <c r="DUI120" s="1" t="s">
        <v>539</v>
      </c>
      <c r="DUJ120" s="4" t="str" cm="1">
        <f t="array" ref="DUJ120:DUL120">IFERROR(VLOOKUP(DUI120,[1]MA!$A$6:$D$32,{2,3,4},0),IFERROR(VLOOKUP(DUI120,[1]MO!$A$6:$D$26,{2,3,4},0),IFERROR(VLOOKUP(DUI120,[1]MQ!$A$6:$D$26,{2,3,4},0),IFERROR(VLOOKUP(DUI120,[1]BA!$A$6:$H$184,{2,5,8},0),{"No encontrado","X","X"}))))</f>
        <v>ALAMBRE RECOCIDO</v>
      </c>
      <c r="DUK120" s="12" t="str">
        <v>Kg</v>
      </c>
      <c r="DUL120" s="4">
        <v>22</v>
      </c>
      <c r="DUM120" s="1">
        <f t="shared" ref="DUM120" si="8595">(DUM118+DUM119)*0.03</f>
        <v>0.1</v>
      </c>
      <c r="DUN120" s="4">
        <f t="shared" si="816"/>
        <v>2.2000000000000002</v>
      </c>
      <c r="DUQ120" s="1" t="s">
        <v>539</v>
      </c>
      <c r="DUR120" s="4" t="str" cm="1">
        <f t="array" ref="DUR120:DUT120">IFERROR(VLOOKUP(DUQ120,[1]MA!$A$6:$D$32,{2,3,4},0),IFERROR(VLOOKUP(DUQ120,[1]MO!$A$6:$D$26,{2,3,4},0),IFERROR(VLOOKUP(DUQ120,[1]MQ!$A$6:$D$26,{2,3,4},0),IFERROR(VLOOKUP(DUQ120,[1]BA!$A$6:$H$184,{2,5,8},0),{"No encontrado","X","X"}))))</f>
        <v>ALAMBRE RECOCIDO</v>
      </c>
      <c r="DUS120" s="12" t="str">
        <v>Kg</v>
      </c>
      <c r="DUT120" s="4">
        <v>22</v>
      </c>
      <c r="DUU120" s="1">
        <f t="shared" ref="DUU120" si="8596">(DUU118+DUU119)*0.03</f>
        <v>0.1</v>
      </c>
      <c r="DUV120" s="4">
        <f t="shared" si="818"/>
        <v>2.2000000000000002</v>
      </c>
      <c r="DUY120" s="1" t="s">
        <v>539</v>
      </c>
      <c r="DUZ120" s="4" t="str" cm="1">
        <f t="array" ref="DUZ120:DVB120">IFERROR(VLOOKUP(DUY120,[1]MA!$A$6:$D$32,{2,3,4},0),IFERROR(VLOOKUP(DUY120,[1]MO!$A$6:$D$26,{2,3,4},0),IFERROR(VLOOKUP(DUY120,[1]MQ!$A$6:$D$26,{2,3,4},0),IFERROR(VLOOKUP(DUY120,[1]BA!$A$6:$H$184,{2,5,8},0),{"No encontrado","X","X"}))))</f>
        <v>ALAMBRE RECOCIDO</v>
      </c>
      <c r="DVA120" s="12" t="str">
        <v>Kg</v>
      </c>
      <c r="DVB120" s="4">
        <v>22</v>
      </c>
      <c r="DVC120" s="1">
        <f t="shared" ref="DVC120" si="8597">(DVC118+DVC119)*0.03</f>
        <v>0.1</v>
      </c>
      <c r="DVD120" s="4">
        <f t="shared" si="820"/>
        <v>2.2000000000000002</v>
      </c>
      <c r="DVG120" s="1" t="s">
        <v>539</v>
      </c>
      <c r="DVH120" s="4" t="str" cm="1">
        <f t="array" ref="DVH120:DVJ120">IFERROR(VLOOKUP(DVG120,[1]MA!$A$6:$D$32,{2,3,4},0),IFERROR(VLOOKUP(DVG120,[1]MO!$A$6:$D$26,{2,3,4},0),IFERROR(VLOOKUP(DVG120,[1]MQ!$A$6:$D$26,{2,3,4},0),IFERROR(VLOOKUP(DVG120,[1]BA!$A$6:$H$184,{2,5,8},0),{"No encontrado","X","X"}))))</f>
        <v>ALAMBRE RECOCIDO</v>
      </c>
      <c r="DVI120" s="12" t="str">
        <v>Kg</v>
      </c>
      <c r="DVJ120" s="4">
        <v>22</v>
      </c>
      <c r="DVK120" s="1">
        <f t="shared" ref="DVK120" si="8598">(DVK118+DVK119)*0.03</f>
        <v>0.1</v>
      </c>
      <c r="DVL120" s="4">
        <f t="shared" si="822"/>
        <v>2.2000000000000002</v>
      </c>
      <c r="DVO120" s="1" t="s">
        <v>539</v>
      </c>
      <c r="DVP120" s="4" t="str" cm="1">
        <f t="array" ref="DVP120:DVR120">IFERROR(VLOOKUP(DVO120,[1]MA!$A$6:$D$32,{2,3,4},0),IFERROR(VLOOKUP(DVO120,[1]MO!$A$6:$D$26,{2,3,4},0),IFERROR(VLOOKUP(DVO120,[1]MQ!$A$6:$D$26,{2,3,4},0),IFERROR(VLOOKUP(DVO120,[1]BA!$A$6:$H$184,{2,5,8},0),{"No encontrado","X","X"}))))</f>
        <v>ALAMBRE RECOCIDO</v>
      </c>
      <c r="DVQ120" s="12" t="str">
        <v>Kg</v>
      </c>
      <c r="DVR120" s="4">
        <v>22</v>
      </c>
      <c r="DVS120" s="1">
        <f t="shared" ref="DVS120" si="8599">(DVS118+DVS119)*0.03</f>
        <v>0.1</v>
      </c>
      <c r="DVT120" s="4">
        <f t="shared" si="824"/>
        <v>2.2000000000000002</v>
      </c>
      <c r="DVW120" s="1" t="s">
        <v>539</v>
      </c>
      <c r="DVX120" s="4" t="str" cm="1">
        <f t="array" ref="DVX120:DVZ120">IFERROR(VLOOKUP(DVW120,[1]MA!$A$6:$D$32,{2,3,4},0),IFERROR(VLOOKUP(DVW120,[1]MO!$A$6:$D$26,{2,3,4},0),IFERROR(VLOOKUP(DVW120,[1]MQ!$A$6:$D$26,{2,3,4},0),IFERROR(VLOOKUP(DVW120,[1]BA!$A$6:$H$184,{2,5,8},0),{"No encontrado","X","X"}))))</f>
        <v>ALAMBRE RECOCIDO</v>
      </c>
      <c r="DVY120" s="12" t="str">
        <v>Kg</v>
      </c>
      <c r="DVZ120" s="4">
        <v>22</v>
      </c>
      <c r="DWA120" s="1">
        <f t="shared" ref="DWA120" si="8600">(DWA118+DWA119)*0.03</f>
        <v>0.1</v>
      </c>
      <c r="DWB120" s="4">
        <f t="shared" si="826"/>
        <v>2.2000000000000002</v>
      </c>
      <c r="DWE120" s="1" t="s">
        <v>539</v>
      </c>
      <c r="DWF120" s="4" t="str" cm="1">
        <f t="array" ref="DWF120:DWH120">IFERROR(VLOOKUP(DWE120,[1]MA!$A$6:$D$32,{2,3,4},0),IFERROR(VLOOKUP(DWE120,[1]MO!$A$6:$D$26,{2,3,4},0),IFERROR(VLOOKUP(DWE120,[1]MQ!$A$6:$D$26,{2,3,4},0),IFERROR(VLOOKUP(DWE120,[1]BA!$A$6:$H$184,{2,5,8},0),{"No encontrado","X","X"}))))</f>
        <v>ALAMBRE RECOCIDO</v>
      </c>
      <c r="DWG120" s="12" t="str">
        <v>Kg</v>
      </c>
      <c r="DWH120" s="4">
        <v>22</v>
      </c>
      <c r="DWI120" s="1">
        <f t="shared" ref="DWI120" si="8601">(DWI118+DWI119)*0.03</f>
        <v>0.1</v>
      </c>
      <c r="DWJ120" s="4">
        <f t="shared" si="828"/>
        <v>2.2000000000000002</v>
      </c>
      <c r="DWM120" s="1" t="s">
        <v>539</v>
      </c>
      <c r="DWN120" s="4" t="str" cm="1">
        <f t="array" ref="DWN120:DWP120">IFERROR(VLOOKUP(DWM120,[1]MA!$A$6:$D$32,{2,3,4},0),IFERROR(VLOOKUP(DWM120,[1]MO!$A$6:$D$26,{2,3,4},0),IFERROR(VLOOKUP(DWM120,[1]MQ!$A$6:$D$26,{2,3,4},0),IFERROR(VLOOKUP(DWM120,[1]BA!$A$6:$H$184,{2,5,8},0),{"No encontrado","X","X"}))))</f>
        <v>ALAMBRE RECOCIDO</v>
      </c>
      <c r="DWO120" s="12" t="str">
        <v>Kg</v>
      </c>
      <c r="DWP120" s="4">
        <v>22</v>
      </c>
      <c r="DWQ120" s="1">
        <f t="shared" ref="DWQ120" si="8602">(DWQ118+DWQ119)*0.03</f>
        <v>0.1</v>
      </c>
      <c r="DWR120" s="4">
        <f t="shared" si="830"/>
        <v>2.2000000000000002</v>
      </c>
      <c r="DWU120" s="1" t="s">
        <v>539</v>
      </c>
      <c r="DWV120" s="4" t="str" cm="1">
        <f t="array" ref="DWV120:DWX120">IFERROR(VLOOKUP(DWU120,[1]MA!$A$6:$D$32,{2,3,4},0),IFERROR(VLOOKUP(DWU120,[1]MO!$A$6:$D$26,{2,3,4},0),IFERROR(VLOOKUP(DWU120,[1]MQ!$A$6:$D$26,{2,3,4},0),IFERROR(VLOOKUP(DWU120,[1]BA!$A$6:$H$184,{2,5,8},0),{"No encontrado","X","X"}))))</f>
        <v>ALAMBRE RECOCIDO</v>
      </c>
      <c r="DWW120" s="12" t="str">
        <v>Kg</v>
      </c>
      <c r="DWX120" s="4">
        <v>22</v>
      </c>
      <c r="DWY120" s="1">
        <f t="shared" ref="DWY120" si="8603">(DWY118+DWY119)*0.03</f>
        <v>0.1</v>
      </c>
      <c r="DWZ120" s="4">
        <f t="shared" si="832"/>
        <v>2.2000000000000002</v>
      </c>
      <c r="DXC120" s="1" t="s">
        <v>539</v>
      </c>
      <c r="DXD120" s="4" t="str" cm="1">
        <f t="array" ref="DXD120:DXF120">IFERROR(VLOOKUP(DXC120,[1]MA!$A$6:$D$32,{2,3,4},0),IFERROR(VLOOKUP(DXC120,[1]MO!$A$6:$D$26,{2,3,4},0),IFERROR(VLOOKUP(DXC120,[1]MQ!$A$6:$D$26,{2,3,4},0),IFERROR(VLOOKUP(DXC120,[1]BA!$A$6:$H$184,{2,5,8},0),{"No encontrado","X","X"}))))</f>
        <v>ALAMBRE RECOCIDO</v>
      </c>
      <c r="DXE120" s="12" t="str">
        <v>Kg</v>
      </c>
      <c r="DXF120" s="4">
        <v>22</v>
      </c>
      <c r="DXG120" s="1">
        <f t="shared" ref="DXG120" si="8604">(DXG118+DXG119)*0.03</f>
        <v>0.1</v>
      </c>
      <c r="DXH120" s="4">
        <f t="shared" si="834"/>
        <v>2.2000000000000002</v>
      </c>
      <c r="DXK120" s="1" t="s">
        <v>539</v>
      </c>
      <c r="DXL120" s="4" t="str" cm="1">
        <f t="array" ref="DXL120:DXN120">IFERROR(VLOOKUP(DXK120,[1]MA!$A$6:$D$32,{2,3,4},0),IFERROR(VLOOKUP(DXK120,[1]MO!$A$6:$D$26,{2,3,4},0),IFERROR(VLOOKUP(DXK120,[1]MQ!$A$6:$D$26,{2,3,4},0),IFERROR(VLOOKUP(DXK120,[1]BA!$A$6:$H$184,{2,5,8},0),{"No encontrado","X","X"}))))</f>
        <v>ALAMBRE RECOCIDO</v>
      </c>
      <c r="DXM120" s="12" t="str">
        <v>Kg</v>
      </c>
      <c r="DXN120" s="4">
        <v>22</v>
      </c>
      <c r="DXO120" s="1">
        <f t="shared" ref="DXO120" si="8605">(DXO118+DXO119)*0.03</f>
        <v>0.1</v>
      </c>
      <c r="DXP120" s="4">
        <f t="shared" si="836"/>
        <v>2.2000000000000002</v>
      </c>
      <c r="DXS120" s="1" t="s">
        <v>539</v>
      </c>
      <c r="DXT120" s="4" t="str" cm="1">
        <f t="array" ref="DXT120:DXV120">IFERROR(VLOOKUP(DXS120,[1]MA!$A$6:$D$32,{2,3,4},0),IFERROR(VLOOKUP(DXS120,[1]MO!$A$6:$D$26,{2,3,4},0),IFERROR(VLOOKUP(DXS120,[1]MQ!$A$6:$D$26,{2,3,4},0),IFERROR(VLOOKUP(DXS120,[1]BA!$A$6:$H$184,{2,5,8},0),{"No encontrado","X","X"}))))</f>
        <v>ALAMBRE RECOCIDO</v>
      </c>
      <c r="DXU120" s="12" t="str">
        <v>Kg</v>
      </c>
      <c r="DXV120" s="4">
        <v>22</v>
      </c>
      <c r="DXW120" s="1">
        <f t="shared" ref="DXW120" si="8606">(DXW118+DXW119)*0.03</f>
        <v>0.1</v>
      </c>
      <c r="DXX120" s="4">
        <f t="shared" si="838"/>
        <v>2.2000000000000002</v>
      </c>
      <c r="DYA120" s="1" t="s">
        <v>539</v>
      </c>
      <c r="DYB120" s="4" t="str" cm="1">
        <f t="array" ref="DYB120:DYD120">IFERROR(VLOOKUP(DYA120,[1]MA!$A$6:$D$32,{2,3,4},0),IFERROR(VLOOKUP(DYA120,[1]MO!$A$6:$D$26,{2,3,4},0),IFERROR(VLOOKUP(DYA120,[1]MQ!$A$6:$D$26,{2,3,4},0),IFERROR(VLOOKUP(DYA120,[1]BA!$A$6:$H$184,{2,5,8},0),{"No encontrado","X","X"}))))</f>
        <v>ALAMBRE RECOCIDO</v>
      </c>
      <c r="DYC120" s="12" t="str">
        <v>Kg</v>
      </c>
      <c r="DYD120" s="4">
        <v>22</v>
      </c>
      <c r="DYE120" s="1">
        <f t="shared" ref="DYE120" si="8607">(DYE118+DYE119)*0.03</f>
        <v>0.1</v>
      </c>
      <c r="DYF120" s="4">
        <f t="shared" si="840"/>
        <v>2.2000000000000002</v>
      </c>
      <c r="DYI120" s="1" t="s">
        <v>539</v>
      </c>
      <c r="DYJ120" s="4" t="str" cm="1">
        <f t="array" ref="DYJ120:DYL120">IFERROR(VLOOKUP(DYI120,[1]MA!$A$6:$D$32,{2,3,4},0),IFERROR(VLOOKUP(DYI120,[1]MO!$A$6:$D$26,{2,3,4},0),IFERROR(VLOOKUP(DYI120,[1]MQ!$A$6:$D$26,{2,3,4},0),IFERROR(VLOOKUP(DYI120,[1]BA!$A$6:$H$184,{2,5,8},0),{"No encontrado","X","X"}))))</f>
        <v>ALAMBRE RECOCIDO</v>
      </c>
      <c r="DYK120" s="12" t="str">
        <v>Kg</v>
      </c>
      <c r="DYL120" s="4">
        <v>22</v>
      </c>
      <c r="DYM120" s="1">
        <f t="shared" ref="DYM120" si="8608">(DYM118+DYM119)*0.03</f>
        <v>0.1</v>
      </c>
      <c r="DYN120" s="4">
        <f t="shared" si="842"/>
        <v>2.2000000000000002</v>
      </c>
      <c r="DYQ120" s="1" t="s">
        <v>539</v>
      </c>
      <c r="DYR120" s="4" t="str" cm="1">
        <f t="array" ref="DYR120:DYT120">IFERROR(VLOOKUP(DYQ120,[1]MA!$A$6:$D$32,{2,3,4},0),IFERROR(VLOOKUP(DYQ120,[1]MO!$A$6:$D$26,{2,3,4},0),IFERROR(VLOOKUP(DYQ120,[1]MQ!$A$6:$D$26,{2,3,4},0),IFERROR(VLOOKUP(DYQ120,[1]BA!$A$6:$H$184,{2,5,8},0),{"No encontrado","X","X"}))))</f>
        <v>ALAMBRE RECOCIDO</v>
      </c>
      <c r="DYS120" s="12" t="str">
        <v>Kg</v>
      </c>
      <c r="DYT120" s="4">
        <v>22</v>
      </c>
      <c r="DYU120" s="1">
        <f t="shared" ref="DYU120" si="8609">(DYU118+DYU119)*0.03</f>
        <v>0.1</v>
      </c>
      <c r="DYV120" s="4">
        <f t="shared" si="844"/>
        <v>2.2000000000000002</v>
      </c>
      <c r="DYY120" s="1" t="s">
        <v>539</v>
      </c>
      <c r="DYZ120" s="4" t="str" cm="1">
        <f t="array" ref="DYZ120:DZB120">IFERROR(VLOOKUP(DYY120,[1]MA!$A$6:$D$32,{2,3,4},0),IFERROR(VLOOKUP(DYY120,[1]MO!$A$6:$D$26,{2,3,4},0),IFERROR(VLOOKUP(DYY120,[1]MQ!$A$6:$D$26,{2,3,4},0),IFERROR(VLOOKUP(DYY120,[1]BA!$A$6:$H$184,{2,5,8},0),{"No encontrado","X","X"}))))</f>
        <v>ALAMBRE RECOCIDO</v>
      </c>
      <c r="DZA120" s="12" t="str">
        <v>Kg</v>
      </c>
      <c r="DZB120" s="4">
        <v>22</v>
      </c>
      <c r="DZC120" s="1">
        <f t="shared" ref="DZC120" si="8610">(DZC118+DZC119)*0.03</f>
        <v>0.1</v>
      </c>
      <c r="DZD120" s="4">
        <f t="shared" si="846"/>
        <v>2.2000000000000002</v>
      </c>
      <c r="DZG120" s="1" t="s">
        <v>539</v>
      </c>
      <c r="DZH120" s="4" t="str" cm="1">
        <f t="array" ref="DZH120:DZJ120">IFERROR(VLOOKUP(DZG120,[1]MA!$A$6:$D$32,{2,3,4},0),IFERROR(VLOOKUP(DZG120,[1]MO!$A$6:$D$26,{2,3,4},0),IFERROR(VLOOKUP(DZG120,[1]MQ!$A$6:$D$26,{2,3,4},0),IFERROR(VLOOKUP(DZG120,[1]BA!$A$6:$H$184,{2,5,8},0),{"No encontrado","X","X"}))))</f>
        <v>ALAMBRE RECOCIDO</v>
      </c>
      <c r="DZI120" s="12" t="str">
        <v>Kg</v>
      </c>
      <c r="DZJ120" s="4">
        <v>22</v>
      </c>
      <c r="DZK120" s="1">
        <f t="shared" ref="DZK120" si="8611">(DZK118+DZK119)*0.03</f>
        <v>0.1</v>
      </c>
      <c r="DZL120" s="4">
        <f t="shared" si="848"/>
        <v>2.2000000000000002</v>
      </c>
      <c r="DZO120" s="1" t="s">
        <v>539</v>
      </c>
      <c r="DZP120" s="4" t="str" cm="1">
        <f t="array" ref="DZP120:DZR120">IFERROR(VLOOKUP(DZO120,[1]MA!$A$6:$D$32,{2,3,4},0),IFERROR(VLOOKUP(DZO120,[1]MO!$A$6:$D$26,{2,3,4},0),IFERROR(VLOOKUP(DZO120,[1]MQ!$A$6:$D$26,{2,3,4},0),IFERROR(VLOOKUP(DZO120,[1]BA!$A$6:$H$184,{2,5,8},0),{"No encontrado","X","X"}))))</f>
        <v>ALAMBRE RECOCIDO</v>
      </c>
      <c r="DZQ120" s="12" t="str">
        <v>Kg</v>
      </c>
      <c r="DZR120" s="4">
        <v>22</v>
      </c>
      <c r="DZS120" s="1">
        <f t="shared" ref="DZS120" si="8612">(DZS118+DZS119)*0.03</f>
        <v>0.1</v>
      </c>
      <c r="DZT120" s="4">
        <f t="shared" si="850"/>
        <v>2.2000000000000002</v>
      </c>
      <c r="DZW120" s="1" t="s">
        <v>539</v>
      </c>
      <c r="DZX120" s="4" t="str" cm="1">
        <f t="array" ref="DZX120:DZZ120">IFERROR(VLOOKUP(DZW120,[1]MA!$A$6:$D$32,{2,3,4},0),IFERROR(VLOOKUP(DZW120,[1]MO!$A$6:$D$26,{2,3,4},0),IFERROR(VLOOKUP(DZW120,[1]MQ!$A$6:$D$26,{2,3,4},0),IFERROR(VLOOKUP(DZW120,[1]BA!$A$6:$H$184,{2,5,8},0),{"No encontrado","X","X"}))))</f>
        <v>ALAMBRE RECOCIDO</v>
      </c>
      <c r="DZY120" s="12" t="str">
        <v>Kg</v>
      </c>
      <c r="DZZ120" s="4">
        <v>22</v>
      </c>
      <c r="EAA120" s="1">
        <f t="shared" ref="EAA120" si="8613">(EAA118+EAA119)*0.03</f>
        <v>0.1</v>
      </c>
      <c r="EAB120" s="4">
        <f t="shared" si="852"/>
        <v>2.2000000000000002</v>
      </c>
      <c r="EAE120" s="1" t="s">
        <v>539</v>
      </c>
      <c r="EAF120" s="4" t="str" cm="1">
        <f t="array" ref="EAF120:EAH120">IFERROR(VLOOKUP(EAE120,[1]MA!$A$6:$D$32,{2,3,4},0),IFERROR(VLOOKUP(EAE120,[1]MO!$A$6:$D$26,{2,3,4},0),IFERROR(VLOOKUP(EAE120,[1]MQ!$A$6:$D$26,{2,3,4},0),IFERROR(VLOOKUP(EAE120,[1]BA!$A$6:$H$184,{2,5,8},0),{"No encontrado","X","X"}))))</f>
        <v>ALAMBRE RECOCIDO</v>
      </c>
      <c r="EAG120" s="12" t="str">
        <v>Kg</v>
      </c>
      <c r="EAH120" s="4">
        <v>22</v>
      </c>
      <c r="EAI120" s="1">
        <f t="shared" ref="EAI120" si="8614">(EAI118+EAI119)*0.03</f>
        <v>0.1</v>
      </c>
      <c r="EAJ120" s="4">
        <f t="shared" si="854"/>
        <v>2.2000000000000002</v>
      </c>
      <c r="EAM120" s="1" t="s">
        <v>539</v>
      </c>
      <c r="EAN120" s="4" t="str" cm="1">
        <f t="array" ref="EAN120:EAP120">IFERROR(VLOOKUP(EAM120,[1]MA!$A$6:$D$32,{2,3,4},0),IFERROR(VLOOKUP(EAM120,[1]MO!$A$6:$D$26,{2,3,4},0),IFERROR(VLOOKUP(EAM120,[1]MQ!$A$6:$D$26,{2,3,4},0),IFERROR(VLOOKUP(EAM120,[1]BA!$A$6:$H$184,{2,5,8},0),{"No encontrado","X","X"}))))</f>
        <v>ALAMBRE RECOCIDO</v>
      </c>
      <c r="EAO120" s="12" t="str">
        <v>Kg</v>
      </c>
      <c r="EAP120" s="4">
        <v>22</v>
      </c>
      <c r="EAQ120" s="1">
        <f t="shared" ref="EAQ120" si="8615">(EAQ118+EAQ119)*0.03</f>
        <v>0.1</v>
      </c>
      <c r="EAR120" s="4">
        <f t="shared" si="856"/>
        <v>2.2000000000000002</v>
      </c>
      <c r="EAU120" s="1" t="s">
        <v>539</v>
      </c>
      <c r="EAV120" s="4" t="str" cm="1">
        <f t="array" ref="EAV120:EAX120">IFERROR(VLOOKUP(EAU120,[1]MA!$A$6:$D$32,{2,3,4},0),IFERROR(VLOOKUP(EAU120,[1]MO!$A$6:$D$26,{2,3,4},0),IFERROR(VLOOKUP(EAU120,[1]MQ!$A$6:$D$26,{2,3,4},0),IFERROR(VLOOKUP(EAU120,[1]BA!$A$6:$H$184,{2,5,8},0),{"No encontrado","X","X"}))))</f>
        <v>ALAMBRE RECOCIDO</v>
      </c>
      <c r="EAW120" s="12" t="str">
        <v>Kg</v>
      </c>
      <c r="EAX120" s="4">
        <v>22</v>
      </c>
      <c r="EAY120" s="1">
        <f t="shared" ref="EAY120" si="8616">(EAY118+EAY119)*0.03</f>
        <v>0.1</v>
      </c>
      <c r="EAZ120" s="4">
        <f t="shared" si="858"/>
        <v>2.2000000000000002</v>
      </c>
      <c r="EBC120" s="1" t="s">
        <v>539</v>
      </c>
      <c r="EBD120" s="4" t="str" cm="1">
        <f t="array" ref="EBD120:EBF120">IFERROR(VLOOKUP(EBC120,[1]MA!$A$6:$D$32,{2,3,4},0),IFERROR(VLOOKUP(EBC120,[1]MO!$A$6:$D$26,{2,3,4},0),IFERROR(VLOOKUP(EBC120,[1]MQ!$A$6:$D$26,{2,3,4},0),IFERROR(VLOOKUP(EBC120,[1]BA!$A$6:$H$184,{2,5,8},0),{"No encontrado","X","X"}))))</f>
        <v>ALAMBRE RECOCIDO</v>
      </c>
      <c r="EBE120" s="12" t="str">
        <v>Kg</v>
      </c>
      <c r="EBF120" s="4">
        <v>22</v>
      </c>
      <c r="EBG120" s="1">
        <f t="shared" ref="EBG120" si="8617">(EBG118+EBG119)*0.03</f>
        <v>0.1</v>
      </c>
      <c r="EBH120" s="4">
        <f t="shared" si="860"/>
        <v>2.2000000000000002</v>
      </c>
      <c r="EBK120" s="1" t="s">
        <v>539</v>
      </c>
      <c r="EBL120" s="4" t="str" cm="1">
        <f t="array" ref="EBL120:EBN120">IFERROR(VLOOKUP(EBK120,[1]MA!$A$6:$D$32,{2,3,4},0),IFERROR(VLOOKUP(EBK120,[1]MO!$A$6:$D$26,{2,3,4},0),IFERROR(VLOOKUP(EBK120,[1]MQ!$A$6:$D$26,{2,3,4},0),IFERROR(VLOOKUP(EBK120,[1]BA!$A$6:$H$184,{2,5,8},0),{"No encontrado","X","X"}))))</f>
        <v>ALAMBRE RECOCIDO</v>
      </c>
      <c r="EBM120" s="12" t="str">
        <v>Kg</v>
      </c>
      <c r="EBN120" s="4">
        <v>22</v>
      </c>
      <c r="EBO120" s="1">
        <f t="shared" ref="EBO120" si="8618">(EBO118+EBO119)*0.03</f>
        <v>0.1</v>
      </c>
      <c r="EBP120" s="4">
        <f t="shared" si="862"/>
        <v>2.2000000000000002</v>
      </c>
      <c r="EBS120" s="1" t="s">
        <v>539</v>
      </c>
      <c r="EBT120" s="4" t="str" cm="1">
        <f t="array" ref="EBT120:EBV120">IFERROR(VLOOKUP(EBS120,[1]MA!$A$6:$D$32,{2,3,4},0),IFERROR(VLOOKUP(EBS120,[1]MO!$A$6:$D$26,{2,3,4},0),IFERROR(VLOOKUP(EBS120,[1]MQ!$A$6:$D$26,{2,3,4},0),IFERROR(VLOOKUP(EBS120,[1]BA!$A$6:$H$184,{2,5,8},0),{"No encontrado","X","X"}))))</f>
        <v>ALAMBRE RECOCIDO</v>
      </c>
      <c r="EBU120" s="12" t="str">
        <v>Kg</v>
      </c>
      <c r="EBV120" s="4">
        <v>22</v>
      </c>
      <c r="EBW120" s="1">
        <f t="shared" ref="EBW120" si="8619">(EBW118+EBW119)*0.03</f>
        <v>0.1</v>
      </c>
      <c r="EBX120" s="4">
        <f t="shared" si="864"/>
        <v>2.2000000000000002</v>
      </c>
      <c r="ECA120" s="1" t="s">
        <v>539</v>
      </c>
      <c r="ECB120" s="4" t="str" cm="1">
        <f t="array" ref="ECB120:ECD120">IFERROR(VLOOKUP(ECA120,[1]MA!$A$6:$D$32,{2,3,4},0),IFERROR(VLOOKUP(ECA120,[1]MO!$A$6:$D$26,{2,3,4},0),IFERROR(VLOOKUP(ECA120,[1]MQ!$A$6:$D$26,{2,3,4},0),IFERROR(VLOOKUP(ECA120,[1]BA!$A$6:$H$184,{2,5,8},0),{"No encontrado","X","X"}))))</f>
        <v>ALAMBRE RECOCIDO</v>
      </c>
      <c r="ECC120" s="12" t="str">
        <v>Kg</v>
      </c>
      <c r="ECD120" s="4">
        <v>22</v>
      </c>
      <c r="ECE120" s="1">
        <f t="shared" ref="ECE120" si="8620">(ECE118+ECE119)*0.03</f>
        <v>0.1</v>
      </c>
      <c r="ECF120" s="4">
        <f t="shared" si="866"/>
        <v>2.2000000000000002</v>
      </c>
      <c r="ECI120" s="1" t="s">
        <v>539</v>
      </c>
      <c r="ECJ120" s="4" t="str" cm="1">
        <f t="array" ref="ECJ120:ECL120">IFERROR(VLOOKUP(ECI120,[1]MA!$A$6:$D$32,{2,3,4},0),IFERROR(VLOOKUP(ECI120,[1]MO!$A$6:$D$26,{2,3,4},0),IFERROR(VLOOKUP(ECI120,[1]MQ!$A$6:$D$26,{2,3,4},0),IFERROR(VLOOKUP(ECI120,[1]BA!$A$6:$H$184,{2,5,8},0),{"No encontrado","X","X"}))))</f>
        <v>ALAMBRE RECOCIDO</v>
      </c>
      <c r="ECK120" s="12" t="str">
        <v>Kg</v>
      </c>
      <c r="ECL120" s="4">
        <v>22</v>
      </c>
      <c r="ECM120" s="1">
        <f t="shared" ref="ECM120" si="8621">(ECM118+ECM119)*0.03</f>
        <v>0.1</v>
      </c>
      <c r="ECN120" s="4">
        <f t="shared" si="868"/>
        <v>2.2000000000000002</v>
      </c>
      <c r="ECQ120" s="1" t="s">
        <v>539</v>
      </c>
      <c r="ECR120" s="4" t="str" cm="1">
        <f t="array" ref="ECR120:ECT120">IFERROR(VLOOKUP(ECQ120,[1]MA!$A$6:$D$32,{2,3,4},0),IFERROR(VLOOKUP(ECQ120,[1]MO!$A$6:$D$26,{2,3,4},0),IFERROR(VLOOKUP(ECQ120,[1]MQ!$A$6:$D$26,{2,3,4},0),IFERROR(VLOOKUP(ECQ120,[1]BA!$A$6:$H$184,{2,5,8},0),{"No encontrado","X","X"}))))</f>
        <v>ALAMBRE RECOCIDO</v>
      </c>
      <c r="ECS120" s="12" t="str">
        <v>Kg</v>
      </c>
      <c r="ECT120" s="4">
        <v>22</v>
      </c>
      <c r="ECU120" s="1">
        <f t="shared" ref="ECU120" si="8622">(ECU118+ECU119)*0.03</f>
        <v>0.1</v>
      </c>
      <c r="ECV120" s="4">
        <f t="shared" si="870"/>
        <v>2.2000000000000002</v>
      </c>
      <c r="ECY120" s="1" t="s">
        <v>539</v>
      </c>
      <c r="ECZ120" s="4" t="str" cm="1">
        <f t="array" ref="ECZ120:EDB120">IFERROR(VLOOKUP(ECY120,[1]MA!$A$6:$D$32,{2,3,4},0),IFERROR(VLOOKUP(ECY120,[1]MO!$A$6:$D$26,{2,3,4},0),IFERROR(VLOOKUP(ECY120,[1]MQ!$A$6:$D$26,{2,3,4},0),IFERROR(VLOOKUP(ECY120,[1]BA!$A$6:$H$184,{2,5,8},0),{"No encontrado","X","X"}))))</f>
        <v>ALAMBRE RECOCIDO</v>
      </c>
      <c r="EDA120" s="12" t="str">
        <v>Kg</v>
      </c>
      <c r="EDB120" s="4">
        <v>22</v>
      </c>
      <c r="EDC120" s="1">
        <f t="shared" ref="EDC120" si="8623">(EDC118+EDC119)*0.03</f>
        <v>0.1</v>
      </c>
      <c r="EDD120" s="4">
        <f t="shared" si="872"/>
        <v>2.2000000000000002</v>
      </c>
      <c r="EDG120" s="1" t="s">
        <v>539</v>
      </c>
      <c r="EDH120" s="4" t="str" cm="1">
        <f t="array" ref="EDH120:EDJ120">IFERROR(VLOOKUP(EDG120,[1]MA!$A$6:$D$32,{2,3,4},0),IFERROR(VLOOKUP(EDG120,[1]MO!$A$6:$D$26,{2,3,4},0),IFERROR(VLOOKUP(EDG120,[1]MQ!$A$6:$D$26,{2,3,4},0),IFERROR(VLOOKUP(EDG120,[1]BA!$A$6:$H$184,{2,5,8},0),{"No encontrado","X","X"}))))</f>
        <v>ALAMBRE RECOCIDO</v>
      </c>
      <c r="EDI120" s="12" t="str">
        <v>Kg</v>
      </c>
      <c r="EDJ120" s="4">
        <v>22</v>
      </c>
      <c r="EDK120" s="1">
        <f t="shared" ref="EDK120" si="8624">(EDK118+EDK119)*0.03</f>
        <v>0.1</v>
      </c>
      <c r="EDL120" s="4">
        <f t="shared" si="874"/>
        <v>2.2000000000000002</v>
      </c>
      <c r="EDO120" s="1" t="s">
        <v>539</v>
      </c>
      <c r="EDP120" s="4" t="str" cm="1">
        <f t="array" ref="EDP120:EDR120">IFERROR(VLOOKUP(EDO120,[1]MA!$A$6:$D$32,{2,3,4},0),IFERROR(VLOOKUP(EDO120,[1]MO!$A$6:$D$26,{2,3,4},0),IFERROR(VLOOKUP(EDO120,[1]MQ!$A$6:$D$26,{2,3,4},0),IFERROR(VLOOKUP(EDO120,[1]BA!$A$6:$H$184,{2,5,8},0),{"No encontrado","X","X"}))))</f>
        <v>ALAMBRE RECOCIDO</v>
      </c>
      <c r="EDQ120" s="12" t="str">
        <v>Kg</v>
      </c>
      <c r="EDR120" s="4">
        <v>22</v>
      </c>
      <c r="EDS120" s="1">
        <f t="shared" ref="EDS120" si="8625">(EDS118+EDS119)*0.03</f>
        <v>0.1</v>
      </c>
      <c r="EDT120" s="4">
        <f t="shared" si="876"/>
        <v>2.2000000000000002</v>
      </c>
      <c r="EDW120" s="1" t="s">
        <v>539</v>
      </c>
      <c r="EDX120" s="4" t="str" cm="1">
        <f t="array" ref="EDX120:EDZ120">IFERROR(VLOOKUP(EDW120,[1]MA!$A$6:$D$32,{2,3,4},0),IFERROR(VLOOKUP(EDW120,[1]MO!$A$6:$D$26,{2,3,4},0),IFERROR(VLOOKUP(EDW120,[1]MQ!$A$6:$D$26,{2,3,4},0),IFERROR(VLOOKUP(EDW120,[1]BA!$A$6:$H$184,{2,5,8},0),{"No encontrado","X","X"}))))</f>
        <v>ALAMBRE RECOCIDO</v>
      </c>
      <c r="EDY120" s="12" t="str">
        <v>Kg</v>
      </c>
      <c r="EDZ120" s="4">
        <v>22</v>
      </c>
      <c r="EEA120" s="1">
        <f t="shared" ref="EEA120" si="8626">(EEA118+EEA119)*0.03</f>
        <v>0.1</v>
      </c>
      <c r="EEB120" s="4">
        <f t="shared" si="878"/>
        <v>2.2000000000000002</v>
      </c>
      <c r="EEE120" s="1" t="s">
        <v>539</v>
      </c>
      <c r="EEF120" s="4" t="str" cm="1">
        <f t="array" ref="EEF120:EEH120">IFERROR(VLOOKUP(EEE120,[1]MA!$A$6:$D$32,{2,3,4},0),IFERROR(VLOOKUP(EEE120,[1]MO!$A$6:$D$26,{2,3,4},0),IFERROR(VLOOKUP(EEE120,[1]MQ!$A$6:$D$26,{2,3,4},0),IFERROR(VLOOKUP(EEE120,[1]BA!$A$6:$H$184,{2,5,8},0),{"No encontrado","X","X"}))))</f>
        <v>ALAMBRE RECOCIDO</v>
      </c>
      <c r="EEG120" s="12" t="str">
        <v>Kg</v>
      </c>
      <c r="EEH120" s="4">
        <v>22</v>
      </c>
      <c r="EEI120" s="1">
        <f t="shared" ref="EEI120" si="8627">(EEI118+EEI119)*0.03</f>
        <v>0.1</v>
      </c>
      <c r="EEJ120" s="4">
        <f t="shared" si="880"/>
        <v>2.2000000000000002</v>
      </c>
      <c r="EEM120" s="1" t="s">
        <v>539</v>
      </c>
      <c r="EEN120" s="4" t="str" cm="1">
        <f t="array" ref="EEN120:EEP120">IFERROR(VLOOKUP(EEM120,[1]MA!$A$6:$D$32,{2,3,4},0),IFERROR(VLOOKUP(EEM120,[1]MO!$A$6:$D$26,{2,3,4},0),IFERROR(VLOOKUP(EEM120,[1]MQ!$A$6:$D$26,{2,3,4},0),IFERROR(VLOOKUP(EEM120,[1]BA!$A$6:$H$184,{2,5,8},0),{"No encontrado","X","X"}))))</f>
        <v>ALAMBRE RECOCIDO</v>
      </c>
      <c r="EEO120" s="12" t="str">
        <v>Kg</v>
      </c>
      <c r="EEP120" s="4">
        <v>22</v>
      </c>
      <c r="EEQ120" s="1">
        <f t="shared" ref="EEQ120" si="8628">(EEQ118+EEQ119)*0.03</f>
        <v>0.1</v>
      </c>
      <c r="EER120" s="4">
        <f t="shared" si="882"/>
        <v>2.2000000000000002</v>
      </c>
      <c r="EEU120" s="1" t="s">
        <v>539</v>
      </c>
      <c r="EEV120" s="4" t="str" cm="1">
        <f t="array" ref="EEV120:EEX120">IFERROR(VLOOKUP(EEU120,[1]MA!$A$6:$D$32,{2,3,4},0),IFERROR(VLOOKUP(EEU120,[1]MO!$A$6:$D$26,{2,3,4},0),IFERROR(VLOOKUP(EEU120,[1]MQ!$A$6:$D$26,{2,3,4},0),IFERROR(VLOOKUP(EEU120,[1]BA!$A$6:$H$184,{2,5,8},0),{"No encontrado","X","X"}))))</f>
        <v>ALAMBRE RECOCIDO</v>
      </c>
      <c r="EEW120" s="12" t="str">
        <v>Kg</v>
      </c>
      <c r="EEX120" s="4">
        <v>22</v>
      </c>
      <c r="EEY120" s="1">
        <f t="shared" ref="EEY120" si="8629">(EEY118+EEY119)*0.03</f>
        <v>0.1</v>
      </c>
      <c r="EEZ120" s="4">
        <f t="shared" si="884"/>
        <v>2.2000000000000002</v>
      </c>
      <c r="EFC120" s="1" t="s">
        <v>539</v>
      </c>
      <c r="EFD120" s="4" t="str" cm="1">
        <f t="array" ref="EFD120:EFF120">IFERROR(VLOOKUP(EFC120,[1]MA!$A$6:$D$32,{2,3,4},0),IFERROR(VLOOKUP(EFC120,[1]MO!$A$6:$D$26,{2,3,4},0),IFERROR(VLOOKUP(EFC120,[1]MQ!$A$6:$D$26,{2,3,4},0),IFERROR(VLOOKUP(EFC120,[1]BA!$A$6:$H$184,{2,5,8},0),{"No encontrado","X","X"}))))</f>
        <v>ALAMBRE RECOCIDO</v>
      </c>
      <c r="EFE120" s="12" t="str">
        <v>Kg</v>
      </c>
      <c r="EFF120" s="4">
        <v>22</v>
      </c>
      <c r="EFG120" s="1">
        <f t="shared" ref="EFG120" si="8630">(EFG118+EFG119)*0.03</f>
        <v>0.1</v>
      </c>
      <c r="EFH120" s="4">
        <f t="shared" si="886"/>
        <v>2.2000000000000002</v>
      </c>
      <c r="EFK120" s="1" t="s">
        <v>539</v>
      </c>
      <c r="EFL120" s="4" t="str" cm="1">
        <f t="array" ref="EFL120:EFN120">IFERROR(VLOOKUP(EFK120,[1]MA!$A$6:$D$32,{2,3,4},0),IFERROR(VLOOKUP(EFK120,[1]MO!$A$6:$D$26,{2,3,4},0),IFERROR(VLOOKUP(EFK120,[1]MQ!$A$6:$D$26,{2,3,4},0),IFERROR(VLOOKUP(EFK120,[1]BA!$A$6:$H$184,{2,5,8},0),{"No encontrado","X","X"}))))</f>
        <v>ALAMBRE RECOCIDO</v>
      </c>
      <c r="EFM120" s="12" t="str">
        <v>Kg</v>
      </c>
      <c r="EFN120" s="4">
        <v>22</v>
      </c>
      <c r="EFO120" s="1">
        <f t="shared" ref="EFO120" si="8631">(EFO118+EFO119)*0.03</f>
        <v>0.1</v>
      </c>
      <c r="EFP120" s="4">
        <f t="shared" si="888"/>
        <v>2.2000000000000002</v>
      </c>
      <c r="EFS120" s="1" t="s">
        <v>539</v>
      </c>
      <c r="EFT120" s="4" t="str" cm="1">
        <f t="array" ref="EFT120:EFV120">IFERROR(VLOOKUP(EFS120,[1]MA!$A$6:$D$32,{2,3,4},0),IFERROR(VLOOKUP(EFS120,[1]MO!$A$6:$D$26,{2,3,4},0),IFERROR(VLOOKUP(EFS120,[1]MQ!$A$6:$D$26,{2,3,4},0),IFERROR(VLOOKUP(EFS120,[1]BA!$A$6:$H$184,{2,5,8},0),{"No encontrado","X","X"}))))</f>
        <v>ALAMBRE RECOCIDO</v>
      </c>
      <c r="EFU120" s="12" t="str">
        <v>Kg</v>
      </c>
      <c r="EFV120" s="4">
        <v>22</v>
      </c>
      <c r="EFW120" s="1">
        <f t="shared" ref="EFW120" si="8632">(EFW118+EFW119)*0.03</f>
        <v>0.1</v>
      </c>
      <c r="EFX120" s="4">
        <f t="shared" si="890"/>
        <v>2.2000000000000002</v>
      </c>
      <c r="EGA120" s="1" t="s">
        <v>539</v>
      </c>
      <c r="EGB120" s="4" t="str" cm="1">
        <f t="array" ref="EGB120:EGD120">IFERROR(VLOOKUP(EGA120,[1]MA!$A$6:$D$32,{2,3,4},0),IFERROR(VLOOKUP(EGA120,[1]MO!$A$6:$D$26,{2,3,4},0),IFERROR(VLOOKUP(EGA120,[1]MQ!$A$6:$D$26,{2,3,4},0),IFERROR(VLOOKUP(EGA120,[1]BA!$A$6:$H$184,{2,5,8},0),{"No encontrado","X","X"}))))</f>
        <v>ALAMBRE RECOCIDO</v>
      </c>
      <c r="EGC120" s="12" t="str">
        <v>Kg</v>
      </c>
      <c r="EGD120" s="4">
        <v>22</v>
      </c>
      <c r="EGE120" s="1">
        <f t="shared" ref="EGE120" si="8633">(EGE118+EGE119)*0.03</f>
        <v>0.1</v>
      </c>
      <c r="EGF120" s="4">
        <f t="shared" si="892"/>
        <v>2.2000000000000002</v>
      </c>
      <c r="EGI120" s="1" t="s">
        <v>539</v>
      </c>
      <c r="EGJ120" s="4" t="str" cm="1">
        <f t="array" ref="EGJ120:EGL120">IFERROR(VLOOKUP(EGI120,[1]MA!$A$6:$D$32,{2,3,4},0),IFERROR(VLOOKUP(EGI120,[1]MO!$A$6:$D$26,{2,3,4},0),IFERROR(VLOOKUP(EGI120,[1]MQ!$A$6:$D$26,{2,3,4},0),IFERROR(VLOOKUP(EGI120,[1]BA!$A$6:$H$184,{2,5,8},0),{"No encontrado","X","X"}))))</f>
        <v>ALAMBRE RECOCIDO</v>
      </c>
      <c r="EGK120" s="12" t="str">
        <v>Kg</v>
      </c>
      <c r="EGL120" s="4">
        <v>22</v>
      </c>
      <c r="EGM120" s="1">
        <f t="shared" ref="EGM120" si="8634">(EGM118+EGM119)*0.03</f>
        <v>0.1</v>
      </c>
      <c r="EGN120" s="4">
        <f t="shared" si="894"/>
        <v>2.2000000000000002</v>
      </c>
      <c r="EGQ120" s="1" t="s">
        <v>539</v>
      </c>
      <c r="EGR120" s="4" t="str" cm="1">
        <f t="array" ref="EGR120:EGT120">IFERROR(VLOOKUP(EGQ120,[1]MA!$A$6:$D$32,{2,3,4},0),IFERROR(VLOOKUP(EGQ120,[1]MO!$A$6:$D$26,{2,3,4},0),IFERROR(VLOOKUP(EGQ120,[1]MQ!$A$6:$D$26,{2,3,4},0),IFERROR(VLOOKUP(EGQ120,[1]BA!$A$6:$H$184,{2,5,8},0),{"No encontrado","X","X"}))))</f>
        <v>ALAMBRE RECOCIDO</v>
      </c>
      <c r="EGS120" s="12" t="str">
        <v>Kg</v>
      </c>
      <c r="EGT120" s="4">
        <v>22</v>
      </c>
      <c r="EGU120" s="1">
        <f t="shared" ref="EGU120" si="8635">(EGU118+EGU119)*0.03</f>
        <v>0.1</v>
      </c>
      <c r="EGV120" s="4">
        <f t="shared" si="896"/>
        <v>2.2000000000000002</v>
      </c>
      <c r="EGY120" s="1" t="s">
        <v>539</v>
      </c>
      <c r="EGZ120" s="4" t="str" cm="1">
        <f t="array" ref="EGZ120:EHB120">IFERROR(VLOOKUP(EGY120,[1]MA!$A$6:$D$32,{2,3,4},0),IFERROR(VLOOKUP(EGY120,[1]MO!$A$6:$D$26,{2,3,4},0),IFERROR(VLOOKUP(EGY120,[1]MQ!$A$6:$D$26,{2,3,4},0),IFERROR(VLOOKUP(EGY120,[1]BA!$A$6:$H$184,{2,5,8},0),{"No encontrado","X","X"}))))</f>
        <v>ALAMBRE RECOCIDO</v>
      </c>
      <c r="EHA120" s="12" t="str">
        <v>Kg</v>
      </c>
      <c r="EHB120" s="4">
        <v>22</v>
      </c>
      <c r="EHC120" s="1">
        <f t="shared" ref="EHC120" si="8636">(EHC118+EHC119)*0.03</f>
        <v>0.1</v>
      </c>
      <c r="EHD120" s="4">
        <f t="shared" si="898"/>
        <v>2.2000000000000002</v>
      </c>
      <c r="EHG120" s="1" t="s">
        <v>539</v>
      </c>
      <c r="EHH120" s="4" t="str" cm="1">
        <f t="array" ref="EHH120:EHJ120">IFERROR(VLOOKUP(EHG120,[1]MA!$A$6:$D$32,{2,3,4},0),IFERROR(VLOOKUP(EHG120,[1]MO!$A$6:$D$26,{2,3,4},0),IFERROR(VLOOKUP(EHG120,[1]MQ!$A$6:$D$26,{2,3,4},0),IFERROR(VLOOKUP(EHG120,[1]BA!$A$6:$H$184,{2,5,8},0),{"No encontrado","X","X"}))))</f>
        <v>ALAMBRE RECOCIDO</v>
      </c>
      <c r="EHI120" s="12" t="str">
        <v>Kg</v>
      </c>
      <c r="EHJ120" s="4">
        <v>22</v>
      </c>
      <c r="EHK120" s="1">
        <f t="shared" ref="EHK120" si="8637">(EHK118+EHK119)*0.03</f>
        <v>0.1</v>
      </c>
      <c r="EHL120" s="4">
        <f t="shared" si="900"/>
        <v>2.2000000000000002</v>
      </c>
      <c r="EHO120" s="1" t="s">
        <v>539</v>
      </c>
      <c r="EHP120" s="4" t="str" cm="1">
        <f t="array" ref="EHP120:EHR120">IFERROR(VLOOKUP(EHO120,[1]MA!$A$6:$D$32,{2,3,4},0),IFERROR(VLOOKUP(EHO120,[1]MO!$A$6:$D$26,{2,3,4},0),IFERROR(VLOOKUP(EHO120,[1]MQ!$A$6:$D$26,{2,3,4},0),IFERROR(VLOOKUP(EHO120,[1]BA!$A$6:$H$184,{2,5,8},0),{"No encontrado","X","X"}))))</f>
        <v>ALAMBRE RECOCIDO</v>
      </c>
      <c r="EHQ120" s="12" t="str">
        <v>Kg</v>
      </c>
      <c r="EHR120" s="4">
        <v>22</v>
      </c>
      <c r="EHS120" s="1">
        <f t="shared" ref="EHS120" si="8638">(EHS118+EHS119)*0.03</f>
        <v>0.1</v>
      </c>
      <c r="EHT120" s="4">
        <f t="shared" si="902"/>
        <v>2.2000000000000002</v>
      </c>
      <c r="EHW120" s="1" t="s">
        <v>539</v>
      </c>
      <c r="EHX120" s="4" t="str" cm="1">
        <f t="array" ref="EHX120:EHZ120">IFERROR(VLOOKUP(EHW120,[1]MA!$A$6:$D$32,{2,3,4},0),IFERROR(VLOOKUP(EHW120,[1]MO!$A$6:$D$26,{2,3,4},0),IFERROR(VLOOKUP(EHW120,[1]MQ!$A$6:$D$26,{2,3,4},0),IFERROR(VLOOKUP(EHW120,[1]BA!$A$6:$H$184,{2,5,8},0),{"No encontrado","X","X"}))))</f>
        <v>ALAMBRE RECOCIDO</v>
      </c>
      <c r="EHY120" s="12" t="str">
        <v>Kg</v>
      </c>
      <c r="EHZ120" s="4">
        <v>22</v>
      </c>
      <c r="EIA120" s="1">
        <f t="shared" ref="EIA120" si="8639">(EIA118+EIA119)*0.03</f>
        <v>0.1</v>
      </c>
      <c r="EIB120" s="4">
        <f t="shared" si="904"/>
        <v>2.2000000000000002</v>
      </c>
      <c r="EIE120" s="1" t="s">
        <v>539</v>
      </c>
      <c r="EIF120" s="4" t="str" cm="1">
        <f t="array" ref="EIF120:EIH120">IFERROR(VLOOKUP(EIE120,[1]MA!$A$6:$D$32,{2,3,4},0),IFERROR(VLOOKUP(EIE120,[1]MO!$A$6:$D$26,{2,3,4},0),IFERROR(VLOOKUP(EIE120,[1]MQ!$A$6:$D$26,{2,3,4},0),IFERROR(VLOOKUP(EIE120,[1]BA!$A$6:$H$184,{2,5,8},0),{"No encontrado","X","X"}))))</f>
        <v>ALAMBRE RECOCIDO</v>
      </c>
      <c r="EIG120" s="12" t="str">
        <v>Kg</v>
      </c>
      <c r="EIH120" s="4">
        <v>22</v>
      </c>
      <c r="EII120" s="1">
        <f t="shared" ref="EII120" si="8640">(EII118+EII119)*0.03</f>
        <v>0.1</v>
      </c>
      <c r="EIJ120" s="4">
        <f t="shared" si="906"/>
        <v>2.2000000000000002</v>
      </c>
      <c r="EIM120" s="1" t="s">
        <v>539</v>
      </c>
      <c r="EIN120" s="4" t="str" cm="1">
        <f t="array" ref="EIN120:EIP120">IFERROR(VLOOKUP(EIM120,[1]MA!$A$6:$D$32,{2,3,4},0),IFERROR(VLOOKUP(EIM120,[1]MO!$A$6:$D$26,{2,3,4},0),IFERROR(VLOOKUP(EIM120,[1]MQ!$A$6:$D$26,{2,3,4},0),IFERROR(VLOOKUP(EIM120,[1]BA!$A$6:$H$184,{2,5,8},0),{"No encontrado","X","X"}))))</f>
        <v>ALAMBRE RECOCIDO</v>
      </c>
      <c r="EIO120" s="12" t="str">
        <v>Kg</v>
      </c>
      <c r="EIP120" s="4">
        <v>22</v>
      </c>
      <c r="EIQ120" s="1">
        <f t="shared" ref="EIQ120" si="8641">(EIQ118+EIQ119)*0.03</f>
        <v>0.1</v>
      </c>
      <c r="EIR120" s="4">
        <f t="shared" si="908"/>
        <v>2.2000000000000002</v>
      </c>
      <c r="EIU120" s="1" t="s">
        <v>539</v>
      </c>
      <c r="EIV120" s="4" t="str" cm="1">
        <f t="array" ref="EIV120:EIX120">IFERROR(VLOOKUP(EIU120,[1]MA!$A$6:$D$32,{2,3,4},0),IFERROR(VLOOKUP(EIU120,[1]MO!$A$6:$D$26,{2,3,4},0),IFERROR(VLOOKUP(EIU120,[1]MQ!$A$6:$D$26,{2,3,4},0),IFERROR(VLOOKUP(EIU120,[1]BA!$A$6:$H$184,{2,5,8},0),{"No encontrado","X","X"}))))</f>
        <v>ALAMBRE RECOCIDO</v>
      </c>
      <c r="EIW120" s="12" t="str">
        <v>Kg</v>
      </c>
      <c r="EIX120" s="4">
        <v>22</v>
      </c>
      <c r="EIY120" s="1">
        <f t="shared" ref="EIY120" si="8642">(EIY118+EIY119)*0.03</f>
        <v>0.1</v>
      </c>
      <c r="EIZ120" s="4">
        <f t="shared" si="910"/>
        <v>2.2000000000000002</v>
      </c>
      <c r="EJC120" s="1" t="s">
        <v>539</v>
      </c>
      <c r="EJD120" s="4" t="str" cm="1">
        <f t="array" ref="EJD120:EJF120">IFERROR(VLOOKUP(EJC120,[1]MA!$A$6:$D$32,{2,3,4},0),IFERROR(VLOOKUP(EJC120,[1]MO!$A$6:$D$26,{2,3,4},0),IFERROR(VLOOKUP(EJC120,[1]MQ!$A$6:$D$26,{2,3,4},0),IFERROR(VLOOKUP(EJC120,[1]BA!$A$6:$H$184,{2,5,8},0),{"No encontrado","X","X"}))))</f>
        <v>ALAMBRE RECOCIDO</v>
      </c>
      <c r="EJE120" s="12" t="str">
        <v>Kg</v>
      </c>
      <c r="EJF120" s="4">
        <v>22</v>
      </c>
      <c r="EJG120" s="1">
        <f t="shared" ref="EJG120" si="8643">(EJG118+EJG119)*0.03</f>
        <v>0.1</v>
      </c>
      <c r="EJH120" s="4">
        <f t="shared" si="912"/>
        <v>2.2000000000000002</v>
      </c>
      <c r="EJK120" s="1" t="s">
        <v>539</v>
      </c>
      <c r="EJL120" s="4" t="str" cm="1">
        <f t="array" ref="EJL120:EJN120">IFERROR(VLOOKUP(EJK120,[1]MA!$A$6:$D$32,{2,3,4},0),IFERROR(VLOOKUP(EJK120,[1]MO!$A$6:$D$26,{2,3,4},0),IFERROR(VLOOKUP(EJK120,[1]MQ!$A$6:$D$26,{2,3,4},0),IFERROR(VLOOKUP(EJK120,[1]BA!$A$6:$H$184,{2,5,8},0),{"No encontrado","X","X"}))))</f>
        <v>ALAMBRE RECOCIDO</v>
      </c>
      <c r="EJM120" s="12" t="str">
        <v>Kg</v>
      </c>
      <c r="EJN120" s="4">
        <v>22</v>
      </c>
      <c r="EJO120" s="1">
        <f t="shared" ref="EJO120" si="8644">(EJO118+EJO119)*0.03</f>
        <v>0.1</v>
      </c>
      <c r="EJP120" s="4">
        <f t="shared" si="914"/>
        <v>2.2000000000000002</v>
      </c>
      <c r="EJS120" s="1" t="s">
        <v>539</v>
      </c>
      <c r="EJT120" s="4" t="str" cm="1">
        <f t="array" ref="EJT120:EJV120">IFERROR(VLOOKUP(EJS120,[1]MA!$A$6:$D$32,{2,3,4},0),IFERROR(VLOOKUP(EJS120,[1]MO!$A$6:$D$26,{2,3,4},0),IFERROR(VLOOKUP(EJS120,[1]MQ!$A$6:$D$26,{2,3,4},0),IFERROR(VLOOKUP(EJS120,[1]BA!$A$6:$H$184,{2,5,8},0),{"No encontrado","X","X"}))))</f>
        <v>ALAMBRE RECOCIDO</v>
      </c>
      <c r="EJU120" s="12" t="str">
        <v>Kg</v>
      </c>
      <c r="EJV120" s="4">
        <v>22</v>
      </c>
      <c r="EJW120" s="1">
        <f t="shared" ref="EJW120" si="8645">(EJW118+EJW119)*0.03</f>
        <v>0.1</v>
      </c>
      <c r="EJX120" s="4">
        <f t="shared" si="916"/>
        <v>2.2000000000000002</v>
      </c>
      <c r="EKA120" s="1" t="s">
        <v>539</v>
      </c>
      <c r="EKB120" s="4" t="str" cm="1">
        <f t="array" ref="EKB120:EKD120">IFERROR(VLOOKUP(EKA120,[1]MA!$A$6:$D$32,{2,3,4},0),IFERROR(VLOOKUP(EKA120,[1]MO!$A$6:$D$26,{2,3,4},0),IFERROR(VLOOKUP(EKA120,[1]MQ!$A$6:$D$26,{2,3,4},0),IFERROR(VLOOKUP(EKA120,[1]BA!$A$6:$H$184,{2,5,8},0),{"No encontrado","X","X"}))))</f>
        <v>ALAMBRE RECOCIDO</v>
      </c>
      <c r="EKC120" s="12" t="str">
        <v>Kg</v>
      </c>
      <c r="EKD120" s="4">
        <v>22</v>
      </c>
      <c r="EKE120" s="1">
        <f t="shared" ref="EKE120" si="8646">(EKE118+EKE119)*0.03</f>
        <v>0.1</v>
      </c>
      <c r="EKF120" s="4">
        <f t="shared" si="918"/>
        <v>2.2000000000000002</v>
      </c>
      <c r="EKI120" s="1" t="s">
        <v>539</v>
      </c>
      <c r="EKJ120" s="4" t="str" cm="1">
        <f t="array" ref="EKJ120:EKL120">IFERROR(VLOOKUP(EKI120,[1]MA!$A$6:$D$32,{2,3,4},0),IFERROR(VLOOKUP(EKI120,[1]MO!$A$6:$D$26,{2,3,4},0),IFERROR(VLOOKUP(EKI120,[1]MQ!$A$6:$D$26,{2,3,4},0),IFERROR(VLOOKUP(EKI120,[1]BA!$A$6:$H$184,{2,5,8},0),{"No encontrado","X","X"}))))</f>
        <v>ALAMBRE RECOCIDO</v>
      </c>
      <c r="EKK120" s="12" t="str">
        <v>Kg</v>
      </c>
      <c r="EKL120" s="4">
        <v>22</v>
      </c>
      <c r="EKM120" s="1">
        <f t="shared" ref="EKM120" si="8647">(EKM118+EKM119)*0.03</f>
        <v>0.1</v>
      </c>
      <c r="EKN120" s="4">
        <f t="shared" si="920"/>
        <v>2.2000000000000002</v>
      </c>
      <c r="EKQ120" s="1" t="s">
        <v>539</v>
      </c>
      <c r="EKR120" s="4" t="str" cm="1">
        <f t="array" ref="EKR120:EKT120">IFERROR(VLOOKUP(EKQ120,[1]MA!$A$6:$D$32,{2,3,4},0),IFERROR(VLOOKUP(EKQ120,[1]MO!$A$6:$D$26,{2,3,4},0),IFERROR(VLOOKUP(EKQ120,[1]MQ!$A$6:$D$26,{2,3,4},0),IFERROR(VLOOKUP(EKQ120,[1]BA!$A$6:$H$184,{2,5,8},0),{"No encontrado","X","X"}))))</f>
        <v>ALAMBRE RECOCIDO</v>
      </c>
      <c r="EKS120" s="12" t="str">
        <v>Kg</v>
      </c>
      <c r="EKT120" s="4">
        <v>22</v>
      </c>
      <c r="EKU120" s="1">
        <f t="shared" ref="EKU120" si="8648">(EKU118+EKU119)*0.03</f>
        <v>0.1</v>
      </c>
      <c r="EKV120" s="4">
        <f t="shared" si="922"/>
        <v>2.2000000000000002</v>
      </c>
      <c r="EKY120" s="1" t="s">
        <v>539</v>
      </c>
      <c r="EKZ120" s="4" t="str" cm="1">
        <f t="array" ref="EKZ120:ELB120">IFERROR(VLOOKUP(EKY120,[1]MA!$A$6:$D$32,{2,3,4},0),IFERROR(VLOOKUP(EKY120,[1]MO!$A$6:$D$26,{2,3,4},0),IFERROR(VLOOKUP(EKY120,[1]MQ!$A$6:$D$26,{2,3,4},0),IFERROR(VLOOKUP(EKY120,[1]BA!$A$6:$H$184,{2,5,8},0),{"No encontrado","X","X"}))))</f>
        <v>ALAMBRE RECOCIDO</v>
      </c>
      <c r="ELA120" s="12" t="str">
        <v>Kg</v>
      </c>
      <c r="ELB120" s="4">
        <v>22</v>
      </c>
      <c r="ELC120" s="1">
        <f t="shared" ref="ELC120" si="8649">(ELC118+ELC119)*0.03</f>
        <v>0.1</v>
      </c>
      <c r="ELD120" s="4">
        <f t="shared" si="924"/>
        <v>2.2000000000000002</v>
      </c>
      <c r="ELG120" s="1" t="s">
        <v>539</v>
      </c>
      <c r="ELH120" s="4" t="str" cm="1">
        <f t="array" ref="ELH120:ELJ120">IFERROR(VLOOKUP(ELG120,[1]MA!$A$6:$D$32,{2,3,4},0),IFERROR(VLOOKUP(ELG120,[1]MO!$A$6:$D$26,{2,3,4},0),IFERROR(VLOOKUP(ELG120,[1]MQ!$A$6:$D$26,{2,3,4},0),IFERROR(VLOOKUP(ELG120,[1]BA!$A$6:$H$184,{2,5,8},0),{"No encontrado","X","X"}))))</f>
        <v>ALAMBRE RECOCIDO</v>
      </c>
      <c r="ELI120" s="12" t="str">
        <v>Kg</v>
      </c>
      <c r="ELJ120" s="4">
        <v>22</v>
      </c>
      <c r="ELK120" s="1">
        <f t="shared" ref="ELK120" si="8650">(ELK118+ELK119)*0.03</f>
        <v>0.1</v>
      </c>
      <c r="ELL120" s="4">
        <f t="shared" si="926"/>
        <v>2.2000000000000002</v>
      </c>
      <c r="ELO120" s="1" t="s">
        <v>539</v>
      </c>
      <c r="ELP120" s="4" t="str" cm="1">
        <f t="array" ref="ELP120:ELR120">IFERROR(VLOOKUP(ELO120,[1]MA!$A$6:$D$32,{2,3,4},0),IFERROR(VLOOKUP(ELO120,[1]MO!$A$6:$D$26,{2,3,4},0),IFERROR(VLOOKUP(ELO120,[1]MQ!$A$6:$D$26,{2,3,4},0),IFERROR(VLOOKUP(ELO120,[1]BA!$A$6:$H$184,{2,5,8},0),{"No encontrado","X","X"}))))</f>
        <v>ALAMBRE RECOCIDO</v>
      </c>
      <c r="ELQ120" s="12" t="str">
        <v>Kg</v>
      </c>
      <c r="ELR120" s="4">
        <v>22</v>
      </c>
      <c r="ELS120" s="1">
        <f t="shared" ref="ELS120" si="8651">(ELS118+ELS119)*0.03</f>
        <v>0.1</v>
      </c>
      <c r="ELT120" s="4">
        <f t="shared" si="928"/>
        <v>2.2000000000000002</v>
      </c>
      <c r="ELW120" s="1" t="s">
        <v>539</v>
      </c>
      <c r="ELX120" s="4" t="str" cm="1">
        <f t="array" ref="ELX120:ELZ120">IFERROR(VLOOKUP(ELW120,[1]MA!$A$6:$D$32,{2,3,4},0),IFERROR(VLOOKUP(ELW120,[1]MO!$A$6:$D$26,{2,3,4},0),IFERROR(VLOOKUP(ELW120,[1]MQ!$A$6:$D$26,{2,3,4},0),IFERROR(VLOOKUP(ELW120,[1]BA!$A$6:$H$184,{2,5,8},0),{"No encontrado","X","X"}))))</f>
        <v>ALAMBRE RECOCIDO</v>
      </c>
      <c r="ELY120" s="12" t="str">
        <v>Kg</v>
      </c>
      <c r="ELZ120" s="4">
        <v>22</v>
      </c>
      <c r="EMA120" s="1">
        <f t="shared" ref="EMA120" si="8652">(EMA118+EMA119)*0.03</f>
        <v>0.1</v>
      </c>
      <c r="EMB120" s="4">
        <f t="shared" si="930"/>
        <v>2.2000000000000002</v>
      </c>
      <c r="EME120" s="1" t="s">
        <v>539</v>
      </c>
      <c r="EMF120" s="4" t="str" cm="1">
        <f t="array" ref="EMF120:EMH120">IFERROR(VLOOKUP(EME120,[1]MA!$A$6:$D$32,{2,3,4},0),IFERROR(VLOOKUP(EME120,[1]MO!$A$6:$D$26,{2,3,4},0),IFERROR(VLOOKUP(EME120,[1]MQ!$A$6:$D$26,{2,3,4},0),IFERROR(VLOOKUP(EME120,[1]BA!$A$6:$H$184,{2,5,8},0),{"No encontrado","X","X"}))))</f>
        <v>ALAMBRE RECOCIDO</v>
      </c>
      <c r="EMG120" s="12" t="str">
        <v>Kg</v>
      </c>
      <c r="EMH120" s="4">
        <v>22</v>
      </c>
      <c r="EMI120" s="1">
        <f t="shared" ref="EMI120" si="8653">(EMI118+EMI119)*0.03</f>
        <v>0.1</v>
      </c>
      <c r="EMJ120" s="4">
        <f t="shared" si="932"/>
        <v>2.2000000000000002</v>
      </c>
      <c r="EMM120" s="1" t="s">
        <v>539</v>
      </c>
      <c r="EMN120" s="4" t="str" cm="1">
        <f t="array" ref="EMN120:EMP120">IFERROR(VLOOKUP(EMM120,[1]MA!$A$6:$D$32,{2,3,4},0),IFERROR(VLOOKUP(EMM120,[1]MO!$A$6:$D$26,{2,3,4},0),IFERROR(VLOOKUP(EMM120,[1]MQ!$A$6:$D$26,{2,3,4},0),IFERROR(VLOOKUP(EMM120,[1]BA!$A$6:$H$184,{2,5,8},0),{"No encontrado","X","X"}))))</f>
        <v>ALAMBRE RECOCIDO</v>
      </c>
      <c r="EMO120" s="12" t="str">
        <v>Kg</v>
      </c>
      <c r="EMP120" s="4">
        <v>22</v>
      </c>
      <c r="EMQ120" s="1">
        <f t="shared" ref="EMQ120" si="8654">(EMQ118+EMQ119)*0.03</f>
        <v>0.1</v>
      </c>
      <c r="EMR120" s="4">
        <f t="shared" si="934"/>
        <v>2.2000000000000002</v>
      </c>
      <c r="EMU120" s="1" t="s">
        <v>539</v>
      </c>
      <c r="EMV120" s="4" t="str" cm="1">
        <f t="array" ref="EMV120:EMX120">IFERROR(VLOOKUP(EMU120,[1]MA!$A$6:$D$32,{2,3,4},0),IFERROR(VLOOKUP(EMU120,[1]MO!$A$6:$D$26,{2,3,4},0),IFERROR(VLOOKUP(EMU120,[1]MQ!$A$6:$D$26,{2,3,4},0),IFERROR(VLOOKUP(EMU120,[1]BA!$A$6:$H$184,{2,5,8},0),{"No encontrado","X","X"}))))</f>
        <v>ALAMBRE RECOCIDO</v>
      </c>
      <c r="EMW120" s="12" t="str">
        <v>Kg</v>
      </c>
      <c r="EMX120" s="4">
        <v>22</v>
      </c>
      <c r="EMY120" s="1">
        <f t="shared" ref="EMY120" si="8655">(EMY118+EMY119)*0.03</f>
        <v>0.1</v>
      </c>
      <c r="EMZ120" s="4">
        <f t="shared" si="936"/>
        <v>2.2000000000000002</v>
      </c>
      <c r="ENC120" s="1" t="s">
        <v>539</v>
      </c>
      <c r="END120" s="4" t="str" cm="1">
        <f t="array" ref="END120:ENF120">IFERROR(VLOOKUP(ENC120,[1]MA!$A$6:$D$32,{2,3,4},0),IFERROR(VLOOKUP(ENC120,[1]MO!$A$6:$D$26,{2,3,4},0),IFERROR(VLOOKUP(ENC120,[1]MQ!$A$6:$D$26,{2,3,4},0),IFERROR(VLOOKUP(ENC120,[1]BA!$A$6:$H$184,{2,5,8},0),{"No encontrado","X","X"}))))</f>
        <v>ALAMBRE RECOCIDO</v>
      </c>
      <c r="ENE120" s="12" t="str">
        <v>Kg</v>
      </c>
      <c r="ENF120" s="4">
        <v>22</v>
      </c>
      <c r="ENG120" s="1">
        <f t="shared" ref="ENG120" si="8656">(ENG118+ENG119)*0.03</f>
        <v>0.1</v>
      </c>
      <c r="ENH120" s="4">
        <f t="shared" si="938"/>
        <v>2.2000000000000002</v>
      </c>
      <c r="ENK120" s="1" t="s">
        <v>539</v>
      </c>
      <c r="ENL120" s="4" t="str" cm="1">
        <f t="array" ref="ENL120:ENN120">IFERROR(VLOOKUP(ENK120,[1]MA!$A$6:$D$32,{2,3,4},0),IFERROR(VLOOKUP(ENK120,[1]MO!$A$6:$D$26,{2,3,4},0),IFERROR(VLOOKUP(ENK120,[1]MQ!$A$6:$D$26,{2,3,4},0),IFERROR(VLOOKUP(ENK120,[1]BA!$A$6:$H$184,{2,5,8},0),{"No encontrado","X","X"}))))</f>
        <v>ALAMBRE RECOCIDO</v>
      </c>
      <c r="ENM120" s="12" t="str">
        <v>Kg</v>
      </c>
      <c r="ENN120" s="4">
        <v>22</v>
      </c>
      <c r="ENO120" s="1">
        <f t="shared" ref="ENO120" si="8657">(ENO118+ENO119)*0.03</f>
        <v>0.1</v>
      </c>
      <c r="ENP120" s="4">
        <f t="shared" si="940"/>
        <v>2.2000000000000002</v>
      </c>
      <c r="ENS120" s="1" t="s">
        <v>539</v>
      </c>
      <c r="ENT120" s="4" t="str" cm="1">
        <f t="array" ref="ENT120:ENV120">IFERROR(VLOOKUP(ENS120,[1]MA!$A$6:$D$32,{2,3,4},0),IFERROR(VLOOKUP(ENS120,[1]MO!$A$6:$D$26,{2,3,4},0),IFERROR(VLOOKUP(ENS120,[1]MQ!$A$6:$D$26,{2,3,4},0),IFERROR(VLOOKUP(ENS120,[1]BA!$A$6:$H$184,{2,5,8},0),{"No encontrado","X","X"}))))</f>
        <v>ALAMBRE RECOCIDO</v>
      </c>
      <c r="ENU120" s="12" t="str">
        <v>Kg</v>
      </c>
      <c r="ENV120" s="4">
        <v>22</v>
      </c>
      <c r="ENW120" s="1">
        <f t="shared" ref="ENW120" si="8658">(ENW118+ENW119)*0.03</f>
        <v>0.1</v>
      </c>
      <c r="ENX120" s="4">
        <f t="shared" si="942"/>
        <v>2.2000000000000002</v>
      </c>
      <c r="EOA120" s="1" t="s">
        <v>539</v>
      </c>
      <c r="EOB120" s="4" t="str" cm="1">
        <f t="array" ref="EOB120:EOD120">IFERROR(VLOOKUP(EOA120,[1]MA!$A$6:$D$32,{2,3,4},0),IFERROR(VLOOKUP(EOA120,[1]MO!$A$6:$D$26,{2,3,4},0),IFERROR(VLOOKUP(EOA120,[1]MQ!$A$6:$D$26,{2,3,4},0),IFERROR(VLOOKUP(EOA120,[1]BA!$A$6:$H$184,{2,5,8},0),{"No encontrado","X","X"}))))</f>
        <v>ALAMBRE RECOCIDO</v>
      </c>
      <c r="EOC120" s="12" t="str">
        <v>Kg</v>
      </c>
      <c r="EOD120" s="4">
        <v>22</v>
      </c>
      <c r="EOE120" s="1">
        <f t="shared" ref="EOE120" si="8659">(EOE118+EOE119)*0.03</f>
        <v>0.1</v>
      </c>
      <c r="EOF120" s="4">
        <f t="shared" si="944"/>
        <v>2.2000000000000002</v>
      </c>
      <c r="EOI120" s="1" t="s">
        <v>539</v>
      </c>
      <c r="EOJ120" s="4" t="str" cm="1">
        <f t="array" ref="EOJ120:EOL120">IFERROR(VLOOKUP(EOI120,[1]MA!$A$6:$D$32,{2,3,4},0),IFERROR(VLOOKUP(EOI120,[1]MO!$A$6:$D$26,{2,3,4},0),IFERROR(VLOOKUP(EOI120,[1]MQ!$A$6:$D$26,{2,3,4},0),IFERROR(VLOOKUP(EOI120,[1]BA!$A$6:$H$184,{2,5,8},0),{"No encontrado","X","X"}))))</f>
        <v>ALAMBRE RECOCIDO</v>
      </c>
      <c r="EOK120" s="12" t="str">
        <v>Kg</v>
      </c>
      <c r="EOL120" s="4">
        <v>22</v>
      </c>
      <c r="EOM120" s="1">
        <f t="shared" ref="EOM120" si="8660">(EOM118+EOM119)*0.03</f>
        <v>0.1</v>
      </c>
      <c r="EON120" s="4">
        <f t="shared" si="946"/>
        <v>2.2000000000000002</v>
      </c>
      <c r="EOQ120" s="1" t="s">
        <v>539</v>
      </c>
      <c r="EOR120" s="4" t="str" cm="1">
        <f t="array" ref="EOR120:EOT120">IFERROR(VLOOKUP(EOQ120,[1]MA!$A$6:$D$32,{2,3,4},0),IFERROR(VLOOKUP(EOQ120,[1]MO!$A$6:$D$26,{2,3,4},0),IFERROR(VLOOKUP(EOQ120,[1]MQ!$A$6:$D$26,{2,3,4},0),IFERROR(VLOOKUP(EOQ120,[1]BA!$A$6:$H$184,{2,5,8},0),{"No encontrado","X","X"}))))</f>
        <v>ALAMBRE RECOCIDO</v>
      </c>
      <c r="EOS120" s="12" t="str">
        <v>Kg</v>
      </c>
      <c r="EOT120" s="4">
        <v>22</v>
      </c>
      <c r="EOU120" s="1">
        <f t="shared" ref="EOU120" si="8661">(EOU118+EOU119)*0.03</f>
        <v>0.1</v>
      </c>
      <c r="EOV120" s="4">
        <f t="shared" si="948"/>
        <v>2.2000000000000002</v>
      </c>
      <c r="EOY120" s="1" t="s">
        <v>539</v>
      </c>
      <c r="EOZ120" s="4" t="str" cm="1">
        <f t="array" ref="EOZ120:EPB120">IFERROR(VLOOKUP(EOY120,[1]MA!$A$6:$D$32,{2,3,4},0),IFERROR(VLOOKUP(EOY120,[1]MO!$A$6:$D$26,{2,3,4},0),IFERROR(VLOOKUP(EOY120,[1]MQ!$A$6:$D$26,{2,3,4},0),IFERROR(VLOOKUP(EOY120,[1]BA!$A$6:$H$184,{2,5,8},0),{"No encontrado","X","X"}))))</f>
        <v>ALAMBRE RECOCIDO</v>
      </c>
      <c r="EPA120" s="12" t="str">
        <v>Kg</v>
      </c>
      <c r="EPB120" s="4">
        <v>22</v>
      </c>
      <c r="EPC120" s="1">
        <f t="shared" ref="EPC120" si="8662">(EPC118+EPC119)*0.03</f>
        <v>0.1</v>
      </c>
      <c r="EPD120" s="4">
        <f t="shared" si="950"/>
        <v>2.2000000000000002</v>
      </c>
      <c r="EPG120" s="1" t="s">
        <v>539</v>
      </c>
      <c r="EPH120" s="4" t="str" cm="1">
        <f t="array" ref="EPH120:EPJ120">IFERROR(VLOOKUP(EPG120,[1]MA!$A$6:$D$32,{2,3,4},0),IFERROR(VLOOKUP(EPG120,[1]MO!$A$6:$D$26,{2,3,4},0),IFERROR(VLOOKUP(EPG120,[1]MQ!$A$6:$D$26,{2,3,4},0),IFERROR(VLOOKUP(EPG120,[1]BA!$A$6:$H$184,{2,5,8},0),{"No encontrado","X","X"}))))</f>
        <v>ALAMBRE RECOCIDO</v>
      </c>
      <c r="EPI120" s="12" t="str">
        <v>Kg</v>
      </c>
      <c r="EPJ120" s="4">
        <v>22</v>
      </c>
      <c r="EPK120" s="1">
        <f t="shared" ref="EPK120" si="8663">(EPK118+EPK119)*0.03</f>
        <v>0.1</v>
      </c>
      <c r="EPL120" s="4">
        <f t="shared" si="952"/>
        <v>2.2000000000000002</v>
      </c>
      <c r="EPO120" s="1" t="s">
        <v>539</v>
      </c>
      <c r="EPP120" s="4" t="str" cm="1">
        <f t="array" ref="EPP120:EPR120">IFERROR(VLOOKUP(EPO120,[1]MA!$A$6:$D$32,{2,3,4},0),IFERROR(VLOOKUP(EPO120,[1]MO!$A$6:$D$26,{2,3,4},0),IFERROR(VLOOKUP(EPO120,[1]MQ!$A$6:$D$26,{2,3,4},0),IFERROR(VLOOKUP(EPO120,[1]BA!$A$6:$H$184,{2,5,8},0),{"No encontrado","X","X"}))))</f>
        <v>ALAMBRE RECOCIDO</v>
      </c>
      <c r="EPQ120" s="12" t="str">
        <v>Kg</v>
      </c>
      <c r="EPR120" s="4">
        <v>22</v>
      </c>
      <c r="EPS120" s="1">
        <f t="shared" ref="EPS120" si="8664">(EPS118+EPS119)*0.03</f>
        <v>0.1</v>
      </c>
      <c r="EPT120" s="4">
        <f t="shared" si="954"/>
        <v>2.2000000000000002</v>
      </c>
      <c r="EPW120" s="1" t="s">
        <v>539</v>
      </c>
      <c r="EPX120" s="4" t="str" cm="1">
        <f t="array" ref="EPX120:EPZ120">IFERROR(VLOOKUP(EPW120,[1]MA!$A$6:$D$32,{2,3,4},0),IFERROR(VLOOKUP(EPW120,[1]MO!$A$6:$D$26,{2,3,4},0),IFERROR(VLOOKUP(EPW120,[1]MQ!$A$6:$D$26,{2,3,4},0),IFERROR(VLOOKUP(EPW120,[1]BA!$A$6:$H$184,{2,5,8},0),{"No encontrado","X","X"}))))</f>
        <v>ALAMBRE RECOCIDO</v>
      </c>
      <c r="EPY120" s="12" t="str">
        <v>Kg</v>
      </c>
      <c r="EPZ120" s="4">
        <v>22</v>
      </c>
      <c r="EQA120" s="1">
        <f t="shared" ref="EQA120" si="8665">(EQA118+EQA119)*0.03</f>
        <v>0.1</v>
      </c>
      <c r="EQB120" s="4">
        <f t="shared" si="956"/>
        <v>2.2000000000000002</v>
      </c>
      <c r="EQE120" s="1" t="s">
        <v>539</v>
      </c>
      <c r="EQF120" s="4" t="str" cm="1">
        <f t="array" ref="EQF120:EQH120">IFERROR(VLOOKUP(EQE120,[1]MA!$A$6:$D$32,{2,3,4},0),IFERROR(VLOOKUP(EQE120,[1]MO!$A$6:$D$26,{2,3,4},0),IFERROR(VLOOKUP(EQE120,[1]MQ!$A$6:$D$26,{2,3,4},0),IFERROR(VLOOKUP(EQE120,[1]BA!$A$6:$H$184,{2,5,8},0),{"No encontrado","X","X"}))))</f>
        <v>ALAMBRE RECOCIDO</v>
      </c>
      <c r="EQG120" s="12" t="str">
        <v>Kg</v>
      </c>
      <c r="EQH120" s="4">
        <v>22</v>
      </c>
      <c r="EQI120" s="1">
        <f t="shared" ref="EQI120" si="8666">(EQI118+EQI119)*0.03</f>
        <v>0.1</v>
      </c>
      <c r="EQJ120" s="4">
        <f t="shared" si="958"/>
        <v>2.2000000000000002</v>
      </c>
      <c r="EQM120" s="1" t="s">
        <v>539</v>
      </c>
      <c r="EQN120" s="4" t="str" cm="1">
        <f t="array" ref="EQN120:EQP120">IFERROR(VLOOKUP(EQM120,[1]MA!$A$6:$D$32,{2,3,4},0),IFERROR(VLOOKUP(EQM120,[1]MO!$A$6:$D$26,{2,3,4},0),IFERROR(VLOOKUP(EQM120,[1]MQ!$A$6:$D$26,{2,3,4},0),IFERROR(VLOOKUP(EQM120,[1]BA!$A$6:$H$184,{2,5,8},0),{"No encontrado","X","X"}))))</f>
        <v>ALAMBRE RECOCIDO</v>
      </c>
      <c r="EQO120" s="12" t="str">
        <v>Kg</v>
      </c>
      <c r="EQP120" s="4">
        <v>22</v>
      </c>
      <c r="EQQ120" s="1">
        <f t="shared" ref="EQQ120" si="8667">(EQQ118+EQQ119)*0.03</f>
        <v>0.1</v>
      </c>
      <c r="EQR120" s="4">
        <f t="shared" si="960"/>
        <v>2.2000000000000002</v>
      </c>
      <c r="EQU120" s="1" t="s">
        <v>539</v>
      </c>
      <c r="EQV120" s="4" t="str" cm="1">
        <f t="array" ref="EQV120:EQX120">IFERROR(VLOOKUP(EQU120,[1]MA!$A$6:$D$32,{2,3,4},0),IFERROR(VLOOKUP(EQU120,[1]MO!$A$6:$D$26,{2,3,4},0),IFERROR(VLOOKUP(EQU120,[1]MQ!$A$6:$D$26,{2,3,4},0),IFERROR(VLOOKUP(EQU120,[1]BA!$A$6:$H$184,{2,5,8},0),{"No encontrado","X","X"}))))</f>
        <v>ALAMBRE RECOCIDO</v>
      </c>
      <c r="EQW120" s="12" t="str">
        <v>Kg</v>
      </c>
      <c r="EQX120" s="4">
        <v>22</v>
      </c>
      <c r="EQY120" s="1">
        <f t="shared" ref="EQY120" si="8668">(EQY118+EQY119)*0.03</f>
        <v>0.1</v>
      </c>
      <c r="EQZ120" s="4">
        <f t="shared" si="962"/>
        <v>2.2000000000000002</v>
      </c>
      <c r="ERC120" s="1" t="s">
        <v>539</v>
      </c>
      <c r="ERD120" s="4" t="str" cm="1">
        <f t="array" ref="ERD120:ERF120">IFERROR(VLOOKUP(ERC120,[1]MA!$A$6:$D$32,{2,3,4},0),IFERROR(VLOOKUP(ERC120,[1]MO!$A$6:$D$26,{2,3,4},0),IFERROR(VLOOKUP(ERC120,[1]MQ!$A$6:$D$26,{2,3,4},0),IFERROR(VLOOKUP(ERC120,[1]BA!$A$6:$H$184,{2,5,8},0),{"No encontrado","X","X"}))))</f>
        <v>ALAMBRE RECOCIDO</v>
      </c>
      <c r="ERE120" s="12" t="str">
        <v>Kg</v>
      </c>
      <c r="ERF120" s="4">
        <v>22</v>
      </c>
      <c r="ERG120" s="1">
        <f t="shared" ref="ERG120" si="8669">(ERG118+ERG119)*0.03</f>
        <v>0.1</v>
      </c>
      <c r="ERH120" s="4">
        <f t="shared" si="964"/>
        <v>2.2000000000000002</v>
      </c>
      <c r="ERK120" s="1" t="s">
        <v>539</v>
      </c>
      <c r="ERL120" s="4" t="str" cm="1">
        <f t="array" ref="ERL120:ERN120">IFERROR(VLOOKUP(ERK120,[1]MA!$A$6:$D$32,{2,3,4},0),IFERROR(VLOOKUP(ERK120,[1]MO!$A$6:$D$26,{2,3,4},0),IFERROR(VLOOKUP(ERK120,[1]MQ!$A$6:$D$26,{2,3,4},0),IFERROR(VLOOKUP(ERK120,[1]BA!$A$6:$H$184,{2,5,8},0),{"No encontrado","X","X"}))))</f>
        <v>ALAMBRE RECOCIDO</v>
      </c>
      <c r="ERM120" s="12" t="str">
        <v>Kg</v>
      </c>
      <c r="ERN120" s="4">
        <v>22</v>
      </c>
      <c r="ERO120" s="1">
        <f t="shared" ref="ERO120" si="8670">(ERO118+ERO119)*0.03</f>
        <v>0.1</v>
      </c>
      <c r="ERP120" s="4">
        <f t="shared" si="966"/>
        <v>2.2000000000000002</v>
      </c>
      <c r="ERS120" s="1" t="s">
        <v>539</v>
      </c>
      <c r="ERT120" s="4" t="str" cm="1">
        <f t="array" ref="ERT120:ERV120">IFERROR(VLOOKUP(ERS120,[1]MA!$A$6:$D$32,{2,3,4},0),IFERROR(VLOOKUP(ERS120,[1]MO!$A$6:$D$26,{2,3,4},0),IFERROR(VLOOKUP(ERS120,[1]MQ!$A$6:$D$26,{2,3,4},0),IFERROR(VLOOKUP(ERS120,[1]BA!$A$6:$H$184,{2,5,8},0),{"No encontrado","X","X"}))))</f>
        <v>ALAMBRE RECOCIDO</v>
      </c>
      <c r="ERU120" s="12" t="str">
        <v>Kg</v>
      </c>
      <c r="ERV120" s="4">
        <v>22</v>
      </c>
      <c r="ERW120" s="1">
        <f t="shared" ref="ERW120" si="8671">(ERW118+ERW119)*0.03</f>
        <v>0.1</v>
      </c>
      <c r="ERX120" s="4">
        <f t="shared" si="968"/>
        <v>2.2000000000000002</v>
      </c>
      <c r="ESA120" s="1" t="s">
        <v>539</v>
      </c>
      <c r="ESB120" s="4" t="str" cm="1">
        <f t="array" ref="ESB120:ESD120">IFERROR(VLOOKUP(ESA120,[1]MA!$A$6:$D$32,{2,3,4},0),IFERROR(VLOOKUP(ESA120,[1]MO!$A$6:$D$26,{2,3,4},0),IFERROR(VLOOKUP(ESA120,[1]MQ!$A$6:$D$26,{2,3,4},0),IFERROR(VLOOKUP(ESA120,[1]BA!$A$6:$H$184,{2,5,8},0),{"No encontrado","X","X"}))))</f>
        <v>ALAMBRE RECOCIDO</v>
      </c>
      <c r="ESC120" s="12" t="str">
        <v>Kg</v>
      </c>
      <c r="ESD120" s="4">
        <v>22</v>
      </c>
      <c r="ESE120" s="1">
        <f t="shared" ref="ESE120" si="8672">(ESE118+ESE119)*0.03</f>
        <v>0.1</v>
      </c>
      <c r="ESF120" s="4">
        <f t="shared" si="970"/>
        <v>2.2000000000000002</v>
      </c>
      <c r="ESI120" s="1" t="s">
        <v>539</v>
      </c>
      <c r="ESJ120" s="4" t="str" cm="1">
        <f t="array" ref="ESJ120:ESL120">IFERROR(VLOOKUP(ESI120,[1]MA!$A$6:$D$32,{2,3,4},0),IFERROR(VLOOKUP(ESI120,[1]MO!$A$6:$D$26,{2,3,4},0),IFERROR(VLOOKUP(ESI120,[1]MQ!$A$6:$D$26,{2,3,4},0),IFERROR(VLOOKUP(ESI120,[1]BA!$A$6:$H$184,{2,5,8},0),{"No encontrado","X","X"}))))</f>
        <v>ALAMBRE RECOCIDO</v>
      </c>
      <c r="ESK120" s="12" t="str">
        <v>Kg</v>
      </c>
      <c r="ESL120" s="4">
        <v>22</v>
      </c>
      <c r="ESM120" s="1">
        <f t="shared" ref="ESM120" si="8673">(ESM118+ESM119)*0.03</f>
        <v>0.1</v>
      </c>
      <c r="ESN120" s="4">
        <f t="shared" si="972"/>
        <v>2.2000000000000002</v>
      </c>
      <c r="ESQ120" s="1" t="s">
        <v>539</v>
      </c>
      <c r="ESR120" s="4" t="str" cm="1">
        <f t="array" ref="ESR120:EST120">IFERROR(VLOOKUP(ESQ120,[1]MA!$A$6:$D$32,{2,3,4},0),IFERROR(VLOOKUP(ESQ120,[1]MO!$A$6:$D$26,{2,3,4},0),IFERROR(VLOOKUP(ESQ120,[1]MQ!$A$6:$D$26,{2,3,4},0),IFERROR(VLOOKUP(ESQ120,[1]BA!$A$6:$H$184,{2,5,8},0),{"No encontrado","X","X"}))))</f>
        <v>ALAMBRE RECOCIDO</v>
      </c>
      <c r="ESS120" s="12" t="str">
        <v>Kg</v>
      </c>
      <c r="EST120" s="4">
        <v>22</v>
      </c>
      <c r="ESU120" s="1">
        <f t="shared" ref="ESU120" si="8674">(ESU118+ESU119)*0.03</f>
        <v>0.1</v>
      </c>
      <c r="ESV120" s="4">
        <f t="shared" si="974"/>
        <v>2.2000000000000002</v>
      </c>
      <c r="ESY120" s="1" t="s">
        <v>539</v>
      </c>
      <c r="ESZ120" s="4" t="str" cm="1">
        <f t="array" ref="ESZ120:ETB120">IFERROR(VLOOKUP(ESY120,[1]MA!$A$6:$D$32,{2,3,4},0),IFERROR(VLOOKUP(ESY120,[1]MO!$A$6:$D$26,{2,3,4},0),IFERROR(VLOOKUP(ESY120,[1]MQ!$A$6:$D$26,{2,3,4},0),IFERROR(VLOOKUP(ESY120,[1]BA!$A$6:$H$184,{2,5,8},0),{"No encontrado","X","X"}))))</f>
        <v>ALAMBRE RECOCIDO</v>
      </c>
      <c r="ETA120" s="12" t="str">
        <v>Kg</v>
      </c>
      <c r="ETB120" s="4">
        <v>22</v>
      </c>
      <c r="ETC120" s="1">
        <f t="shared" ref="ETC120" si="8675">(ETC118+ETC119)*0.03</f>
        <v>0.1</v>
      </c>
      <c r="ETD120" s="4">
        <f t="shared" si="976"/>
        <v>2.2000000000000002</v>
      </c>
      <c r="ETG120" s="1" t="s">
        <v>539</v>
      </c>
      <c r="ETH120" s="4" t="str" cm="1">
        <f t="array" ref="ETH120:ETJ120">IFERROR(VLOOKUP(ETG120,[1]MA!$A$6:$D$32,{2,3,4},0),IFERROR(VLOOKUP(ETG120,[1]MO!$A$6:$D$26,{2,3,4},0),IFERROR(VLOOKUP(ETG120,[1]MQ!$A$6:$D$26,{2,3,4},0),IFERROR(VLOOKUP(ETG120,[1]BA!$A$6:$H$184,{2,5,8},0),{"No encontrado","X","X"}))))</f>
        <v>ALAMBRE RECOCIDO</v>
      </c>
      <c r="ETI120" s="12" t="str">
        <v>Kg</v>
      </c>
      <c r="ETJ120" s="4">
        <v>22</v>
      </c>
      <c r="ETK120" s="1">
        <f t="shared" ref="ETK120" si="8676">(ETK118+ETK119)*0.03</f>
        <v>0.1</v>
      </c>
      <c r="ETL120" s="4">
        <f t="shared" si="978"/>
        <v>2.2000000000000002</v>
      </c>
      <c r="ETO120" s="1" t="s">
        <v>539</v>
      </c>
      <c r="ETP120" s="4" t="str" cm="1">
        <f t="array" ref="ETP120:ETR120">IFERROR(VLOOKUP(ETO120,[1]MA!$A$6:$D$32,{2,3,4},0),IFERROR(VLOOKUP(ETO120,[1]MO!$A$6:$D$26,{2,3,4},0),IFERROR(VLOOKUP(ETO120,[1]MQ!$A$6:$D$26,{2,3,4},0),IFERROR(VLOOKUP(ETO120,[1]BA!$A$6:$H$184,{2,5,8},0),{"No encontrado","X","X"}))))</f>
        <v>ALAMBRE RECOCIDO</v>
      </c>
      <c r="ETQ120" s="12" t="str">
        <v>Kg</v>
      </c>
      <c r="ETR120" s="4">
        <v>22</v>
      </c>
      <c r="ETS120" s="1">
        <f t="shared" ref="ETS120" si="8677">(ETS118+ETS119)*0.03</f>
        <v>0.1</v>
      </c>
      <c r="ETT120" s="4">
        <f t="shared" si="980"/>
        <v>2.2000000000000002</v>
      </c>
      <c r="ETW120" s="1" t="s">
        <v>539</v>
      </c>
      <c r="ETX120" s="4" t="str" cm="1">
        <f t="array" ref="ETX120:ETZ120">IFERROR(VLOOKUP(ETW120,[1]MA!$A$6:$D$32,{2,3,4},0),IFERROR(VLOOKUP(ETW120,[1]MO!$A$6:$D$26,{2,3,4},0),IFERROR(VLOOKUP(ETW120,[1]MQ!$A$6:$D$26,{2,3,4},0),IFERROR(VLOOKUP(ETW120,[1]BA!$A$6:$H$184,{2,5,8},0),{"No encontrado","X","X"}))))</f>
        <v>ALAMBRE RECOCIDO</v>
      </c>
      <c r="ETY120" s="12" t="str">
        <v>Kg</v>
      </c>
      <c r="ETZ120" s="4">
        <v>22</v>
      </c>
      <c r="EUA120" s="1">
        <f t="shared" ref="EUA120" si="8678">(EUA118+EUA119)*0.03</f>
        <v>0.1</v>
      </c>
      <c r="EUB120" s="4">
        <f t="shared" si="982"/>
        <v>2.2000000000000002</v>
      </c>
      <c r="EUE120" s="1" t="s">
        <v>539</v>
      </c>
      <c r="EUF120" s="4" t="str" cm="1">
        <f t="array" ref="EUF120:EUH120">IFERROR(VLOOKUP(EUE120,[1]MA!$A$6:$D$32,{2,3,4},0),IFERROR(VLOOKUP(EUE120,[1]MO!$A$6:$D$26,{2,3,4},0),IFERROR(VLOOKUP(EUE120,[1]MQ!$A$6:$D$26,{2,3,4},0),IFERROR(VLOOKUP(EUE120,[1]BA!$A$6:$H$184,{2,5,8},0),{"No encontrado","X","X"}))))</f>
        <v>ALAMBRE RECOCIDO</v>
      </c>
      <c r="EUG120" s="12" t="str">
        <v>Kg</v>
      </c>
      <c r="EUH120" s="4">
        <v>22</v>
      </c>
      <c r="EUI120" s="1">
        <f t="shared" ref="EUI120" si="8679">(EUI118+EUI119)*0.03</f>
        <v>0.1</v>
      </c>
      <c r="EUJ120" s="4">
        <f t="shared" si="984"/>
        <v>2.2000000000000002</v>
      </c>
      <c r="EUM120" s="1" t="s">
        <v>539</v>
      </c>
      <c r="EUN120" s="4" t="str" cm="1">
        <f t="array" ref="EUN120:EUP120">IFERROR(VLOOKUP(EUM120,[1]MA!$A$6:$D$32,{2,3,4},0),IFERROR(VLOOKUP(EUM120,[1]MO!$A$6:$D$26,{2,3,4},0),IFERROR(VLOOKUP(EUM120,[1]MQ!$A$6:$D$26,{2,3,4},0),IFERROR(VLOOKUP(EUM120,[1]BA!$A$6:$H$184,{2,5,8},0),{"No encontrado","X","X"}))))</f>
        <v>ALAMBRE RECOCIDO</v>
      </c>
      <c r="EUO120" s="12" t="str">
        <v>Kg</v>
      </c>
      <c r="EUP120" s="4">
        <v>22</v>
      </c>
      <c r="EUQ120" s="1">
        <f t="shared" ref="EUQ120" si="8680">(EUQ118+EUQ119)*0.03</f>
        <v>0.1</v>
      </c>
      <c r="EUR120" s="4">
        <f t="shared" si="986"/>
        <v>2.2000000000000002</v>
      </c>
      <c r="EUU120" s="1" t="s">
        <v>539</v>
      </c>
      <c r="EUV120" s="4" t="str" cm="1">
        <f t="array" ref="EUV120:EUX120">IFERROR(VLOOKUP(EUU120,[1]MA!$A$6:$D$32,{2,3,4},0),IFERROR(VLOOKUP(EUU120,[1]MO!$A$6:$D$26,{2,3,4},0),IFERROR(VLOOKUP(EUU120,[1]MQ!$A$6:$D$26,{2,3,4},0),IFERROR(VLOOKUP(EUU120,[1]BA!$A$6:$H$184,{2,5,8},0),{"No encontrado","X","X"}))))</f>
        <v>ALAMBRE RECOCIDO</v>
      </c>
      <c r="EUW120" s="12" t="str">
        <v>Kg</v>
      </c>
      <c r="EUX120" s="4">
        <v>22</v>
      </c>
      <c r="EUY120" s="1">
        <f t="shared" ref="EUY120" si="8681">(EUY118+EUY119)*0.03</f>
        <v>0.1</v>
      </c>
      <c r="EUZ120" s="4">
        <f t="shared" si="988"/>
        <v>2.2000000000000002</v>
      </c>
      <c r="EVC120" s="1" t="s">
        <v>539</v>
      </c>
      <c r="EVD120" s="4" t="str" cm="1">
        <f t="array" ref="EVD120:EVF120">IFERROR(VLOOKUP(EVC120,[1]MA!$A$6:$D$32,{2,3,4},0),IFERROR(VLOOKUP(EVC120,[1]MO!$A$6:$D$26,{2,3,4},0),IFERROR(VLOOKUP(EVC120,[1]MQ!$A$6:$D$26,{2,3,4},0),IFERROR(VLOOKUP(EVC120,[1]BA!$A$6:$H$184,{2,5,8},0),{"No encontrado","X","X"}))))</f>
        <v>ALAMBRE RECOCIDO</v>
      </c>
      <c r="EVE120" s="12" t="str">
        <v>Kg</v>
      </c>
      <c r="EVF120" s="4">
        <v>22</v>
      </c>
      <c r="EVG120" s="1">
        <f t="shared" ref="EVG120" si="8682">(EVG118+EVG119)*0.03</f>
        <v>0.1</v>
      </c>
      <c r="EVH120" s="4">
        <f t="shared" si="990"/>
        <v>2.2000000000000002</v>
      </c>
      <c r="EVK120" s="1" t="s">
        <v>539</v>
      </c>
      <c r="EVL120" s="4" t="str" cm="1">
        <f t="array" ref="EVL120:EVN120">IFERROR(VLOOKUP(EVK120,[1]MA!$A$6:$D$32,{2,3,4},0),IFERROR(VLOOKUP(EVK120,[1]MO!$A$6:$D$26,{2,3,4},0),IFERROR(VLOOKUP(EVK120,[1]MQ!$A$6:$D$26,{2,3,4},0),IFERROR(VLOOKUP(EVK120,[1]BA!$A$6:$H$184,{2,5,8},0),{"No encontrado","X","X"}))))</f>
        <v>ALAMBRE RECOCIDO</v>
      </c>
      <c r="EVM120" s="12" t="str">
        <v>Kg</v>
      </c>
      <c r="EVN120" s="4">
        <v>22</v>
      </c>
      <c r="EVO120" s="1">
        <f t="shared" ref="EVO120" si="8683">(EVO118+EVO119)*0.03</f>
        <v>0.1</v>
      </c>
      <c r="EVP120" s="4">
        <f t="shared" si="992"/>
        <v>2.2000000000000002</v>
      </c>
      <c r="EVS120" s="1" t="s">
        <v>539</v>
      </c>
      <c r="EVT120" s="4" t="str" cm="1">
        <f t="array" ref="EVT120:EVV120">IFERROR(VLOOKUP(EVS120,[1]MA!$A$6:$D$32,{2,3,4},0),IFERROR(VLOOKUP(EVS120,[1]MO!$A$6:$D$26,{2,3,4},0),IFERROR(VLOOKUP(EVS120,[1]MQ!$A$6:$D$26,{2,3,4},0),IFERROR(VLOOKUP(EVS120,[1]BA!$A$6:$H$184,{2,5,8},0),{"No encontrado","X","X"}))))</f>
        <v>ALAMBRE RECOCIDO</v>
      </c>
      <c r="EVU120" s="12" t="str">
        <v>Kg</v>
      </c>
      <c r="EVV120" s="4">
        <v>22</v>
      </c>
      <c r="EVW120" s="1">
        <f t="shared" ref="EVW120" si="8684">(EVW118+EVW119)*0.03</f>
        <v>0.1</v>
      </c>
      <c r="EVX120" s="4">
        <f t="shared" si="994"/>
        <v>2.2000000000000002</v>
      </c>
      <c r="EWA120" s="1" t="s">
        <v>539</v>
      </c>
      <c r="EWB120" s="4" t="str" cm="1">
        <f t="array" ref="EWB120:EWD120">IFERROR(VLOOKUP(EWA120,[1]MA!$A$6:$D$32,{2,3,4},0),IFERROR(VLOOKUP(EWA120,[1]MO!$A$6:$D$26,{2,3,4},0),IFERROR(VLOOKUP(EWA120,[1]MQ!$A$6:$D$26,{2,3,4},0),IFERROR(VLOOKUP(EWA120,[1]BA!$A$6:$H$184,{2,5,8},0),{"No encontrado","X","X"}))))</f>
        <v>ALAMBRE RECOCIDO</v>
      </c>
      <c r="EWC120" s="12" t="str">
        <v>Kg</v>
      </c>
      <c r="EWD120" s="4">
        <v>22</v>
      </c>
      <c r="EWE120" s="1">
        <f t="shared" ref="EWE120" si="8685">(EWE118+EWE119)*0.03</f>
        <v>0.1</v>
      </c>
      <c r="EWF120" s="4">
        <f t="shared" si="996"/>
        <v>2.2000000000000002</v>
      </c>
      <c r="EWI120" s="1" t="s">
        <v>539</v>
      </c>
      <c r="EWJ120" s="4" t="str" cm="1">
        <f t="array" ref="EWJ120:EWL120">IFERROR(VLOOKUP(EWI120,[1]MA!$A$6:$D$32,{2,3,4},0),IFERROR(VLOOKUP(EWI120,[1]MO!$A$6:$D$26,{2,3,4},0),IFERROR(VLOOKUP(EWI120,[1]MQ!$A$6:$D$26,{2,3,4},0),IFERROR(VLOOKUP(EWI120,[1]BA!$A$6:$H$184,{2,5,8},0),{"No encontrado","X","X"}))))</f>
        <v>ALAMBRE RECOCIDO</v>
      </c>
      <c r="EWK120" s="12" t="str">
        <v>Kg</v>
      </c>
      <c r="EWL120" s="4">
        <v>22</v>
      </c>
      <c r="EWM120" s="1">
        <f t="shared" ref="EWM120" si="8686">(EWM118+EWM119)*0.03</f>
        <v>0.1</v>
      </c>
      <c r="EWN120" s="4">
        <f t="shared" si="998"/>
        <v>2.2000000000000002</v>
      </c>
      <c r="EWQ120" s="1" t="s">
        <v>539</v>
      </c>
      <c r="EWR120" s="4" t="str" cm="1">
        <f t="array" ref="EWR120:EWT120">IFERROR(VLOOKUP(EWQ120,[1]MA!$A$6:$D$32,{2,3,4},0),IFERROR(VLOOKUP(EWQ120,[1]MO!$A$6:$D$26,{2,3,4},0),IFERROR(VLOOKUP(EWQ120,[1]MQ!$A$6:$D$26,{2,3,4},0),IFERROR(VLOOKUP(EWQ120,[1]BA!$A$6:$H$184,{2,5,8},0),{"No encontrado","X","X"}))))</f>
        <v>ALAMBRE RECOCIDO</v>
      </c>
      <c r="EWS120" s="12" t="str">
        <v>Kg</v>
      </c>
      <c r="EWT120" s="4">
        <v>22</v>
      </c>
      <c r="EWU120" s="1">
        <f t="shared" ref="EWU120" si="8687">(EWU118+EWU119)*0.03</f>
        <v>0.1</v>
      </c>
      <c r="EWV120" s="4">
        <f t="shared" si="1000"/>
        <v>2.2000000000000002</v>
      </c>
      <c r="EWY120" s="1" t="s">
        <v>539</v>
      </c>
      <c r="EWZ120" s="4" t="str" cm="1">
        <f t="array" ref="EWZ120:EXB120">IFERROR(VLOOKUP(EWY120,[1]MA!$A$6:$D$32,{2,3,4},0),IFERROR(VLOOKUP(EWY120,[1]MO!$A$6:$D$26,{2,3,4},0),IFERROR(VLOOKUP(EWY120,[1]MQ!$A$6:$D$26,{2,3,4},0),IFERROR(VLOOKUP(EWY120,[1]BA!$A$6:$H$184,{2,5,8},0),{"No encontrado","X","X"}))))</f>
        <v>ALAMBRE RECOCIDO</v>
      </c>
      <c r="EXA120" s="12" t="str">
        <v>Kg</v>
      </c>
      <c r="EXB120" s="4">
        <v>22</v>
      </c>
      <c r="EXC120" s="1">
        <f t="shared" ref="EXC120" si="8688">(EXC118+EXC119)*0.03</f>
        <v>0.1</v>
      </c>
      <c r="EXD120" s="4">
        <f t="shared" si="1002"/>
        <v>2.2000000000000002</v>
      </c>
      <c r="EXG120" s="1" t="s">
        <v>539</v>
      </c>
      <c r="EXH120" s="4" t="str" cm="1">
        <f t="array" ref="EXH120:EXJ120">IFERROR(VLOOKUP(EXG120,[1]MA!$A$6:$D$32,{2,3,4},0),IFERROR(VLOOKUP(EXG120,[1]MO!$A$6:$D$26,{2,3,4},0),IFERROR(VLOOKUP(EXG120,[1]MQ!$A$6:$D$26,{2,3,4},0),IFERROR(VLOOKUP(EXG120,[1]BA!$A$6:$H$184,{2,5,8},0),{"No encontrado","X","X"}))))</f>
        <v>ALAMBRE RECOCIDO</v>
      </c>
      <c r="EXI120" s="12" t="str">
        <v>Kg</v>
      </c>
      <c r="EXJ120" s="4">
        <v>22</v>
      </c>
      <c r="EXK120" s="1">
        <f t="shared" ref="EXK120" si="8689">(EXK118+EXK119)*0.03</f>
        <v>0.1</v>
      </c>
      <c r="EXL120" s="4">
        <f t="shared" si="1004"/>
        <v>2.2000000000000002</v>
      </c>
      <c r="EXO120" s="1" t="s">
        <v>539</v>
      </c>
      <c r="EXP120" s="4" t="str" cm="1">
        <f t="array" ref="EXP120:EXR120">IFERROR(VLOOKUP(EXO120,[1]MA!$A$6:$D$32,{2,3,4},0),IFERROR(VLOOKUP(EXO120,[1]MO!$A$6:$D$26,{2,3,4},0),IFERROR(VLOOKUP(EXO120,[1]MQ!$A$6:$D$26,{2,3,4},0),IFERROR(VLOOKUP(EXO120,[1]BA!$A$6:$H$184,{2,5,8},0),{"No encontrado","X","X"}))))</f>
        <v>ALAMBRE RECOCIDO</v>
      </c>
      <c r="EXQ120" s="12" t="str">
        <v>Kg</v>
      </c>
      <c r="EXR120" s="4">
        <v>22</v>
      </c>
      <c r="EXS120" s="1">
        <f t="shared" ref="EXS120" si="8690">(EXS118+EXS119)*0.03</f>
        <v>0.1</v>
      </c>
      <c r="EXT120" s="4">
        <f t="shared" si="1006"/>
        <v>2.2000000000000002</v>
      </c>
      <c r="EXW120" s="1" t="s">
        <v>539</v>
      </c>
      <c r="EXX120" s="4" t="str" cm="1">
        <f t="array" ref="EXX120:EXZ120">IFERROR(VLOOKUP(EXW120,[1]MA!$A$6:$D$32,{2,3,4},0),IFERROR(VLOOKUP(EXW120,[1]MO!$A$6:$D$26,{2,3,4},0),IFERROR(VLOOKUP(EXW120,[1]MQ!$A$6:$D$26,{2,3,4},0),IFERROR(VLOOKUP(EXW120,[1]BA!$A$6:$H$184,{2,5,8},0),{"No encontrado","X","X"}))))</f>
        <v>ALAMBRE RECOCIDO</v>
      </c>
      <c r="EXY120" s="12" t="str">
        <v>Kg</v>
      </c>
      <c r="EXZ120" s="4">
        <v>22</v>
      </c>
      <c r="EYA120" s="1">
        <f t="shared" ref="EYA120" si="8691">(EYA118+EYA119)*0.03</f>
        <v>0.1</v>
      </c>
      <c r="EYB120" s="4">
        <f t="shared" si="1008"/>
        <v>2.2000000000000002</v>
      </c>
      <c r="EYE120" s="1" t="s">
        <v>539</v>
      </c>
      <c r="EYF120" s="4" t="str" cm="1">
        <f t="array" ref="EYF120:EYH120">IFERROR(VLOOKUP(EYE120,[1]MA!$A$6:$D$32,{2,3,4},0),IFERROR(VLOOKUP(EYE120,[1]MO!$A$6:$D$26,{2,3,4},0),IFERROR(VLOOKUP(EYE120,[1]MQ!$A$6:$D$26,{2,3,4},0),IFERROR(VLOOKUP(EYE120,[1]BA!$A$6:$H$184,{2,5,8},0),{"No encontrado","X","X"}))))</f>
        <v>ALAMBRE RECOCIDO</v>
      </c>
      <c r="EYG120" s="12" t="str">
        <v>Kg</v>
      </c>
      <c r="EYH120" s="4">
        <v>22</v>
      </c>
      <c r="EYI120" s="1">
        <f t="shared" ref="EYI120" si="8692">(EYI118+EYI119)*0.03</f>
        <v>0.1</v>
      </c>
      <c r="EYJ120" s="4">
        <f t="shared" si="1010"/>
        <v>2.2000000000000002</v>
      </c>
      <c r="EYM120" s="1" t="s">
        <v>539</v>
      </c>
      <c r="EYN120" s="4" t="str" cm="1">
        <f t="array" ref="EYN120:EYP120">IFERROR(VLOOKUP(EYM120,[1]MA!$A$6:$D$32,{2,3,4},0),IFERROR(VLOOKUP(EYM120,[1]MO!$A$6:$D$26,{2,3,4},0),IFERROR(VLOOKUP(EYM120,[1]MQ!$A$6:$D$26,{2,3,4},0),IFERROR(VLOOKUP(EYM120,[1]BA!$A$6:$H$184,{2,5,8},0),{"No encontrado","X","X"}))))</f>
        <v>ALAMBRE RECOCIDO</v>
      </c>
      <c r="EYO120" s="12" t="str">
        <v>Kg</v>
      </c>
      <c r="EYP120" s="4">
        <v>22</v>
      </c>
      <c r="EYQ120" s="1">
        <f t="shared" ref="EYQ120" si="8693">(EYQ118+EYQ119)*0.03</f>
        <v>0.1</v>
      </c>
      <c r="EYR120" s="4">
        <f t="shared" si="1012"/>
        <v>2.2000000000000002</v>
      </c>
      <c r="EYU120" s="1" t="s">
        <v>539</v>
      </c>
      <c r="EYV120" s="4" t="str" cm="1">
        <f t="array" ref="EYV120:EYX120">IFERROR(VLOOKUP(EYU120,[1]MA!$A$6:$D$32,{2,3,4},0),IFERROR(VLOOKUP(EYU120,[1]MO!$A$6:$D$26,{2,3,4},0),IFERROR(VLOOKUP(EYU120,[1]MQ!$A$6:$D$26,{2,3,4},0),IFERROR(VLOOKUP(EYU120,[1]BA!$A$6:$H$184,{2,5,8},0),{"No encontrado","X","X"}))))</f>
        <v>ALAMBRE RECOCIDO</v>
      </c>
      <c r="EYW120" s="12" t="str">
        <v>Kg</v>
      </c>
      <c r="EYX120" s="4">
        <v>22</v>
      </c>
      <c r="EYY120" s="1">
        <f t="shared" ref="EYY120" si="8694">(EYY118+EYY119)*0.03</f>
        <v>0.1</v>
      </c>
      <c r="EYZ120" s="4">
        <f t="shared" si="1014"/>
        <v>2.2000000000000002</v>
      </c>
      <c r="EZC120" s="1" t="s">
        <v>539</v>
      </c>
      <c r="EZD120" s="4" t="str" cm="1">
        <f t="array" ref="EZD120:EZF120">IFERROR(VLOOKUP(EZC120,[1]MA!$A$6:$D$32,{2,3,4},0),IFERROR(VLOOKUP(EZC120,[1]MO!$A$6:$D$26,{2,3,4},0),IFERROR(VLOOKUP(EZC120,[1]MQ!$A$6:$D$26,{2,3,4},0),IFERROR(VLOOKUP(EZC120,[1]BA!$A$6:$H$184,{2,5,8},0),{"No encontrado","X","X"}))))</f>
        <v>ALAMBRE RECOCIDO</v>
      </c>
      <c r="EZE120" s="12" t="str">
        <v>Kg</v>
      </c>
      <c r="EZF120" s="4">
        <v>22</v>
      </c>
      <c r="EZG120" s="1">
        <f t="shared" ref="EZG120" si="8695">(EZG118+EZG119)*0.03</f>
        <v>0.1</v>
      </c>
      <c r="EZH120" s="4">
        <f t="shared" si="1016"/>
        <v>2.2000000000000002</v>
      </c>
      <c r="EZK120" s="1" t="s">
        <v>539</v>
      </c>
      <c r="EZL120" s="4" t="str" cm="1">
        <f t="array" ref="EZL120:EZN120">IFERROR(VLOOKUP(EZK120,[1]MA!$A$6:$D$32,{2,3,4},0),IFERROR(VLOOKUP(EZK120,[1]MO!$A$6:$D$26,{2,3,4},0),IFERROR(VLOOKUP(EZK120,[1]MQ!$A$6:$D$26,{2,3,4},0),IFERROR(VLOOKUP(EZK120,[1]BA!$A$6:$H$184,{2,5,8},0),{"No encontrado","X","X"}))))</f>
        <v>ALAMBRE RECOCIDO</v>
      </c>
      <c r="EZM120" s="12" t="str">
        <v>Kg</v>
      </c>
      <c r="EZN120" s="4">
        <v>22</v>
      </c>
      <c r="EZO120" s="1">
        <f t="shared" ref="EZO120" si="8696">(EZO118+EZO119)*0.03</f>
        <v>0.1</v>
      </c>
      <c r="EZP120" s="4">
        <f t="shared" si="1018"/>
        <v>2.2000000000000002</v>
      </c>
      <c r="EZS120" s="1" t="s">
        <v>539</v>
      </c>
      <c r="EZT120" s="4" t="str" cm="1">
        <f t="array" ref="EZT120:EZV120">IFERROR(VLOOKUP(EZS120,[1]MA!$A$6:$D$32,{2,3,4},0),IFERROR(VLOOKUP(EZS120,[1]MO!$A$6:$D$26,{2,3,4},0),IFERROR(VLOOKUP(EZS120,[1]MQ!$A$6:$D$26,{2,3,4},0),IFERROR(VLOOKUP(EZS120,[1]BA!$A$6:$H$184,{2,5,8},0),{"No encontrado","X","X"}))))</f>
        <v>ALAMBRE RECOCIDO</v>
      </c>
      <c r="EZU120" s="12" t="str">
        <v>Kg</v>
      </c>
      <c r="EZV120" s="4">
        <v>22</v>
      </c>
      <c r="EZW120" s="1">
        <f t="shared" ref="EZW120" si="8697">(EZW118+EZW119)*0.03</f>
        <v>0.1</v>
      </c>
      <c r="EZX120" s="4">
        <f t="shared" si="1020"/>
        <v>2.2000000000000002</v>
      </c>
      <c r="FAA120" s="1" t="s">
        <v>539</v>
      </c>
      <c r="FAB120" s="4" t="str" cm="1">
        <f t="array" ref="FAB120:FAD120">IFERROR(VLOOKUP(FAA120,[1]MA!$A$6:$D$32,{2,3,4},0),IFERROR(VLOOKUP(FAA120,[1]MO!$A$6:$D$26,{2,3,4},0),IFERROR(VLOOKUP(FAA120,[1]MQ!$A$6:$D$26,{2,3,4},0),IFERROR(VLOOKUP(FAA120,[1]BA!$A$6:$H$184,{2,5,8},0),{"No encontrado","X","X"}))))</f>
        <v>ALAMBRE RECOCIDO</v>
      </c>
      <c r="FAC120" s="12" t="str">
        <v>Kg</v>
      </c>
      <c r="FAD120" s="4">
        <v>22</v>
      </c>
      <c r="FAE120" s="1">
        <f t="shared" ref="FAE120" si="8698">(FAE118+FAE119)*0.03</f>
        <v>0.1</v>
      </c>
      <c r="FAF120" s="4">
        <f t="shared" si="1022"/>
        <v>2.2000000000000002</v>
      </c>
      <c r="FAI120" s="1" t="s">
        <v>539</v>
      </c>
      <c r="FAJ120" s="4" t="str" cm="1">
        <f t="array" ref="FAJ120:FAL120">IFERROR(VLOOKUP(FAI120,[1]MA!$A$6:$D$32,{2,3,4},0),IFERROR(VLOOKUP(FAI120,[1]MO!$A$6:$D$26,{2,3,4},0),IFERROR(VLOOKUP(FAI120,[1]MQ!$A$6:$D$26,{2,3,4},0),IFERROR(VLOOKUP(FAI120,[1]BA!$A$6:$H$184,{2,5,8},0),{"No encontrado","X","X"}))))</f>
        <v>ALAMBRE RECOCIDO</v>
      </c>
      <c r="FAK120" s="12" t="str">
        <v>Kg</v>
      </c>
      <c r="FAL120" s="4">
        <v>22</v>
      </c>
      <c r="FAM120" s="1">
        <f t="shared" ref="FAM120" si="8699">(FAM118+FAM119)*0.03</f>
        <v>0.1</v>
      </c>
      <c r="FAN120" s="4">
        <f t="shared" si="1024"/>
        <v>2.2000000000000002</v>
      </c>
      <c r="FAQ120" s="1" t="s">
        <v>539</v>
      </c>
      <c r="FAR120" s="4" t="str" cm="1">
        <f t="array" ref="FAR120:FAT120">IFERROR(VLOOKUP(FAQ120,[1]MA!$A$6:$D$32,{2,3,4},0),IFERROR(VLOOKUP(FAQ120,[1]MO!$A$6:$D$26,{2,3,4},0),IFERROR(VLOOKUP(FAQ120,[1]MQ!$A$6:$D$26,{2,3,4},0),IFERROR(VLOOKUP(FAQ120,[1]BA!$A$6:$H$184,{2,5,8},0),{"No encontrado","X","X"}))))</f>
        <v>ALAMBRE RECOCIDO</v>
      </c>
      <c r="FAS120" s="12" t="str">
        <v>Kg</v>
      </c>
      <c r="FAT120" s="4">
        <v>22</v>
      </c>
      <c r="FAU120" s="1">
        <f t="shared" ref="FAU120" si="8700">(FAU118+FAU119)*0.03</f>
        <v>0.1</v>
      </c>
      <c r="FAV120" s="4">
        <f t="shared" si="1026"/>
        <v>2.2000000000000002</v>
      </c>
      <c r="FAY120" s="1" t="s">
        <v>539</v>
      </c>
      <c r="FAZ120" s="4" t="str" cm="1">
        <f t="array" ref="FAZ120:FBB120">IFERROR(VLOOKUP(FAY120,[1]MA!$A$6:$D$32,{2,3,4},0),IFERROR(VLOOKUP(FAY120,[1]MO!$A$6:$D$26,{2,3,4},0),IFERROR(VLOOKUP(FAY120,[1]MQ!$A$6:$D$26,{2,3,4},0),IFERROR(VLOOKUP(FAY120,[1]BA!$A$6:$H$184,{2,5,8},0),{"No encontrado","X","X"}))))</f>
        <v>ALAMBRE RECOCIDO</v>
      </c>
      <c r="FBA120" s="12" t="str">
        <v>Kg</v>
      </c>
      <c r="FBB120" s="4">
        <v>22</v>
      </c>
      <c r="FBC120" s="1">
        <f t="shared" ref="FBC120" si="8701">(FBC118+FBC119)*0.03</f>
        <v>0.1</v>
      </c>
      <c r="FBD120" s="4">
        <f t="shared" si="1028"/>
        <v>2.2000000000000002</v>
      </c>
      <c r="FBG120" s="1" t="s">
        <v>539</v>
      </c>
      <c r="FBH120" s="4" t="str" cm="1">
        <f t="array" ref="FBH120:FBJ120">IFERROR(VLOOKUP(FBG120,[1]MA!$A$6:$D$32,{2,3,4},0),IFERROR(VLOOKUP(FBG120,[1]MO!$A$6:$D$26,{2,3,4},0),IFERROR(VLOOKUP(FBG120,[1]MQ!$A$6:$D$26,{2,3,4},0),IFERROR(VLOOKUP(FBG120,[1]BA!$A$6:$H$184,{2,5,8},0),{"No encontrado","X","X"}))))</f>
        <v>ALAMBRE RECOCIDO</v>
      </c>
      <c r="FBI120" s="12" t="str">
        <v>Kg</v>
      </c>
      <c r="FBJ120" s="4">
        <v>22</v>
      </c>
      <c r="FBK120" s="1">
        <f t="shared" ref="FBK120" si="8702">(FBK118+FBK119)*0.03</f>
        <v>0.1</v>
      </c>
      <c r="FBL120" s="4">
        <f t="shared" si="1030"/>
        <v>2.2000000000000002</v>
      </c>
      <c r="FBO120" s="1" t="s">
        <v>539</v>
      </c>
      <c r="FBP120" s="4" t="str" cm="1">
        <f t="array" ref="FBP120:FBR120">IFERROR(VLOOKUP(FBO120,[1]MA!$A$6:$D$32,{2,3,4},0),IFERROR(VLOOKUP(FBO120,[1]MO!$A$6:$D$26,{2,3,4},0),IFERROR(VLOOKUP(FBO120,[1]MQ!$A$6:$D$26,{2,3,4},0),IFERROR(VLOOKUP(FBO120,[1]BA!$A$6:$H$184,{2,5,8},0),{"No encontrado","X","X"}))))</f>
        <v>ALAMBRE RECOCIDO</v>
      </c>
      <c r="FBQ120" s="12" t="str">
        <v>Kg</v>
      </c>
      <c r="FBR120" s="4">
        <v>22</v>
      </c>
      <c r="FBS120" s="1">
        <f t="shared" ref="FBS120" si="8703">(FBS118+FBS119)*0.03</f>
        <v>0.1</v>
      </c>
      <c r="FBT120" s="4">
        <f t="shared" si="1032"/>
        <v>2.2000000000000002</v>
      </c>
      <c r="FBW120" s="1" t="s">
        <v>539</v>
      </c>
      <c r="FBX120" s="4" t="str" cm="1">
        <f t="array" ref="FBX120:FBZ120">IFERROR(VLOOKUP(FBW120,[1]MA!$A$6:$D$32,{2,3,4},0),IFERROR(VLOOKUP(FBW120,[1]MO!$A$6:$D$26,{2,3,4},0),IFERROR(VLOOKUP(FBW120,[1]MQ!$A$6:$D$26,{2,3,4},0),IFERROR(VLOOKUP(FBW120,[1]BA!$A$6:$H$184,{2,5,8},0),{"No encontrado","X","X"}))))</f>
        <v>ALAMBRE RECOCIDO</v>
      </c>
      <c r="FBY120" s="12" t="str">
        <v>Kg</v>
      </c>
      <c r="FBZ120" s="4">
        <v>22</v>
      </c>
      <c r="FCA120" s="1">
        <f t="shared" ref="FCA120" si="8704">(FCA118+FCA119)*0.03</f>
        <v>0.1</v>
      </c>
      <c r="FCB120" s="4">
        <f t="shared" si="1034"/>
        <v>2.2000000000000002</v>
      </c>
      <c r="FCE120" s="1" t="s">
        <v>539</v>
      </c>
      <c r="FCF120" s="4" t="str" cm="1">
        <f t="array" ref="FCF120:FCH120">IFERROR(VLOOKUP(FCE120,[1]MA!$A$6:$D$32,{2,3,4},0),IFERROR(VLOOKUP(FCE120,[1]MO!$A$6:$D$26,{2,3,4},0),IFERROR(VLOOKUP(FCE120,[1]MQ!$A$6:$D$26,{2,3,4},0),IFERROR(VLOOKUP(FCE120,[1]BA!$A$6:$H$184,{2,5,8},0),{"No encontrado","X","X"}))))</f>
        <v>ALAMBRE RECOCIDO</v>
      </c>
      <c r="FCG120" s="12" t="str">
        <v>Kg</v>
      </c>
      <c r="FCH120" s="4">
        <v>22</v>
      </c>
      <c r="FCI120" s="1">
        <f t="shared" ref="FCI120" si="8705">(FCI118+FCI119)*0.03</f>
        <v>0.1</v>
      </c>
      <c r="FCJ120" s="4">
        <f t="shared" si="1036"/>
        <v>2.2000000000000002</v>
      </c>
      <c r="FCM120" s="1" t="s">
        <v>539</v>
      </c>
      <c r="FCN120" s="4" t="str" cm="1">
        <f t="array" ref="FCN120:FCP120">IFERROR(VLOOKUP(FCM120,[1]MA!$A$6:$D$32,{2,3,4},0),IFERROR(VLOOKUP(FCM120,[1]MO!$A$6:$D$26,{2,3,4},0),IFERROR(VLOOKUP(FCM120,[1]MQ!$A$6:$D$26,{2,3,4},0),IFERROR(VLOOKUP(FCM120,[1]BA!$A$6:$H$184,{2,5,8},0),{"No encontrado","X","X"}))))</f>
        <v>ALAMBRE RECOCIDO</v>
      </c>
      <c r="FCO120" s="12" t="str">
        <v>Kg</v>
      </c>
      <c r="FCP120" s="4">
        <v>22</v>
      </c>
      <c r="FCQ120" s="1">
        <f t="shared" ref="FCQ120" si="8706">(FCQ118+FCQ119)*0.03</f>
        <v>0.1</v>
      </c>
      <c r="FCR120" s="4">
        <f t="shared" si="1038"/>
        <v>2.2000000000000002</v>
      </c>
      <c r="FCU120" s="1" t="s">
        <v>539</v>
      </c>
      <c r="FCV120" s="4" t="str" cm="1">
        <f t="array" ref="FCV120:FCX120">IFERROR(VLOOKUP(FCU120,[1]MA!$A$6:$D$32,{2,3,4},0),IFERROR(VLOOKUP(FCU120,[1]MO!$A$6:$D$26,{2,3,4},0),IFERROR(VLOOKUP(FCU120,[1]MQ!$A$6:$D$26,{2,3,4},0),IFERROR(VLOOKUP(FCU120,[1]BA!$A$6:$H$184,{2,5,8},0),{"No encontrado","X","X"}))))</f>
        <v>ALAMBRE RECOCIDO</v>
      </c>
      <c r="FCW120" s="12" t="str">
        <v>Kg</v>
      </c>
      <c r="FCX120" s="4">
        <v>22</v>
      </c>
      <c r="FCY120" s="1">
        <f t="shared" ref="FCY120" si="8707">(FCY118+FCY119)*0.03</f>
        <v>0.1</v>
      </c>
      <c r="FCZ120" s="4">
        <f t="shared" si="1040"/>
        <v>2.2000000000000002</v>
      </c>
      <c r="FDC120" s="1" t="s">
        <v>539</v>
      </c>
      <c r="FDD120" s="4" t="str" cm="1">
        <f t="array" ref="FDD120:FDF120">IFERROR(VLOOKUP(FDC120,[1]MA!$A$6:$D$32,{2,3,4},0),IFERROR(VLOOKUP(FDC120,[1]MO!$A$6:$D$26,{2,3,4},0),IFERROR(VLOOKUP(FDC120,[1]MQ!$A$6:$D$26,{2,3,4},0),IFERROR(VLOOKUP(FDC120,[1]BA!$A$6:$H$184,{2,5,8},0),{"No encontrado","X","X"}))))</f>
        <v>ALAMBRE RECOCIDO</v>
      </c>
      <c r="FDE120" s="12" t="str">
        <v>Kg</v>
      </c>
      <c r="FDF120" s="4">
        <v>22</v>
      </c>
      <c r="FDG120" s="1">
        <f t="shared" ref="FDG120" si="8708">(FDG118+FDG119)*0.03</f>
        <v>0.1</v>
      </c>
      <c r="FDH120" s="4">
        <f t="shared" si="1042"/>
        <v>2.2000000000000002</v>
      </c>
      <c r="FDK120" s="1" t="s">
        <v>539</v>
      </c>
      <c r="FDL120" s="4" t="str" cm="1">
        <f t="array" ref="FDL120:FDN120">IFERROR(VLOOKUP(FDK120,[1]MA!$A$6:$D$32,{2,3,4},0),IFERROR(VLOOKUP(FDK120,[1]MO!$A$6:$D$26,{2,3,4},0),IFERROR(VLOOKUP(FDK120,[1]MQ!$A$6:$D$26,{2,3,4},0),IFERROR(VLOOKUP(FDK120,[1]BA!$A$6:$H$184,{2,5,8},0),{"No encontrado","X","X"}))))</f>
        <v>ALAMBRE RECOCIDO</v>
      </c>
      <c r="FDM120" s="12" t="str">
        <v>Kg</v>
      </c>
      <c r="FDN120" s="4">
        <v>22</v>
      </c>
      <c r="FDO120" s="1">
        <f t="shared" ref="FDO120" si="8709">(FDO118+FDO119)*0.03</f>
        <v>0.1</v>
      </c>
      <c r="FDP120" s="4">
        <f t="shared" si="1044"/>
        <v>2.2000000000000002</v>
      </c>
      <c r="FDS120" s="1" t="s">
        <v>539</v>
      </c>
      <c r="FDT120" s="4" t="str" cm="1">
        <f t="array" ref="FDT120:FDV120">IFERROR(VLOOKUP(FDS120,[1]MA!$A$6:$D$32,{2,3,4},0),IFERROR(VLOOKUP(FDS120,[1]MO!$A$6:$D$26,{2,3,4},0),IFERROR(VLOOKUP(FDS120,[1]MQ!$A$6:$D$26,{2,3,4},0),IFERROR(VLOOKUP(FDS120,[1]BA!$A$6:$H$184,{2,5,8},0),{"No encontrado","X","X"}))))</f>
        <v>ALAMBRE RECOCIDO</v>
      </c>
      <c r="FDU120" s="12" t="str">
        <v>Kg</v>
      </c>
      <c r="FDV120" s="4">
        <v>22</v>
      </c>
      <c r="FDW120" s="1">
        <f t="shared" ref="FDW120" si="8710">(FDW118+FDW119)*0.03</f>
        <v>0.1</v>
      </c>
      <c r="FDX120" s="4">
        <f t="shared" si="1046"/>
        <v>2.2000000000000002</v>
      </c>
      <c r="FEA120" s="1" t="s">
        <v>539</v>
      </c>
      <c r="FEB120" s="4" t="str" cm="1">
        <f t="array" ref="FEB120:FED120">IFERROR(VLOOKUP(FEA120,[1]MA!$A$6:$D$32,{2,3,4},0),IFERROR(VLOOKUP(FEA120,[1]MO!$A$6:$D$26,{2,3,4},0),IFERROR(VLOOKUP(FEA120,[1]MQ!$A$6:$D$26,{2,3,4},0),IFERROR(VLOOKUP(FEA120,[1]BA!$A$6:$H$184,{2,5,8},0),{"No encontrado","X","X"}))))</f>
        <v>ALAMBRE RECOCIDO</v>
      </c>
      <c r="FEC120" s="12" t="str">
        <v>Kg</v>
      </c>
      <c r="FED120" s="4">
        <v>22</v>
      </c>
      <c r="FEE120" s="1">
        <f t="shared" ref="FEE120" si="8711">(FEE118+FEE119)*0.03</f>
        <v>0.1</v>
      </c>
      <c r="FEF120" s="4">
        <f t="shared" si="1048"/>
        <v>2.2000000000000002</v>
      </c>
      <c r="FEI120" s="1" t="s">
        <v>539</v>
      </c>
      <c r="FEJ120" s="4" t="str" cm="1">
        <f t="array" ref="FEJ120:FEL120">IFERROR(VLOOKUP(FEI120,[1]MA!$A$6:$D$32,{2,3,4},0),IFERROR(VLOOKUP(FEI120,[1]MO!$A$6:$D$26,{2,3,4},0),IFERROR(VLOOKUP(FEI120,[1]MQ!$A$6:$D$26,{2,3,4},0),IFERROR(VLOOKUP(FEI120,[1]BA!$A$6:$H$184,{2,5,8},0),{"No encontrado","X","X"}))))</f>
        <v>ALAMBRE RECOCIDO</v>
      </c>
      <c r="FEK120" s="12" t="str">
        <v>Kg</v>
      </c>
      <c r="FEL120" s="4">
        <v>22</v>
      </c>
      <c r="FEM120" s="1">
        <f t="shared" ref="FEM120" si="8712">(FEM118+FEM119)*0.03</f>
        <v>0.1</v>
      </c>
      <c r="FEN120" s="4">
        <f t="shared" si="1050"/>
        <v>2.2000000000000002</v>
      </c>
      <c r="FEQ120" s="1" t="s">
        <v>539</v>
      </c>
      <c r="FER120" s="4" t="str" cm="1">
        <f t="array" ref="FER120:FET120">IFERROR(VLOOKUP(FEQ120,[1]MA!$A$6:$D$32,{2,3,4},0),IFERROR(VLOOKUP(FEQ120,[1]MO!$A$6:$D$26,{2,3,4},0),IFERROR(VLOOKUP(FEQ120,[1]MQ!$A$6:$D$26,{2,3,4},0),IFERROR(VLOOKUP(FEQ120,[1]BA!$A$6:$H$184,{2,5,8},0),{"No encontrado","X","X"}))))</f>
        <v>ALAMBRE RECOCIDO</v>
      </c>
      <c r="FES120" s="12" t="str">
        <v>Kg</v>
      </c>
      <c r="FET120" s="4">
        <v>22</v>
      </c>
      <c r="FEU120" s="1">
        <f t="shared" ref="FEU120" si="8713">(FEU118+FEU119)*0.03</f>
        <v>0.1</v>
      </c>
      <c r="FEV120" s="4">
        <f t="shared" si="1052"/>
        <v>2.2000000000000002</v>
      </c>
      <c r="FEY120" s="1" t="s">
        <v>539</v>
      </c>
      <c r="FEZ120" s="4" t="str" cm="1">
        <f t="array" ref="FEZ120:FFB120">IFERROR(VLOOKUP(FEY120,[1]MA!$A$6:$D$32,{2,3,4},0),IFERROR(VLOOKUP(FEY120,[1]MO!$A$6:$D$26,{2,3,4},0),IFERROR(VLOOKUP(FEY120,[1]MQ!$A$6:$D$26,{2,3,4},0),IFERROR(VLOOKUP(FEY120,[1]BA!$A$6:$H$184,{2,5,8},0),{"No encontrado","X","X"}))))</f>
        <v>ALAMBRE RECOCIDO</v>
      </c>
      <c r="FFA120" s="12" t="str">
        <v>Kg</v>
      </c>
      <c r="FFB120" s="4">
        <v>22</v>
      </c>
      <c r="FFC120" s="1">
        <f t="shared" ref="FFC120" si="8714">(FFC118+FFC119)*0.03</f>
        <v>0.1</v>
      </c>
      <c r="FFD120" s="4">
        <f t="shared" si="1054"/>
        <v>2.2000000000000002</v>
      </c>
      <c r="FFG120" s="1" t="s">
        <v>539</v>
      </c>
      <c r="FFH120" s="4" t="str" cm="1">
        <f t="array" ref="FFH120:FFJ120">IFERROR(VLOOKUP(FFG120,[1]MA!$A$6:$D$32,{2,3,4},0),IFERROR(VLOOKUP(FFG120,[1]MO!$A$6:$D$26,{2,3,4},0),IFERROR(VLOOKUP(FFG120,[1]MQ!$A$6:$D$26,{2,3,4},0),IFERROR(VLOOKUP(FFG120,[1]BA!$A$6:$H$184,{2,5,8},0),{"No encontrado","X","X"}))))</f>
        <v>ALAMBRE RECOCIDO</v>
      </c>
      <c r="FFI120" s="12" t="str">
        <v>Kg</v>
      </c>
      <c r="FFJ120" s="4">
        <v>22</v>
      </c>
      <c r="FFK120" s="1">
        <f t="shared" ref="FFK120" si="8715">(FFK118+FFK119)*0.03</f>
        <v>0.1</v>
      </c>
      <c r="FFL120" s="4">
        <f t="shared" si="1056"/>
        <v>2.2000000000000002</v>
      </c>
      <c r="FFO120" s="1" t="s">
        <v>539</v>
      </c>
      <c r="FFP120" s="4" t="str" cm="1">
        <f t="array" ref="FFP120:FFR120">IFERROR(VLOOKUP(FFO120,[1]MA!$A$6:$D$32,{2,3,4},0),IFERROR(VLOOKUP(FFO120,[1]MO!$A$6:$D$26,{2,3,4},0),IFERROR(VLOOKUP(FFO120,[1]MQ!$A$6:$D$26,{2,3,4},0),IFERROR(VLOOKUP(FFO120,[1]BA!$A$6:$H$184,{2,5,8},0),{"No encontrado","X","X"}))))</f>
        <v>ALAMBRE RECOCIDO</v>
      </c>
      <c r="FFQ120" s="12" t="str">
        <v>Kg</v>
      </c>
      <c r="FFR120" s="4">
        <v>22</v>
      </c>
      <c r="FFS120" s="1">
        <f t="shared" ref="FFS120" si="8716">(FFS118+FFS119)*0.03</f>
        <v>0.1</v>
      </c>
      <c r="FFT120" s="4">
        <f t="shared" si="1058"/>
        <v>2.2000000000000002</v>
      </c>
      <c r="FFW120" s="1" t="s">
        <v>539</v>
      </c>
      <c r="FFX120" s="4" t="str" cm="1">
        <f t="array" ref="FFX120:FFZ120">IFERROR(VLOOKUP(FFW120,[1]MA!$A$6:$D$32,{2,3,4},0),IFERROR(VLOOKUP(FFW120,[1]MO!$A$6:$D$26,{2,3,4},0),IFERROR(VLOOKUP(FFW120,[1]MQ!$A$6:$D$26,{2,3,4},0),IFERROR(VLOOKUP(FFW120,[1]BA!$A$6:$H$184,{2,5,8},0),{"No encontrado","X","X"}))))</f>
        <v>ALAMBRE RECOCIDO</v>
      </c>
      <c r="FFY120" s="12" t="str">
        <v>Kg</v>
      </c>
      <c r="FFZ120" s="4">
        <v>22</v>
      </c>
      <c r="FGA120" s="1">
        <f t="shared" ref="FGA120" si="8717">(FGA118+FGA119)*0.03</f>
        <v>0.1</v>
      </c>
      <c r="FGB120" s="4">
        <f t="shared" si="1060"/>
        <v>2.2000000000000002</v>
      </c>
      <c r="FGE120" s="1" t="s">
        <v>539</v>
      </c>
      <c r="FGF120" s="4" t="str" cm="1">
        <f t="array" ref="FGF120:FGH120">IFERROR(VLOOKUP(FGE120,[1]MA!$A$6:$D$32,{2,3,4},0),IFERROR(VLOOKUP(FGE120,[1]MO!$A$6:$D$26,{2,3,4},0),IFERROR(VLOOKUP(FGE120,[1]MQ!$A$6:$D$26,{2,3,4},0),IFERROR(VLOOKUP(FGE120,[1]BA!$A$6:$H$184,{2,5,8},0),{"No encontrado","X","X"}))))</f>
        <v>ALAMBRE RECOCIDO</v>
      </c>
      <c r="FGG120" s="12" t="str">
        <v>Kg</v>
      </c>
      <c r="FGH120" s="4">
        <v>22</v>
      </c>
      <c r="FGI120" s="1">
        <f t="shared" ref="FGI120" si="8718">(FGI118+FGI119)*0.03</f>
        <v>0.1</v>
      </c>
      <c r="FGJ120" s="4">
        <f t="shared" si="1062"/>
        <v>2.2000000000000002</v>
      </c>
      <c r="FGM120" s="1" t="s">
        <v>539</v>
      </c>
      <c r="FGN120" s="4" t="str" cm="1">
        <f t="array" ref="FGN120:FGP120">IFERROR(VLOOKUP(FGM120,[1]MA!$A$6:$D$32,{2,3,4},0),IFERROR(VLOOKUP(FGM120,[1]MO!$A$6:$D$26,{2,3,4},0),IFERROR(VLOOKUP(FGM120,[1]MQ!$A$6:$D$26,{2,3,4},0),IFERROR(VLOOKUP(FGM120,[1]BA!$A$6:$H$184,{2,5,8},0),{"No encontrado","X","X"}))))</f>
        <v>ALAMBRE RECOCIDO</v>
      </c>
      <c r="FGO120" s="12" t="str">
        <v>Kg</v>
      </c>
      <c r="FGP120" s="4">
        <v>22</v>
      </c>
      <c r="FGQ120" s="1">
        <f t="shared" ref="FGQ120" si="8719">(FGQ118+FGQ119)*0.03</f>
        <v>0.1</v>
      </c>
      <c r="FGR120" s="4">
        <f t="shared" si="1064"/>
        <v>2.2000000000000002</v>
      </c>
      <c r="FGU120" s="1" t="s">
        <v>539</v>
      </c>
      <c r="FGV120" s="4" t="str" cm="1">
        <f t="array" ref="FGV120:FGX120">IFERROR(VLOOKUP(FGU120,[1]MA!$A$6:$D$32,{2,3,4},0),IFERROR(VLOOKUP(FGU120,[1]MO!$A$6:$D$26,{2,3,4},0),IFERROR(VLOOKUP(FGU120,[1]MQ!$A$6:$D$26,{2,3,4},0),IFERROR(VLOOKUP(FGU120,[1]BA!$A$6:$H$184,{2,5,8},0),{"No encontrado","X","X"}))))</f>
        <v>ALAMBRE RECOCIDO</v>
      </c>
      <c r="FGW120" s="12" t="str">
        <v>Kg</v>
      </c>
      <c r="FGX120" s="4">
        <v>22</v>
      </c>
      <c r="FGY120" s="1">
        <f t="shared" ref="FGY120" si="8720">(FGY118+FGY119)*0.03</f>
        <v>0.1</v>
      </c>
      <c r="FGZ120" s="4">
        <f t="shared" si="1066"/>
        <v>2.2000000000000002</v>
      </c>
      <c r="FHC120" s="1" t="s">
        <v>539</v>
      </c>
      <c r="FHD120" s="4" t="str" cm="1">
        <f t="array" ref="FHD120:FHF120">IFERROR(VLOOKUP(FHC120,[1]MA!$A$6:$D$32,{2,3,4},0),IFERROR(VLOOKUP(FHC120,[1]MO!$A$6:$D$26,{2,3,4},0),IFERROR(VLOOKUP(FHC120,[1]MQ!$A$6:$D$26,{2,3,4},0),IFERROR(VLOOKUP(FHC120,[1]BA!$A$6:$H$184,{2,5,8},0),{"No encontrado","X","X"}))))</f>
        <v>ALAMBRE RECOCIDO</v>
      </c>
      <c r="FHE120" s="12" t="str">
        <v>Kg</v>
      </c>
      <c r="FHF120" s="4">
        <v>22</v>
      </c>
      <c r="FHG120" s="1">
        <f t="shared" ref="FHG120" si="8721">(FHG118+FHG119)*0.03</f>
        <v>0.1</v>
      </c>
      <c r="FHH120" s="4">
        <f t="shared" si="1068"/>
        <v>2.2000000000000002</v>
      </c>
      <c r="FHK120" s="1" t="s">
        <v>539</v>
      </c>
      <c r="FHL120" s="4" t="str" cm="1">
        <f t="array" ref="FHL120:FHN120">IFERROR(VLOOKUP(FHK120,[1]MA!$A$6:$D$32,{2,3,4},0),IFERROR(VLOOKUP(FHK120,[1]MO!$A$6:$D$26,{2,3,4},0),IFERROR(VLOOKUP(FHK120,[1]MQ!$A$6:$D$26,{2,3,4},0),IFERROR(VLOOKUP(FHK120,[1]BA!$A$6:$H$184,{2,5,8},0),{"No encontrado","X","X"}))))</f>
        <v>ALAMBRE RECOCIDO</v>
      </c>
      <c r="FHM120" s="12" t="str">
        <v>Kg</v>
      </c>
      <c r="FHN120" s="4">
        <v>22</v>
      </c>
      <c r="FHO120" s="1">
        <f t="shared" ref="FHO120" si="8722">(FHO118+FHO119)*0.03</f>
        <v>0.1</v>
      </c>
      <c r="FHP120" s="4">
        <f t="shared" si="1070"/>
        <v>2.2000000000000002</v>
      </c>
      <c r="FHS120" s="1" t="s">
        <v>539</v>
      </c>
      <c r="FHT120" s="4" t="str" cm="1">
        <f t="array" ref="FHT120:FHV120">IFERROR(VLOOKUP(FHS120,[1]MA!$A$6:$D$32,{2,3,4},0),IFERROR(VLOOKUP(FHS120,[1]MO!$A$6:$D$26,{2,3,4},0),IFERROR(VLOOKUP(FHS120,[1]MQ!$A$6:$D$26,{2,3,4},0),IFERROR(VLOOKUP(FHS120,[1]BA!$A$6:$H$184,{2,5,8},0),{"No encontrado","X","X"}))))</f>
        <v>ALAMBRE RECOCIDO</v>
      </c>
      <c r="FHU120" s="12" t="str">
        <v>Kg</v>
      </c>
      <c r="FHV120" s="4">
        <v>22</v>
      </c>
      <c r="FHW120" s="1">
        <f t="shared" ref="FHW120" si="8723">(FHW118+FHW119)*0.03</f>
        <v>0.1</v>
      </c>
      <c r="FHX120" s="4">
        <f t="shared" si="1072"/>
        <v>2.2000000000000002</v>
      </c>
      <c r="FIA120" s="1" t="s">
        <v>539</v>
      </c>
      <c r="FIB120" s="4" t="str" cm="1">
        <f t="array" ref="FIB120:FID120">IFERROR(VLOOKUP(FIA120,[1]MA!$A$6:$D$32,{2,3,4},0),IFERROR(VLOOKUP(FIA120,[1]MO!$A$6:$D$26,{2,3,4},0),IFERROR(VLOOKUP(FIA120,[1]MQ!$A$6:$D$26,{2,3,4},0),IFERROR(VLOOKUP(FIA120,[1]BA!$A$6:$H$184,{2,5,8},0),{"No encontrado","X","X"}))))</f>
        <v>ALAMBRE RECOCIDO</v>
      </c>
      <c r="FIC120" s="12" t="str">
        <v>Kg</v>
      </c>
      <c r="FID120" s="4">
        <v>22</v>
      </c>
      <c r="FIE120" s="1">
        <f t="shared" ref="FIE120" si="8724">(FIE118+FIE119)*0.03</f>
        <v>0.1</v>
      </c>
      <c r="FIF120" s="4">
        <f t="shared" si="1074"/>
        <v>2.2000000000000002</v>
      </c>
      <c r="FII120" s="1" t="s">
        <v>539</v>
      </c>
      <c r="FIJ120" s="4" t="str" cm="1">
        <f t="array" ref="FIJ120:FIL120">IFERROR(VLOOKUP(FII120,[1]MA!$A$6:$D$32,{2,3,4},0),IFERROR(VLOOKUP(FII120,[1]MO!$A$6:$D$26,{2,3,4},0),IFERROR(VLOOKUP(FII120,[1]MQ!$A$6:$D$26,{2,3,4},0),IFERROR(VLOOKUP(FII120,[1]BA!$A$6:$H$184,{2,5,8},0),{"No encontrado","X","X"}))))</f>
        <v>ALAMBRE RECOCIDO</v>
      </c>
      <c r="FIK120" s="12" t="str">
        <v>Kg</v>
      </c>
      <c r="FIL120" s="4">
        <v>22</v>
      </c>
      <c r="FIM120" s="1">
        <f t="shared" ref="FIM120" si="8725">(FIM118+FIM119)*0.03</f>
        <v>0.1</v>
      </c>
      <c r="FIN120" s="4">
        <f t="shared" si="1076"/>
        <v>2.2000000000000002</v>
      </c>
      <c r="FIQ120" s="1" t="s">
        <v>539</v>
      </c>
      <c r="FIR120" s="4" t="str" cm="1">
        <f t="array" ref="FIR120:FIT120">IFERROR(VLOOKUP(FIQ120,[1]MA!$A$6:$D$32,{2,3,4},0),IFERROR(VLOOKUP(FIQ120,[1]MO!$A$6:$D$26,{2,3,4},0),IFERROR(VLOOKUP(FIQ120,[1]MQ!$A$6:$D$26,{2,3,4},0),IFERROR(VLOOKUP(FIQ120,[1]BA!$A$6:$H$184,{2,5,8},0),{"No encontrado","X","X"}))))</f>
        <v>ALAMBRE RECOCIDO</v>
      </c>
      <c r="FIS120" s="12" t="str">
        <v>Kg</v>
      </c>
      <c r="FIT120" s="4">
        <v>22</v>
      </c>
      <c r="FIU120" s="1">
        <f t="shared" ref="FIU120" si="8726">(FIU118+FIU119)*0.03</f>
        <v>0.1</v>
      </c>
      <c r="FIV120" s="4">
        <f t="shared" si="1078"/>
        <v>2.2000000000000002</v>
      </c>
      <c r="FIY120" s="1" t="s">
        <v>539</v>
      </c>
      <c r="FIZ120" s="4" t="str" cm="1">
        <f t="array" ref="FIZ120:FJB120">IFERROR(VLOOKUP(FIY120,[1]MA!$A$6:$D$32,{2,3,4},0),IFERROR(VLOOKUP(FIY120,[1]MO!$A$6:$D$26,{2,3,4},0),IFERROR(VLOOKUP(FIY120,[1]MQ!$A$6:$D$26,{2,3,4},0),IFERROR(VLOOKUP(FIY120,[1]BA!$A$6:$H$184,{2,5,8},0),{"No encontrado","X","X"}))))</f>
        <v>ALAMBRE RECOCIDO</v>
      </c>
      <c r="FJA120" s="12" t="str">
        <v>Kg</v>
      </c>
      <c r="FJB120" s="4">
        <v>22</v>
      </c>
      <c r="FJC120" s="1">
        <f t="shared" ref="FJC120" si="8727">(FJC118+FJC119)*0.03</f>
        <v>0.1</v>
      </c>
      <c r="FJD120" s="4">
        <f t="shared" si="1080"/>
        <v>2.2000000000000002</v>
      </c>
      <c r="FJG120" s="1" t="s">
        <v>539</v>
      </c>
      <c r="FJH120" s="4" t="str" cm="1">
        <f t="array" ref="FJH120:FJJ120">IFERROR(VLOOKUP(FJG120,[1]MA!$A$6:$D$32,{2,3,4},0),IFERROR(VLOOKUP(FJG120,[1]MO!$A$6:$D$26,{2,3,4},0),IFERROR(VLOOKUP(FJG120,[1]MQ!$A$6:$D$26,{2,3,4},0),IFERROR(VLOOKUP(FJG120,[1]BA!$A$6:$H$184,{2,5,8},0),{"No encontrado","X","X"}))))</f>
        <v>ALAMBRE RECOCIDO</v>
      </c>
      <c r="FJI120" s="12" t="str">
        <v>Kg</v>
      </c>
      <c r="FJJ120" s="4">
        <v>22</v>
      </c>
      <c r="FJK120" s="1">
        <f t="shared" ref="FJK120" si="8728">(FJK118+FJK119)*0.03</f>
        <v>0.1</v>
      </c>
      <c r="FJL120" s="4">
        <f t="shared" si="1082"/>
        <v>2.2000000000000002</v>
      </c>
      <c r="FJO120" s="1" t="s">
        <v>539</v>
      </c>
      <c r="FJP120" s="4" t="str" cm="1">
        <f t="array" ref="FJP120:FJR120">IFERROR(VLOOKUP(FJO120,[1]MA!$A$6:$D$32,{2,3,4},0),IFERROR(VLOOKUP(FJO120,[1]MO!$A$6:$D$26,{2,3,4},0),IFERROR(VLOOKUP(FJO120,[1]MQ!$A$6:$D$26,{2,3,4},0),IFERROR(VLOOKUP(FJO120,[1]BA!$A$6:$H$184,{2,5,8},0),{"No encontrado","X","X"}))))</f>
        <v>ALAMBRE RECOCIDO</v>
      </c>
      <c r="FJQ120" s="12" t="str">
        <v>Kg</v>
      </c>
      <c r="FJR120" s="4">
        <v>22</v>
      </c>
      <c r="FJS120" s="1">
        <f t="shared" ref="FJS120" si="8729">(FJS118+FJS119)*0.03</f>
        <v>0.1</v>
      </c>
      <c r="FJT120" s="4">
        <f t="shared" si="1084"/>
        <v>2.2000000000000002</v>
      </c>
      <c r="FJW120" s="1" t="s">
        <v>539</v>
      </c>
      <c r="FJX120" s="4" t="str" cm="1">
        <f t="array" ref="FJX120:FJZ120">IFERROR(VLOOKUP(FJW120,[1]MA!$A$6:$D$32,{2,3,4},0),IFERROR(VLOOKUP(FJW120,[1]MO!$A$6:$D$26,{2,3,4},0),IFERROR(VLOOKUP(FJW120,[1]MQ!$A$6:$D$26,{2,3,4},0),IFERROR(VLOOKUP(FJW120,[1]BA!$A$6:$H$184,{2,5,8},0),{"No encontrado","X","X"}))))</f>
        <v>ALAMBRE RECOCIDO</v>
      </c>
      <c r="FJY120" s="12" t="str">
        <v>Kg</v>
      </c>
      <c r="FJZ120" s="4">
        <v>22</v>
      </c>
      <c r="FKA120" s="1">
        <f t="shared" ref="FKA120" si="8730">(FKA118+FKA119)*0.03</f>
        <v>0.1</v>
      </c>
      <c r="FKB120" s="4">
        <f t="shared" si="1086"/>
        <v>2.2000000000000002</v>
      </c>
      <c r="FKE120" s="1" t="s">
        <v>539</v>
      </c>
      <c r="FKF120" s="4" t="str" cm="1">
        <f t="array" ref="FKF120:FKH120">IFERROR(VLOOKUP(FKE120,[1]MA!$A$6:$D$32,{2,3,4},0),IFERROR(VLOOKUP(FKE120,[1]MO!$A$6:$D$26,{2,3,4},0),IFERROR(VLOOKUP(FKE120,[1]MQ!$A$6:$D$26,{2,3,4},0),IFERROR(VLOOKUP(FKE120,[1]BA!$A$6:$H$184,{2,5,8},0),{"No encontrado","X","X"}))))</f>
        <v>ALAMBRE RECOCIDO</v>
      </c>
      <c r="FKG120" s="12" t="str">
        <v>Kg</v>
      </c>
      <c r="FKH120" s="4">
        <v>22</v>
      </c>
      <c r="FKI120" s="1">
        <f t="shared" ref="FKI120" si="8731">(FKI118+FKI119)*0.03</f>
        <v>0.1</v>
      </c>
      <c r="FKJ120" s="4">
        <f t="shared" si="1088"/>
        <v>2.2000000000000002</v>
      </c>
      <c r="FKM120" s="1" t="s">
        <v>539</v>
      </c>
      <c r="FKN120" s="4" t="str" cm="1">
        <f t="array" ref="FKN120:FKP120">IFERROR(VLOOKUP(FKM120,[1]MA!$A$6:$D$32,{2,3,4},0),IFERROR(VLOOKUP(FKM120,[1]MO!$A$6:$D$26,{2,3,4},0),IFERROR(VLOOKUP(FKM120,[1]MQ!$A$6:$D$26,{2,3,4},0),IFERROR(VLOOKUP(FKM120,[1]BA!$A$6:$H$184,{2,5,8},0),{"No encontrado","X","X"}))))</f>
        <v>ALAMBRE RECOCIDO</v>
      </c>
      <c r="FKO120" s="12" t="str">
        <v>Kg</v>
      </c>
      <c r="FKP120" s="4">
        <v>22</v>
      </c>
      <c r="FKQ120" s="1">
        <f t="shared" ref="FKQ120" si="8732">(FKQ118+FKQ119)*0.03</f>
        <v>0.1</v>
      </c>
      <c r="FKR120" s="4">
        <f t="shared" si="1090"/>
        <v>2.2000000000000002</v>
      </c>
      <c r="FKU120" s="1" t="s">
        <v>539</v>
      </c>
      <c r="FKV120" s="4" t="str" cm="1">
        <f t="array" ref="FKV120:FKX120">IFERROR(VLOOKUP(FKU120,[1]MA!$A$6:$D$32,{2,3,4},0),IFERROR(VLOOKUP(FKU120,[1]MO!$A$6:$D$26,{2,3,4},0),IFERROR(VLOOKUP(FKU120,[1]MQ!$A$6:$D$26,{2,3,4},0),IFERROR(VLOOKUP(FKU120,[1]BA!$A$6:$H$184,{2,5,8},0),{"No encontrado","X","X"}))))</f>
        <v>ALAMBRE RECOCIDO</v>
      </c>
      <c r="FKW120" s="12" t="str">
        <v>Kg</v>
      </c>
      <c r="FKX120" s="4">
        <v>22</v>
      </c>
      <c r="FKY120" s="1">
        <f t="shared" ref="FKY120" si="8733">(FKY118+FKY119)*0.03</f>
        <v>0.1</v>
      </c>
      <c r="FKZ120" s="4">
        <f t="shared" si="1092"/>
        <v>2.2000000000000002</v>
      </c>
      <c r="FLC120" s="1" t="s">
        <v>539</v>
      </c>
      <c r="FLD120" s="4" t="str" cm="1">
        <f t="array" ref="FLD120:FLF120">IFERROR(VLOOKUP(FLC120,[1]MA!$A$6:$D$32,{2,3,4},0),IFERROR(VLOOKUP(FLC120,[1]MO!$A$6:$D$26,{2,3,4},0),IFERROR(VLOOKUP(FLC120,[1]MQ!$A$6:$D$26,{2,3,4},0),IFERROR(VLOOKUP(FLC120,[1]BA!$A$6:$H$184,{2,5,8},0),{"No encontrado","X","X"}))))</f>
        <v>ALAMBRE RECOCIDO</v>
      </c>
      <c r="FLE120" s="12" t="str">
        <v>Kg</v>
      </c>
      <c r="FLF120" s="4">
        <v>22</v>
      </c>
      <c r="FLG120" s="1">
        <f t="shared" ref="FLG120" si="8734">(FLG118+FLG119)*0.03</f>
        <v>0.1</v>
      </c>
      <c r="FLH120" s="4">
        <f t="shared" si="1094"/>
        <v>2.2000000000000002</v>
      </c>
      <c r="FLK120" s="1" t="s">
        <v>539</v>
      </c>
      <c r="FLL120" s="4" t="str" cm="1">
        <f t="array" ref="FLL120:FLN120">IFERROR(VLOOKUP(FLK120,[1]MA!$A$6:$D$32,{2,3,4},0),IFERROR(VLOOKUP(FLK120,[1]MO!$A$6:$D$26,{2,3,4},0),IFERROR(VLOOKUP(FLK120,[1]MQ!$A$6:$D$26,{2,3,4},0),IFERROR(VLOOKUP(FLK120,[1]BA!$A$6:$H$184,{2,5,8},0),{"No encontrado","X","X"}))))</f>
        <v>ALAMBRE RECOCIDO</v>
      </c>
      <c r="FLM120" s="12" t="str">
        <v>Kg</v>
      </c>
      <c r="FLN120" s="4">
        <v>22</v>
      </c>
      <c r="FLO120" s="1">
        <f t="shared" ref="FLO120" si="8735">(FLO118+FLO119)*0.03</f>
        <v>0.1</v>
      </c>
      <c r="FLP120" s="4">
        <f t="shared" si="1096"/>
        <v>2.2000000000000002</v>
      </c>
      <c r="FLS120" s="1" t="s">
        <v>539</v>
      </c>
      <c r="FLT120" s="4" t="str" cm="1">
        <f t="array" ref="FLT120:FLV120">IFERROR(VLOOKUP(FLS120,[1]MA!$A$6:$D$32,{2,3,4},0),IFERROR(VLOOKUP(FLS120,[1]MO!$A$6:$D$26,{2,3,4},0),IFERROR(VLOOKUP(FLS120,[1]MQ!$A$6:$D$26,{2,3,4},0),IFERROR(VLOOKUP(FLS120,[1]BA!$A$6:$H$184,{2,5,8},0),{"No encontrado","X","X"}))))</f>
        <v>ALAMBRE RECOCIDO</v>
      </c>
      <c r="FLU120" s="12" t="str">
        <v>Kg</v>
      </c>
      <c r="FLV120" s="4">
        <v>22</v>
      </c>
      <c r="FLW120" s="1">
        <f t="shared" ref="FLW120" si="8736">(FLW118+FLW119)*0.03</f>
        <v>0.1</v>
      </c>
      <c r="FLX120" s="4">
        <f t="shared" si="1098"/>
        <v>2.2000000000000002</v>
      </c>
      <c r="FMA120" s="1" t="s">
        <v>539</v>
      </c>
      <c r="FMB120" s="4" t="str" cm="1">
        <f t="array" ref="FMB120:FMD120">IFERROR(VLOOKUP(FMA120,[1]MA!$A$6:$D$32,{2,3,4},0),IFERROR(VLOOKUP(FMA120,[1]MO!$A$6:$D$26,{2,3,4},0),IFERROR(VLOOKUP(FMA120,[1]MQ!$A$6:$D$26,{2,3,4},0),IFERROR(VLOOKUP(FMA120,[1]BA!$A$6:$H$184,{2,5,8},0),{"No encontrado","X","X"}))))</f>
        <v>ALAMBRE RECOCIDO</v>
      </c>
      <c r="FMC120" s="12" t="str">
        <v>Kg</v>
      </c>
      <c r="FMD120" s="4">
        <v>22</v>
      </c>
      <c r="FME120" s="1">
        <f t="shared" ref="FME120" si="8737">(FME118+FME119)*0.03</f>
        <v>0.1</v>
      </c>
      <c r="FMF120" s="4">
        <f t="shared" si="1100"/>
        <v>2.2000000000000002</v>
      </c>
      <c r="FMI120" s="1" t="s">
        <v>539</v>
      </c>
      <c r="FMJ120" s="4" t="str" cm="1">
        <f t="array" ref="FMJ120:FML120">IFERROR(VLOOKUP(FMI120,[1]MA!$A$6:$D$32,{2,3,4},0),IFERROR(VLOOKUP(FMI120,[1]MO!$A$6:$D$26,{2,3,4},0),IFERROR(VLOOKUP(FMI120,[1]MQ!$A$6:$D$26,{2,3,4},0),IFERROR(VLOOKUP(FMI120,[1]BA!$A$6:$H$184,{2,5,8},0),{"No encontrado","X","X"}))))</f>
        <v>ALAMBRE RECOCIDO</v>
      </c>
      <c r="FMK120" s="12" t="str">
        <v>Kg</v>
      </c>
      <c r="FML120" s="4">
        <v>22</v>
      </c>
      <c r="FMM120" s="1">
        <f t="shared" ref="FMM120" si="8738">(FMM118+FMM119)*0.03</f>
        <v>0.1</v>
      </c>
      <c r="FMN120" s="4">
        <f t="shared" si="1102"/>
        <v>2.2000000000000002</v>
      </c>
      <c r="FMQ120" s="1" t="s">
        <v>539</v>
      </c>
      <c r="FMR120" s="4" t="str" cm="1">
        <f t="array" ref="FMR120:FMT120">IFERROR(VLOOKUP(FMQ120,[1]MA!$A$6:$D$32,{2,3,4},0),IFERROR(VLOOKUP(FMQ120,[1]MO!$A$6:$D$26,{2,3,4},0),IFERROR(VLOOKUP(FMQ120,[1]MQ!$A$6:$D$26,{2,3,4},0),IFERROR(VLOOKUP(FMQ120,[1]BA!$A$6:$H$184,{2,5,8},0),{"No encontrado","X","X"}))))</f>
        <v>ALAMBRE RECOCIDO</v>
      </c>
      <c r="FMS120" s="12" t="str">
        <v>Kg</v>
      </c>
      <c r="FMT120" s="4">
        <v>22</v>
      </c>
      <c r="FMU120" s="1">
        <f t="shared" ref="FMU120" si="8739">(FMU118+FMU119)*0.03</f>
        <v>0.1</v>
      </c>
      <c r="FMV120" s="4">
        <f t="shared" si="1104"/>
        <v>2.2000000000000002</v>
      </c>
      <c r="FMY120" s="1" t="s">
        <v>539</v>
      </c>
      <c r="FMZ120" s="4" t="str" cm="1">
        <f t="array" ref="FMZ120:FNB120">IFERROR(VLOOKUP(FMY120,[1]MA!$A$6:$D$32,{2,3,4},0),IFERROR(VLOOKUP(FMY120,[1]MO!$A$6:$D$26,{2,3,4},0),IFERROR(VLOOKUP(FMY120,[1]MQ!$A$6:$D$26,{2,3,4},0),IFERROR(VLOOKUP(FMY120,[1]BA!$A$6:$H$184,{2,5,8},0),{"No encontrado","X","X"}))))</f>
        <v>ALAMBRE RECOCIDO</v>
      </c>
      <c r="FNA120" s="12" t="str">
        <v>Kg</v>
      </c>
      <c r="FNB120" s="4">
        <v>22</v>
      </c>
      <c r="FNC120" s="1">
        <f t="shared" ref="FNC120" si="8740">(FNC118+FNC119)*0.03</f>
        <v>0.1</v>
      </c>
      <c r="FND120" s="4">
        <f t="shared" si="1106"/>
        <v>2.2000000000000002</v>
      </c>
      <c r="FNG120" s="1" t="s">
        <v>539</v>
      </c>
      <c r="FNH120" s="4" t="str" cm="1">
        <f t="array" ref="FNH120:FNJ120">IFERROR(VLOOKUP(FNG120,[1]MA!$A$6:$D$32,{2,3,4},0),IFERROR(VLOOKUP(FNG120,[1]MO!$A$6:$D$26,{2,3,4},0),IFERROR(VLOOKUP(FNG120,[1]MQ!$A$6:$D$26,{2,3,4},0),IFERROR(VLOOKUP(FNG120,[1]BA!$A$6:$H$184,{2,5,8},0),{"No encontrado","X","X"}))))</f>
        <v>ALAMBRE RECOCIDO</v>
      </c>
      <c r="FNI120" s="12" t="str">
        <v>Kg</v>
      </c>
      <c r="FNJ120" s="4">
        <v>22</v>
      </c>
      <c r="FNK120" s="1">
        <f t="shared" ref="FNK120" si="8741">(FNK118+FNK119)*0.03</f>
        <v>0.1</v>
      </c>
      <c r="FNL120" s="4">
        <f t="shared" si="1108"/>
        <v>2.2000000000000002</v>
      </c>
      <c r="FNO120" s="1" t="s">
        <v>539</v>
      </c>
      <c r="FNP120" s="4" t="str" cm="1">
        <f t="array" ref="FNP120:FNR120">IFERROR(VLOOKUP(FNO120,[1]MA!$A$6:$D$32,{2,3,4},0),IFERROR(VLOOKUP(FNO120,[1]MO!$A$6:$D$26,{2,3,4},0),IFERROR(VLOOKUP(FNO120,[1]MQ!$A$6:$D$26,{2,3,4},0),IFERROR(VLOOKUP(FNO120,[1]BA!$A$6:$H$184,{2,5,8},0),{"No encontrado","X","X"}))))</f>
        <v>ALAMBRE RECOCIDO</v>
      </c>
      <c r="FNQ120" s="12" t="str">
        <v>Kg</v>
      </c>
      <c r="FNR120" s="4">
        <v>22</v>
      </c>
      <c r="FNS120" s="1">
        <f t="shared" ref="FNS120" si="8742">(FNS118+FNS119)*0.03</f>
        <v>0.1</v>
      </c>
      <c r="FNT120" s="4">
        <f t="shared" si="1110"/>
        <v>2.2000000000000002</v>
      </c>
      <c r="FNW120" s="1" t="s">
        <v>539</v>
      </c>
      <c r="FNX120" s="4" t="str" cm="1">
        <f t="array" ref="FNX120:FNZ120">IFERROR(VLOOKUP(FNW120,[1]MA!$A$6:$D$32,{2,3,4},0),IFERROR(VLOOKUP(FNW120,[1]MO!$A$6:$D$26,{2,3,4},0),IFERROR(VLOOKUP(FNW120,[1]MQ!$A$6:$D$26,{2,3,4},0),IFERROR(VLOOKUP(FNW120,[1]BA!$A$6:$H$184,{2,5,8},0),{"No encontrado","X","X"}))))</f>
        <v>ALAMBRE RECOCIDO</v>
      </c>
      <c r="FNY120" s="12" t="str">
        <v>Kg</v>
      </c>
      <c r="FNZ120" s="4">
        <v>22</v>
      </c>
      <c r="FOA120" s="1">
        <f t="shared" ref="FOA120" si="8743">(FOA118+FOA119)*0.03</f>
        <v>0.1</v>
      </c>
      <c r="FOB120" s="4">
        <f t="shared" si="1112"/>
        <v>2.2000000000000002</v>
      </c>
      <c r="FOE120" s="1" t="s">
        <v>539</v>
      </c>
      <c r="FOF120" s="4" t="str" cm="1">
        <f t="array" ref="FOF120:FOH120">IFERROR(VLOOKUP(FOE120,[1]MA!$A$6:$D$32,{2,3,4},0),IFERROR(VLOOKUP(FOE120,[1]MO!$A$6:$D$26,{2,3,4},0),IFERROR(VLOOKUP(FOE120,[1]MQ!$A$6:$D$26,{2,3,4},0),IFERROR(VLOOKUP(FOE120,[1]BA!$A$6:$H$184,{2,5,8},0),{"No encontrado","X","X"}))))</f>
        <v>ALAMBRE RECOCIDO</v>
      </c>
      <c r="FOG120" s="12" t="str">
        <v>Kg</v>
      </c>
      <c r="FOH120" s="4">
        <v>22</v>
      </c>
      <c r="FOI120" s="1">
        <f t="shared" ref="FOI120" si="8744">(FOI118+FOI119)*0.03</f>
        <v>0.1</v>
      </c>
      <c r="FOJ120" s="4">
        <f t="shared" si="1114"/>
        <v>2.2000000000000002</v>
      </c>
      <c r="FOM120" s="1" t="s">
        <v>539</v>
      </c>
      <c r="FON120" s="4" t="str" cm="1">
        <f t="array" ref="FON120:FOP120">IFERROR(VLOOKUP(FOM120,[1]MA!$A$6:$D$32,{2,3,4},0),IFERROR(VLOOKUP(FOM120,[1]MO!$A$6:$D$26,{2,3,4},0),IFERROR(VLOOKUP(FOM120,[1]MQ!$A$6:$D$26,{2,3,4},0),IFERROR(VLOOKUP(FOM120,[1]BA!$A$6:$H$184,{2,5,8},0),{"No encontrado","X","X"}))))</f>
        <v>ALAMBRE RECOCIDO</v>
      </c>
      <c r="FOO120" s="12" t="str">
        <v>Kg</v>
      </c>
      <c r="FOP120" s="4">
        <v>22</v>
      </c>
      <c r="FOQ120" s="1">
        <f t="shared" ref="FOQ120" si="8745">(FOQ118+FOQ119)*0.03</f>
        <v>0.1</v>
      </c>
      <c r="FOR120" s="4">
        <f t="shared" si="1116"/>
        <v>2.2000000000000002</v>
      </c>
      <c r="FOU120" s="1" t="s">
        <v>539</v>
      </c>
      <c r="FOV120" s="4" t="str" cm="1">
        <f t="array" ref="FOV120:FOX120">IFERROR(VLOOKUP(FOU120,[1]MA!$A$6:$D$32,{2,3,4},0),IFERROR(VLOOKUP(FOU120,[1]MO!$A$6:$D$26,{2,3,4},0),IFERROR(VLOOKUP(FOU120,[1]MQ!$A$6:$D$26,{2,3,4},0),IFERROR(VLOOKUP(FOU120,[1]BA!$A$6:$H$184,{2,5,8},0),{"No encontrado","X","X"}))))</f>
        <v>ALAMBRE RECOCIDO</v>
      </c>
      <c r="FOW120" s="12" t="str">
        <v>Kg</v>
      </c>
      <c r="FOX120" s="4">
        <v>22</v>
      </c>
      <c r="FOY120" s="1">
        <f t="shared" ref="FOY120" si="8746">(FOY118+FOY119)*0.03</f>
        <v>0.1</v>
      </c>
      <c r="FOZ120" s="4">
        <f t="shared" si="1118"/>
        <v>2.2000000000000002</v>
      </c>
      <c r="FPC120" s="1" t="s">
        <v>539</v>
      </c>
      <c r="FPD120" s="4" t="str" cm="1">
        <f t="array" ref="FPD120:FPF120">IFERROR(VLOOKUP(FPC120,[1]MA!$A$6:$D$32,{2,3,4},0),IFERROR(VLOOKUP(FPC120,[1]MO!$A$6:$D$26,{2,3,4},0),IFERROR(VLOOKUP(FPC120,[1]MQ!$A$6:$D$26,{2,3,4},0),IFERROR(VLOOKUP(FPC120,[1]BA!$A$6:$H$184,{2,5,8},0),{"No encontrado","X","X"}))))</f>
        <v>ALAMBRE RECOCIDO</v>
      </c>
      <c r="FPE120" s="12" t="str">
        <v>Kg</v>
      </c>
      <c r="FPF120" s="4">
        <v>22</v>
      </c>
      <c r="FPG120" s="1">
        <f t="shared" ref="FPG120" si="8747">(FPG118+FPG119)*0.03</f>
        <v>0.1</v>
      </c>
      <c r="FPH120" s="4">
        <f t="shared" si="1120"/>
        <v>2.2000000000000002</v>
      </c>
      <c r="FPK120" s="1" t="s">
        <v>539</v>
      </c>
      <c r="FPL120" s="4" t="str" cm="1">
        <f t="array" ref="FPL120:FPN120">IFERROR(VLOOKUP(FPK120,[1]MA!$A$6:$D$32,{2,3,4},0),IFERROR(VLOOKUP(FPK120,[1]MO!$A$6:$D$26,{2,3,4},0),IFERROR(VLOOKUP(FPK120,[1]MQ!$A$6:$D$26,{2,3,4},0),IFERROR(VLOOKUP(FPK120,[1]BA!$A$6:$H$184,{2,5,8},0),{"No encontrado","X","X"}))))</f>
        <v>ALAMBRE RECOCIDO</v>
      </c>
      <c r="FPM120" s="12" t="str">
        <v>Kg</v>
      </c>
      <c r="FPN120" s="4">
        <v>22</v>
      </c>
      <c r="FPO120" s="1">
        <f t="shared" ref="FPO120" si="8748">(FPO118+FPO119)*0.03</f>
        <v>0.1</v>
      </c>
      <c r="FPP120" s="4">
        <f t="shared" si="1122"/>
        <v>2.2000000000000002</v>
      </c>
      <c r="FPS120" s="1" t="s">
        <v>539</v>
      </c>
      <c r="FPT120" s="4" t="str" cm="1">
        <f t="array" ref="FPT120:FPV120">IFERROR(VLOOKUP(FPS120,[1]MA!$A$6:$D$32,{2,3,4},0),IFERROR(VLOOKUP(FPS120,[1]MO!$A$6:$D$26,{2,3,4},0),IFERROR(VLOOKUP(FPS120,[1]MQ!$A$6:$D$26,{2,3,4},0),IFERROR(VLOOKUP(FPS120,[1]BA!$A$6:$H$184,{2,5,8},0),{"No encontrado","X","X"}))))</f>
        <v>ALAMBRE RECOCIDO</v>
      </c>
      <c r="FPU120" s="12" t="str">
        <v>Kg</v>
      </c>
      <c r="FPV120" s="4">
        <v>22</v>
      </c>
      <c r="FPW120" s="1">
        <f t="shared" ref="FPW120" si="8749">(FPW118+FPW119)*0.03</f>
        <v>0.1</v>
      </c>
      <c r="FPX120" s="4">
        <f t="shared" si="1124"/>
        <v>2.2000000000000002</v>
      </c>
      <c r="FQA120" s="1" t="s">
        <v>539</v>
      </c>
      <c r="FQB120" s="4" t="str" cm="1">
        <f t="array" ref="FQB120:FQD120">IFERROR(VLOOKUP(FQA120,[1]MA!$A$6:$D$32,{2,3,4},0),IFERROR(VLOOKUP(FQA120,[1]MO!$A$6:$D$26,{2,3,4},0),IFERROR(VLOOKUP(FQA120,[1]MQ!$A$6:$D$26,{2,3,4},0),IFERROR(VLOOKUP(FQA120,[1]BA!$A$6:$H$184,{2,5,8},0),{"No encontrado","X","X"}))))</f>
        <v>ALAMBRE RECOCIDO</v>
      </c>
      <c r="FQC120" s="12" t="str">
        <v>Kg</v>
      </c>
      <c r="FQD120" s="4">
        <v>22</v>
      </c>
      <c r="FQE120" s="1">
        <f t="shared" ref="FQE120" si="8750">(FQE118+FQE119)*0.03</f>
        <v>0.1</v>
      </c>
      <c r="FQF120" s="4">
        <f t="shared" si="1126"/>
        <v>2.2000000000000002</v>
      </c>
      <c r="FQI120" s="1" t="s">
        <v>539</v>
      </c>
      <c r="FQJ120" s="4" t="str" cm="1">
        <f t="array" ref="FQJ120:FQL120">IFERROR(VLOOKUP(FQI120,[1]MA!$A$6:$D$32,{2,3,4},0),IFERROR(VLOOKUP(FQI120,[1]MO!$A$6:$D$26,{2,3,4},0),IFERROR(VLOOKUP(FQI120,[1]MQ!$A$6:$D$26,{2,3,4},0),IFERROR(VLOOKUP(FQI120,[1]BA!$A$6:$H$184,{2,5,8},0),{"No encontrado","X","X"}))))</f>
        <v>ALAMBRE RECOCIDO</v>
      </c>
      <c r="FQK120" s="12" t="str">
        <v>Kg</v>
      </c>
      <c r="FQL120" s="4">
        <v>22</v>
      </c>
      <c r="FQM120" s="1">
        <f t="shared" ref="FQM120" si="8751">(FQM118+FQM119)*0.03</f>
        <v>0.1</v>
      </c>
      <c r="FQN120" s="4">
        <f t="shared" si="1128"/>
        <v>2.2000000000000002</v>
      </c>
      <c r="FQQ120" s="1" t="s">
        <v>539</v>
      </c>
      <c r="FQR120" s="4" t="str" cm="1">
        <f t="array" ref="FQR120:FQT120">IFERROR(VLOOKUP(FQQ120,[1]MA!$A$6:$D$32,{2,3,4},0),IFERROR(VLOOKUP(FQQ120,[1]MO!$A$6:$D$26,{2,3,4},0),IFERROR(VLOOKUP(FQQ120,[1]MQ!$A$6:$D$26,{2,3,4},0),IFERROR(VLOOKUP(FQQ120,[1]BA!$A$6:$H$184,{2,5,8},0),{"No encontrado","X","X"}))))</f>
        <v>ALAMBRE RECOCIDO</v>
      </c>
      <c r="FQS120" s="12" t="str">
        <v>Kg</v>
      </c>
      <c r="FQT120" s="4">
        <v>22</v>
      </c>
      <c r="FQU120" s="1">
        <f t="shared" ref="FQU120" si="8752">(FQU118+FQU119)*0.03</f>
        <v>0.1</v>
      </c>
      <c r="FQV120" s="4">
        <f t="shared" si="1130"/>
        <v>2.2000000000000002</v>
      </c>
      <c r="FQY120" s="1" t="s">
        <v>539</v>
      </c>
      <c r="FQZ120" s="4" t="str" cm="1">
        <f t="array" ref="FQZ120:FRB120">IFERROR(VLOOKUP(FQY120,[1]MA!$A$6:$D$32,{2,3,4},0),IFERROR(VLOOKUP(FQY120,[1]MO!$A$6:$D$26,{2,3,4},0),IFERROR(VLOOKUP(FQY120,[1]MQ!$A$6:$D$26,{2,3,4},0),IFERROR(VLOOKUP(FQY120,[1]BA!$A$6:$H$184,{2,5,8},0),{"No encontrado","X","X"}))))</f>
        <v>ALAMBRE RECOCIDO</v>
      </c>
      <c r="FRA120" s="12" t="str">
        <v>Kg</v>
      </c>
      <c r="FRB120" s="4">
        <v>22</v>
      </c>
      <c r="FRC120" s="1">
        <f t="shared" ref="FRC120" si="8753">(FRC118+FRC119)*0.03</f>
        <v>0.1</v>
      </c>
      <c r="FRD120" s="4">
        <f t="shared" si="1132"/>
        <v>2.2000000000000002</v>
      </c>
      <c r="FRG120" s="1" t="s">
        <v>539</v>
      </c>
      <c r="FRH120" s="4" t="str" cm="1">
        <f t="array" ref="FRH120:FRJ120">IFERROR(VLOOKUP(FRG120,[1]MA!$A$6:$D$32,{2,3,4},0),IFERROR(VLOOKUP(FRG120,[1]MO!$A$6:$D$26,{2,3,4},0),IFERROR(VLOOKUP(FRG120,[1]MQ!$A$6:$D$26,{2,3,4},0),IFERROR(VLOOKUP(FRG120,[1]BA!$A$6:$H$184,{2,5,8},0),{"No encontrado","X","X"}))))</f>
        <v>ALAMBRE RECOCIDO</v>
      </c>
      <c r="FRI120" s="12" t="str">
        <v>Kg</v>
      </c>
      <c r="FRJ120" s="4">
        <v>22</v>
      </c>
      <c r="FRK120" s="1">
        <f t="shared" ref="FRK120" si="8754">(FRK118+FRK119)*0.03</f>
        <v>0.1</v>
      </c>
      <c r="FRL120" s="4">
        <f t="shared" si="1134"/>
        <v>2.2000000000000002</v>
      </c>
      <c r="FRO120" s="1" t="s">
        <v>539</v>
      </c>
      <c r="FRP120" s="4" t="str" cm="1">
        <f t="array" ref="FRP120:FRR120">IFERROR(VLOOKUP(FRO120,[1]MA!$A$6:$D$32,{2,3,4},0),IFERROR(VLOOKUP(FRO120,[1]MO!$A$6:$D$26,{2,3,4},0),IFERROR(VLOOKUP(FRO120,[1]MQ!$A$6:$D$26,{2,3,4},0),IFERROR(VLOOKUP(FRO120,[1]BA!$A$6:$H$184,{2,5,8},0),{"No encontrado","X","X"}))))</f>
        <v>ALAMBRE RECOCIDO</v>
      </c>
      <c r="FRQ120" s="12" t="str">
        <v>Kg</v>
      </c>
      <c r="FRR120" s="4">
        <v>22</v>
      </c>
      <c r="FRS120" s="1">
        <f t="shared" ref="FRS120" si="8755">(FRS118+FRS119)*0.03</f>
        <v>0.1</v>
      </c>
      <c r="FRT120" s="4">
        <f t="shared" si="1136"/>
        <v>2.2000000000000002</v>
      </c>
      <c r="FRW120" s="1" t="s">
        <v>539</v>
      </c>
      <c r="FRX120" s="4" t="str" cm="1">
        <f t="array" ref="FRX120:FRZ120">IFERROR(VLOOKUP(FRW120,[1]MA!$A$6:$D$32,{2,3,4},0),IFERROR(VLOOKUP(FRW120,[1]MO!$A$6:$D$26,{2,3,4},0),IFERROR(VLOOKUP(FRW120,[1]MQ!$A$6:$D$26,{2,3,4},0),IFERROR(VLOOKUP(FRW120,[1]BA!$A$6:$H$184,{2,5,8},0),{"No encontrado","X","X"}))))</f>
        <v>ALAMBRE RECOCIDO</v>
      </c>
      <c r="FRY120" s="12" t="str">
        <v>Kg</v>
      </c>
      <c r="FRZ120" s="4">
        <v>22</v>
      </c>
      <c r="FSA120" s="1">
        <f t="shared" ref="FSA120" si="8756">(FSA118+FSA119)*0.03</f>
        <v>0.1</v>
      </c>
      <c r="FSB120" s="4">
        <f t="shared" si="1138"/>
        <v>2.2000000000000002</v>
      </c>
      <c r="FSE120" s="1" t="s">
        <v>539</v>
      </c>
      <c r="FSF120" s="4" t="str" cm="1">
        <f t="array" ref="FSF120:FSH120">IFERROR(VLOOKUP(FSE120,[1]MA!$A$6:$D$32,{2,3,4},0),IFERROR(VLOOKUP(FSE120,[1]MO!$A$6:$D$26,{2,3,4},0),IFERROR(VLOOKUP(FSE120,[1]MQ!$A$6:$D$26,{2,3,4},0),IFERROR(VLOOKUP(FSE120,[1]BA!$A$6:$H$184,{2,5,8},0),{"No encontrado","X","X"}))))</f>
        <v>ALAMBRE RECOCIDO</v>
      </c>
      <c r="FSG120" s="12" t="str">
        <v>Kg</v>
      </c>
      <c r="FSH120" s="4">
        <v>22</v>
      </c>
      <c r="FSI120" s="1">
        <f t="shared" ref="FSI120" si="8757">(FSI118+FSI119)*0.03</f>
        <v>0.1</v>
      </c>
      <c r="FSJ120" s="4">
        <f t="shared" si="1140"/>
        <v>2.2000000000000002</v>
      </c>
      <c r="FSM120" s="1" t="s">
        <v>539</v>
      </c>
      <c r="FSN120" s="4" t="str" cm="1">
        <f t="array" ref="FSN120:FSP120">IFERROR(VLOOKUP(FSM120,[1]MA!$A$6:$D$32,{2,3,4},0),IFERROR(VLOOKUP(FSM120,[1]MO!$A$6:$D$26,{2,3,4},0),IFERROR(VLOOKUP(FSM120,[1]MQ!$A$6:$D$26,{2,3,4},0),IFERROR(VLOOKUP(FSM120,[1]BA!$A$6:$H$184,{2,5,8},0),{"No encontrado","X","X"}))))</f>
        <v>ALAMBRE RECOCIDO</v>
      </c>
      <c r="FSO120" s="12" t="str">
        <v>Kg</v>
      </c>
      <c r="FSP120" s="4">
        <v>22</v>
      </c>
      <c r="FSQ120" s="1">
        <f t="shared" ref="FSQ120" si="8758">(FSQ118+FSQ119)*0.03</f>
        <v>0.1</v>
      </c>
      <c r="FSR120" s="4">
        <f t="shared" si="1142"/>
        <v>2.2000000000000002</v>
      </c>
      <c r="FSU120" s="1" t="s">
        <v>539</v>
      </c>
      <c r="FSV120" s="4" t="str" cm="1">
        <f t="array" ref="FSV120:FSX120">IFERROR(VLOOKUP(FSU120,[1]MA!$A$6:$D$32,{2,3,4},0),IFERROR(VLOOKUP(FSU120,[1]MO!$A$6:$D$26,{2,3,4},0),IFERROR(VLOOKUP(FSU120,[1]MQ!$A$6:$D$26,{2,3,4},0),IFERROR(VLOOKUP(FSU120,[1]BA!$A$6:$H$184,{2,5,8},0),{"No encontrado","X","X"}))))</f>
        <v>ALAMBRE RECOCIDO</v>
      </c>
      <c r="FSW120" s="12" t="str">
        <v>Kg</v>
      </c>
      <c r="FSX120" s="4">
        <v>22</v>
      </c>
      <c r="FSY120" s="1">
        <f t="shared" ref="FSY120" si="8759">(FSY118+FSY119)*0.03</f>
        <v>0.1</v>
      </c>
      <c r="FSZ120" s="4">
        <f t="shared" si="1144"/>
        <v>2.2000000000000002</v>
      </c>
      <c r="FTC120" s="1" t="s">
        <v>539</v>
      </c>
      <c r="FTD120" s="4" t="str" cm="1">
        <f t="array" ref="FTD120:FTF120">IFERROR(VLOOKUP(FTC120,[1]MA!$A$6:$D$32,{2,3,4},0),IFERROR(VLOOKUP(FTC120,[1]MO!$A$6:$D$26,{2,3,4},0),IFERROR(VLOOKUP(FTC120,[1]MQ!$A$6:$D$26,{2,3,4},0),IFERROR(VLOOKUP(FTC120,[1]BA!$A$6:$H$184,{2,5,8},0),{"No encontrado","X","X"}))))</f>
        <v>ALAMBRE RECOCIDO</v>
      </c>
      <c r="FTE120" s="12" t="str">
        <v>Kg</v>
      </c>
      <c r="FTF120" s="4">
        <v>22</v>
      </c>
      <c r="FTG120" s="1">
        <f t="shared" ref="FTG120" si="8760">(FTG118+FTG119)*0.03</f>
        <v>0.1</v>
      </c>
      <c r="FTH120" s="4">
        <f t="shared" si="1146"/>
        <v>2.2000000000000002</v>
      </c>
      <c r="FTK120" s="1" t="s">
        <v>539</v>
      </c>
      <c r="FTL120" s="4" t="str" cm="1">
        <f t="array" ref="FTL120:FTN120">IFERROR(VLOOKUP(FTK120,[1]MA!$A$6:$D$32,{2,3,4},0),IFERROR(VLOOKUP(FTK120,[1]MO!$A$6:$D$26,{2,3,4},0),IFERROR(VLOOKUP(FTK120,[1]MQ!$A$6:$D$26,{2,3,4},0),IFERROR(VLOOKUP(FTK120,[1]BA!$A$6:$H$184,{2,5,8},0),{"No encontrado","X","X"}))))</f>
        <v>ALAMBRE RECOCIDO</v>
      </c>
      <c r="FTM120" s="12" t="str">
        <v>Kg</v>
      </c>
      <c r="FTN120" s="4">
        <v>22</v>
      </c>
      <c r="FTO120" s="1">
        <f t="shared" ref="FTO120" si="8761">(FTO118+FTO119)*0.03</f>
        <v>0.1</v>
      </c>
      <c r="FTP120" s="4">
        <f t="shared" si="1148"/>
        <v>2.2000000000000002</v>
      </c>
      <c r="FTS120" s="1" t="s">
        <v>539</v>
      </c>
      <c r="FTT120" s="4" t="str" cm="1">
        <f t="array" ref="FTT120:FTV120">IFERROR(VLOOKUP(FTS120,[1]MA!$A$6:$D$32,{2,3,4},0),IFERROR(VLOOKUP(FTS120,[1]MO!$A$6:$D$26,{2,3,4},0),IFERROR(VLOOKUP(FTS120,[1]MQ!$A$6:$D$26,{2,3,4},0),IFERROR(VLOOKUP(FTS120,[1]BA!$A$6:$H$184,{2,5,8},0),{"No encontrado","X","X"}))))</f>
        <v>ALAMBRE RECOCIDO</v>
      </c>
      <c r="FTU120" s="12" t="str">
        <v>Kg</v>
      </c>
      <c r="FTV120" s="4">
        <v>22</v>
      </c>
      <c r="FTW120" s="1">
        <f t="shared" ref="FTW120" si="8762">(FTW118+FTW119)*0.03</f>
        <v>0.1</v>
      </c>
      <c r="FTX120" s="4">
        <f t="shared" si="1150"/>
        <v>2.2000000000000002</v>
      </c>
      <c r="FUA120" s="1" t="s">
        <v>539</v>
      </c>
      <c r="FUB120" s="4" t="str" cm="1">
        <f t="array" ref="FUB120:FUD120">IFERROR(VLOOKUP(FUA120,[1]MA!$A$6:$D$32,{2,3,4},0),IFERROR(VLOOKUP(FUA120,[1]MO!$A$6:$D$26,{2,3,4},0),IFERROR(VLOOKUP(FUA120,[1]MQ!$A$6:$D$26,{2,3,4},0),IFERROR(VLOOKUP(FUA120,[1]BA!$A$6:$H$184,{2,5,8},0),{"No encontrado","X","X"}))))</f>
        <v>ALAMBRE RECOCIDO</v>
      </c>
      <c r="FUC120" s="12" t="str">
        <v>Kg</v>
      </c>
      <c r="FUD120" s="4">
        <v>22</v>
      </c>
      <c r="FUE120" s="1">
        <f t="shared" ref="FUE120" si="8763">(FUE118+FUE119)*0.03</f>
        <v>0.1</v>
      </c>
      <c r="FUF120" s="4">
        <f t="shared" si="1152"/>
        <v>2.2000000000000002</v>
      </c>
      <c r="FUI120" s="1" t="s">
        <v>539</v>
      </c>
      <c r="FUJ120" s="4" t="str" cm="1">
        <f t="array" ref="FUJ120:FUL120">IFERROR(VLOOKUP(FUI120,[1]MA!$A$6:$D$32,{2,3,4},0),IFERROR(VLOOKUP(FUI120,[1]MO!$A$6:$D$26,{2,3,4},0),IFERROR(VLOOKUP(FUI120,[1]MQ!$A$6:$D$26,{2,3,4},0),IFERROR(VLOOKUP(FUI120,[1]BA!$A$6:$H$184,{2,5,8},0),{"No encontrado","X","X"}))))</f>
        <v>ALAMBRE RECOCIDO</v>
      </c>
      <c r="FUK120" s="12" t="str">
        <v>Kg</v>
      </c>
      <c r="FUL120" s="4">
        <v>22</v>
      </c>
      <c r="FUM120" s="1">
        <f t="shared" ref="FUM120" si="8764">(FUM118+FUM119)*0.03</f>
        <v>0.1</v>
      </c>
      <c r="FUN120" s="4">
        <f t="shared" si="1154"/>
        <v>2.2000000000000002</v>
      </c>
      <c r="FUQ120" s="1" t="s">
        <v>539</v>
      </c>
      <c r="FUR120" s="4" t="str" cm="1">
        <f t="array" ref="FUR120:FUT120">IFERROR(VLOOKUP(FUQ120,[1]MA!$A$6:$D$32,{2,3,4},0),IFERROR(VLOOKUP(FUQ120,[1]MO!$A$6:$D$26,{2,3,4},0),IFERROR(VLOOKUP(FUQ120,[1]MQ!$A$6:$D$26,{2,3,4},0),IFERROR(VLOOKUP(FUQ120,[1]BA!$A$6:$H$184,{2,5,8},0),{"No encontrado","X","X"}))))</f>
        <v>ALAMBRE RECOCIDO</v>
      </c>
      <c r="FUS120" s="12" t="str">
        <v>Kg</v>
      </c>
      <c r="FUT120" s="4">
        <v>22</v>
      </c>
      <c r="FUU120" s="1">
        <f t="shared" ref="FUU120" si="8765">(FUU118+FUU119)*0.03</f>
        <v>0.1</v>
      </c>
      <c r="FUV120" s="4">
        <f t="shared" si="1156"/>
        <v>2.2000000000000002</v>
      </c>
      <c r="FUY120" s="1" t="s">
        <v>539</v>
      </c>
      <c r="FUZ120" s="4" t="str" cm="1">
        <f t="array" ref="FUZ120:FVB120">IFERROR(VLOOKUP(FUY120,[1]MA!$A$6:$D$32,{2,3,4},0),IFERROR(VLOOKUP(FUY120,[1]MO!$A$6:$D$26,{2,3,4},0),IFERROR(VLOOKUP(FUY120,[1]MQ!$A$6:$D$26,{2,3,4},0),IFERROR(VLOOKUP(FUY120,[1]BA!$A$6:$H$184,{2,5,8},0),{"No encontrado","X","X"}))))</f>
        <v>ALAMBRE RECOCIDO</v>
      </c>
      <c r="FVA120" s="12" t="str">
        <v>Kg</v>
      </c>
      <c r="FVB120" s="4">
        <v>22</v>
      </c>
      <c r="FVC120" s="1">
        <f t="shared" ref="FVC120" si="8766">(FVC118+FVC119)*0.03</f>
        <v>0.1</v>
      </c>
      <c r="FVD120" s="4">
        <f t="shared" si="1158"/>
        <v>2.2000000000000002</v>
      </c>
      <c r="FVG120" s="1" t="s">
        <v>539</v>
      </c>
      <c r="FVH120" s="4" t="str" cm="1">
        <f t="array" ref="FVH120:FVJ120">IFERROR(VLOOKUP(FVG120,[1]MA!$A$6:$D$32,{2,3,4},0),IFERROR(VLOOKUP(FVG120,[1]MO!$A$6:$D$26,{2,3,4},0),IFERROR(VLOOKUP(FVG120,[1]MQ!$A$6:$D$26,{2,3,4},0),IFERROR(VLOOKUP(FVG120,[1]BA!$A$6:$H$184,{2,5,8},0),{"No encontrado","X","X"}))))</f>
        <v>ALAMBRE RECOCIDO</v>
      </c>
      <c r="FVI120" s="12" t="str">
        <v>Kg</v>
      </c>
      <c r="FVJ120" s="4">
        <v>22</v>
      </c>
      <c r="FVK120" s="1">
        <f t="shared" ref="FVK120" si="8767">(FVK118+FVK119)*0.03</f>
        <v>0.1</v>
      </c>
      <c r="FVL120" s="4">
        <f t="shared" si="1160"/>
        <v>2.2000000000000002</v>
      </c>
      <c r="FVO120" s="1" t="s">
        <v>539</v>
      </c>
      <c r="FVP120" s="4" t="str" cm="1">
        <f t="array" ref="FVP120:FVR120">IFERROR(VLOOKUP(FVO120,[1]MA!$A$6:$D$32,{2,3,4},0),IFERROR(VLOOKUP(FVO120,[1]MO!$A$6:$D$26,{2,3,4},0),IFERROR(VLOOKUP(FVO120,[1]MQ!$A$6:$D$26,{2,3,4},0),IFERROR(VLOOKUP(FVO120,[1]BA!$A$6:$H$184,{2,5,8},0),{"No encontrado","X","X"}))))</f>
        <v>ALAMBRE RECOCIDO</v>
      </c>
      <c r="FVQ120" s="12" t="str">
        <v>Kg</v>
      </c>
      <c r="FVR120" s="4">
        <v>22</v>
      </c>
      <c r="FVS120" s="1">
        <f t="shared" ref="FVS120" si="8768">(FVS118+FVS119)*0.03</f>
        <v>0.1</v>
      </c>
      <c r="FVT120" s="4">
        <f t="shared" si="1162"/>
        <v>2.2000000000000002</v>
      </c>
      <c r="FVW120" s="1" t="s">
        <v>539</v>
      </c>
      <c r="FVX120" s="4" t="str" cm="1">
        <f t="array" ref="FVX120:FVZ120">IFERROR(VLOOKUP(FVW120,[1]MA!$A$6:$D$32,{2,3,4},0),IFERROR(VLOOKUP(FVW120,[1]MO!$A$6:$D$26,{2,3,4},0),IFERROR(VLOOKUP(FVW120,[1]MQ!$A$6:$D$26,{2,3,4},0),IFERROR(VLOOKUP(FVW120,[1]BA!$A$6:$H$184,{2,5,8},0),{"No encontrado","X","X"}))))</f>
        <v>ALAMBRE RECOCIDO</v>
      </c>
      <c r="FVY120" s="12" t="str">
        <v>Kg</v>
      </c>
      <c r="FVZ120" s="4">
        <v>22</v>
      </c>
      <c r="FWA120" s="1">
        <f t="shared" ref="FWA120" si="8769">(FWA118+FWA119)*0.03</f>
        <v>0.1</v>
      </c>
      <c r="FWB120" s="4">
        <f t="shared" si="1164"/>
        <v>2.2000000000000002</v>
      </c>
      <c r="FWE120" s="1" t="s">
        <v>539</v>
      </c>
      <c r="FWF120" s="4" t="str" cm="1">
        <f t="array" ref="FWF120:FWH120">IFERROR(VLOOKUP(FWE120,[1]MA!$A$6:$D$32,{2,3,4},0),IFERROR(VLOOKUP(FWE120,[1]MO!$A$6:$D$26,{2,3,4},0),IFERROR(VLOOKUP(FWE120,[1]MQ!$A$6:$D$26,{2,3,4},0),IFERROR(VLOOKUP(FWE120,[1]BA!$A$6:$H$184,{2,5,8},0),{"No encontrado","X","X"}))))</f>
        <v>ALAMBRE RECOCIDO</v>
      </c>
      <c r="FWG120" s="12" t="str">
        <v>Kg</v>
      </c>
      <c r="FWH120" s="4">
        <v>22</v>
      </c>
      <c r="FWI120" s="1">
        <f t="shared" ref="FWI120" si="8770">(FWI118+FWI119)*0.03</f>
        <v>0.1</v>
      </c>
      <c r="FWJ120" s="4">
        <f t="shared" si="1166"/>
        <v>2.2000000000000002</v>
      </c>
      <c r="FWM120" s="1" t="s">
        <v>539</v>
      </c>
      <c r="FWN120" s="4" t="str" cm="1">
        <f t="array" ref="FWN120:FWP120">IFERROR(VLOOKUP(FWM120,[1]MA!$A$6:$D$32,{2,3,4},0),IFERROR(VLOOKUP(FWM120,[1]MO!$A$6:$D$26,{2,3,4},0),IFERROR(VLOOKUP(FWM120,[1]MQ!$A$6:$D$26,{2,3,4},0),IFERROR(VLOOKUP(FWM120,[1]BA!$A$6:$H$184,{2,5,8},0),{"No encontrado","X","X"}))))</f>
        <v>ALAMBRE RECOCIDO</v>
      </c>
      <c r="FWO120" s="12" t="str">
        <v>Kg</v>
      </c>
      <c r="FWP120" s="4">
        <v>22</v>
      </c>
      <c r="FWQ120" s="1">
        <f t="shared" ref="FWQ120" si="8771">(FWQ118+FWQ119)*0.03</f>
        <v>0.1</v>
      </c>
      <c r="FWR120" s="4">
        <f t="shared" si="1168"/>
        <v>2.2000000000000002</v>
      </c>
      <c r="FWU120" s="1" t="s">
        <v>539</v>
      </c>
      <c r="FWV120" s="4" t="str" cm="1">
        <f t="array" ref="FWV120:FWX120">IFERROR(VLOOKUP(FWU120,[1]MA!$A$6:$D$32,{2,3,4},0),IFERROR(VLOOKUP(FWU120,[1]MO!$A$6:$D$26,{2,3,4},0),IFERROR(VLOOKUP(FWU120,[1]MQ!$A$6:$D$26,{2,3,4},0),IFERROR(VLOOKUP(FWU120,[1]BA!$A$6:$H$184,{2,5,8},0),{"No encontrado","X","X"}))))</f>
        <v>ALAMBRE RECOCIDO</v>
      </c>
      <c r="FWW120" s="12" t="str">
        <v>Kg</v>
      </c>
      <c r="FWX120" s="4">
        <v>22</v>
      </c>
      <c r="FWY120" s="1">
        <f t="shared" ref="FWY120" si="8772">(FWY118+FWY119)*0.03</f>
        <v>0.1</v>
      </c>
      <c r="FWZ120" s="4">
        <f t="shared" si="1170"/>
        <v>2.2000000000000002</v>
      </c>
      <c r="FXC120" s="1" t="s">
        <v>539</v>
      </c>
      <c r="FXD120" s="4" t="str" cm="1">
        <f t="array" ref="FXD120:FXF120">IFERROR(VLOOKUP(FXC120,[1]MA!$A$6:$D$32,{2,3,4},0),IFERROR(VLOOKUP(FXC120,[1]MO!$A$6:$D$26,{2,3,4},0),IFERROR(VLOOKUP(FXC120,[1]MQ!$A$6:$D$26,{2,3,4},0),IFERROR(VLOOKUP(FXC120,[1]BA!$A$6:$H$184,{2,5,8},0),{"No encontrado","X","X"}))))</f>
        <v>ALAMBRE RECOCIDO</v>
      </c>
      <c r="FXE120" s="12" t="str">
        <v>Kg</v>
      </c>
      <c r="FXF120" s="4">
        <v>22</v>
      </c>
      <c r="FXG120" s="1">
        <f t="shared" ref="FXG120" si="8773">(FXG118+FXG119)*0.03</f>
        <v>0.1</v>
      </c>
      <c r="FXH120" s="4">
        <f t="shared" si="1172"/>
        <v>2.2000000000000002</v>
      </c>
      <c r="FXK120" s="1" t="s">
        <v>539</v>
      </c>
      <c r="FXL120" s="4" t="str" cm="1">
        <f t="array" ref="FXL120:FXN120">IFERROR(VLOOKUP(FXK120,[1]MA!$A$6:$D$32,{2,3,4},0),IFERROR(VLOOKUP(FXK120,[1]MO!$A$6:$D$26,{2,3,4},0),IFERROR(VLOOKUP(FXK120,[1]MQ!$A$6:$D$26,{2,3,4},0),IFERROR(VLOOKUP(FXK120,[1]BA!$A$6:$H$184,{2,5,8},0),{"No encontrado","X","X"}))))</f>
        <v>ALAMBRE RECOCIDO</v>
      </c>
      <c r="FXM120" s="12" t="str">
        <v>Kg</v>
      </c>
      <c r="FXN120" s="4">
        <v>22</v>
      </c>
      <c r="FXO120" s="1">
        <f t="shared" ref="FXO120" si="8774">(FXO118+FXO119)*0.03</f>
        <v>0.1</v>
      </c>
      <c r="FXP120" s="4">
        <f t="shared" si="1174"/>
        <v>2.2000000000000002</v>
      </c>
      <c r="FXS120" s="1" t="s">
        <v>539</v>
      </c>
      <c r="FXT120" s="4" t="str" cm="1">
        <f t="array" ref="FXT120:FXV120">IFERROR(VLOOKUP(FXS120,[1]MA!$A$6:$D$32,{2,3,4},0),IFERROR(VLOOKUP(FXS120,[1]MO!$A$6:$D$26,{2,3,4},0),IFERROR(VLOOKUP(FXS120,[1]MQ!$A$6:$D$26,{2,3,4},0),IFERROR(VLOOKUP(FXS120,[1]BA!$A$6:$H$184,{2,5,8},0),{"No encontrado","X","X"}))))</f>
        <v>ALAMBRE RECOCIDO</v>
      </c>
      <c r="FXU120" s="12" t="str">
        <v>Kg</v>
      </c>
      <c r="FXV120" s="4">
        <v>22</v>
      </c>
      <c r="FXW120" s="1">
        <f t="shared" ref="FXW120" si="8775">(FXW118+FXW119)*0.03</f>
        <v>0.1</v>
      </c>
      <c r="FXX120" s="4">
        <f t="shared" si="1176"/>
        <v>2.2000000000000002</v>
      </c>
      <c r="FYA120" s="1" t="s">
        <v>539</v>
      </c>
      <c r="FYB120" s="4" t="str" cm="1">
        <f t="array" ref="FYB120:FYD120">IFERROR(VLOOKUP(FYA120,[1]MA!$A$6:$D$32,{2,3,4},0),IFERROR(VLOOKUP(FYA120,[1]MO!$A$6:$D$26,{2,3,4},0),IFERROR(VLOOKUP(FYA120,[1]MQ!$A$6:$D$26,{2,3,4},0),IFERROR(VLOOKUP(FYA120,[1]BA!$A$6:$H$184,{2,5,8},0),{"No encontrado","X","X"}))))</f>
        <v>ALAMBRE RECOCIDO</v>
      </c>
      <c r="FYC120" s="12" t="str">
        <v>Kg</v>
      </c>
      <c r="FYD120" s="4">
        <v>22</v>
      </c>
      <c r="FYE120" s="1">
        <f t="shared" ref="FYE120" si="8776">(FYE118+FYE119)*0.03</f>
        <v>0.1</v>
      </c>
      <c r="FYF120" s="4">
        <f t="shared" si="1178"/>
        <v>2.2000000000000002</v>
      </c>
      <c r="FYI120" s="1" t="s">
        <v>539</v>
      </c>
      <c r="FYJ120" s="4" t="str" cm="1">
        <f t="array" ref="FYJ120:FYL120">IFERROR(VLOOKUP(FYI120,[1]MA!$A$6:$D$32,{2,3,4},0),IFERROR(VLOOKUP(FYI120,[1]MO!$A$6:$D$26,{2,3,4},0),IFERROR(VLOOKUP(FYI120,[1]MQ!$A$6:$D$26,{2,3,4},0),IFERROR(VLOOKUP(FYI120,[1]BA!$A$6:$H$184,{2,5,8},0),{"No encontrado","X","X"}))))</f>
        <v>ALAMBRE RECOCIDO</v>
      </c>
      <c r="FYK120" s="12" t="str">
        <v>Kg</v>
      </c>
      <c r="FYL120" s="4">
        <v>22</v>
      </c>
      <c r="FYM120" s="1">
        <f t="shared" ref="FYM120" si="8777">(FYM118+FYM119)*0.03</f>
        <v>0.1</v>
      </c>
      <c r="FYN120" s="4">
        <f t="shared" si="1180"/>
        <v>2.2000000000000002</v>
      </c>
      <c r="FYQ120" s="1" t="s">
        <v>539</v>
      </c>
      <c r="FYR120" s="4" t="str" cm="1">
        <f t="array" ref="FYR120:FYT120">IFERROR(VLOOKUP(FYQ120,[1]MA!$A$6:$D$32,{2,3,4},0),IFERROR(VLOOKUP(FYQ120,[1]MO!$A$6:$D$26,{2,3,4},0),IFERROR(VLOOKUP(FYQ120,[1]MQ!$A$6:$D$26,{2,3,4},0),IFERROR(VLOOKUP(FYQ120,[1]BA!$A$6:$H$184,{2,5,8},0),{"No encontrado","X","X"}))))</f>
        <v>ALAMBRE RECOCIDO</v>
      </c>
      <c r="FYS120" s="12" t="str">
        <v>Kg</v>
      </c>
      <c r="FYT120" s="4">
        <v>22</v>
      </c>
      <c r="FYU120" s="1">
        <f t="shared" ref="FYU120" si="8778">(FYU118+FYU119)*0.03</f>
        <v>0.1</v>
      </c>
      <c r="FYV120" s="4">
        <f t="shared" si="1182"/>
        <v>2.2000000000000002</v>
      </c>
      <c r="FYY120" s="1" t="s">
        <v>539</v>
      </c>
      <c r="FYZ120" s="4" t="str" cm="1">
        <f t="array" ref="FYZ120:FZB120">IFERROR(VLOOKUP(FYY120,[1]MA!$A$6:$D$32,{2,3,4},0),IFERROR(VLOOKUP(FYY120,[1]MO!$A$6:$D$26,{2,3,4},0),IFERROR(VLOOKUP(FYY120,[1]MQ!$A$6:$D$26,{2,3,4},0),IFERROR(VLOOKUP(FYY120,[1]BA!$A$6:$H$184,{2,5,8},0),{"No encontrado","X","X"}))))</f>
        <v>ALAMBRE RECOCIDO</v>
      </c>
      <c r="FZA120" s="12" t="str">
        <v>Kg</v>
      </c>
      <c r="FZB120" s="4">
        <v>22</v>
      </c>
      <c r="FZC120" s="1">
        <f t="shared" ref="FZC120" si="8779">(FZC118+FZC119)*0.03</f>
        <v>0.1</v>
      </c>
      <c r="FZD120" s="4">
        <f t="shared" si="1184"/>
        <v>2.2000000000000002</v>
      </c>
      <c r="FZG120" s="1" t="s">
        <v>539</v>
      </c>
      <c r="FZH120" s="4" t="str" cm="1">
        <f t="array" ref="FZH120:FZJ120">IFERROR(VLOOKUP(FZG120,[1]MA!$A$6:$D$32,{2,3,4},0),IFERROR(VLOOKUP(FZG120,[1]MO!$A$6:$D$26,{2,3,4},0),IFERROR(VLOOKUP(FZG120,[1]MQ!$A$6:$D$26,{2,3,4},0),IFERROR(VLOOKUP(FZG120,[1]BA!$A$6:$H$184,{2,5,8},0),{"No encontrado","X","X"}))))</f>
        <v>ALAMBRE RECOCIDO</v>
      </c>
      <c r="FZI120" s="12" t="str">
        <v>Kg</v>
      </c>
      <c r="FZJ120" s="4">
        <v>22</v>
      </c>
      <c r="FZK120" s="1">
        <f t="shared" ref="FZK120" si="8780">(FZK118+FZK119)*0.03</f>
        <v>0.1</v>
      </c>
      <c r="FZL120" s="4">
        <f t="shared" si="1186"/>
        <v>2.2000000000000002</v>
      </c>
      <c r="FZO120" s="1" t="s">
        <v>539</v>
      </c>
      <c r="FZP120" s="4" t="str" cm="1">
        <f t="array" ref="FZP120:FZR120">IFERROR(VLOOKUP(FZO120,[1]MA!$A$6:$D$32,{2,3,4},0),IFERROR(VLOOKUP(FZO120,[1]MO!$A$6:$D$26,{2,3,4},0),IFERROR(VLOOKUP(FZO120,[1]MQ!$A$6:$D$26,{2,3,4},0),IFERROR(VLOOKUP(FZO120,[1]BA!$A$6:$H$184,{2,5,8},0),{"No encontrado","X","X"}))))</f>
        <v>ALAMBRE RECOCIDO</v>
      </c>
      <c r="FZQ120" s="12" t="str">
        <v>Kg</v>
      </c>
      <c r="FZR120" s="4">
        <v>22</v>
      </c>
      <c r="FZS120" s="1">
        <f t="shared" ref="FZS120" si="8781">(FZS118+FZS119)*0.03</f>
        <v>0.1</v>
      </c>
      <c r="FZT120" s="4">
        <f t="shared" si="1188"/>
        <v>2.2000000000000002</v>
      </c>
      <c r="FZW120" s="1" t="s">
        <v>539</v>
      </c>
      <c r="FZX120" s="4" t="str" cm="1">
        <f t="array" ref="FZX120:FZZ120">IFERROR(VLOOKUP(FZW120,[1]MA!$A$6:$D$32,{2,3,4},0),IFERROR(VLOOKUP(FZW120,[1]MO!$A$6:$D$26,{2,3,4},0),IFERROR(VLOOKUP(FZW120,[1]MQ!$A$6:$D$26,{2,3,4},0),IFERROR(VLOOKUP(FZW120,[1]BA!$A$6:$H$184,{2,5,8},0),{"No encontrado","X","X"}))))</f>
        <v>ALAMBRE RECOCIDO</v>
      </c>
      <c r="FZY120" s="12" t="str">
        <v>Kg</v>
      </c>
      <c r="FZZ120" s="4">
        <v>22</v>
      </c>
      <c r="GAA120" s="1">
        <f t="shared" ref="GAA120" si="8782">(GAA118+GAA119)*0.03</f>
        <v>0.1</v>
      </c>
      <c r="GAB120" s="4">
        <f t="shared" si="1190"/>
        <v>2.2000000000000002</v>
      </c>
      <c r="GAE120" s="1" t="s">
        <v>539</v>
      </c>
      <c r="GAF120" s="4" t="str" cm="1">
        <f t="array" ref="GAF120:GAH120">IFERROR(VLOOKUP(GAE120,[1]MA!$A$6:$D$32,{2,3,4},0),IFERROR(VLOOKUP(GAE120,[1]MO!$A$6:$D$26,{2,3,4},0),IFERROR(VLOOKUP(GAE120,[1]MQ!$A$6:$D$26,{2,3,4},0),IFERROR(VLOOKUP(GAE120,[1]BA!$A$6:$H$184,{2,5,8},0),{"No encontrado","X","X"}))))</f>
        <v>ALAMBRE RECOCIDO</v>
      </c>
      <c r="GAG120" s="12" t="str">
        <v>Kg</v>
      </c>
      <c r="GAH120" s="4">
        <v>22</v>
      </c>
      <c r="GAI120" s="1">
        <f t="shared" ref="GAI120" si="8783">(GAI118+GAI119)*0.03</f>
        <v>0.1</v>
      </c>
      <c r="GAJ120" s="4">
        <f t="shared" si="1192"/>
        <v>2.2000000000000002</v>
      </c>
      <c r="GAM120" s="1" t="s">
        <v>539</v>
      </c>
      <c r="GAN120" s="4" t="str" cm="1">
        <f t="array" ref="GAN120:GAP120">IFERROR(VLOOKUP(GAM120,[1]MA!$A$6:$D$32,{2,3,4},0),IFERROR(VLOOKUP(GAM120,[1]MO!$A$6:$D$26,{2,3,4},0),IFERROR(VLOOKUP(GAM120,[1]MQ!$A$6:$D$26,{2,3,4},0),IFERROR(VLOOKUP(GAM120,[1]BA!$A$6:$H$184,{2,5,8},0),{"No encontrado","X","X"}))))</f>
        <v>ALAMBRE RECOCIDO</v>
      </c>
      <c r="GAO120" s="12" t="str">
        <v>Kg</v>
      </c>
      <c r="GAP120" s="4">
        <v>22</v>
      </c>
      <c r="GAQ120" s="1">
        <f t="shared" ref="GAQ120" si="8784">(GAQ118+GAQ119)*0.03</f>
        <v>0.1</v>
      </c>
      <c r="GAR120" s="4">
        <f t="shared" si="1194"/>
        <v>2.2000000000000002</v>
      </c>
      <c r="GAU120" s="1" t="s">
        <v>539</v>
      </c>
      <c r="GAV120" s="4" t="str" cm="1">
        <f t="array" ref="GAV120:GAX120">IFERROR(VLOOKUP(GAU120,[1]MA!$A$6:$D$32,{2,3,4},0),IFERROR(VLOOKUP(GAU120,[1]MO!$A$6:$D$26,{2,3,4},0),IFERROR(VLOOKUP(GAU120,[1]MQ!$A$6:$D$26,{2,3,4},0),IFERROR(VLOOKUP(GAU120,[1]BA!$A$6:$H$184,{2,5,8},0),{"No encontrado","X","X"}))))</f>
        <v>ALAMBRE RECOCIDO</v>
      </c>
      <c r="GAW120" s="12" t="str">
        <v>Kg</v>
      </c>
      <c r="GAX120" s="4">
        <v>22</v>
      </c>
      <c r="GAY120" s="1">
        <f t="shared" ref="GAY120" si="8785">(GAY118+GAY119)*0.03</f>
        <v>0.1</v>
      </c>
      <c r="GAZ120" s="4">
        <f t="shared" si="1196"/>
        <v>2.2000000000000002</v>
      </c>
      <c r="GBC120" s="1" t="s">
        <v>539</v>
      </c>
      <c r="GBD120" s="4" t="str" cm="1">
        <f t="array" ref="GBD120:GBF120">IFERROR(VLOOKUP(GBC120,[1]MA!$A$6:$D$32,{2,3,4},0),IFERROR(VLOOKUP(GBC120,[1]MO!$A$6:$D$26,{2,3,4},0),IFERROR(VLOOKUP(GBC120,[1]MQ!$A$6:$D$26,{2,3,4},0),IFERROR(VLOOKUP(GBC120,[1]BA!$A$6:$H$184,{2,5,8},0),{"No encontrado","X","X"}))))</f>
        <v>ALAMBRE RECOCIDO</v>
      </c>
      <c r="GBE120" s="12" t="str">
        <v>Kg</v>
      </c>
      <c r="GBF120" s="4">
        <v>22</v>
      </c>
      <c r="GBG120" s="1">
        <f t="shared" ref="GBG120" si="8786">(GBG118+GBG119)*0.03</f>
        <v>0.1</v>
      </c>
      <c r="GBH120" s="4">
        <f t="shared" si="1198"/>
        <v>2.2000000000000002</v>
      </c>
      <c r="GBK120" s="1" t="s">
        <v>539</v>
      </c>
      <c r="GBL120" s="4" t="str" cm="1">
        <f t="array" ref="GBL120:GBN120">IFERROR(VLOOKUP(GBK120,[1]MA!$A$6:$D$32,{2,3,4},0),IFERROR(VLOOKUP(GBK120,[1]MO!$A$6:$D$26,{2,3,4},0),IFERROR(VLOOKUP(GBK120,[1]MQ!$A$6:$D$26,{2,3,4},0),IFERROR(VLOOKUP(GBK120,[1]BA!$A$6:$H$184,{2,5,8},0),{"No encontrado","X","X"}))))</f>
        <v>ALAMBRE RECOCIDO</v>
      </c>
      <c r="GBM120" s="12" t="str">
        <v>Kg</v>
      </c>
      <c r="GBN120" s="4">
        <v>22</v>
      </c>
      <c r="GBO120" s="1">
        <f t="shared" ref="GBO120" si="8787">(GBO118+GBO119)*0.03</f>
        <v>0.1</v>
      </c>
      <c r="GBP120" s="4">
        <f t="shared" si="1200"/>
        <v>2.2000000000000002</v>
      </c>
      <c r="GBS120" s="1" t="s">
        <v>539</v>
      </c>
      <c r="GBT120" s="4" t="str" cm="1">
        <f t="array" ref="GBT120:GBV120">IFERROR(VLOOKUP(GBS120,[1]MA!$A$6:$D$32,{2,3,4},0),IFERROR(VLOOKUP(GBS120,[1]MO!$A$6:$D$26,{2,3,4},0),IFERROR(VLOOKUP(GBS120,[1]MQ!$A$6:$D$26,{2,3,4},0),IFERROR(VLOOKUP(GBS120,[1]BA!$A$6:$H$184,{2,5,8},0),{"No encontrado","X","X"}))))</f>
        <v>ALAMBRE RECOCIDO</v>
      </c>
      <c r="GBU120" s="12" t="str">
        <v>Kg</v>
      </c>
      <c r="GBV120" s="4">
        <v>22</v>
      </c>
      <c r="GBW120" s="1">
        <f t="shared" ref="GBW120" si="8788">(GBW118+GBW119)*0.03</f>
        <v>0.1</v>
      </c>
      <c r="GBX120" s="4">
        <f t="shared" si="1202"/>
        <v>2.2000000000000002</v>
      </c>
      <c r="GCA120" s="1" t="s">
        <v>539</v>
      </c>
      <c r="GCB120" s="4" t="str" cm="1">
        <f t="array" ref="GCB120:GCD120">IFERROR(VLOOKUP(GCA120,[1]MA!$A$6:$D$32,{2,3,4},0),IFERROR(VLOOKUP(GCA120,[1]MO!$A$6:$D$26,{2,3,4},0),IFERROR(VLOOKUP(GCA120,[1]MQ!$A$6:$D$26,{2,3,4},0),IFERROR(VLOOKUP(GCA120,[1]BA!$A$6:$H$184,{2,5,8},0),{"No encontrado","X","X"}))))</f>
        <v>ALAMBRE RECOCIDO</v>
      </c>
      <c r="GCC120" s="12" t="str">
        <v>Kg</v>
      </c>
      <c r="GCD120" s="4">
        <v>22</v>
      </c>
      <c r="GCE120" s="1">
        <f t="shared" ref="GCE120" si="8789">(GCE118+GCE119)*0.03</f>
        <v>0.1</v>
      </c>
      <c r="GCF120" s="4">
        <f t="shared" si="1204"/>
        <v>2.2000000000000002</v>
      </c>
      <c r="GCI120" s="1" t="s">
        <v>539</v>
      </c>
      <c r="GCJ120" s="4" t="str" cm="1">
        <f t="array" ref="GCJ120:GCL120">IFERROR(VLOOKUP(GCI120,[1]MA!$A$6:$D$32,{2,3,4},0),IFERROR(VLOOKUP(GCI120,[1]MO!$A$6:$D$26,{2,3,4},0),IFERROR(VLOOKUP(GCI120,[1]MQ!$A$6:$D$26,{2,3,4},0),IFERROR(VLOOKUP(GCI120,[1]BA!$A$6:$H$184,{2,5,8},0),{"No encontrado","X","X"}))))</f>
        <v>ALAMBRE RECOCIDO</v>
      </c>
      <c r="GCK120" s="12" t="str">
        <v>Kg</v>
      </c>
      <c r="GCL120" s="4">
        <v>22</v>
      </c>
      <c r="GCM120" s="1">
        <f t="shared" ref="GCM120" si="8790">(GCM118+GCM119)*0.03</f>
        <v>0.1</v>
      </c>
      <c r="GCN120" s="4">
        <f t="shared" si="1206"/>
        <v>2.2000000000000002</v>
      </c>
      <c r="GCQ120" s="1" t="s">
        <v>539</v>
      </c>
      <c r="GCR120" s="4" t="str" cm="1">
        <f t="array" ref="GCR120:GCT120">IFERROR(VLOOKUP(GCQ120,[1]MA!$A$6:$D$32,{2,3,4},0),IFERROR(VLOOKUP(GCQ120,[1]MO!$A$6:$D$26,{2,3,4},0),IFERROR(VLOOKUP(GCQ120,[1]MQ!$A$6:$D$26,{2,3,4},0),IFERROR(VLOOKUP(GCQ120,[1]BA!$A$6:$H$184,{2,5,8},0),{"No encontrado","X","X"}))))</f>
        <v>ALAMBRE RECOCIDO</v>
      </c>
      <c r="GCS120" s="12" t="str">
        <v>Kg</v>
      </c>
      <c r="GCT120" s="4">
        <v>22</v>
      </c>
      <c r="GCU120" s="1">
        <f t="shared" ref="GCU120" si="8791">(GCU118+GCU119)*0.03</f>
        <v>0.1</v>
      </c>
      <c r="GCV120" s="4">
        <f t="shared" si="1208"/>
        <v>2.2000000000000002</v>
      </c>
      <c r="GCY120" s="1" t="s">
        <v>539</v>
      </c>
      <c r="GCZ120" s="4" t="str" cm="1">
        <f t="array" ref="GCZ120:GDB120">IFERROR(VLOOKUP(GCY120,[1]MA!$A$6:$D$32,{2,3,4},0),IFERROR(VLOOKUP(GCY120,[1]MO!$A$6:$D$26,{2,3,4},0),IFERROR(VLOOKUP(GCY120,[1]MQ!$A$6:$D$26,{2,3,4},0),IFERROR(VLOOKUP(GCY120,[1]BA!$A$6:$H$184,{2,5,8},0),{"No encontrado","X","X"}))))</f>
        <v>ALAMBRE RECOCIDO</v>
      </c>
      <c r="GDA120" s="12" t="str">
        <v>Kg</v>
      </c>
      <c r="GDB120" s="4">
        <v>22</v>
      </c>
      <c r="GDC120" s="1">
        <f t="shared" ref="GDC120" si="8792">(GDC118+GDC119)*0.03</f>
        <v>0.1</v>
      </c>
      <c r="GDD120" s="4">
        <f t="shared" si="1210"/>
        <v>2.2000000000000002</v>
      </c>
      <c r="GDG120" s="1" t="s">
        <v>539</v>
      </c>
      <c r="GDH120" s="4" t="str" cm="1">
        <f t="array" ref="GDH120:GDJ120">IFERROR(VLOOKUP(GDG120,[1]MA!$A$6:$D$32,{2,3,4},0),IFERROR(VLOOKUP(GDG120,[1]MO!$A$6:$D$26,{2,3,4},0),IFERROR(VLOOKUP(GDG120,[1]MQ!$A$6:$D$26,{2,3,4},0),IFERROR(VLOOKUP(GDG120,[1]BA!$A$6:$H$184,{2,5,8},0),{"No encontrado","X","X"}))))</f>
        <v>ALAMBRE RECOCIDO</v>
      </c>
      <c r="GDI120" s="12" t="str">
        <v>Kg</v>
      </c>
      <c r="GDJ120" s="4">
        <v>22</v>
      </c>
      <c r="GDK120" s="1">
        <f t="shared" ref="GDK120" si="8793">(GDK118+GDK119)*0.03</f>
        <v>0.1</v>
      </c>
      <c r="GDL120" s="4">
        <f t="shared" si="1212"/>
        <v>2.2000000000000002</v>
      </c>
      <c r="GDO120" s="1" t="s">
        <v>539</v>
      </c>
      <c r="GDP120" s="4" t="str" cm="1">
        <f t="array" ref="GDP120:GDR120">IFERROR(VLOOKUP(GDO120,[1]MA!$A$6:$D$32,{2,3,4},0),IFERROR(VLOOKUP(GDO120,[1]MO!$A$6:$D$26,{2,3,4},0),IFERROR(VLOOKUP(GDO120,[1]MQ!$A$6:$D$26,{2,3,4},0),IFERROR(VLOOKUP(GDO120,[1]BA!$A$6:$H$184,{2,5,8},0),{"No encontrado","X","X"}))))</f>
        <v>ALAMBRE RECOCIDO</v>
      </c>
      <c r="GDQ120" s="12" t="str">
        <v>Kg</v>
      </c>
      <c r="GDR120" s="4">
        <v>22</v>
      </c>
      <c r="GDS120" s="1">
        <f t="shared" ref="GDS120" si="8794">(GDS118+GDS119)*0.03</f>
        <v>0.1</v>
      </c>
      <c r="GDT120" s="4">
        <f t="shared" si="1214"/>
        <v>2.2000000000000002</v>
      </c>
      <c r="GDW120" s="1" t="s">
        <v>539</v>
      </c>
      <c r="GDX120" s="4" t="str" cm="1">
        <f t="array" ref="GDX120:GDZ120">IFERROR(VLOOKUP(GDW120,[1]MA!$A$6:$D$32,{2,3,4},0),IFERROR(VLOOKUP(GDW120,[1]MO!$A$6:$D$26,{2,3,4},0),IFERROR(VLOOKUP(GDW120,[1]MQ!$A$6:$D$26,{2,3,4},0),IFERROR(VLOOKUP(GDW120,[1]BA!$A$6:$H$184,{2,5,8},0),{"No encontrado","X","X"}))))</f>
        <v>ALAMBRE RECOCIDO</v>
      </c>
      <c r="GDY120" s="12" t="str">
        <v>Kg</v>
      </c>
      <c r="GDZ120" s="4">
        <v>22</v>
      </c>
      <c r="GEA120" s="1">
        <f t="shared" ref="GEA120" si="8795">(GEA118+GEA119)*0.03</f>
        <v>0.1</v>
      </c>
      <c r="GEB120" s="4">
        <f t="shared" si="1216"/>
        <v>2.2000000000000002</v>
      </c>
      <c r="GEE120" s="1" t="s">
        <v>539</v>
      </c>
      <c r="GEF120" s="4" t="str" cm="1">
        <f t="array" ref="GEF120:GEH120">IFERROR(VLOOKUP(GEE120,[1]MA!$A$6:$D$32,{2,3,4},0),IFERROR(VLOOKUP(GEE120,[1]MO!$A$6:$D$26,{2,3,4},0),IFERROR(VLOOKUP(GEE120,[1]MQ!$A$6:$D$26,{2,3,4},0),IFERROR(VLOOKUP(GEE120,[1]BA!$A$6:$H$184,{2,5,8},0),{"No encontrado","X","X"}))))</f>
        <v>ALAMBRE RECOCIDO</v>
      </c>
      <c r="GEG120" s="12" t="str">
        <v>Kg</v>
      </c>
      <c r="GEH120" s="4">
        <v>22</v>
      </c>
      <c r="GEI120" s="1">
        <f t="shared" ref="GEI120" si="8796">(GEI118+GEI119)*0.03</f>
        <v>0.1</v>
      </c>
      <c r="GEJ120" s="4">
        <f t="shared" si="1218"/>
        <v>2.2000000000000002</v>
      </c>
      <c r="GEM120" s="1" t="s">
        <v>539</v>
      </c>
      <c r="GEN120" s="4" t="str" cm="1">
        <f t="array" ref="GEN120:GEP120">IFERROR(VLOOKUP(GEM120,[1]MA!$A$6:$D$32,{2,3,4},0),IFERROR(VLOOKUP(GEM120,[1]MO!$A$6:$D$26,{2,3,4},0),IFERROR(VLOOKUP(GEM120,[1]MQ!$A$6:$D$26,{2,3,4},0),IFERROR(VLOOKUP(GEM120,[1]BA!$A$6:$H$184,{2,5,8},0),{"No encontrado","X","X"}))))</f>
        <v>ALAMBRE RECOCIDO</v>
      </c>
      <c r="GEO120" s="12" t="str">
        <v>Kg</v>
      </c>
      <c r="GEP120" s="4">
        <v>22</v>
      </c>
      <c r="GEQ120" s="1">
        <f t="shared" ref="GEQ120" si="8797">(GEQ118+GEQ119)*0.03</f>
        <v>0.1</v>
      </c>
      <c r="GER120" s="4">
        <f t="shared" si="1220"/>
        <v>2.2000000000000002</v>
      </c>
      <c r="GEU120" s="1" t="s">
        <v>539</v>
      </c>
      <c r="GEV120" s="4" t="str" cm="1">
        <f t="array" ref="GEV120:GEX120">IFERROR(VLOOKUP(GEU120,[1]MA!$A$6:$D$32,{2,3,4},0),IFERROR(VLOOKUP(GEU120,[1]MO!$A$6:$D$26,{2,3,4},0),IFERROR(VLOOKUP(GEU120,[1]MQ!$A$6:$D$26,{2,3,4},0),IFERROR(VLOOKUP(GEU120,[1]BA!$A$6:$H$184,{2,5,8},0),{"No encontrado","X","X"}))))</f>
        <v>ALAMBRE RECOCIDO</v>
      </c>
      <c r="GEW120" s="12" t="str">
        <v>Kg</v>
      </c>
      <c r="GEX120" s="4">
        <v>22</v>
      </c>
      <c r="GEY120" s="1">
        <f t="shared" ref="GEY120" si="8798">(GEY118+GEY119)*0.03</f>
        <v>0.1</v>
      </c>
      <c r="GEZ120" s="4">
        <f t="shared" si="1222"/>
        <v>2.2000000000000002</v>
      </c>
      <c r="GFC120" s="1" t="s">
        <v>539</v>
      </c>
      <c r="GFD120" s="4" t="str" cm="1">
        <f t="array" ref="GFD120:GFF120">IFERROR(VLOOKUP(GFC120,[1]MA!$A$6:$D$32,{2,3,4},0),IFERROR(VLOOKUP(GFC120,[1]MO!$A$6:$D$26,{2,3,4},0),IFERROR(VLOOKUP(GFC120,[1]MQ!$A$6:$D$26,{2,3,4},0),IFERROR(VLOOKUP(GFC120,[1]BA!$A$6:$H$184,{2,5,8},0),{"No encontrado","X","X"}))))</f>
        <v>ALAMBRE RECOCIDO</v>
      </c>
      <c r="GFE120" s="12" t="str">
        <v>Kg</v>
      </c>
      <c r="GFF120" s="4">
        <v>22</v>
      </c>
      <c r="GFG120" s="1">
        <f t="shared" ref="GFG120" si="8799">(GFG118+GFG119)*0.03</f>
        <v>0.1</v>
      </c>
      <c r="GFH120" s="4">
        <f t="shared" si="1224"/>
        <v>2.2000000000000002</v>
      </c>
      <c r="GFK120" s="1" t="s">
        <v>539</v>
      </c>
      <c r="GFL120" s="4" t="str" cm="1">
        <f t="array" ref="GFL120:GFN120">IFERROR(VLOOKUP(GFK120,[1]MA!$A$6:$D$32,{2,3,4},0),IFERROR(VLOOKUP(GFK120,[1]MO!$A$6:$D$26,{2,3,4},0),IFERROR(VLOOKUP(GFK120,[1]MQ!$A$6:$D$26,{2,3,4},0),IFERROR(VLOOKUP(GFK120,[1]BA!$A$6:$H$184,{2,5,8},0),{"No encontrado","X","X"}))))</f>
        <v>ALAMBRE RECOCIDO</v>
      </c>
      <c r="GFM120" s="12" t="str">
        <v>Kg</v>
      </c>
      <c r="GFN120" s="4">
        <v>22</v>
      </c>
      <c r="GFO120" s="1">
        <f t="shared" ref="GFO120" si="8800">(GFO118+GFO119)*0.03</f>
        <v>0.1</v>
      </c>
      <c r="GFP120" s="4">
        <f t="shared" si="1226"/>
        <v>2.2000000000000002</v>
      </c>
      <c r="GFS120" s="1" t="s">
        <v>539</v>
      </c>
      <c r="GFT120" s="4" t="str" cm="1">
        <f t="array" ref="GFT120:GFV120">IFERROR(VLOOKUP(GFS120,[1]MA!$A$6:$D$32,{2,3,4},0),IFERROR(VLOOKUP(GFS120,[1]MO!$A$6:$D$26,{2,3,4},0),IFERROR(VLOOKUP(GFS120,[1]MQ!$A$6:$D$26,{2,3,4},0),IFERROR(VLOOKUP(GFS120,[1]BA!$A$6:$H$184,{2,5,8},0),{"No encontrado","X","X"}))))</f>
        <v>ALAMBRE RECOCIDO</v>
      </c>
      <c r="GFU120" s="12" t="str">
        <v>Kg</v>
      </c>
      <c r="GFV120" s="4">
        <v>22</v>
      </c>
      <c r="GFW120" s="1">
        <f t="shared" ref="GFW120" si="8801">(GFW118+GFW119)*0.03</f>
        <v>0.1</v>
      </c>
      <c r="GFX120" s="4">
        <f t="shared" si="1228"/>
        <v>2.2000000000000002</v>
      </c>
      <c r="GGA120" s="1" t="s">
        <v>539</v>
      </c>
      <c r="GGB120" s="4" t="str" cm="1">
        <f t="array" ref="GGB120:GGD120">IFERROR(VLOOKUP(GGA120,[1]MA!$A$6:$D$32,{2,3,4},0),IFERROR(VLOOKUP(GGA120,[1]MO!$A$6:$D$26,{2,3,4},0),IFERROR(VLOOKUP(GGA120,[1]MQ!$A$6:$D$26,{2,3,4},0),IFERROR(VLOOKUP(GGA120,[1]BA!$A$6:$H$184,{2,5,8},0),{"No encontrado","X","X"}))))</f>
        <v>ALAMBRE RECOCIDO</v>
      </c>
      <c r="GGC120" s="12" t="str">
        <v>Kg</v>
      </c>
      <c r="GGD120" s="4">
        <v>22</v>
      </c>
      <c r="GGE120" s="1">
        <f t="shared" ref="GGE120" si="8802">(GGE118+GGE119)*0.03</f>
        <v>0.1</v>
      </c>
      <c r="GGF120" s="4">
        <f t="shared" si="1230"/>
        <v>2.2000000000000002</v>
      </c>
      <c r="GGI120" s="1" t="s">
        <v>539</v>
      </c>
      <c r="GGJ120" s="4" t="str" cm="1">
        <f t="array" ref="GGJ120:GGL120">IFERROR(VLOOKUP(GGI120,[1]MA!$A$6:$D$32,{2,3,4},0),IFERROR(VLOOKUP(GGI120,[1]MO!$A$6:$D$26,{2,3,4},0),IFERROR(VLOOKUP(GGI120,[1]MQ!$A$6:$D$26,{2,3,4},0),IFERROR(VLOOKUP(GGI120,[1]BA!$A$6:$H$184,{2,5,8},0),{"No encontrado","X","X"}))))</f>
        <v>ALAMBRE RECOCIDO</v>
      </c>
      <c r="GGK120" s="12" t="str">
        <v>Kg</v>
      </c>
      <c r="GGL120" s="4">
        <v>22</v>
      </c>
      <c r="GGM120" s="1">
        <f t="shared" ref="GGM120" si="8803">(GGM118+GGM119)*0.03</f>
        <v>0.1</v>
      </c>
      <c r="GGN120" s="4">
        <f t="shared" si="1232"/>
        <v>2.2000000000000002</v>
      </c>
      <c r="GGQ120" s="1" t="s">
        <v>539</v>
      </c>
      <c r="GGR120" s="4" t="str" cm="1">
        <f t="array" ref="GGR120:GGT120">IFERROR(VLOOKUP(GGQ120,[1]MA!$A$6:$D$32,{2,3,4},0),IFERROR(VLOOKUP(GGQ120,[1]MO!$A$6:$D$26,{2,3,4},0),IFERROR(VLOOKUP(GGQ120,[1]MQ!$A$6:$D$26,{2,3,4},0),IFERROR(VLOOKUP(GGQ120,[1]BA!$A$6:$H$184,{2,5,8},0),{"No encontrado","X","X"}))))</f>
        <v>ALAMBRE RECOCIDO</v>
      </c>
      <c r="GGS120" s="12" t="str">
        <v>Kg</v>
      </c>
      <c r="GGT120" s="4">
        <v>22</v>
      </c>
      <c r="GGU120" s="1">
        <f t="shared" ref="GGU120" si="8804">(GGU118+GGU119)*0.03</f>
        <v>0.1</v>
      </c>
      <c r="GGV120" s="4">
        <f t="shared" si="1234"/>
        <v>2.2000000000000002</v>
      </c>
      <c r="GGY120" s="1" t="s">
        <v>539</v>
      </c>
      <c r="GGZ120" s="4" t="str" cm="1">
        <f t="array" ref="GGZ120:GHB120">IFERROR(VLOOKUP(GGY120,[1]MA!$A$6:$D$32,{2,3,4},0),IFERROR(VLOOKUP(GGY120,[1]MO!$A$6:$D$26,{2,3,4},0),IFERROR(VLOOKUP(GGY120,[1]MQ!$A$6:$D$26,{2,3,4},0),IFERROR(VLOOKUP(GGY120,[1]BA!$A$6:$H$184,{2,5,8},0),{"No encontrado","X","X"}))))</f>
        <v>ALAMBRE RECOCIDO</v>
      </c>
      <c r="GHA120" s="12" t="str">
        <v>Kg</v>
      </c>
      <c r="GHB120" s="4">
        <v>22</v>
      </c>
      <c r="GHC120" s="1">
        <f t="shared" ref="GHC120" si="8805">(GHC118+GHC119)*0.03</f>
        <v>0.1</v>
      </c>
      <c r="GHD120" s="4">
        <f t="shared" si="1236"/>
        <v>2.2000000000000002</v>
      </c>
      <c r="GHG120" s="1" t="s">
        <v>539</v>
      </c>
      <c r="GHH120" s="4" t="str" cm="1">
        <f t="array" ref="GHH120:GHJ120">IFERROR(VLOOKUP(GHG120,[1]MA!$A$6:$D$32,{2,3,4},0),IFERROR(VLOOKUP(GHG120,[1]MO!$A$6:$D$26,{2,3,4},0),IFERROR(VLOOKUP(GHG120,[1]MQ!$A$6:$D$26,{2,3,4},0),IFERROR(VLOOKUP(GHG120,[1]BA!$A$6:$H$184,{2,5,8},0),{"No encontrado","X","X"}))))</f>
        <v>ALAMBRE RECOCIDO</v>
      </c>
      <c r="GHI120" s="12" t="str">
        <v>Kg</v>
      </c>
      <c r="GHJ120" s="4">
        <v>22</v>
      </c>
      <c r="GHK120" s="1">
        <f t="shared" ref="GHK120" si="8806">(GHK118+GHK119)*0.03</f>
        <v>0.1</v>
      </c>
      <c r="GHL120" s="4">
        <f t="shared" si="1238"/>
        <v>2.2000000000000002</v>
      </c>
      <c r="GHO120" s="1" t="s">
        <v>539</v>
      </c>
      <c r="GHP120" s="4" t="str" cm="1">
        <f t="array" ref="GHP120:GHR120">IFERROR(VLOOKUP(GHO120,[1]MA!$A$6:$D$32,{2,3,4},0),IFERROR(VLOOKUP(GHO120,[1]MO!$A$6:$D$26,{2,3,4},0),IFERROR(VLOOKUP(GHO120,[1]MQ!$A$6:$D$26,{2,3,4},0),IFERROR(VLOOKUP(GHO120,[1]BA!$A$6:$H$184,{2,5,8},0),{"No encontrado","X","X"}))))</f>
        <v>ALAMBRE RECOCIDO</v>
      </c>
      <c r="GHQ120" s="12" t="str">
        <v>Kg</v>
      </c>
      <c r="GHR120" s="4">
        <v>22</v>
      </c>
      <c r="GHS120" s="1">
        <f t="shared" ref="GHS120" si="8807">(GHS118+GHS119)*0.03</f>
        <v>0.1</v>
      </c>
      <c r="GHT120" s="4">
        <f t="shared" si="1240"/>
        <v>2.2000000000000002</v>
      </c>
      <c r="GHW120" s="1" t="s">
        <v>539</v>
      </c>
      <c r="GHX120" s="4" t="str" cm="1">
        <f t="array" ref="GHX120:GHZ120">IFERROR(VLOOKUP(GHW120,[1]MA!$A$6:$D$32,{2,3,4},0),IFERROR(VLOOKUP(GHW120,[1]MO!$A$6:$D$26,{2,3,4},0),IFERROR(VLOOKUP(GHW120,[1]MQ!$A$6:$D$26,{2,3,4},0),IFERROR(VLOOKUP(GHW120,[1]BA!$A$6:$H$184,{2,5,8},0),{"No encontrado","X","X"}))))</f>
        <v>ALAMBRE RECOCIDO</v>
      </c>
      <c r="GHY120" s="12" t="str">
        <v>Kg</v>
      </c>
      <c r="GHZ120" s="4">
        <v>22</v>
      </c>
      <c r="GIA120" s="1">
        <f t="shared" ref="GIA120" si="8808">(GIA118+GIA119)*0.03</f>
        <v>0.1</v>
      </c>
      <c r="GIB120" s="4">
        <f t="shared" si="1242"/>
        <v>2.2000000000000002</v>
      </c>
      <c r="GIE120" s="1" t="s">
        <v>539</v>
      </c>
      <c r="GIF120" s="4" t="str" cm="1">
        <f t="array" ref="GIF120:GIH120">IFERROR(VLOOKUP(GIE120,[1]MA!$A$6:$D$32,{2,3,4},0),IFERROR(VLOOKUP(GIE120,[1]MO!$A$6:$D$26,{2,3,4},0),IFERROR(VLOOKUP(GIE120,[1]MQ!$A$6:$D$26,{2,3,4},0),IFERROR(VLOOKUP(GIE120,[1]BA!$A$6:$H$184,{2,5,8},0),{"No encontrado","X","X"}))))</f>
        <v>ALAMBRE RECOCIDO</v>
      </c>
      <c r="GIG120" s="12" t="str">
        <v>Kg</v>
      </c>
      <c r="GIH120" s="4">
        <v>22</v>
      </c>
      <c r="GII120" s="1">
        <f t="shared" ref="GII120" si="8809">(GII118+GII119)*0.03</f>
        <v>0.1</v>
      </c>
      <c r="GIJ120" s="4">
        <f t="shared" si="1244"/>
        <v>2.2000000000000002</v>
      </c>
      <c r="GIM120" s="1" t="s">
        <v>539</v>
      </c>
      <c r="GIN120" s="4" t="str" cm="1">
        <f t="array" ref="GIN120:GIP120">IFERROR(VLOOKUP(GIM120,[1]MA!$A$6:$D$32,{2,3,4},0),IFERROR(VLOOKUP(GIM120,[1]MO!$A$6:$D$26,{2,3,4},0),IFERROR(VLOOKUP(GIM120,[1]MQ!$A$6:$D$26,{2,3,4},0),IFERROR(VLOOKUP(GIM120,[1]BA!$A$6:$H$184,{2,5,8},0),{"No encontrado","X","X"}))))</f>
        <v>ALAMBRE RECOCIDO</v>
      </c>
      <c r="GIO120" s="12" t="str">
        <v>Kg</v>
      </c>
      <c r="GIP120" s="4">
        <v>22</v>
      </c>
      <c r="GIQ120" s="1">
        <f t="shared" ref="GIQ120" si="8810">(GIQ118+GIQ119)*0.03</f>
        <v>0.1</v>
      </c>
      <c r="GIR120" s="4">
        <f t="shared" si="1246"/>
        <v>2.2000000000000002</v>
      </c>
      <c r="GIU120" s="1" t="s">
        <v>539</v>
      </c>
      <c r="GIV120" s="4" t="str" cm="1">
        <f t="array" ref="GIV120:GIX120">IFERROR(VLOOKUP(GIU120,[1]MA!$A$6:$D$32,{2,3,4},0),IFERROR(VLOOKUP(GIU120,[1]MO!$A$6:$D$26,{2,3,4},0),IFERROR(VLOOKUP(GIU120,[1]MQ!$A$6:$D$26,{2,3,4},0),IFERROR(VLOOKUP(GIU120,[1]BA!$A$6:$H$184,{2,5,8},0),{"No encontrado","X","X"}))))</f>
        <v>ALAMBRE RECOCIDO</v>
      </c>
      <c r="GIW120" s="12" t="str">
        <v>Kg</v>
      </c>
      <c r="GIX120" s="4">
        <v>22</v>
      </c>
      <c r="GIY120" s="1">
        <f t="shared" ref="GIY120" si="8811">(GIY118+GIY119)*0.03</f>
        <v>0.1</v>
      </c>
      <c r="GIZ120" s="4">
        <f t="shared" si="1248"/>
        <v>2.2000000000000002</v>
      </c>
      <c r="GJC120" s="1" t="s">
        <v>539</v>
      </c>
      <c r="GJD120" s="4" t="str" cm="1">
        <f t="array" ref="GJD120:GJF120">IFERROR(VLOOKUP(GJC120,[1]MA!$A$6:$D$32,{2,3,4},0),IFERROR(VLOOKUP(GJC120,[1]MO!$A$6:$D$26,{2,3,4},0),IFERROR(VLOOKUP(GJC120,[1]MQ!$A$6:$D$26,{2,3,4},0),IFERROR(VLOOKUP(GJC120,[1]BA!$A$6:$H$184,{2,5,8},0),{"No encontrado","X","X"}))))</f>
        <v>ALAMBRE RECOCIDO</v>
      </c>
      <c r="GJE120" s="12" t="str">
        <v>Kg</v>
      </c>
      <c r="GJF120" s="4">
        <v>22</v>
      </c>
      <c r="GJG120" s="1">
        <f t="shared" ref="GJG120" si="8812">(GJG118+GJG119)*0.03</f>
        <v>0.1</v>
      </c>
      <c r="GJH120" s="4">
        <f t="shared" si="1250"/>
        <v>2.2000000000000002</v>
      </c>
      <c r="GJK120" s="1" t="s">
        <v>539</v>
      </c>
      <c r="GJL120" s="4" t="str" cm="1">
        <f t="array" ref="GJL120:GJN120">IFERROR(VLOOKUP(GJK120,[1]MA!$A$6:$D$32,{2,3,4},0),IFERROR(VLOOKUP(GJK120,[1]MO!$A$6:$D$26,{2,3,4},0),IFERROR(VLOOKUP(GJK120,[1]MQ!$A$6:$D$26,{2,3,4},0),IFERROR(VLOOKUP(GJK120,[1]BA!$A$6:$H$184,{2,5,8},0),{"No encontrado","X","X"}))))</f>
        <v>ALAMBRE RECOCIDO</v>
      </c>
      <c r="GJM120" s="12" t="str">
        <v>Kg</v>
      </c>
      <c r="GJN120" s="4">
        <v>22</v>
      </c>
      <c r="GJO120" s="1">
        <f t="shared" ref="GJO120" si="8813">(GJO118+GJO119)*0.03</f>
        <v>0.1</v>
      </c>
      <c r="GJP120" s="4">
        <f t="shared" si="1252"/>
        <v>2.2000000000000002</v>
      </c>
      <c r="GJS120" s="1" t="s">
        <v>539</v>
      </c>
      <c r="GJT120" s="4" t="str" cm="1">
        <f t="array" ref="GJT120:GJV120">IFERROR(VLOOKUP(GJS120,[1]MA!$A$6:$D$32,{2,3,4},0),IFERROR(VLOOKUP(GJS120,[1]MO!$A$6:$D$26,{2,3,4},0),IFERROR(VLOOKUP(GJS120,[1]MQ!$A$6:$D$26,{2,3,4},0),IFERROR(VLOOKUP(GJS120,[1]BA!$A$6:$H$184,{2,5,8},0),{"No encontrado","X","X"}))))</f>
        <v>ALAMBRE RECOCIDO</v>
      </c>
      <c r="GJU120" s="12" t="str">
        <v>Kg</v>
      </c>
      <c r="GJV120" s="4">
        <v>22</v>
      </c>
      <c r="GJW120" s="1">
        <f t="shared" ref="GJW120" si="8814">(GJW118+GJW119)*0.03</f>
        <v>0.1</v>
      </c>
      <c r="GJX120" s="4">
        <f t="shared" si="1254"/>
        <v>2.2000000000000002</v>
      </c>
      <c r="GKA120" s="1" t="s">
        <v>539</v>
      </c>
      <c r="GKB120" s="4" t="str" cm="1">
        <f t="array" ref="GKB120:GKD120">IFERROR(VLOOKUP(GKA120,[1]MA!$A$6:$D$32,{2,3,4},0),IFERROR(VLOOKUP(GKA120,[1]MO!$A$6:$D$26,{2,3,4},0),IFERROR(VLOOKUP(GKA120,[1]MQ!$A$6:$D$26,{2,3,4},0),IFERROR(VLOOKUP(GKA120,[1]BA!$A$6:$H$184,{2,5,8},0),{"No encontrado","X","X"}))))</f>
        <v>ALAMBRE RECOCIDO</v>
      </c>
      <c r="GKC120" s="12" t="str">
        <v>Kg</v>
      </c>
      <c r="GKD120" s="4">
        <v>22</v>
      </c>
      <c r="GKE120" s="1">
        <f t="shared" ref="GKE120" si="8815">(GKE118+GKE119)*0.03</f>
        <v>0.1</v>
      </c>
      <c r="GKF120" s="4">
        <f t="shared" si="1256"/>
        <v>2.2000000000000002</v>
      </c>
      <c r="GKI120" s="1" t="s">
        <v>539</v>
      </c>
      <c r="GKJ120" s="4" t="str" cm="1">
        <f t="array" ref="GKJ120:GKL120">IFERROR(VLOOKUP(GKI120,[1]MA!$A$6:$D$32,{2,3,4},0),IFERROR(VLOOKUP(GKI120,[1]MO!$A$6:$D$26,{2,3,4},0),IFERROR(VLOOKUP(GKI120,[1]MQ!$A$6:$D$26,{2,3,4},0),IFERROR(VLOOKUP(GKI120,[1]BA!$A$6:$H$184,{2,5,8},0),{"No encontrado","X","X"}))))</f>
        <v>ALAMBRE RECOCIDO</v>
      </c>
      <c r="GKK120" s="12" t="str">
        <v>Kg</v>
      </c>
      <c r="GKL120" s="4">
        <v>22</v>
      </c>
      <c r="GKM120" s="1">
        <f t="shared" ref="GKM120" si="8816">(GKM118+GKM119)*0.03</f>
        <v>0.1</v>
      </c>
      <c r="GKN120" s="4">
        <f t="shared" si="1258"/>
        <v>2.2000000000000002</v>
      </c>
      <c r="GKQ120" s="1" t="s">
        <v>539</v>
      </c>
      <c r="GKR120" s="4" t="str" cm="1">
        <f t="array" ref="GKR120:GKT120">IFERROR(VLOOKUP(GKQ120,[1]MA!$A$6:$D$32,{2,3,4},0),IFERROR(VLOOKUP(GKQ120,[1]MO!$A$6:$D$26,{2,3,4},0),IFERROR(VLOOKUP(GKQ120,[1]MQ!$A$6:$D$26,{2,3,4},0),IFERROR(VLOOKUP(GKQ120,[1]BA!$A$6:$H$184,{2,5,8},0),{"No encontrado","X","X"}))))</f>
        <v>ALAMBRE RECOCIDO</v>
      </c>
      <c r="GKS120" s="12" t="str">
        <v>Kg</v>
      </c>
      <c r="GKT120" s="4">
        <v>22</v>
      </c>
      <c r="GKU120" s="1">
        <f t="shared" ref="GKU120" si="8817">(GKU118+GKU119)*0.03</f>
        <v>0.1</v>
      </c>
      <c r="GKV120" s="4">
        <f t="shared" si="1260"/>
        <v>2.2000000000000002</v>
      </c>
      <c r="GKY120" s="1" t="s">
        <v>539</v>
      </c>
      <c r="GKZ120" s="4" t="str" cm="1">
        <f t="array" ref="GKZ120:GLB120">IFERROR(VLOOKUP(GKY120,[1]MA!$A$6:$D$32,{2,3,4},0),IFERROR(VLOOKUP(GKY120,[1]MO!$A$6:$D$26,{2,3,4},0),IFERROR(VLOOKUP(GKY120,[1]MQ!$A$6:$D$26,{2,3,4},0),IFERROR(VLOOKUP(GKY120,[1]BA!$A$6:$H$184,{2,5,8},0),{"No encontrado","X","X"}))))</f>
        <v>ALAMBRE RECOCIDO</v>
      </c>
      <c r="GLA120" s="12" t="str">
        <v>Kg</v>
      </c>
      <c r="GLB120" s="4">
        <v>22</v>
      </c>
      <c r="GLC120" s="1">
        <f t="shared" ref="GLC120" si="8818">(GLC118+GLC119)*0.03</f>
        <v>0.1</v>
      </c>
      <c r="GLD120" s="4">
        <f t="shared" si="1262"/>
        <v>2.2000000000000002</v>
      </c>
      <c r="GLG120" s="1" t="s">
        <v>539</v>
      </c>
      <c r="GLH120" s="4" t="str" cm="1">
        <f t="array" ref="GLH120:GLJ120">IFERROR(VLOOKUP(GLG120,[1]MA!$A$6:$D$32,{2,3,4},0),IFERROR(VLOOKUP(GLG120,[1]MO!$A$6:$D$26,{2,3,4},0),IFERROR(VLOOKUP(GLG120,[1]MQ!$A$6:$D$26,{2,3,4},0),IFERROR(VLOOKUP(GLG120,[1]BA!$A$6:$H$184,{2,5,8},0),{"No encontrado","X","X"}))))</f>
        <v>ALAMBRE RECOCIDO</v>
      </c>
      <c r="GLI120" s="12" t="str">
        <v>Kg</v>
      </c>
      <c r="GLJ120" s="4">
        <v>22</v>
      </c>
      <c r="GLK120" s="1">
        <f t="shared" ref="GLK120" si="8819">(GLK118+GLK119)*0.03</f>
        <v>0.1</v>
      </c>
      <c r="GLL120" s="4">
        <f t="shared" si="1264"/>
        <v>2.2000000000000002</v>
      </c>
      <c r="GLO120" s="1" t="s">
        <v>539</v>
      </c>
      <c r="GLP120" s="4" t="str" cm="1">
        <f t="array" ref="GLP120:GLR120">IFERROR(VLOOKUP(GLO120,[1]MA!$A$6:$D$32,{2,3,4},0),IFERROR(VLOOKUP(GLO120,[1]MO!$A$6:$D$26,{2,3,4},0),IFERROR(VLOOKUP(GLO120,[1]MQ!$A$6:$D$26,{2,3,4},0),IFERROR(VLOOKUP(GLO120,[1]BA!$A$6:$H$184,{2,5,8},0),{"No encontrado","X","X"}))))</f>
        <v>ALAMBRE RECOCIDO</v>
      </c>
      <c r="GLQ120" s="12" t="str">
        <v>Kg</v>
      </c>
      <c r="GLR120" s="4">
        <v>22</v>
      </c>
      <c r="GLS120" s="1">
        <f t="shared" ref="GLS120" si="8820">(GLS118+GLS119)*0.03</f>
        <v>0.1</v>
      </c>
      <c r="GLT120" s="4">
        <f t="shared" si="1266"/>
        <v>2.2000000000000002</v>
      </c>
      <c r="GLW120" s="1" t="s">
        <v>539</v>
      </c>
      <c r="GLX120" s="4" t="str" cm="1">
        <f t="array" ref="GLX120:GLZ120">IFERROR(VLOOKUP(GLW120,[1]MA!$A$6:$D$32,{2,3,4},0),IFERROR(VLOOKUP(GLW120,[1]MO!$A$6:$D$26,{2,3,4},0),IFERROR(VLOOKUP(GLW120,[1]MQ!$A$6:$D$26,{2,3,4},0),IFERROR(VLOOKUP(GLW120,[1]BA!$A$6:$H$184,{2,5,8},0),{"No encontrado","X","X"}))))</f>
        <v>ALAMBRE RECOCIDO</v>
      </c>
      <c r="GLY120" s="12" t="str">
        <v>Kg</v>
      </c>
      <c r="GLZ120" s="4">
        <v>22</v>
      </c>
      <c r="GMA120" s="1">
        <f t="shared" ref="GMA120" si="8821">(GMA118+GMA119)*0.03</f>
        <v>0.1</v>
      </c>
      <c r="GMB120" s="4">
        <f t="shared" si="1268"/>
        <v>2.2000000000000002</v>
      </c>
      <c r="GME120" s="1" t="s">
        <v>539</v>
      </c>
      <c r="GMF120" s="4" t="str" cm="1">
        <f t="array" ref="GMF120:GMH120">IFERROR(VLOOKUP(GME120,[1]MA!$A$6:$D$32,{2,3,4},0),IFERROR(VLOOKUP(GME120,[1]MO!$A$6:$D$26,{2,3,4},0),IFERROR(VLOOKUP(GME120,[1]MQ!$A$6:$D$26,{2,3,4},0),IFERROR(VLOOKUP(GME120,[1]BA!$A$6:$H$184,{2,5,8},0),{"No encontrado","X","X"}))))</f>
        <v>ALAMBRE RECOCIDO</v>
      </c>
      <c r="GMG120" s="12" t="str">
        <v>Kg</v>
      </c>
      <c r="GMH120" s="4">
        <v>22</v>
      </c>
      <c r="GMI120" s="1">
        <f t="shared" ref="GMI120" si="8822">(GMI118+GMI119)*0.03</f>
        <v>0.1</v>
      </c>
      <c r="GMJ120" s="4">
        <f t="shared" si="1270"/>
        <v>2.2000000000000002</v>
      </c>
      <c r="GMM120" s="1" t="s">
        <v>539</v>
      </c>
      <c r="GMN120" s="4" t="str" cm="1">
        <f t="array" ref="GMN120:GMP120">IFERROR(VLOOKUP(GMM120,[1]MA!$A$6:$D$32,{2,3,4},0),IFERROR(VLOOKUP(GMM120,[1]MO!$A$6:$D$26,{2,3,4},0),IFERROR(VLOOKUP(GMM120,[1]MQ!$A$6:$D$26,{2,3,4},0),IFERROR(VLOOKUP(GMM120,[1]BA!$A$6:$H$184,{2,5,8},0),{"No encontrado","X","X"}))))</f>
        <v>ALAMBRE RECOCIDO</v>
      </c>
      <c r="GMO120" s="12" t="str">
        <v>Kg</v>
      </c>
      <c r="GMP120" s="4">
        <v>22</v>
      </c>
      <c r="GMQ120" s="1">
        <f t="shared" ref="GMQ120" si="8823">(GMQ118+GMQ119)*0.03</f>
        <v>0.1</v>
      </c>
      <c r="GMR120" s="4">
        <f t="shared" si="1272"/>
        <v>2.2000000000000002</v>
      </c>
      <c r="GMU120" s="1" t="s">
        <v>539</v>
      </c>
      <c r="GMV120" s="4" t="str" cm="1">
        <f t="array" ref="GMV120:GMX120">IFERROR(VLOOKUP(GMU120,[1]MA!$A$6:$D$32,{2,3,4},0),IFERROR(VLOOKUP(GMU120,[1]MO!$A$6:$D$26,{2,3,4},0),IFERROR(VLOOKUP(GMU120,[1]MQ!$A$6:$D$26,{2,3,4},0),IFERROR(VLOOKUP(GMU120,[1]BA!$A$6:$H$184,{2,5,8},0),{"No encontrado","X","X"}))))</f>
        <v>ALAMBRE RECOCIDO</v>
      </c>
      <c r="GMW120" s="12" t="str">
        <v>Kg</v>
      </c>
      <c r="GMX120" s="4">
        <v>22</v>
      </c>
      <c r="GMY120" s="1">
        <f t="shared" ref="GMY120" si="8824">(GMY118+GMY119)*0.03</f>
        <v>0.1</v>
      </c>
      <c r="GMZ120" s="4">
        <f t="shared" si="1274"/>
        <v>2.2000000000000002</v>
      </c>
      <c r="GNC120" s="1" t="s">
        <v>539</v>
      </c>
      <c r="GND120" s="4" t="str" cm="1">
        <f t="array" ref="GND120:GNF120">IFERROR(VLOOKUP(GNC120,[1]MA!$A$6:$D$32,{2,3,4},0),IFERROR(VLOOKUP(GNC120,[1]MO!$A$6:$D$26,{2,3,4},0),IFERROR(VLOOKUP(GNC120,[1]MQ!$A$6:$D$26,{2,3,4},0),IFERROR(VLOOKUP(GNC120,[1]BA!$A$6:$H$184,{2,5,8},0),{"No encontrado","X","X"}))))</f>
        <v>ALAMBRE RECOCIDO</v>
      </c>
      <c r="GNE120" s="12" t="str">
        <v>Kg</v>
      </c>
      <c r="GNF120" s="4">
        <v>22</v>
      </c>
      <c r="GNG120" s="1">
        <f t="shared" ref="GNG120" si="8825">(GNG118+GNG119)*0.03</f>
        <v>0.1</v>
      </c>
      <c r="GNH120" s="4">
        <f t="shared" si="1276"/>
        <v>2.2000000000000002</v>
      </c>
      <c r="GNK120" s="1" t="s">
        <v>539</v>
      </c>
      <c r="GNL120" s="4" t="str" cm="1">
        <f t="array" ref="GNL120:GNN120">IFERROR(VLOOKUP(GNK120,[1]MA!$A$6:$D$32,{2,3,4},0),IFERROR(VLOOKUP(GNK120,[1]MO!$A$6:$D$26,{2,3,4},0),IFERROR(VLOOKUP(GNK120,[1]MQ!$A$6:$D$26,{2,3,4},0),IFERROR(VLOOKUP(GNK120,[1]BA!$A$6:$H$184,{2,5,8},0),{"No encontrado","X","X"}))))</f>
        <v>ALAMBRE RECOCIDO</v>
      </c>
      <c r="GNM120" s="12" t="str">
        <v>Kg</v>
      </c>
      <c r="GNN120" s="4">
        <v>22</v>
      </c>
      <c r="GNO120" s="1">
        <f t="shared" ref="GNO120" si="8826">(GNO118+GNO119)*0.03</f>
        <v>0.1</v>
      </c>
      <c r="GNP120" s="4">
        <f t="shared" si="1278"/>
        <v>2.2000000000000002</v>
      </c>
      <c r="GNS120" s="1" t="s">
        <v>539</v>
      </c>
      <c r="GNT120" s="4" t="str" cm="1">
        <f t="array" ref="GNT120:GNV120">IFERROR(VLOOKUP(GNS120,[1]MA!$A$6:$D$32,{2,3,4},0),IFERROR(VLOOKUP(GNS120,[1]MO!$A$6:$D$26,{2,3,4},0),IFERROR(VLOOKUP(GNS120,[1]MQ!$A$6:$D$26,{2,3,4},0),IFERROR(VLOOKUP(GNS120,[1]BA!$A$6:$H$184,{2,5,8},0),{"No encontrado","X","X"}))))</f>
        <v>ALAMBRE RECOCIDO</v>
      </c>
      <c r="GNU120" s="12" t="str">
        <v>Kg</v>
      </c>
      <c r="GNV120" s="4">
        <v>22</v>
      </c>
      <c r="GNW120" s="1">
        <f t="shared" ref="GNW120" si="8827">(GNW118+GNW119)*0.03</f>
        <v>0.1</v>
      </c>
      <c r="GNX120" s="4">
        <f t="shared" si="1280"/>
        <v>2.2000000000000002</v>
      </c>
      <c r="GOA120" s="1" t="s">
        <v>539</v>
      </c>
      <c r="GOB120" s="4" t="str" cm="1">
        <f t="array" ref="GOB120:GOD120">IFERROR(VLOOKUP(GOA120,[1]MA!$A$6:$D$32,{2,3,4},0),IFERROR(VLOOKUP(GOA120,[1]MO!$A$6:$D$26,{2,3,4},0),IFERROR(VLOOKUP(GOA120,[1]MQ!$A$6:$D$26,{2,3,4},0),IFERROR(VLOOKUP(GOA120,[1]BA!$A$6:$H$184,{2,5,8},0),{"No encontrado","X","X"}))))</f>
        <v>ALAMBRE RECOCIDO</v>
      </c>
      <c r="GOC120" s="12" t="str">
        <v>Kg</v>
      </c>
      <c r="GOD120" s="4">
        <v>22</v>
      </c>
      <c r="GOE120" s="1">
        <f t="shared" ref="GOE120" si="8828">(GOE118+GOE119)*0.03</f>
        <v>0.1</v>
      </c>
      <c r="GOF120" s="4">
        <f t="shared" si="1282"/>
        <v>2.2000000000000002</v>
      </c>
      <c r="GOI120" s="1" t="s">
        <v>539</v>
      </c>
      <c r="GOJ120" s="4" t="str" cm="1">
        <f t="array" ref="GOJ120:GOL120">IFERROR(VLOOKUP(GOI120,[1]MA!$A$6:$D$32,{2,3,4},0),IFERROR(VLOOKUP(GOI120,[1]MO!$A$6:$D$26,{2,3,4},0),IFERROR(VLOOKUP(GOI120,[1]MQ!$A$6:$D$26,{2,3,4},0),IFERROR(VLOOKUP(GOI120,[1]BA!$A$6:$H$184,{2,5,8},0),{"No encontrado","X","X"}))))</f>
        <v>ALAMBRE RECOCIDO</v>
      </c>
      <c r="GOK120" s="12" t="str">
        <v>Kg</v>
      </c>
      <c r="GOL120" s="4">
        <v>22</v>
      </c>
      <c r="GOM120" s="1">
        <f t="shared" ref="GOM120" si="8829">(GOM118+GOM119)*0.03</f>
        <v>0.1</v>
      </c>
      <c r="GON120" s="4">
        <f t="shared" si="1284"/>
        <v>2.2000000000000002</v>
      </c>
      <c r="GOQ120" s="1" t="s">
        <v>539</v>
      </c>
      <c r="GOR120" s="4" t="str" cm="1">
        <f t="array" ref="GOR120:GOT120">IFERROR(VLOOKUP(GOQ120,[1]MA!$A$6:$D$32,{2,3,4},0),IFERROR(VLOOKUP(GOQ120,[1]MO!$A$6:$D$26,{2,3,4},0),IFERROR(VLOOKUP(GOQ120,[1]MQ!$A$6:$D$26,{2,3,4},0),IFERROR(VLOOKUP(GOQ120,[1]BA!$A$6:$H$184,{2,5,8},0),{"No encontrado","X","X"}))))</f>
        <v>ALAMBRE RECOCIDO</v>
      </c>
      <c r="GOS120" s="12" t="str">
        <v>Kg</v>
      </c>
      <c r="GOT120" s="4">
        <v>22</v>
      </c>
      <c r="GOU120" s="1">
        <f t="shared" ref="GOU120" si="8830">(GOU118+GOU119)*0.03</f>
        <v>0.1</v>
      </c>
      <c r="GOV120" s="4">
        <f t="shared" si="1286"/>
        <v>2.2000000000000002</v>
      </c>
      <c r="GOY120" s="1" t="s">
        <v>539</v>
      </c>
      <c r="GOZ120" s="4" t="str" cm="1">
        <f t="array" ref="GOZ120:GPB120">IFERROR(VLOOKUP(GOY120,[1]MA!$A$6:$D$32,{2,3,4},0),IFERROR(VLOOKUP(GOY120,[1]MO!$A$6:$D$26,{2,3,4},0),IFERROR(VLOOKUP(GOY120,[1]MQ!$A$6:$D$26,{2,3,4},0),IFERROR(VLOOKUP(GOY120,[1]BA!$A$6:$H$184,{2,5,8},0),{"No encontrado","X","X"}))))</f>
        <v>ALAMBRE RECOCIDO</v>
      </c>
      <c r="GPA120" s="12" t="str">
        <v>Kg</v>
      </c>
      <c r="GPB120" s="4">
        <v>22</v>
      </c>
      <c r="GPC120" s="1">
        <f t="shared" ref="GPC120" si="8831">(GPC118+GPC119)*0.03</f>
        <v>0.1</v>
      </c>
      <c r="GPD120" s="4">
        <f t="shared" si="1288"/>
        <v>2.2000000000000002</v>
      </c>
      <c r="GPG120" s="1" t="s">
        <v>539</v>
      </c>
      <c r="GPH120" s="4" t="str" cm="1">
        <f t="array" ref="GPH120:GPJ120">IFERROR(VLOOKUP(GPG120,[1]MA!$A$6:$D$32,{2,3,4},0),IFERROR(VLOOKUP(GPG120,[1]MO!$A$6:$D$26,{2,3,4},0),IFERROR(VLOOKUP(GPG120,[1]MQ!$A$6:$D$26,{2,3,4},0),IFERROR(VLOOKUP(GPG120,[1]BA!$A$6:$H$184,{2,5,8},0),{"No encontrado","X","X"}))))</f>
        <v>ALAMBRE RECOCIDO</v>
      </c>
      <c r="GPI120" s="12" t="str">
        <v>Kg</v>
      </c>
      <c r="GPJ120" s="4">
        <v>22</v>
      </c>
      <c r="GPK120" s="1">
        <f t="shared" ref="GPK120" si="8832">(GPK118+GPK119)*0.03</f>
        <v>0.1</v>
      </c>
      <c r="GPL120" s="4">
        <f t="shared" si="1290"/>
        <v>2.2000000000000002</v>
      </c>
      <c r="GPO120" s="1" t="s">
        <v>539</v>
      </c>
      <c r="GPP120" s="4" t="str" cm="1">
        <f t="array" ref="GPP120:GPR120">IFERROR(VLOOKUP(GPO120,[1]MA!$A$6:$D$32,{2,3,4},0),IFERROR(VLOOKUP(GPO120,[1]MO!$A$6:$D$26,{2,3,4},0),IFERROR(VLOOKUP(GPO120,[1]MQ!$A$6:$D$26,{2,3,4},0),IFERROR(VLOOKUP(GPO120,[1]BA!$A$6:$H$184,{2,5,8},0),{"No encontrado","X","X"}))))</f>
        <v>ALAMBRE RECOCIDO</v>
      </c>
      <c r="GPQ120" s="12" t="str">
        <v>Kg</v>
      </c>
      <c r="GPR120" s="4">
        <v>22</v>
      </c>
      <c r="GPS120" s="1">
        <f t="shared" ref="GPS120" si="8833">(GPS118+GPS119)*0.03</f>
        <v>0.1</v>
      </c>
      <c r="GPT120" s="4">
        <f t="shared" si="1292"/>
        <v>2.2000000000000002</v>
      </c>
      <c r="GPW120" s="1" t="s">
        <v>539</v>
      </c>
      <c r="GPX120" s="4" t="str" cm="1">
        <f t="array" ref="GPX120:GPZ120">IFERROR(VLOOKUP(GPW120,[1]MA!$A$6:$D$32,{2,3,4},0),IFERROR(VLOOKUP(GPW120,[1]MO!$A$6:$D$26,{2,3,4},0),IFERROR(VLOOKUP(GPW120,[1]MQ!$A$6:$D$26,{2,3,4},0),IFERROR(VLOOKUP(GPW120,[1]BA!$A$6:$H$184,{2,5,8},0),{"No encontrado","X","X"}))))</f>
        <v>ALAMBRE RECOCIDO</v>
      </c>
      <c r="GPY120" s="12" t="str">
        <v>Kg</v>
      </c>
      <c r="GPZ120" s="4">
        <v>22</v>
      </c>
      <c r="GQA120" s="1">
        <f t="shared" ref="GQA120" si="8834">(GQA118+GQA119)*0.03</f>
        <v>0.1</v>
      </c>
      <c r="GQB120" s="4">
        <f t="shared" si="1294"/>
        <v>2.2000000000000002</v>
      </c>
      <c r="GQE120" s="1" t="s">
        <v>539</v>
      </c>
      <c r="GQF120" s="4" t="str" cm="1">
        <f t="array" ref="GQF120:GQH120">IFERROR(VLOOKUP(GQE120,[1]MA!$A$6:$D$32,{2,3,4},0),IFERROR(VLOOKUP(GQE120,[1]MO!$A$6:$D$26,{2,3,4},0),IFERROR(VLOOKUP(GQE120,[1]MQ!$A$6:$D$26,{2,3,4},0),IFERROR(VLOOKUP(GQE120,[1]BA!$A$6:$H$184,{2,5,8},0),{"No encontrado","X","X"}))))</f>
        <v>ALAMBRE RECOCIDO</v>
      </c>
      <c r="GQG120" s="12" t="str">
        <v>Kg</v>
      </c>
      <c r="GQH120" s="4">
        <v>22</v>
      </c>
      <c r="GQI120" s="1">
        <f t="shared" ref="GQI120" si="8835">(GQI118+GQI119)*0.03</f>
        <v>0.1</v>
      </c>
      <c r="GQJ120" s="4">
        <f t="shared" si="1296"/>
        <v>2.2000000000000002</v>
      </c>
      <c r="GQM120" s="1" t="s">
        <v>539</v>
      </c>
      <c r="GQN120" s="4" t="str" cm="1">
        <f t="array" ref="GQN120:GQP120">IFERROR(VLOOKUP(GQM120,[1]MA!$A$6:$D$32,{2,3,4},0),IFERROR(VLOOKUP(GQM120,[1]MO!$A$6:$D$26,{2,3,4},0),IFERROR(VLOOKUP(GQM120,[1]MQ!$A$6:$D$26,{2,3,4},0),IFERROR(VLOOKUP(GQM120,[1]BA!$A$6:$H$184,{2,5,8},0),{"No encontrado","X","X"}))))</f>
        <v>ALAMBRE RECOCIDO</v>
      </c>
      <c r="GQO120" s="12" t="str">
        <v>Kg</v>
      </c>
      <c r="GQP120" s="4">
        <v>22</v>
      </c>
      <c r="GQQ120" s="1">
        <f t="shared" ref="GQQ120" si="8836">(GQQ118+GQQ119)*0.03</f>
        <v>0.1</v>
      </c>
      <c r="GQR120" s="4">
        <f t="shared" si="1298"/>
        <v>2.2000000000000002</v>
      </c>
      <c r="GQU120" s="1" t="s">
        <v>539</v>
      </c>
      <c r="GQV120" s="4" t="str" cm="1">
        <f t="array" ref="GQV120:GQX120">IFERROR(VLOOKUP(GQU120,[1]MA!$A$6:$D$32,{2,3,4},0),IFERROR(VLOOKUP(GQU120,[1]MO!$A$6:$D$26,{2,3,4},0),IFERROR(VLOOKUP(GQU120,[1]MQ!$A$6:$D$26,{2,3,4},0),IFERROR(VLOOKUP(GQU120,[1]BA!$A$6:$H$184,{2,5,8},0),{"No encontrado","X","X"}))))</f>
        <v>ALAMBRE RECOCIDO</v>
      </c>
      <c r="GQW120" s="12" t="str">
        <v>Kg</v>
      </c>
      <c r="GQX120" s="4">
        <v>22</v>
      </c>
      <c r="GQY120" s="1">
        <f t="shared" ref="GQY120" si="8837">(GQY118+GQY119)*0.03</f>
        <v>0.1</v>
      </c>
      <c r="GQZ120" s="4">
        <f t="shared" si="1300"/>
        <v>2.2000000000000002</v>
      </c>
      <c r="GRC120" s="1" t="s">
        <v>539</v>
      </c>
      <c r="GRD120" s="4" t="str" cm="1">
        <f t="array" ref="GRD120:GRF120">IFERROR(VLOOKUP(GRC120,[1]MA!$A$6:$D$32,{2,3,4},0),IFERROR(VLOOKUP(GRC120,[1]MO!$A$6:$D$26,{2,3,4},0),IFERROR(VLOOKUP(GRC120,[1]MQ!$A$6:$D$26,{2,3,4},0),IFERROR(VLOOKUP(GRC120,[1]BA!$A$6:$H$184,{2,5,8},0),{"No encontrado","X","X"}))))</f>
        <v>ALAMBRE RECOCIDO</v>
      </c>
      <c r="GRE120" s="12" t="str">
        <v>Kg</v>
      </c>
      <c r="GRF120" s="4">
        <v>22</v>
      </c>
      <c r="GRG120" s="1">
        <f t="shared" ref="GRG120" si="8838">(GRG118+GRG119)*0.03</f>
        <v>0.1</v>
      </c>
      <c r="GRH120" s="4">
        <f t="shared" si="1302"/>
        <v>2.2000000000000002</v>
      </c>
      <c r="GRK120" s="1" t="s">
        <v>539</v>
      </c>
      <c r="GRL120" s="4" t="str" cm="1">
        <f t="array" ref="GRL120:GRN120">IFERROR(VLOOKUP(GRK120,[1]MA!$A$6:$D$32,{2,3,4},0),IFERROR(VLOOKUP(GRK120,[1]MO!$A$6:$D$26,{2,3,4},0),IFERROR(VLOOKUP(GRK120,[1]MQ!$A$6:$D$26,{2,3,4},0),IFERROR(VLOOKUP(GRK120,[1]BA!$A$6:$H$184,{2,5,8},0),{"No encontrado","X","X"}))))</f>
        <v>ALAMBRE RECOCIDO</v>
      </c>
      <c r="GRM120" s="12" t="str">
        <v>Kg</v>
      </c>
      <c r="GRN120" s="4">
        <v>22</v>
      </c>
      <c r="GRO120" s="1">
        <f t="shared" ref="GRO120" si="8839">(GRO118+GRO119)*0.03</f>
        <v>0.1</v>
      </c>
      <c r="GRP120" s="4">
        <f t="shared" si="1304"/>
        <v>2.2000000000000002</v>
      </c>
      <c r="GRS120" s="1" t="s">
        <v>539</v>
      </c>
      <c r="GRT120" s="4" t="str" cm="1">
        <f t="array" ref="GRT120:GRV120">IFERROR(VLOOKUP(GRS120,[1]MA!$A$6:$D$32,{2,3,4},0),IFERROR(VLOOKUP(GRS120,[1]MO!$A$6:$D$26,{2,3,4},0),IFERROR(VLOOKUP(GRS120,[1]MQ!$A$6:$D$26,{2,3,4},0),IFERROR(VLOOKUP(GRS120,[1]BA!$A$6:$H$184,{2,5,8},0),{"No encontrado","X","X"}))))</f>
        <v>ALAMBRE RECOCIDO</v>
      </c>
      <c r="GRU120" s="12" t="str">
        <v>Kg</v>
      </c>
      <c r="GRV120" s="4">
        <v>22</v>
      </c>
      <c r="GRW120" s="1">
        <f t="shared" ref="GRW120" si="8840">(GRW118+GRW119)*0.03</f>
        <v>0.1</v>
      </c>
      <c r="GRX120" s="4">
        <f t="shared" si="1306"/>
        <v>2.2000000000000002</v>
      </c>
      <c r="GSA120" s="1" t="s">
        <v>539</v>
      </c>
      <c r="GSB120" s="4" t="str" cm="1">
        <f t="array" ref="GSB120:GSD120">IFERROR(VLOOKUP(GSA120,[1]MA!$A$6:$D$32,{2,3,4},0),IFERROR(VLOOKUP(GSA120,[1]MO!$A$6:$D$26,{2,3,4},0),IFERROR(VLOOKUP(GSA120,[1]MQ!$A$6:$D$26,{2,3,4},0),IFERROR(VLOOKUP(GSA120,[1]BA!$A$6:$H$184,{2,5,8},0),{"No encontrado","X","X"}))))</f>
        <v>ALAMBRE RECOCIDO</v>
      </c>
      <c r="GSC120" s="12" t="str">
        <v>Kg</v>
      </c>
      <c r="GSD120" s="4">
        <v>22</v>
      </c>
      <c r="GSE120" s="1">
        <f t="shared" ref="GSE120" si="8841">(GSE118+GSE119)*0.03</f>
        <v>0.1</v>
      </c>
      <c r="GSF120" s="4">
        <f t="shared" si="1308"/>
        <v>2.2000000000000002</v>
      </c>
      <c r="GSI120" s="1" t="s">
        <v>539</v>
      </c>
      <c r="GSJ120" s="4" t="str" cm="1">
        <f t="array" ref="GSJ120:GSL120">IFERROR(VLOOKUP(GSI120,[1]MA!$A$6:$D$32,{2,3,4},0),IFERROR(VLOOKUP(GSI120,[1]MO!$A$6:$D$26,{2,3,4},0),IFERROR(VLOOKUP(GSI120,[1]MQ!$A$6:$D$26,{2,3,4},0),IFERROR(VLOOKUP(GSI120,[1]BA!$A$6:$H$184,{2,5,8},0),{"No encontrado","X","X"}))))</f>
        <v>ALAMBRE RECOCIDO</v>
      </c>
      <c r="GSK120" s="12" t="str">
        <v>Kg</v>
      </c>
      <c r="GSL120" s="4">
        <v>22</v>
      </c>
      <c r="GSM120" s="1">
        <f t="shared" ref="GSM120" si="8842">(GSM118+GSM119)*0.03</f>
        <v>0.1</v>
      </c>
      <c r="GSN120" s="4">
        <f t="shared" si="1310"/>
        <v>2.2000000000000002</v>
      </c>
      <c r="GSQ120" s="1" t="s">
        <v>539</v>
      </c>
      <c r="GSR120" s="4" t="str" cm="1">
        <f t="array" ref="GSR120:GST120">IFERROR(VLOOKUP(GSQ120,[1]MA!$A$6:$D$32,{2,3,4},0),IFERROR(VLOOKUP(GSQ120,[1]MO!$A$6:$D$26,{2,3,4},0),IFERROR(VLOOKUP(GSQ120,[1]MQ!$A$6:$D$26,{2,3,4},0),IFERROR(VLOOKUP(GSQ120,[1]BA!$A$6:$H$184,{2,5,8},0),{"No encontrado","X","X"}))))</f>
        <v>ALAMBRE RECOCIDO</v>
      </c>
      <c r="GSS120" s="12" t="str">
        <v>Kg</v>
      </c>
      <c r="GST120" s="4">
        <v>22</v>
      </c>
      <c r="GSU120" s="1">
        <f t="shared" ref="GSU120" si="8843">(GSU118+GSU119)*0.03</f>
        <v>0.1</v>
      </c>
      <c r="GSV120" s="4">
        <f t="shared" si="1312"/>
        <v>2.2000000000000002</v>
      </c>
      <c r="GSY120" s="1" t="s">
        <v>539</v>
      </c>
      <c r="GSZ120" s="4" t="str" cm="1">
        <f t="array" ref="GSZ120:GTB120">IFERROR(VLOOKUP(GSY120,[1]MA!$A$6:$D$32,{2,3,4},0),IFERROR(VLOOKUP(GSY120,[1]MO!$A$6:$D$26,{2,3,4},0),IFERROR(VLOOKUP(GSY120,[1]MQ!$A$6:$D$26,{2,3,4},0),IFERROR(VLOOKUP(GSY120,[1]BA!$A$6:$H$184,{2,5,8},0),{"No encontrado","X","X"}))))</f>
        <v>ALAMBRE RECOCIDO</v>
      </c>
      <c r="GTA120" s="12" t="str">
        <v>Kg</v>
      </c>
      <c r="GTB120" s="4">
        <v>22</v>
      </c>
      <c r="GTC120" s="1">
        <f t="shared" ref="GTC120" si="8844">(GTC118+GTC119)*0.03</f>
        <v>0.1</v>
      </c>
      <c r="GTD120" s="4">
        <f t="shared" si="1314"/>
        <v>2.2000000000000002</v>
      </c>
      <c r="GTG120" s="1" t="s">
        <v>539</v>
      </c>
      <c r="GTH120" s="4" t="str" cm="1">
        <f t="array" ref="GTH120:GTJ120">IFERROR(VLOOKUP(GTG120,[1]MA!$A$6:$D$32,{2,3,4},0),IFERROR(VLOOKUP(GTG120,[1]MO!$A$6:$D$26,{2,3,4},0),IFERROR(VLOOKUP(GTG120,[1]MQ!$A$6:$D$26,{2,3,4},0),IFERROR(VLOOKUP(GTG120,[1]BA!$A$6:$H$184,{2,5,8},0),{"No encontrado","X","X"}))))</f>
        <v>ALAMBRE RECOCIDO</v>
      </c>
      <c r="GTI120" s="12" t="str">
        <v>Kg</v>
      </c>
      <c r="GTJ120" s="4">
        <v>22</v>
      </c>
      <c r="GTK120" s="1">
        <f t="shared" ref="GTK120" si="8845">(GTK118+GTK119)*0.03</f>
        <v>0.1</v>
      </c>
      <c r="GTL120" s="4">
        <f t="shared" si="1316"/>
        <v>2.2000000000000002</v>
      </c>
      <c r="GTO120" s="1" t="s">
        <v>539</v>
      </c>
      <c r="GTP120" s="4" t="str" cm="1">
        <f t="array" ref="GTP120:GTR120">IFERROR(VLOOKUP(GTO120,[1]MA!$A$6:$D$32,{2,3,4},0),IFERROR(VLOOKUP(GTO120,[1]MO!$A$6:$D$26,{2,3,4},0),IFERROR(VLOOKUP(GTO120,[1]MQ!$A$6:$D$26,{2,3,4},0),IFERROR(VLOOKUP(GTO120,[1]BA!$A$6:$H$184,{2,5,8},0),{"No encontrado","X","X"}))))</f>
        <v>ALAMBRE RECOCIDO</v>
      </c>
      <c r="GTQ120" s="12" t="str">
        <v>Kg</v>
      </c>
      <c r="GTR120" s="4">
        <v>22</v>
      </c>
      <c r="GTS120" s="1">
        <f t="shared" ref="GTS120" si="8846">(GTS118+GTS119)*0.03</f>
        <v>0.1</v>
      </c>
      <c r="GTT120" s="4">
        <f t="shared" si="1318"/>
        <v>2.2000000000000002</v>
      </c>
      <c r="GTW120" s="1" t="s">
        <v>539</v>
      </c>
      <c r="GTX120" s="4" t="str" cm="1">
        <f t="array" ref="GTX120:GTZ120">IFERROR(VLOOKUP(GTW120,[1]MA!$A$6:$D$32,{2,3,4},0),IFERROR(VLOOKUP(GTW120,[1]MO!$A$6:$D$26,{2,3,4},0),IFERROR(VLOOKUP(GTW120,[1]MQ!$A$6:$D$26,{2,3,4},0),IFERROR(VLOOKUP(GTW120,[1]BA!$A$6:$H$184,{2,5,8},0),{"No encontrado","X","X"}))))</f>
        <v>ALAMBRE RECOCIDO</v>
      </c>
      <c r="GTY120" s="12" t="str">
        <v>Kg</v>
      </c>
      <c r="GTZ120" s="4">
        <v>22</v>
      </c>
      <c r="GUA120" s="1">
        <f t="shared" ref="GUA120" si="8847">(GUA118+GUA119)*0.03</f>
        <v>0.1</v>
      </c>
      <c r="GUB120" s="4">
        <f t="shared" si="1320"/>
        <v>2.2000000000000002</v>
      </c>
      <c r="GUE120" s="1" t="s">
        <v>539</v>
      </c>
      <c r="GUF120" s="4" t="str" cm="1">
        <f t="array" ref="GUF120:GUH120">IFERROR(VLOOKUP(GUE120,[1]MA!$A$6:$D$32,{2,3,4},0),IFERROR(VLOOKUP(GUE120,[1]MO!$A$6:$D$26,{2,3,4},0),IFERROR(VLOOKUP(GUE120,[1]MQ!$A$6:$D$26,{2,3,4},0),IFERROR(VLOOKUP(GUE120,[1]BA!$A$6:$H$184,{2,5,8},0),{"No encontrado","X","X"}))))</f>
        <v>ALAMBRE RECOCIDO</v>
      </c>
      <c r="GUG120" s="12" t="str">
        <v>Kg</v>
      </c>
      <c r="GUH120" s="4">
        <v>22</v>
      </c>
      <c r="GUI120" s="1">
        <f t="shared" ref="GUI120" si="8848">(GUI118+GUI119)*0.03</f>
        <v>0.1</v>
      </c>
      <c r="GUJ120" s="4">
        <f t="shared" si="1322"/>
        <v>2.2000000000000002</v>
      </c>
      <c r="GUM120" s="1" t="s">
        <v>539</v>
      </c>
      <c r="GUN120" s="4" t="str" cm="1">
        <f t="array" ref="GUN120:GUP120">IFERROR(VLOOKUP(GUM120,[1]MA!$A$6:$D$32,{2,3,4},0),IFERROR(VLOOKUP(GUM120,[1]MO!$A$6:$D$26,{2,3,4},0),IFERROR(VLOOKUP(GUM120,[1]MQ!$A$6:$D$26,{2,3,4},0),IFERROR(VLOOKUP(GUM120,[1]BA!$A$6:$H$184,{2,5,8},0),{"No encontrado","X","X"}))))</f>
        <v>ALAMBRE RECOCIDO</v>
      </c>
      <c r="GUO120" s="12" t="str">
        <v>Kg</v>
      </c>
      <c r="GUP120" s="4">
        <v>22</v>
      </c>
      <c r="GUQ120" s="1">
        <f t="shared" ref="GUQ120" si="8849">(GUQ118+GUQ119)*0.03</f>
        <v>0.1</v>
      </c>
      <c r="GUR120" s="4">
        <f t="shared" si="1324"/>
        <v>2.2000000000000002</v>
      </c>
      <c r="GUU120" s="1" t="s">
        <v>539</v>
      </c>
      <c r="GUV120" s="4" t="str" cm="1">
        <f t="array" ref="GUV120:GUX120">IFERROR(VLOOKUP(GUU120,[1]MA!$A$6:$D$32,{2,3,4},0),IFERROR(VLOOKUP(GUU120,[1]MO!$A$6:$D$26,{2,3,4},0),IFERROR(VLOOKUP(GUU120,[1]MQ!$A$6:$D$26,{2,3,4},0),IFERROR(VLOOKUP(GUU120,[1]BA!$A$6:$H$184,{2,5,8},0),{"No encontrado","X","X"}))))</f>
        <v>ALAMBRE RECOCIDO</v>
      </c>
      <c r="GUW120" s="12" t="str">
        <v>Kg</v>
      </c>
      <c r="GUX120" s="4">
        <v>22</v>
      </c>
      <c r="GUY120" s="1">
        <f t="shared" ref="GUY120" si="8850">(GUY118+GUY119)*0.03</f>
        <v>0.1</v>
      </c>
      <c r="GUZ120" s="4">
        <f t="shared" si="1326"/>
        <v>2.2000000000000002</v>
      </c>
      <c r="GVC120" s="1" t="s">
        <v>539</v>
      </c>
      <c r="GVD120" s="4" t="str" cm="1">
        <f t="array" ref="GVD120:GVF120">IFERROR(VLOOKUP(GVC120,[1]MA!$A$6:$D$32,{2,3,4},0),IFERROR(VLOOKUP(GVC120,[1]MO!$A$6:$D$26,{2,3,4},0),IFERROR(VLOOKUP(GVC120,[1]MQ!$A$6:$D$26,{2,3,4},0),IFERROR(VLOOKUP(GVC120,[1]BA!$A$6:$H$184,{2,5,8},0),{"No encontrado","X","X"}))))</f>
        <v>ALAMBRE RECOCIDO</v>
      </c>
      <c r="GVE120" s="12" t="str">
        <v>Kg</v>
      </c>
      <c r="GVF120" s="4">
        <v>22</v>
      </c>
      <c r="GVG120" s="1">
        <f t="shared" ref="GVG120" si="8851">(GVG118+GVG119)*0.03</f>
        <v>0.1</v>
      </c>
      <c r="GVH120" s="4">
        <f t="shared" si="1328"/>
        <v>2.2000000000000002</v>
      </c>
      <c r="GVK120" s="1" t="s">
        <v>539</v>
      </c>
      <c r="GVL120" s="4" t="str" cm="1">
        <f t="array" ref="GVL120:GVN120">IFERROR(VLOOKUP(GVK120,[1]MA!$A$6:$D$32,{2,3,4},0),IFERROR(VLOOKUP(GVK120,[1]MO!$A$6:$D$26,{2,3,4},0),IFERROR(VLOOKUP(GVK120,[1]MQ!$A$6:$D$26,{2,3,4},0),IFERROR(VLOOKUP(GVK120,[1]BA!$A$6:$H$184,{2,5,8},0),{"No encontrado","X","X"}))))</f>
        <v>ALAMBRE RECOCIDO</v>
      </c>
      <c r="GVM120" s="12" t="str">
        <v>Kg</v>
      </c>
      <c r="GVN120" s="4">
        <v>22</v>
      </c>
      <c r="GVO120" s="1">
        <f t="shared" ref="GVO120" si="8852">(GVO118+GVO119)*0.03</f>
        <v>0.1</v>
      </c>
      <c r="GVP120" s="4">
        <f t="shared" si="1330"/>
        <v>2.2000000000000002</v>
      </c>
      <c r="GVS120" s="1" t="s">
        <v>539</v>
      </c>
      <c r="GVT120" s="4" t="str" cm="1">
        <f t="array" ref="GVT120:GVV120">IFERROR(VLOOKUP(GVS120,[1]MA!$A$6:$D$32,{2,3,4},0),IFERROR(VLOOKUP(GVS120,[1]MO!$A$6:$D$26,{2,3,4},0),IFERROR(VLOOKUP(GVS120,[1]MQ!$A$6:$D$26,{2,3,4},0),IFERROR(VLOOKUP(GVS120,[1]BA!$A$6:$H$184,{2,5,8},0),{"No encontrado","X","X"}))))</f>
        <v>ALAMBRE RECOCIDO</v>
      </c>
      <c r="GVU120" s="12" t="str">
        <v>Kg</v>
      </c>
      <c r="GVV120" s="4">
        <v>22</v>
      </c>
      <c r="GVW120" s="1">
        <f t="shared" ref="GVW120" si="8853">(GVW118+GVW119)*0.03</f>
        <v>0.1</v>
      </c>
      <c r="GVX120" s="4">
        <f t="shared" si="1332"/>
        <v>2.2000000000000002</v>
      </c>
      <c r="GWA120" s="1" t="s">
        <v>539</v>
      </c>
      <c r="GWB120" s="4" t="str" cm="1">
        <f t="array" ref="GWB120:GWD120">IFERROR(VLOOKUP(GWA120,[1]MA!$A$6:$D$32,{2,3,4},0),IFERROR(VLOOKUP(GWA120,[1]MO!$A$6:$D$26,{2,3,4},0),IFERROR(VLOOKUP(GWA120,[1]MQ!$A$6:$D$26,{2,3,4},0),IFERROR(VLOOKUP(GWA120,[1]BA!$A$6:$H$184,{2,5,8},0),{"No encontrado","X","X"}))))</f>
        <v>ALAMBRE RECOCIDO</v>
      </c>
      <c r="GWC120" s="12" t="str">
        <v>Kg</v>
      </c>
      <c r="GWD120" s="4">
        <v>22</v>
      </c>
      <c r="GWE120" s="1">
        <f t="shared" ref="GWE120" si="8854">(GWE118+GWE119)*0.03</f>
        <v>0.1</v>
      </c>
      <c r="GWF120" s="4">
        <f t="shared" si="1334"/>
        <v>2.2000000000000002</v>
      </c>
      <c r="GWI120" s="1" t="s">
        <v>539</v>
      </c>
      <c r="GWJ120" s="4" t="str" cm="1">
        <f t="array" ref="GWJ120:GWL120">IFERROR(VLOOKUP(GWI120,[1]MA!$A$6:$D$32,{2,3,4},0),IFERROR(VLOOKUP(GWI120,[1]MO!$A$6:$D$26,{2,3,4},0),IFERROR(VLOOKUP(GWI120,[1]MQ!$A$6:$D$26,{2,3,4},0),IFERROR(VLOOKUP(GWI120,[1]BA!$A$6:$H$184,{2,5,8},0),{"No encontrado","X","X"}))))</f>
        <v>ALAMBRE RECOCIDO</v>
      </c>
      <c r="GWK120" s="12" t="str">
        <v>Kg</v>
      </c>
      <c r="GWL120" s="4">
        <v>22</v>
      </c>
      <c r="GWM120" s="1">
        <f t="shared" ref="GWM120" si="8855">(GWM118+GWM119)*0.03</f>
        <v>0.1</v>
      </c>
      <c r="GWN120" s="4">
        <f t="shared" si="1336"/>
        <v>2.2000000000000002</v>
      </c>
      <c r="GWQ120" s="1" t="s">
        <v>539</v>
      </c>
      <c r="GWR120" s="4" t="str" cm="1">
        <f t="array" ref="GWR120:GWT120">IFERROR(VLOOKUP(GWQ120,[1]MA!$A$6:$D$32,{2,3,4},0),IFERROR(VLOOKUP(GWQ120,[1]MO!$A$6:$D$26,{2,3,4},0),IFERROR(VLOOKUP(GWQ120,[1]MQ!$A$6:$D$26,{2,3,4},0),IFERROR(VLOOKUP(GWQ120,[1]BA!$A$6:$H$184,{2,5,8},0),{"No encontrado","X","X"}))))</f>
        <v>ALAMBRE RECOCIDO</v>
      </c>
      <c r="GWS120" s="12" t="str">
        <v>Kg</v>
      </c>
      <c r="GWT120" s="4">
        <v>22</v>
      </c>
      <c r="GWU120" s="1">
        <f t="shared" ref="GWU120" si="8856">(GWU118+GWU119)*0.03</f>
        <v>0.1</v>
      </c>
      <c r="GWV120" s="4">
        <f t="shared" si="1338"/>
        <v>2.2000000000000002</v>
      </c>
      <c r="GWY120" s="1" t="s">
        <v>539</v>
      </c>
      <c r="GWZ120" s="4" t="str" cm="1">
        <f t="array" ref="GWZ120:GXB120">IFERROR(VLOOKUP(GWY120,[1]MA!$A$6:$D$32,{2,3,4},0),IFERROR(VLOOKUP(GWY120,[1]MO!$A$6:$D$26,{2,3,4},0),IFERROR(VLOOKUP(GWY120,[1]MQ!$A$6:$D$26,{2,3,4},0),IFERROR(VLOOKUP(GWY120,[1]BA!$A$6:$H$184,{2,5,8},0),{"No encontrado","X","X"}))))</f>
        <v>ALAMBRE RECOCIDO</v>
      </c>
      <c r="GXA120" s="12" t="str">
        <v>Kg</v>
      </c>
      <c r="GXB120" s="4">
        <v>22</v>
      </c>
      <c r="GXC120" s="1">
        <f t="shared" ref="GXC120" si="8857">(GXC118+GXC119)*0.03</f>
        <v>0.1</v>
      </c>
      <c r="GXD120" s="4">
        <f t="shared" si="1340"/>
        <v>2.2000000000000002</v>
      </c>
      <c r="GXG120" s="1" t="s">
        <v>539</v>
      </c>
      <c r="GXH120" s="4" t="str" cm="1">
        <f t="array" ref="GXH120:GXJ120">IFERROR(VLOOKUP(GXG120,[1]MA!$A$6:$D$32,{2,3,4},0),IFERROR(VLOOKUP(GXG120,[1]MO!$A$6:$D$26,{2,3,4},0),IFERROR(VLOOKUP(GXG120,[1]MQ!$A$6:$D$26,{2,3,4},0),IFERROR(VLOOKUP(GXG120,[1]BA!$A$6:$H$184,{2,5,8},0),{"No encontrado","X","X"}))))</f>
        <v>ALAMBRE RECOCIDO</v>
      </c>
      <c r="GXI120" s="12" t="str">
        <v>Kg</v>
      </c>
      <c r="GXJ120" s="4">
        <v>22</v>
      </c>
      <c r="GXK120" s="1">
        <f t="shared" ref="GXK120" si="8858">(GXK118+GXK119)*0.03</f>
        <v>0.1</v>
      </c>
      <c r="GXL120" s="4">
        <f t="shared" si="1342"/>
        <v>2.2000000000000002</v>
      </c>
      <c r="GXO120" s="1" t="s">
        <v>539</v>
      </c>
      <c r="GXP120" s="4" t="str" cm="1">
        <f t="array" ref="GXP120:GXR120">IFERROR(VLOOKUP(GXO120,[1]MA!$A$6:$D$32,{2,3,4},0),IFERROR(VLOOKUP(GXO120,[1]MO!$A$6:$D$26,{2,3,4},0),IFERROR(VLOOKUP(GXO120,[1]MQ!$A$6:$D$26,{2,3,4},0),IFERROR(VLOOKUP(GXO120,[1]BA!$A$6:$H$184,{2,5,8},0),{"No encontrado","X","X"}))))</f>
        <v>ALAMBRE RECOCIDO</v>
      </c>
      <c r="GXQ120" s="12" t="str">
        <v>Kg</v>
      </c>
      <c r="GXR120" s="4">
        <v>22</v>
      </c>
      <c r="GXS120" s="1">
        <f t="shared" ref="GXS120" si="8859">(GXS118+GXS119)*0.03</f>
        <v>0.1</v>
      </c>
      <c r="GXT120" s="4">
        <f t="shared" si="1344"/>
        <v>2.2000000000000002</v>
      </c>
      <c r="GXW120" s="1" t="s">
        <v>539</v>
      </c>
      <c r="GXX120" s="4" t="str" cm="1">
        <f t="array" ref="GXX120:GXZ120">IFERROR(VLOOKUP(GXW120,[1]MA!$A$6:$D$32,{2,3,4},0),IFERROR(VLOOKUP(GXW120,[1]MO!$A$6:$D$26,{2,3,4},0),IFERROR(VLOOKUP(GXW120,[1]MQ!$A$6:$D$26,{2,3,4},0),IFERROR(VLOOKUP(GXW120,[1]BA!$A$6:$H$184,{2,5,8},0),{"No encontrado","X","X"}))))</f>
        <v>ALAMBRE RECOCIDO</v>
      </c>
      <c r="GXY120" s="12" t="str">
        <v>Kg</v>
      </c>
      <c r="GXZ120" s="4">
        <v>22</v>
      </c>
      <c r="GYA120" s="1">
        <f t="shared" ref="GYA120" si="8860">(GYA118+GYA119)*0.03</f>
        <v>0.1</v>
      </c>
      <c r="GYB120" s="4">
        <f t="shared" si="1346"/>
        <v>2.2000000000000002</v>
      </c>
      <c r="GYE120" s="1" t="s">
        <v>539</v>
      </c>
      <c r="GYF120" s="4" t="str" cm="1">
        <f t="array" ref="GYF120:GYH120">IFERROR(VLOOKUP(GYE120,[1]MA!$A$6:$D$32,{2,3,4},0),IFERROR(VLOOKUP(GYE120,[1]MO!$A$6:$D$26,{2,3,4},0),IFERROR(VLOOKUP(GYE120,[1]MQ!$A$6:$D$26,{2,3,4},0),IFERROR(VLOOKUP(GYE120,[1]BA!$A$6:$H$184,{2,5,8},0),{"No encontrado","X","X"}))))</f>
        <v>ALAMBRE RECOCIDO</v>
      </c>
      <c r="GYG120" s="12" t="str">
        <v>Kg</v>
      </c>
      <c r="GYH120" s="4">
        <v>22</v>
      </c>
      <c r="GYI120" s="1">
        <f t="shared" ref="GYI120" si="8861">(GYI118+GYI119)*0.03</f>
        <v>0.1</v>
      </c>
      <c r="GYJ120" s="4">
        <f t="shared" si="1348"/>
        <v>2.2000000000000002</v>
      </c>
      <c r="GYM120" s="1" t="s">
        <v>539</v>
      </c>
      <c r="GYN120" s="4" t="str" cm="1">
        <f t="array" ref="GYN120:GYP120">IFERROR(VLOOKUP(GYM120,[1]MA!$A$6:$D$32,{2,3,4},0),IFERROR(VLOOKUP(GYM120,[1]MO!$A$6:$D$26,{2,3,4},0),IFERROR(VLOOKUP(GYM120,[1]MQ!$A$6:$D$26,{2,3,4},0),IFERROR(VLOOKUP(GYM120,[1]BA!$A$6:$H$184,{2,5,8},0),{"No encontrado","X","X"}))))</f>
        <v>ALAMBRE RECOCIDO</v>
      </c>
      <c r="GYO120" s="12" t="str">
        <v>Kg</v>
      </c>
      <c r="GYP120" s="4">
        <v>22</v>
      </c>
      <c r="GYQ120" s="1">
        <f t="shared" ref="GYQ120" si="8862">(GYQ118+GYQ119)*0.03</f>
        <v>0.1</v>
      </c>
      <c r="GYR120" s="4">
        <f t="shared" si="1350"/>
        <v>2.2000000000000002</v>
      </c>
      <c r="GYU120" s="1" t="s">
        <v>539</v>
      </c>
      <c r="GYV120" s="4" t="str" cm="1">
        <f t="array" ref="GYV120:GYX120">IFERROR(VLOOKUP(GYU120,[1]MA!$A$6:$D$32,{2,3,4},0),IFERROR(VLOOKUP(GYU120,[1]MO!$A$6:$D$26,{2,3,4},0),IFERROR(VLOOKUP(GYU120,[1]MQ!$A$6:$D$26,{2,3,4},0),IFERROR(VLOOKUP(GYU120,[1]BA!$A$6:$H$184,{2,5,8},0),{"No encontrado","X","X"}))))</f>
        <v>ALAMBRE RECOCIDO</v>
      </c>
      <c r="GYW120" s="12" t="str">
        <v>Kg</v>
      </c>
      <c r="GYX120" s="4">
        <v>22</v>
      </c>
      <c r="GYY120" s="1">
        <f t="shared" ref="GYY120" si="8863">(GYY118+GYY119)*0.03</f>
        <v>0.1</v>
      </c>
      <c r="GYZ120" s="4">
        <f t="shared" si="1352"/>
        <v>2.2000000000000002</v>
      </c>
      <c r="GZC120" s="1" t="s">
        <v>539</v>
      </c>
      <c r="GZD120" s="4" t="str" cm="1">
        <f t="array" ref="GZD120:GZF120">IFERROR(VLOOKUP(GZC120,[1]MA!$A$6:$D$32,{2,3,4},0),IFERROR(VLOOKUP(GZC120,[1]MO!$A$6:$D$26,{2,3,4},0),IFERROR(VLOOKUP(GZC120,[1]MQ!$A$6:$D$26,{2,3,4},0),IFERROR(VLOOKUP(GZC120,[1]BA!$A$6:$H$184,{2,5,8},0),{"No encontrado","X","X"}))))</f>
        <v>ALAMBRE RECOCIDO</v>
      </c>
      <c r="GZE120" s="12" t="str">
        <v>Kg</v>
      </c>
      <c r="GZF120" s="4">
        <v>22</v>
      </c>
      <c r="GZG120" s="1">
        <f t="shared" ref="GZG120" si="8864">(GZG118+GZG119)*0.03</f>
        <v>0.1</v>
      </c>
      <c r="GZH120" s="4">
        <f t="shared" si="1354"/>
        <v>2.2000000000000002</v>
      </c>
      <c r="GZK120" s="1" t="s">
        <v>539</v>
      </c>
      <c r="GZL120" s="4" t="str" cm="1">
        <f t="array" ref="GZL120:GZN120">IFERROR(VLOOKUP(GZK120,[1]MA!$A$6:$D$32,{2,3,4},0),IFERROR(VLOOKUP(GZK120,[1]MO!$A$6:$D$26,{2,3,4},0),IFERROR(VLOOKUP(GZK120,[1]MQ!$A$6:$D$26,{2,3,4},0),IFERROR(VLOOKUP(GZK120,[1]BA!$A$6:$H$184,{2,5,8},0),{"No encontrado","X","X"}))))</f>
        <v>ALAMBRE RECOCIDO</v>
      </c>
      <c r="GZM120" s="12" t="str">
        <v>Kg</v>
      </c>
      <c r="GZN120" s="4">
        <v>22</v>
      </c>
      <c r="GZO120" s="1">
        <f t="shared" ref="GZO120" si="8865">(GZO118+GZO119)*0.03</f>
        <v>0.1</v>
      </c>
      <c r="GZP120" s="4">
        <f t="shared" si="1356"/>
        <v>2.2000000000000002</v>
      </c>
      <c r="GZS120" s="1" t="s">
        <v>539</v>
      </c>
      <c r="GZT120" s="4" t="str" cm="1">
        <f t="array" ref="GZT120:GZV120">IFERROR(VLOOKUP(GZS120,[1]MA!$A$6:$D$32,{2,3,4},0),IFERROR(VLOOKUP(GZS120,[1]MO!$A$6:$D$26,{2,3,4},0),IFERROR(VLOOKUP(GZS120,[1]MQ!$A$6:$D$26,{2,3,4},0),IFERROR(VLOOKUP(GZS120,[1]BA!$A$6:$H$184,{2,5,8},0),{"No encontrado","X","X"}))))</f>
        <v>ALAMBRE RECOCIDO</v>
      </c>
      <c r="GZU120" s="12" t="str">
        <v>Kg</v>
      </c>
      <c r="GZV120" s="4">
        <v>22</v>
      </c>
      <c r="GZW120" s="1">
        <f t="shared" ref="GZW120" si="8866">(GZW118+GZW119)*0.03</f>
        <v>0.1</v>
      </c>
      <c r="GZX120" s="4">
        <f t="shared" si="1358"/>
        <v>2.2000000000000002</v>
      </c>
      <c r="HAA120" s="1" t="s">
        <v>539</v>
      </c>
      <c r="HAB120" s="4" t="str" cm="1">
        <f t="array" ref="HAB120:HAD120">IFERROR(VLOOKUP(HAA120,[1]MA!$A$6:$D$32,{2,3,4},0),IFERROR(VLOOKUP(HAA120,[1]MO!$A$6:$D$26,{2,3,4},0),IFERROR(VLOOKUP(HAA120,[1]MQ!$A$6:$D$26,{2,3,4},0),IFERROR(VLOOKUP(HAA120,[1]BA!$A$6:$H$184,{2,5,8},0),{"No encontrado","X","X"}))))</f>
        <v>ALAMBRE RECOCIDO</v>
      </c>
      <c r="HAC120" s="12" t="str">
        <v>Kg</v>
      </c>
      <c r="HAD120" s="4">
        <v>22</v>
      </c>
      <c r="HAE120" s="1">
        <f t="shared" ref="HAE120" si="8867">(HAE118+HAE119)*0.03</f>
        <v>0.1</v>
      </c>
      <c r="HAF120" s="4">
        <f t="shared" si="1360"/>
        <v>2.2000000000000002</v>
      </c>
      <c r="HAI120" s="1" t="s">
        <v>539</v>
      </c>
      <c r="HAJ120" s="4" t="str" cm="1">
        <f t="array" ref="HAJ120:HAL120">IFERROR(VLOOKUP(HAI120,[1]MA!$A$6:$D$32,{2,3,4},0),IFERROR(VLOOKUP(HAI120,[1]MO!$A$6:$D$26,{2,3,4},0),IFERROR(VLOOKUP(HAI120,[1]MQ!$A$6:$D$26,{2,3,4},0),IFERROR(VLOOKUP(HAI120,[1]BA!$A$6:$H$184,{2,5,8},0),{"No encontrado","X","X"}))))</f>
        <v>ALAMBRE RECOCIDO</v>
      </c>
      <c r="HAK120" s="12" t="str">
        <v>Kg</v>
      </c>
      <c r="HAL120" s="4">
        <v>22</v>
      </c>
      <c r="HAM120" s="1">
        <f t="shared" ref="HAM120" si="8868">(HAM118+HAM119)*0.03</f>
        <v>0.1</v>
      </c>
      <c r="HAN120" s="4">
        <f t="shared" si="1362"/>
        <v>2.2000000000000002</v>
      </c>
      <c r="HAQ120" s="1" t="s">
        <v>539</v>
      </c>
      <c r="HAR120" s="4" t="str" cm="1">
        <f t="array" ref="HAR120:HAT120">IFERROR(VLOOKUP(HAQ120,[1]MA!$A$6:$D$32,{2,3,4},0),IFERROR(VLOOKUP(HAQ120,[1]MO!$A$6:$D$26,{2,3,4},0),IFERROR(VLOOKUP(HAQ120,[1]MQ!$A$6:$D$26,{2,3,4},0),IFERROR(VLOOKUP(HAQ120,[1]BA!$A$6:$H$184,{2,5,8},0),{"No encontrado","X","X"}))))</f>
        <v>ALAMBRE RECOCIDO</v>
      </c>
      <c r="HAS120" s="12" t="str">
        <v>Kg</v>
      </c>
      <c r="HAT120" s="4">
        <v>22</v>
      </c>
      <c r="HAU120" s="1">
        <f t="shared" ref="HAU120" si="8869">(HAU118+HAU119)*0.03</f>
        <v>0.1</v>
      </c>
      <c r="HAV120" s="4">
        <f t="shared" si="1364"/>
        <v>2.2000000000000002</v>
      </c>
      <c r="HAY120" s="1" t="s">
        <v>539</v>
      </c>
      <c r="HAZ120" s="4" t="str" cm="1">
        <f t="array" ref="HAZ120:HBB120">IFERROR(VLOOKUP(HAY120,[1]MA!$A$6:$D$32,{2,3,4},0),IFERROR(VLOOKUP(HAY120,[1]MO!$A$6:$D$26,{2,3,4},0),IFERROR(VLOOKUP(HAY120,[1]MQ!$A$6:$D$26,{2,3,4},0),IFERROR(VLOOKUP(HAY120,[1]BA!$A$6:$H$184,{2,5,8},0),{"No encontrado","X","X"}))))</f>
        <v>ALAMBRE RECOCIDO</v>
      </c>
      <c r="HBA120" s="12" t="str">
        <v>Kg</v>
      </c>
      <c r="HBB120" s="4">
        <v>22</v>
      </c>
      <c r="HBC120" s="1">
        <f t="shared" ref="HBC120" si="8870">(HBC118+HBC119)*0.03</f>
        <v>0.1</v>
      </c>
      <c r="HBD120" s="4">
        <f t="shared" si="1366"/>
        <v>2.2000000000000002</v>
      </c>
      <c r="HBG120" s="1" t="s">
        <v>539</v>
      </c>
      <c r="HBH120" s="4" t="str" cm="1">
        <f t="array" ref="HBH120:HBJ120">IFERROR(VLOOKUP(HBG120,[1]MA!$A$6:$D$32,{2,3,4},0),IFERROR(VLOOKUP(HBG120,[1]MO!$A$6:$D$26,{2,3,4},0),IFERROR(VLOOKUP(HBG120,[1]MQ!$A$6:$D$26,{2,3,4},0),IFERROR(VLOOKUP(HBG120,[1]BA!$A$6:$H$184,{2,5,8},0),{"No encontrado","X","X"}))))</f>
        <v>ALAMBRE RECOCIDO</v>
      </c>
      <c r="HBI120" s="12" t="str">
        <v>Kg</v>
      </c>
      <c r="HBJ120" s="4">
        <v>22</v>
      </c>
      <c r="HBK120" s="1">
        <f t="shared" ref="HBK120" si="8871">(HBK118+HBK119)*0.03</f>
        <v>0.1</v>
      </c>
      <c r="HBL120" s="4">
        <f t="shared" si="1368"/>
        <v>2.2000000000000002</v>
      </c>
      <c r="HBO120" s="1" t="s">
        <v>539</v>
      </c>
      <c r="HBP120" s="4" t="str" cm="1">
        <f t="array" ref="HBP120:HBR120">IFERROR(VLOOKUP(HBO120,[1]MA!$A$6:$D$32,{2,3,4},0),IFERROR(VLOOKUP(HBO120,[1]MO!$A$6:$D$26,{2,3,4},0),IFERROR(VLOOKUP(HBO120,[1]MQ!$A$6:$D$26,{2,3,4},0),IFERROR(VLOOKUP(HBO120,[1]BA!$A$6:$H$184,{2,5,8},0),{"No encontrado","X","X"}))))</f>
        <v>ALAMBRE RECOCIDO</v>
      </c>
      <c r="HBQ120" s="12" t="str">
        <v>Kg</v>
      </c>
      <c r="HBR120" s="4">
        <v>22</v>
      </c>
      <c r="HBS120" s="1">
        <f t="shared" ref="HBS120" si="8872">(HBS118+HBS119)*0.03</f>
        <v>0.1</v>
      </c>
      <c r="HBT120" s="4">
        <f t="shared" si="1370"/>
        <v>2.2000000000000002</v>
      </c>
      <c r="HBW120" s="1" t="s">
        <v>539</v>
      </c>
      <c r="HBX120" s="4" t="str" cm="1">
        <f t="array" ref="HBX120:HBZ120">IFERROR(VLOOKUP(HBW120,[1]MA!$A$6:$D$32,{2,3,4},0),IFERROR(VLOOKUP(HBW120,[1]MO!$A$6:$D$26,{2,3,4},0),IFERROR(VLOOKUP(HBW120,[1]MQ!$A$6:$D$26,{2,3,4},0),IFERROR(VLOOKUP(HBW120,[1]BA!$A$6:$H$184,{2,5,8},0),{"No encontrado","X","X"}))))</f>
        <v>ALAMBRE RECOCIDO</v>
      </c>
      <c r="HBY120" s="12" t="str">
        <v>Kg</v>
      </c>
      <c r="HBZ120" s="4">
        <v>22</v>
      </c>
      <c r="HCA120" s="1">
        <f t="shared" ref="HCA120" si="8873">(HCA118+HCA119)*0.03</f>
        <v>0.1</v>
      </c>
      <c r="HCB120" s="4">
        <f t="shared" si="1372"/>
        <v>2.2000000000000002</v>
      </c>
      <c r="HCE120" s="1" t="s">
        <v>539</v>
      </c>
      <c r="HCF120" s="4" t="str" cm="1">
        <f t="array" ref="HCF120:HCH120">IFERROR(VLOOKUP(HCE120,[1]MA!$A$6:$D$32,{2,3,4},0),IFERROR(VLOOKUP(HCE120,[1]MO!$A$6:$D$26,{2,3,4},0),IFERROR(VLOOKUP(HCE120,[1]MQ!$A$6:$D$26,{2,3,4},0),IFERROR(VLOOKUP(HCE120,[1]BA!$A$6:$H$184,{2,5,8},0),{"No encontrado","X","X"}))))</f>
        <v>ALAMBRE RECOCIDO</v>
      </c>
      <c r="HCG120" s="12" t="str">
        <v>Kg</v>
      </c>
      <c r="HCH120" s="4">
        <v>22</v>
      </c>
      <c r="HCI120" s="1">
        <f t="shared" ref="HCI120" si="8874">(HCI118+HCI119)*0.03</f>
        <v>0.1</v>
      </c>
      <c r="HCJ120" s="4">
        <f t="shared" si="1374"/>
        <v>2.2000000000000002</v>
      </c>
      <c r="HCM120" s="1" t="s">
        <v>539</v>
      </c>
      <c r="HCN120" s="4" t="str" cm="1">
        <f t="array" ref="HCN120:HCP120">IFERROR(VLOOKUP(HCM120,[1]MA!$A$6:$D$32,{2,3,4},0),IFERROR(VLOOKUP(HCM120,[1]MO!$A$6:$D$26,{2,3,4},0),IFERROR(VLOOKUP(HCM120,[1]MQ!$A$6:$D$26,{2,3,4},0),IFERROR(VLOOKUP(HCM120,[1]BA!$A$6:$H$184,{2,5,8},0),{"No encontrado","X","X"}))))</f>
        <v>ALAMBRE RECOCIDO</v>
      </c>
      <c r="HCO120" s="12" t="str">
        <v>Kg</v>
      </c>
      <c r="HCP120" s="4">
        <v>22</v>
      </c>
      <c r="HCQ120" s="1">
        <f t="shared" ref="HCQ120" si="8875">(HCQ118+HCQ119)*0.03</f>
        <v>0.1</v>
      </c>
      <c r="HCR120" s="4">
        <f t="shared" si="1376"/>
        <v>2.2000000000000002</v>
      </c>
      <c r="HCU120" s="1" t="s">
        <v>539</v>
      </c>
      <c r="HCV120" s="4" t="str" cm="1">
        <f t="array" ref="HCV120:HCX120">IFERROR(VLOOKUP(HCU120,[1]MA!$A$6:$D$32,{2,3,4},0),IFERROR(VLOOKUP(HCU120,[1]MO!$A$6:$D$26,{2,3,4},0),IFERROR(VLOOKUP(HCU120,[1]MQ!$A$6:$D$26,{2,3,4},0),IFERROR(VLOOKUP(HCU120,[1]BA!$A$6:$H$184,{2,5,8},0),{"No encontrado","X","X"}))))</f>
        <v>ALAMBRE RECOCIDO</v>
      </c>
      <c r="HCW120" s="12" t="str">
        <v>Kg</v>
      </c>
      <c r="HCX120" s="4">
        <v>22</v>
      </c>
      <c r="HCY120" s="1">
        <f t="shared" ref="HCY120" si="8876">(HCY118+HCY119)*0.03</f>
        <v>0.1</v>
      </c>
      <c r="HCZ120" s="4">
        <f t="shared" si="1378"/>
        <v>2.2000000000000002</v>
      </c>
      <c r="HDC120" s="1" t="s">
        <v>539</v>
      </c>
      <c r="HDD120" s="4" t="str" cm="1">
        <f t="array" ref="HDD120:HDF120">IFERROR(VLOOKUP(HDC120,[1]MA!$A$6:$D$32,{2,3,4},0),IFERROR(VLOOKUP(HDC120,[1]MO!$A$6:$D$26,{2,3,4},0),IFERROR(VLOOKUP(HDC120,[1]MQ!$A$6:$D$26,{2,3,4},0),IFERROR(VLOOKUP(HDC120,[1]BA!$A$6:$H$184,{2,5,8},0),{"No encontrado","X","X"}))))</f>
        <v>ALAMBRE RECOCIDO</v>
      </c>
      <c r="HDE120" s="12" t="str">
        <v>Kg</v>
      </c>
      <c r="HDF120" s="4">
        <v>22</v>
      </c>
      <c r="HDG120" s="1">
        <f t="shared" ref="HDG120" si="8877">(HDG118+HDG119)*0.03</f>
        <v>0.1</v>
      </c>
      <c r="HDH120" s="4">
        <f t="shared" si="1380"/>
        <v>2.2000000000000002</v>
      </c>
      <c r="HDK120" s="1" t="s">
        <v>539</v>
      </c>
      <c r="HDL120" s="4" t="str" cm="1">
        <f t="array" ref="HDL120:HDN120">IFERROR(VLOOKUP(HDK120,[1]MA!$A$6:$D$32,{2,3,4},0),IFERROR(VLOOKUP(HDK120,[1]MO!$A$6:$D$26,{2,3,4},0),IFERROR(VLOOKUP(HDK120,[1]MQ!$A$6:$D$26,{2,3,4},0),IFERROR(VLOOKUP(HDK120,[1]BA!$A$6:$H$184,{2,5,8},0),{"No encontrado","X","X"}))))</f>
        <v>ALAMBRE RECOCIDO</v>
      </c>
      <c r="HDM120" s="12" t="str">
        <v>Kg</v>
      </c>
      <c r="HDN120" s="4">
        <v>22</v>
      </c>
      <c r="HDO120" s="1">
        <f t="shared" ref="HDO120" si="8878">(HDO118+HDO119)*0.03</f>
        <v>0.1</v>
      </c>
      <c r="HDP120" s="4">
        <f t="shared" si="1382"/>
        <v>2.2000000000000002</v>
      </c>
      <c r="HDS120" s="1" t="s">
        <v>539</v>
      </c>
      <c r="HDT120" s="4" t="str" cm="1">
        <f t="array" ref="HDT120:HDV120">IFERROR(VLOOKUP(HDS120,[1]MA!$A$6:$D$32,{2,3,4},0),IFERROR(VLOOKUP(HDS120,[1]MO!$A$6:$D$26,{2,3,4},0),IFERROR(VLOOKUP(HDS120,[1]MQ!$A$6:$D$26,{2,3,4},0),IFERROR(VLOOKUP(HDS120,[1]BA!$A$6:$H$184,{2,5,8},0),{"No encontrado","X","X"}))))</f>
        <v>ALAMBRE RECOCIDO</v>
      </c>
      <c r="HDU120" s="12" t="str">
        <v>Kg</v>
      </c>
      <c r="HDV120" s="4">
        <v>22</v>
      </c>
      <c r="HDW120" s="1">
        <f t="shared" ref="HDW120" si="8879">(HDW118+HDW119)*0.03</f>
        <v>0.1</v>
      </c>
      <c r="HDX120" s="4">
        <f t="shared" si="1384"/>
        <v>2.2000000000000002</v>
      </c>
      <c r="HEA120" s="1" t="s">
        <v>539</v>
      </c>
      <c r="HEB120" s="4" t="str" cm="1">
        <f t="array" ref="HEB120:HED120">IFERROR(VLOOKUP(HEA120,[1]MA!$A$6:$D$32,{2,3,4},0),IFERROR(VLOOKUP(HEA120,[1]MO!$A$6:$D$26,{2,3,4},0),IFERROR(VLOOKUP(HEA120,[1]MQ!$A$6:$D$26,{2,3,4},0),IFERROR(VLOOKUP(HEA120,[1]BA!$A$6:$H$184,{2,5,8},0),{"No encontrado","X","X"}))))</f>
        <v>ALAMBRE RECOCIDO</v>
      </c>
      <c r="HEC120" s="12" t="str">
        <v>Kg</v>
      </c>
      <c r="HED120" s="4">
        <v>22</v>
      </c>
      <c r="HEE120" s="1">
        <f t="shared" ref="HEE120" si="8880">(HEE118+HEE119)*0.03</f>
        <v>0.1</v>
      </c>
      <c r="HEF120" s="4">
        <f t="shared" si="1386"/>
        <v>2.2000000000000002</v>
      </c>
      <c r="HEI120" s="1" t="s">
        <v>539</v>
      </c>
      <c r="HEJ120" s="4" t="str" cm="1">
        <f t="array" ref="HEJ120:HEL120">IFERROR(VLOOKUP(HEI120,[1]MA!$A$6:$D$32,{2,3,4},0),IFERROR(VLOOKUP(HEI120,[1]MO!$A$6:$D$26,{2,3,4},0),IFERROR(VLOOKUP(HEI120,[1]MQ!$A$6:$D$26,{2,3,4},0),IFERROR(VLOOKUP(HEI120,[1]BA!$A$6:$H$184,{2,5,8},0),{"No encontrado","X","X"}))))</f>
        <v>ALAMBRE RECOCIDO</v>
      </c>
      <c r="HEK120" s="12" t="str">
        <v>Kg</v>
      </c>
      <c r="HEL120" s="4">
        <v>22</v>
      </c>
      <c r="HEM120" s="1">
        <f t="shared" ref="HEM120" si="8881">(HEM118+HEM119)*0.03</f>
        <v>0.1</v>
      </c>
      <c r="HEN120" s="4">
        <f t="shared" si="1388"/>
        <v>2.2000000000000002</v>
      </c>
      <c r="HEQ120" s="1" t="s">
        <v>539</v>
      </c>
      <c r="HER120" s="4" t="str" cm="1">
        <f t="array" ref="HER120:HET120">IFERROR(VLOOKUP(HEQ120,[1]MA!$A$6:$D$32,{2,3,4},0),IFERROR(VLOOKUP(HEQ120,[1]MO!$A$6:$D$26,{2,3,4},0),IFERROR(VLOOKUP(HEQ120,[1]MQ!$A$6:$D$26,{2,3,4},0),IFERROR(VLOOKUP(HEQ120,[1]BA!$A$6:$H$184,{2,5,8},0),{"No encontrado","X","X"}))))</f>
        <v>ALAMBRE RECOCIDO</v>
      </c>
      <c r="HES120" s="12" t="str">
        <v>Kg</v>
      </c>
      <c r="HET120" s="4">
        <v>22</v>
      </c>
      <c r="HEU120" s="1">
        <f t="shared" ref="HEU120" si="8882">(HEU118+HEU119)*0.03</f>
        <v>0.1</v>
      </c>
      <c r="HEV120" s="4">
        <f t="shared" si="1390"/>
        <v>2.2000000000000002</v>
      </c>
      <c r="HEY120" s="1" t="s">
        <v>539</v>
      </c>
      <c r="HEZ120" s="4" t="str" cm="1">
        <f t="array" ref="HEZ120:HFB120">IFERROR(VLOOKUP(HEY120,[1]MA!$A$6:$D$32,{2,3,4},0),IFERROR(VLOOKUP(HEY120,[1]MO!$A$6:$D$26,{2,3,4},0),IFERROR(VLOOKUP(HEY120,[1]MQ!$A$6:$D$26,{2,3,4},0),IFERROR(VLOOKUP(HEY120,[1]BA!$A$6:$H$184,{2,5,8},0),{"No encontrado","X","X"}))))</f>
        <v>ALAMBRE RECOCIDO</v>
      </c>
      <c r="HFA120" s="12" t="str">
        <v>Kg</v>
      </c>
      <c r="HFB120" s="4">
        <v>22</v>
      </c>
      <c r="HFC120" s="1">
        <f t="shared" ref="HFC120" si="8883">(HFC118+HFC119)*0.03</f>
        <v>0.1</v>
      </c>
      <c r="HFD120" s="4">
        <f t="shared" si="1392"/>
        <v>2.2000000000000002</v>
      </c>
      <c r="HFG120" s="1" t="s">
        <v>539</v>
      </c>
      <c r="HFH120" s="4" t="str" cm="1">
        <f t="array" ref="HFH120:HFJ120">IFERROR(VLOOKUP(HFG120,[1]MA!$A$6:$D$32,{2,3,4},0),IFERROR(VLOOKUP(HFG120,[1]MO!$A$6:$D$26,{2,3,4},0),IFERROR(VLOOKUP(HFG120,[1]MQ!$A$6:$D$26,{2,3,4},0),IFERROR(VLOOKUP(HFG120,[1]BA!$A$6:$H$184,{2,5,8},0),{"No encontrado","X","X"}))))</f>
        <v>ALAMBRE RECOCIDO</v>
      </c>
      <c r="HFI120" s="12" t="str">
        <v>Kg</v>
      </c>
      <c r="HFJ120" s="4">
        <v>22</v>
      </c>
      <c r="HFK120" s="1">
        <f t="shared" ref="HFK120" si="8884">(HFK118+HFK119)*0.03</f>
        <v>0.1</v>
      </c>
      <c r="HFL120" s="4">
        <f t="shared" si="1394"/>
        <v>2.2000000000000002</v>
      </c>
      <c r="HFO120" s="1" t="s">
        <v>539</v>
      </c>
      <c r="HFP120" s="4" t="str" cm="1">
        <f t="array" ref="HFP120:HFR120">IFERROR(VLOOKUP(HFO120,[1]MA!$A$6:$D$32,{2,3,4},0),IFERROR(VLOOKUP(HFO120,[1]MO!$A$6:$D$26,{2,3,4},0),IFERROR(VLOOKUP(HFO120,[1]MQ!$A$6:$D$26,{2,3,4},0),IFERROR(VLOOKUP(HFO120,[1]BA!$A$6:$H$184,{2,5,8},0),{"No encontrado","X","X"}))))</f>
        <v>ALAMBRE RECOCIDO</v>
      </c>
      <c r="HFQ120" s="12" t="str">
        <v>Kg</v>
      </c>
      <c r="HFR120" s="4">
        <v>22</v>
      </c>
      <c r="HFS120" s="1">
        <f t="shared" ref="HFS120" si="8885">(HFS118+HFS119)*0.03</f>
        <v>0.1</v>
      </c>
      <c r="HFT120" s="4">
        <f t="shared" si="1396"/>
        <v>2.2000000000000002</v>
      </c>
      <c r="HFW120" s="1" t="s">
        <v>539</v>
      </c>
      <c r="HFX120" s="4" t="str" cm="1">
        <f t="array" ref="HFX120:HFZ120">IFERROR(VLOOKUP(HFW120,[1]MA!$A$6:$D$32,{2,3,4},0),IFERROR(VLOOKUP(HFW120,[1]MO!$A$6:$D$26,{2,3,4},0),IFERROR(VLOOKUP(HFW120,[1]MQ!$A$6:$D$26,{2,3,4},0),IFERROR(VLOOKUP(HFW120,[1]BA!$A$6:$H$184,{2,5,8},0),{"No encontrado","X","X"}))))</f>
        <v>ALAMBRE RECOCIDO</v>
      </c>
      <c r="HFY120" s="12" t="str">
        <v>Kg</v>
      </c>
      <c r="HFZ120" s="4">
        <v>22</v>
      </c>
      <c r="HGA120" s="1">
        <f t="shared" ref="HGA120" si="8886">(HGA118+HGA119)*0.03</f>
        <v>0.1</v>
      </c>
      <c r="HGB120" s="4">
        <f t="shared" si="1398"/>
        <v>2.2000000000000002</v>
      </c>
      <c r="HGE120" s="1" t="s">
        <v>539</v>
      </c>
      <c r="HGF120" s="4" t="str" cm="1">
        <f t="array" ref="HGF120:HGH120">IFERROR(VLOOKUP(HGE120,[1]MA!$A$6:$D$32,{2,3,4},0),IFERROR(VLOOKUP(HGE120,[1]MO!$A$6:$D$26,{2,3,4},0),IFERROR(VLOOKUP(HGE120,[1]MQ!$A$6:$D$26,{2,3,4},0),IFERROR(VLOOKUP(HGE120,[1]BA!$A$6:$H$184,{2,5,8},0),{"No encontrado","X","X"}))))</f>
        <v>ALAMBRE RECOCIDO</v>
      </c>
      <c r="HGG120" s="12" t="str">
        <v>Kg</v>
      </c>
      <c r="HGH120" s="4">
        <v>22</v>
      </c>
      <c r="HGI120" s="1">
        <f t="shared" ref="HGI120" si="8887">(HGI118+HGI119)*0.03</f>
        <v>0.1</v>
      </c>
      <c r="HGJ120" s="4">
        <f t="shared" si="1400"/>
        <v>2.2000000000000002</v>
      </c>
      <c r="HGM120" s="1" t="s">
        <v>539</v>
      </c>
      <c r="HGN120" s="4" t="str" cm="1">
        <f t="array" ref="HGN120:HGP120">IFERROR(VLOOKUP(HGM120,[1]MA!$A$6:$D$32,{2,3,4},0),IFERROR(VLOOKUP(HGM120,[1]MO!$A$6:$D$26,{2,3,4},0),IFERROR(VLOOKUP(HGM120,[1]MQ!$A$6:$D$26,{2,3,4},0),IFERROR(VLOOKUP(HGM120,[1]BA!$A$6:$H$184,{2,5,8},0),{"No encontrado","X","X"}))))</f>
        <v>ALAMBRE RECOCIDO</v>
      </c>
      <c r="HGO120" s="12" t="str">
        <v>Kg</v>
      </c>
      <c r="HGP120" s="4">
        <v>22</v>
      </c>
      <c r="HGQ120" s="1">
        <f t="shared" ref="HGQ120" si="8888">(HGQ118+HGQ119)*0.03</f>
        <v>0.1</v>
      </c>
      <c r="HGR120" s="4">
        <f t="shared" si="1402"/>
        <v>2.2000000000000002</v>
      </c>
      <c r="HGU120" s="1" t="s">
        <v>539</v>
      </c>
      <c r="HGV120" s="4" t="str" cm="1">
        <f t="array" ref="HGV120:HGX120">IFERROR(VLOOKUP(HGU120,[1]MA!$A$6:$D$32,{2,3,4},0),IFERROR(VLOOKUP(HGU120,[1]MO!$A$6:$D$26,{2,3,4},0),IFERROR(VLOOKUP(HGU120,[1]MQ!$A$6:$D$26,{2,3,4},0),IFERROR(VLOOKUP(HGU120,[1]BA!$A$6:$H$184,{2,5,8},0),{"No encontrado","X","X"}))))</f>
        <v>ALAMBRE RECOCIDO</v>
      </c>
      <c r="HGW120" s="12" t="str">
        <v>Kg</v>
      </c>
      <c r="HGX120" s="4">
        <v>22</v>
      </c>
      <c r="HGY120" s="1">
        <f t="shared" ref="HGY120" si="8889">(HGY118+HGY119)*0.03</f>
        <v>0.1</v>
      </c>
      <c r="HGZ120" s="4">
        <f t="shared" si="1404"/>
        <v>2.2000000000000002</v>
      </c>
      <c r="HHC120" s="1" t="s">
        <v>539</v>
      </c>
      <c r="HHD120" s="4" t="str" cm="1">
        <f t="array" ref="HHD120:HHF120">IFERROR(VLOOKUP(HHC120,[1]MA!$A$6:$D$32,{2,3,4},0),IFERROR(VLOOKUP(HHC120,[1]MO!$A$6:$D$26,{2,3,4},0),IFERROR(VLOOKUP(HHC120,[1]MQ!$A$6:$D$26,{2,3,4},0),IFERROR(VLOOKUP(HHC120,[1]BA!$A$6:$H$184,{2,5,8},0),{"No encontrado","X","X"}))))</f>
        <v>ALAMBRE RECOCIDO</v>
      </c>
      <c r="HHE120" s="12" t="str">
        <v>Kg</v>
      </c>
      <c r="HHF120" s="4">
        <v>22</v>
      </c>
      <c r="HHG120" s="1">
        <f t="shared" ref="HHG120" si="8890">(HHG118+HHG119)*0.03</f>
        <v>0.1</v>
      </c>
      <c r="HHH120" s="4">
        <f t="shared" si="1406"/>
        <v>2.2000000000000002</v>
      </c>
      <c r="HHK120" s="1" t="s">
        <v>539</v>
      </c>
      <c r="HHL120" s="4" t="str" cm="1">
        <f t="array" ref="HHL120:HHN120">IFERROR(VLOOKUP(HHK120,[1]MA!$A$6:$D$32,{2,3,4},0),IFERROR(VLOOKUP(HHK120,[1]MO!$A$6:$D$26,{2,3,4},0),IFERROR(VLOOKUP(HHK120,[1]MQ!$A$6:$D$26,{2,3,4},0),IFERROR(VLOOKUP(HHK120,[1]BA!$A$6:$H$184,{2,5,8},0),{"No encontrado","X","X"}))))</f>
        <v>ALAMBRE RECOCIDO</v>
      </c>
      <c r="HHM120" s="12" t="str">
        <v>Kg</v>
      </c>
      <c r="HHN120" s="4">
        <v>22</v>
      </c>
      <c r="HHO120" s="1">
        <f t="shared" ref="HHO120" si="8891">(HHO118+HHO119)*0.03</f>
        <v>0.1</v>
      </c>
      <c r="HHP120" s="4">
        <f t="shared" si="1408"/>
        <v>2.2000000000000002</v>
      </c>
      <c r="HHS120" s="1" t="s">
        <v>539</v>
      </c>
      <c r="HHT120" s="4" t="str" cm="1">
        <f t="array" ref="HHT120:HHV120">IFERROR(VLOOKUP(HHS120,[1]MA!$A$6:$D$32,{2,3,4},0),IFERROR(VLOOKUP(HHS120,[1]MO!$A$6:$D$26,{2,3,4},0),IFERROR(VLOOKUP(HHS120,[1]MQ!$A$6:$D$26,{2,3,4},0),IFERROR(VLOOKUP(HHS120,[1]BA!$A$6:$H$184,{2,5,8},0),{"No encontrado","X","X"}))))</f>
        <v>ALAMBRE RECOCIDO</v>
      </c>
      <c r="HHU120" s="12" t="str">
        <v>Kg</v>
      </c>
      <c r="HHV120" s="4">
        <v>22</v>
      </c>
      <c r="HHW120" s="1">
        <f t="shared" ref="HHW120" si="8892">(HHW118+HHW119)*0.03</f>
        <v>0.1</v>
      </c>
      <c r="HHX120" s="4">
        <f t="shared" si="1410"/>
        <v>2.2000000000000002</v>
      </c>
      <c r="HIA120" s="1" t="s">
        <v>539</v>
      </c>
      <c r="HIB120" s="4" t="str" cm="1">
        <f t="array" ref="HIB120:HID120">IFERROR(VLOOKUP(HIA120,[1]MA!$A$6:$D$32,{2,3,4},0),IFERROR(VLOOKUP(HIA120,[1]MO!$A$6:$D$26,{2,3,4},0),IFERROR(VLOOKUP(HIA120,[1]MQ!$A$6:$D$26,{2,3,4},0),IFERROR(VLOOKUP(HIA120,[1]BA!$A$6:$H$184,{2,5,8},0),{"No encontrado","X","X"}))))</f>
        <v>ALAMBRE RECOCIDO</v>
      </c>
      <c r="HIC120" s="12" t="str">
        <v>Kg</v>
      </c>
      <c r="HID120" s="4">
        <v>22</v>
      </c>
      <c r="HIE120" s="1">
        <f t="shared" ref="HIE120" si="8893">(HIE118+HIE119)*0.03</f>
        <v>0.1</v>
      </c>
      <c r="HIF120" s="4">
        <f t="shared" si="1412"/>
        <v>2.2000000000000002</v>
      </c>
      <c r="HII120" s="1" t="s">
        <v>539</v>
      </c>
      <c r="HIJ120" s="4" t="str" cm="1">
        <f t="array" ref="HIJ120:HIL120">IFERROR(VLOOKUP(HII120,[1]MA!$A$6:$D$32,{2,3,4},0),IFERROR(VLOOKUP(HII120,[1]MO!$A$6:$D$26,{2,3,4},0),IFERROR(VLOOKUP(HII120,[1]MQ!$A$6:$D$26,{2,3,4},0),IFERROR(VLOOKUP(HII120,[1]BA!$A$6:$H$184,{2,5,8},0),{"No encontrado","X","X"}))))</f>
        <v>ALAMBRE RECOCIDO</v>
      </c>
      <c r="HIK120" s="12" t="str">
        <v>Kg</v>
      </c>
      <c r="HIL120" s="4">
        <v>22</v>
      </c>
      <c r="HIM120" s="1">
        <f t="shared" ref="HIM120" si="8894">(HIM118+HIM119)*0.03</f>
        <v>0.1</v>
      </c>
      <c r="HIN120" s="4">
        <f t="shared" si="1414"/>
        <v>2.2000000000000002</v>
      </c>
      <c r="HIQ120" s="1" t="s">
        <v>539</v>
      </c>
      <c r="HIR120" s="4" t="str" cm="1">
        <f t="array" ref="HIR120:HIT120">IFERROR(VLOOKUP(HIQ120,[1]MA!$A$6:$D$32,{2,3,4},0),IFERROR(VLOOKUP(HIQ120,[1]MO!$A$6:$D$26,{2,3,4},0),IFERROR(VLOOKUP(HIQ120,[1]MQ!$A$6:$D$26,{2,3,4},0),IFERROR(VLOOKUP(HIQ120,[1]BA!$A$6:$H$184,{2,5,8},0),{"No encontrado","X","X"}))))</f>
        <v>ALAMBRE RECOCIDO</v>
      </c>
      <c r="HIS120" s="12" t="str">
        <v>Kg</v>
      </c>
      <c r="HIT120" s="4">
        <v>22</v>
      </c>
      <c r="HIU120" s="1">
        <f t="shared" ref="HIU120" si="8895">(HIU118+HIU119)*0.03</f>
        <v>0.1</v>
      </c>
      <c r="HIV120" s="4">
        <f t="shared" si="1416"/>
        <v>2.2000000000000002</v>
      </c>
      <c r="HIY120" s="1" t="s">
        <v>539</v>
      </c>
      <c r="HIZ120" s="4" t="str" cm="1">
        <f t="array" ref="HIZ120:HJB120">IFERROR(VLOOKUP(HIY120,[1]MA!$A$6:$D$32,{2,3,4},0),IFERROR(VLOOKUP(HIY120,[1]MO!$A$6:$D$26,{2,3,4},0),IFERROR(VLOOKUP(HIY120,[1]MQ!$A$6:$D$26,{2,3,4},0),IFERROR(VLOOKUP(HIY120,[1]BA!$A$6:$H$184,{2,5,8},0),{"No encontrado","X","X"}))))</f>
        <v>ALAMBRE RECOCIDO</v>
      </c>
      <c r="HJA120" s="12" t="str">
        <v>Kg</v>
      </c>
      <c r="HJB120" s="4">
        <v>22</v>
      </c>
      <c r="HJC120" s="1">
        <f t="shared" ref="HJC120" si="8896">(HJC118+HJC119)*0.03</f>
        <v>0.1</v>
      </c>
      <c r="HJD120" s="4">
        <f t="shared" si="1418"/>
        <v>2.2000000000000002</v>
      </c>
      <c r="HJG120" s="1" t="s">
        <v>539</v>
      </c>
      <c r="HJH120" s="4" t="str" cm="1">
        <f t="array" ref="HJH120:HJJ120">IFERROR(VLOOKUP(HJG120,[1]MA!$A$6:$D$32,{2,3,4},0),IFERROR(VLOOKUP(HJG120,[1]MO!$A$6:$D$26,{2,3,4},0),IFERROR(VLOOKUP(HJG120,[1]MQ!$A$6:$D$26,{2,3,4},0),IFERROR(VLOOKUP(HJG120,[1]BA!$A$6:$H$184,{2,5,8},0),{"No encontrado","X","X"}))))</f>
        <v>ALAMBRE RECOCIDO</v>
      </c>
      <c r="HJI120" s="12" t="str">
        <v>Kg</v>
      </c>
      <c r="HJJ120" s="4">
        <v>22</v>
      </c>
      <c r="HJK120" s="1">
        <f t="shared" ref="HJK120" si="8897">(HJK118+HJK119)*0.03</f>
        <v>0.1</v>
      </c>
      <c r="HJL120" s="4">
        <f t="shared" si="1420"/>
        <v>2.2000000000000002</v>
      </c>
      <c r="HJO120" s="1" t="s">
        <v>539</v>
      </c>
      <c r="HJP120" s="4" t="str" cm="1">
        <f t="array" ref="HJP120:HJR120">IFERROR(VLOOKUP(HJO120,[1]MA!$A$6:$D$32,{2,3,4},0),IFERROR(VLOOKUP(HJO120,[1]MO!$A$6:$D$26,{2,3,4},0),IFERROR(VLOOKUP(HJO120,[1]MQ!$A$6:$D$26,{2,3,4},0),IFERROR(VLOOKUP(HJO120,[1]BA!$A$6:$H$184,{2,5,8},0),{"No encontrado","X","X"}))))</f>
        <v>ALAMBRE RECOCIDO</v>
      </c>
      <c r="HJQ120" s="12" t="str">
        <v>Kg</v>
      </c>
      <c r="HJR120" s="4">
        <v>22</v>
      </c>
      <c r="HJS120" s="1">
        <f t="shared" ref="HJS120" si="8898">(HJS118+HJS119)*0.03</f>
        <v>0.1</v>
      </c>
      <c r="HJT120" s="4">
        <f t="shared" si="1422"/>
        <v>2.2000000000000002</v>
      </c>
      <c r="HJW120" s="1" t="s">
        <v>539</v>
      </c>
      <c r="HJX120" s="4" t="str" cm="1">
        <f t="array" ref="HJX120:HJZ120">IFERROR(VLOOKUP(HJW120,[1]MA!$A$6:$D$32,{2,3,4},0),IFERROR(VLOOKUP(HJW120,[1]MO!$A$6:$D$26,{2,3,4},0),IFERROR(VLOOKUP(HJW120,[1]MQ!$A$6:$D$26,{2,3,4},0),IFERROR(VLOOKUP(HJW120,[1]BA!$A$6:$H$184,{2,5,8},0),{"No encontrado","X","X"}))))</f>
        <v>ALAMBRE RECOCIDO</v>
      </c>
      <c r="HJY120" s="12" t="str">
        <v>Kg</v>
      </c>
      <c r="HJZ120" s="4">
        <v>22</v>
      </c>
      <c r="HKA120" s="1">
        <f t="shared" ref="HKA120" si="8899">(HKA118+HKA119)*0.03</f>
        <v>0.1</v>
      </c>
      <c r="HKB120" s="4">
        <f t="shared" si="1424"/>
        <v>2.2000000000000002</v>
      </c>
      <c r="HKE120" s="1" t="s">
        <v>539</v>
      </c>
      <c r="HKF120" s="4" t="str" cm="1">
        <f t="array" ref="HKF120:HKH120">IFERROR(VLOOKUP(HKE120,[1]MA!$A$6:$D$32,{2,3,4},0),IFERROR(VLOOKUP(HKE120,[1]MO!$A$6:$D$26,{2,3,4},0),IFERROR(VLOOKUP(HKE120,[1]MQ!$A$6:$D$26,{2,3,4},0),IFERROR(VLOOKUP(HKE120,[1]BA!$A$6:$H$184,{2,5,8},0),{"No encontrado","X","X"}))))</f>
        <v>ALAMBRE RECOCIDO</v>
      </c>
      <c r="HKG120" s="12" t="str">
        <v>Kg</v>
      </c>
      <c r="HKH120" s="4">
        <v>22</v>
      </c>
      <c r="HKI120" s="1">
        <f t="shared" ref="HKI120" si="8900">(HKI118+HKI119)*0.03</f>
        <v>0.1</v>
      </c>
      <c r="HKJ120" s="4">
        <f t="shared" si="1426"/>
        <v>2.2000000000000002</v>
      </c>
      <c r="HKM120" s="1" t="s">
        <v>539</v>
      </c>
      <c r="HKN120" s="4" t="str" cm="1">
        <f t="array" ref="HKN120:HKP120">IFERROR(VLOOKUP(HKM120,[1]MA!$A$6:$D$32,{2,3,4},0),IFERROR(VLOOKUP(HKM120,[1]MO!$A$6:$D$26,{2,3,4},0),IFERROR(VLOOKUP(HKM120,[1]MQ!$A$6:$D$26,{2,3,4},0),IFERROR(VLOOKUP(HKM120,[1]BA!$A$6:$H$184,{2,5,8},0),{"No encontrado","X","X"}))))</f>
        <v>ALAMBRE RECOCIDO</v>
      </c>
      <c r="HKO120" s="12" t="str">
        <v>Kg</v>
      </c>
      <c r="HKP120" s="4">
        <v>22</v>
      </c>
      <c r="HKQ120" s="1">
        <f t="shared" ref="HKQ120" si="8901">(HKQ118+HKQ119)*0.03</f>
        <v>0.1</v>
      </c>
      <c r="HKR120" s="4">
        <f t="shared" si="1428"/>
        <v>2.2000000000000002</v>
      </c>
      <c r="HKU120" s="1" t="s">
        <v>539</v>
      </c>
      <c r="HKV120" s="4" t="str" cm="1">
        <f t="array" ref="HKV120:HKX120">IFERROR(VLOOKUP(HKU120,[1]MA!$A$6:$D$32,{2,3,4},0),IFERROR(VLOOKUP(HKU120,[1]MO!$A$6:$D$26,{2,3,4},0),IFERROR(VLOOKUP(HKU120,[1]MQ!$A$6:$D$26,{2,3,4},0),IFERROR(VLOOKUP(HKU120,[1]BA!$A$6:$H$184,{2,5,8},0),{"No encontrado","X","X"}))))</f>
        <v>ALAMBRE RECOCIDO</v>
      </c>
      <c r="HKW120" s="12" t="str">
        <v>Kg</v>
      </c>
      <c r="HKX120" s="4">
        <v>22</v>
      </c>
      <c r="HKY120" s="1">
        <f t="shared" ref="HKY120" si="8902">(HKY118+HKY119)*0.03</f>
        <v>0.1</v>
      </c>
      <c r="HKZ120" s="4">
        <f t="shared" si="1430"/>
        <v>2.2000000000000002</v>
      </c>
      <c r="HLC120" s="1" t="s">
        <v>539</v>
      </c>
      <c r="HLD120" s="4" t="str" cm="1">
        <f t="array" ref="HLD120:HLF120">IFERROR(VLOOKUP(HLC120,[1]MA!$A$6:$D$32,{2,3,4},0),IFERROR(VLOOKUP(HLC120,[1]MO!$A$6:$D$26,{2,3,4},0),IFERROR(VLOOKUP(HLC120,[1]MQ!$A$6:$D$26,{2,3,4},0),IFERROR(VLOOKUP(HLC120,[1]BA!$A$6:$H$184,{2,5,8},0),{"No encontrado","X","X"}))))</f>
        <v>ALAMBRE RECOCIDO</v>
      </c>
      <c r="HLE120" s="12" t="str">
        <v>Kg</v>
      </c>
      <c r="HLF120" s="4">
        <v>22</v>
      </c>
      <c r="HLG120" s="1">
        <f t="shared" ref="HLG120" si="8903">(HLG118+HLG119)*0.03</f>
        <v>0.1</v>
      </c>
      <c r="HLH120" s="4">
        <f t="shared" si="1432"/>
        <v>2.2000000000000002</v>
      </c>
      <c r="HLK120" s="1" t="s">
        <v>539</v>
      </c>
      <c r="HLL120" s="4" t="str" cm="1">
        <f t="array" ref="HLL120:HLN120">IFERROR(VLOOKUP(HLK120,[1]MA!$A$6:$D$32,{2,3,4},0),IFERROR(VLOOKUP(HLK120,[1]MO!$A$6:$D$26,{2,3,4},0),IFERROR(VLOOKUP(HLK120,[1]MQ!$A$6:$D$26,{2,3,4},0),IFERROR(VLOOKUP(HLK120,[1]BA!$A$6:$H$184,{2,5,8},0),{"No encontrado","X","X"}))))</f>
        <v>ALAMBRE RECOCIDO</v>
      </c>
      <c r="HLM120" s="12" t="str">
        <v>Kg</v>
      </c>
      <c r="HLN120" s="4">
        <v>22</v>
      </c>
      <c r="HLO120" s="1">
        <f t="shared" ref="HLO120" si="8904">(HLO118+HLO119)*0.03</f>
        <v>0.1</v>
      </c>
      <c r="HLP120" s="4">
        <f t="shared" si="1434"/>
        <v>2.2000000000000002</v>
      </c>
      <c r="HLS120" s="1" t="s">
        <v>539</v>
      </c>
      <c r="HLT120" s="4" t="str" cm="1">
        <f t="array" ref="HLT120:HLV120">IFERROR(VLOOKUP(HLS120,[1]MA!$A$6:$D$32,{2,3,4},0),IFERROR(VLOOKUP(HLS120,[1]MO!$A$6:$D$26,{2,3,4},0),IFERROR(VLOOKUP(HLS120,[1]MQ!$A$6:$D$26,{2,3,4},0),IFERROR(VLOOKUP(HLS120,[1]BA!$A$6:$H$184,{2,5,8},0),{"No encontrado","X","X"}))))</f>
        <v>ALAMBRE RECOCIDO</v>
      </c>
      <c r="HLU120" s="12" t="str">
        <v>Kg</v>
      </c>
      <c r="HLV120" s="4">
        <v>22</v>
      </c>
      <c r="HLW120" s="1">
        <f t="shared" ref="HLW120" si="8905">(HLW118+HLW119)*0.03</f>
        <v>0.1</v>
      </c>
      <c r="HLX120" s="4">
        <f t="shared" si="1436"/>
        <v>2.2000000000000002</v>
      </c>
      <c r="HMA120" s="1" t="s">
        <v>539</v>
      </c>
      <c r="HMB120" s="4" t="str" cm="1">
        <f t="array" ref="HMB120:HMD120">IFERROR(VLOOKUP(HMA120,[1]MA!$A$6:$D$32,{2,3,4},0),IFERROR(VLOOKUP(HMA120,[1]MO!$A$6:$D$26,{2,3,4},0),IFERROR(VLOOKUP(HMA120,[1]MQ!$A$6:$D$26,{2,3,4},0),IFERROR(VLOOKUP(HMA120,[1]BA!$A$6:$H$184,{2,5,8},0),{"No encontrado","X","X"}))))</f>
        <v>ALAMBRE RECOCIDO</v>
      </c>
      <c r="HMC120" s="12" t="str">
        <v>Kg</v>
      </c>
      <c r="HMD120" s="4">
        <v>22</v>
      </c>
      <c r="HME120" s="1">
        <f t="shared" ref="HME120" si="8906">(HME118+HME119)*0.03</f>
        <v>0.1</v>
      </c>
      <c r="HMF120" s="4">
        <f t="shared" si="1438"/>
        <v>2.2000000000000002</v>
      </c>
      <c r="HMI120" s="1" t="s">
        <v>539</v>
      </c>
      <c r="HMJ120" s="4" t="str" cm="1">
        <f t="array" ref="HMJ120:HML120">IFERROR(VLOOKUP(HMI120,[1]MA!$A$6:$D$32,{2,3,4},0),IFERROR(VLOOKUP(HMI120,[1]MO!$A$6:$D$26,{2,3,4},0),IFERROR(VLOOKUP(HMI120,[1]MQ!$A$6:$D$26,{2,3,4},0),IFERROR(VLOOKUP(HMI120,[1]BA!$A$6:$H$184,{2,5,8},0),{"No encontrado","X","X"}))))</f>
        <v>ALAMBRE RECOCIDO</v>
      </c>
      <c r="HMK120" s="12" t="str">
        <v>Kg</v>
      </c>
      <c r="HML120" s="4">
        <v>22</v>
      </c>
      <c r="HMM120" s="1">
        <f t="shared" ref="HMM120" si="8907">(HMM118+HMM119)*0.03</f>
        <v>0.1</v>
      </c>
      <c r="HMN120" s="4">
        <f t="shared" si="1440"/>
        <v>2.2000000000000002</v>
      </c>
      <c r="HMQ120" s="1" t="s">
        <v>539</v>
      </c>
      <c r="HMR120" s="4" t="str" cm="1">
        <f t="array" ref="HMR120:HMT120">IFERROR(VLOOKUP(HMQ120,[1]MA!$A$6:$D$32,{2,3,4},0),IFERROR(VLOOKUP(HMQ120,[1]MO!$A$6:$D$26,{2,3,4},0),IFERROR(VLOOKUP(HMQ120,[1]MQ!$A$6:$D$26,{2,3,4},0),IFERROR(VLOOKUP(HMQ120,[1]BA!$A$6:$H$184,{2,5,8},0),{"No encontrado","X","X"}))))</f>
        <v>ALAMBRE RECOCIDO</v>
      </c>
      <c r="HMS120" s="12" t="str">
        <v>Kg</v>
      </c>
      <c r="HMT120" s="4">
        <v>22</v>
      </c>
      <c r="HMU120" s="1">
        <f t="shared" ref="HMU120" si="8908">(HMU118+HMU119)*0.03</f>
        <v>0.1</v>
      </c>
      <c r="HMV120" s="4">
        <f t="shared" si="1442"/>
        <v>2.2000000000000002</v>
      </c>
      <c r="HMY120" s="1" t="s">
        <v>539</v>
      </c>
      <c r="HMZ120" s="4" t="str" cm="1">
        <f t="array" ref="HMZ120:HNB120">IFERROR(VLOOKUP(HMY120,[1]MA!$A$6:$D$32,{2,3,4},0),IFERROR(VLOOKUP(HMY120,[1]MO!$A$6:$D$26,{2,3,4},0),IFERROR(VLOOKUP(HMY120,[1]MQ!$A$6:$D$26,{2,3,4},0),IFERROR(VLOOKUP(HMY120,[1]BA!$A$6:$H$184,{2,5,8},0),{"No encontrado","X","X"}))))</f>
        <v>ALAMBRE RECOCIDO</v>
      </c>
      <c r="HNA120" s="12" t="str">
        <v>Kg</v>
      </c>
      <c r="HNB120" s="4">
        <v>22</v>
      </c>
      <c r="HNC120" s="1">
        <f t="shared" ref="HNC120" si="8909">(HNC118+HNC119)*0.03</f>
        <v>0.1</v>
      </c>
      <c r="HND120" s="4">
        <f t="shared" si="1444"/>
        <v>2.2000000000000002</v>
      </c>
      <c r="HNG120" s="1" t="s">
        <v>539</v>
      </c>
      <c r="HNH120" s="4" t="str" cm="1">
        <f t="array" ref="HNH120:HNJ120">IFERROR(VLOOKUP(HNG120,[1]MA!$A$6:$D$32,{2,3,4},0),IFERROR(VLOOKUP(HNG120,[1]MO!$A$6:$D$26,{2,3,4},0),IFERROR(VLOOKUP(HNG120,[1]MQ!$A$6:$D$26,{2,3,4},0),IFERROR(VLOOKUP(HNG120,[1]BA!$A$6:$H$184,{2,5,8},0),{"No encontrado","X","X"}))))</f>
        <v>ALAMBRE RECOCIDO</v>
      </c>
      <c r="HNI120" s="12" t="str">
        <v>Kg</v>
      </c>
      <c r="HNJ120" s="4">
        <v>22</v>
      </c>
      <c r="HNK120" s="1">
        <f t="shared" ref="HNK120" si="8910">(HNK118+HNK119)*0.03</f>
        <v>0.1</v>
      </c>
      <c r="HNL120" s="4">
        <f t="shared" si="1446"/>
        <v>2.2000000000000002</v>
      </c>
      <c r="HNO120" s="1" t="s">
        <v>539</v>
      </c>
      <c r="HNP120" s="4" t="str" cm="1">
        <f t="array" ref="HNP120:HNR120">IFERROR(VLOOKUP(HNO120,[1]MA!$A$6:$D$32,{2,3,4},0),IFERROR(VLOOKUP(HNO120,[1]MO!$A$6:$D$26,{2,3,4},0),IFERROR(VLOOKUP(HNO120,[1]MQ!$A$6:$D$26,{2,3,4},0),IFERROR(VLOOKUP(HNO120,[1]BA!$A$6:$H$184,{2,5,8},0),{"No encontrado","X","X"}))))</f>
        <v>ALAMBRE RECOCIDO</v>
      </c>
      <c r="HNQ120" s="12" t="str">
        <v>Kg</v>
      </c>
      <c r="HNR120" s="4">
        <v>22</v>
      </c>
      <c r="HNS120" s="1">
        <f t="shared" ref="HNS120" si="8911">(HNS118+HNS119)*0.03</f>
        <v>0.1</v>
      </c>
      <c r="HNT120" s="4">
        <f t="shared" si="1448"/>
        <v>2.2000000000000002</v>
      </c>
      <c r="HNW120" s="1" t="s">
        <v>539</v>
      </c>
      <c r="HNX120" s="4" t="str" cm="1">
        <f t="array" ref="HNX120:HNZ120">IFERROR(VLOOKUP(HNW120,[1]MA!$A$6:$D$32,{2,3,4},0),IFERROR(VLOOKUP(HNW120,[1]MO!$A$6:$D$26,{2,3,4},0),IFERROR(VLOOKUP(HNW120,[1]MQ!$A$6:$D$26,{2,3,4},0),IFERROR(VLOOKUP(HNW120,[1]BA!$A$6:$H$184,{2,5,8},0),{"No encontrado","X","X"}))))</f>
        <v>ALAMBRE RECOCIDO</v>
      </c>
      <c r="HNY120" s="12" t="str">
        <v>Kg</v>
      </c>
      <c r="HNZ120" s="4">
        <v>22</v>
      </c>
      <c r="HOA120" s="1">
        <f t="shared" ref="HOA120" si="8912">(HOA118+HOA119)*0.03</f>
        <v>0.1</v>
      </c>
      <c r="HOB120" s="4">
        <f t="shared" si="1450"/>
        <v>2.2000000000000002</v>
      </c>
      <c r="HOE120" s="1" t="s">
        <v>539</v>
      </c>
      <c r="HOF120" s="4" t="str" cm="1">
        <f t="array" ref="HOF120:HOH120">IFERROR(VLOOKUP(HOE120,[1]MA!$A$6:$D$32,{2,3,4},0),IFERROR(VLOOKUP(HOE120,[1]MO!$A$6:$D$26,{2,3,4},0),IFERROR(VLOOKUP(HOE120,[1]MQ!$A$6:$D$26,{2,3,4},0),IFERROR(VLOOKUP(HOE120,[1]BA!$A$6:$H$184,{2,5,8},0),{"No encontrado","X","X"}))))</f>
        <v>ALAMBRE RECOCIDO</v>
      </c>
      <c r="HOG120" s="12" t="str">
        <v>Kg</v>
      </c>
      <c r="HOH120" s="4">
        <v>22</v>
      </c>
      <c r="HOI120" s="1">
        <f t="shared" ref="HOI120" si="8913">(HOI118+HOI119)*0.03</f>
        <v>0.1</v>
      </c>
      <c r="HOJ120" s="4">
        <f t="shared" si="1452"/>
        <v>2.2000000000000002</v>
      </c>
      <c r="HOM120" s="1" t="s">
        <v>539</v>
      </c>
      <c r="HON120" s="4" t="str" cm="1">
        <f t="array" ref="HON120:HOP120">IFERROR(VLOOKUP(HOM120,[1]MA!$A$6:$D$32,{2,3,4},0),IFERROR(VLOOKUP(HOM120,[1]MO!$A$6:$D$26,{2,3,4},0),IFERROR(VLOOKUP(HOM120,[1]MQ!$A$6:$D$26,{2,3,4},0),IFERROR(VLOOKUP(HOM120,[1]BA!$A$6:$H$184,{2,5,8},0),{"No encontrado","X","X"}))))</f>
        <v>ALAMBRE RECOCIDO</v>
      </c>
      <c r="HOO120" s="12" t="str">
        <v>Kg</v>
      </c>
      <c r="HOP120" s="4">
        <v>22</v>
      </c>
      <c r="HOQ120" s="1">
        <f t="shared" ref="HOQ120" si="8914">(HOQ118+HOQ119)*0.03</f>
        <v>0.1</v>
      </c>
      <c r="HOR120" s="4">
        <f t="shared" si="1454"/>
        <v>2.2000000000000002</v>
      </c>
      <c r="HOU120" s="1" t="s">
        <v>539</v>
      </c>
      <c r="HOV120" s="4" t="str" cm="1">
        <f t="array" ref="HOV120:HOX120">IFERROR(VLOOKUP(HOU120,[1]MA!$A$6:$D$32,{2,3,4},0),IFERROR(VLOOKUP(HOU120,[1]MO!$A$6:$D$26,{2,3,4},0),IFERROR(VLOOKUP(HOU120,[1]MQ!$A$6:$D$26,{2,3,4},0),IFERROR(VLOOKUP(HOU120,[1]BA!$A$6:$H$184,{2,5,8},0),{"No encontrado","X","X"}))))</f>
        <v>ALAMBRE RECOCIDO</v>
      </c>
      <c r="HOW120" s="12" t="str">
        <v>Kg</v>
      </c>
      <c r="HOX120" s="4">
        <v>22</v>
      </c>
      <c r="HOY120" s="1">
        <f t="shared" ref="HOY120" si="8915">(HOY118+HOY119)*0.03</f>
        <v>0.1</v>
      </c>
      <c r="HOZ120" s="4">
        <f t="shared" si="1456"/>
        <v>2.2000000000000002</v>
      </c>
      <c r="HPC120" s="1" t="s">
        <v>539</v>
      </c>
      <c r="HPD120" s="4" t="str" cm="1">
        <f t="array" ref="HPD120:HPF120">IFERROR(VLOOKUP(HPC120,[1]MA!$A$6:$D$32,{2,3,4},0),IFERROR(VLOOKUP(HPC120,[1]MO!$A$6:$D$26,{2,3,4},0),IFERROR(VLOOKUP(HPC120,[1]MQ!$A$6:$D$26,{2,3,4},0),IFERROR(VLOOKUP(HPC120,[1]BA!$A$6:$H$184,{2,5,8},0),{"No encontrado","X","X"}))))</f>
        <v>ALAMBRE RECOCIDO</v>
      </c>
      <c r="HPE120" s="12" t="str">
        <v>Kg</v>
      </c>
      <c r="HPF120" s="4">
        <v>22</v>
      </c>
      <c r="HPG120" s="1">
        <f t="shared" ref="HPG120" si="8916">(HPG118+HPG119)*0.03</f>
        <v>0.1</v>
      </c>
      <c r="HPH120" s="4">
        <f t="shared" si="1458"/>
        <v>2.2000000000000002</v>
      </c>
      <c r="HPK120" s="1" t="s">
        <v>539</v>
      </c>
      <c r="HPL120" s="4" t="str" cm="1">
        <f t="array" ref="HPL120:HPN120">IFERROR(VLOOKUP(HPK120,[1]MA!$A$6:$D$32,{2,3,4},0),IFERROR(VLOOKUP(HPK120,[1]MO!$A$6:$D$26,{2,3,4},0),IFERROR(VLOOKUP(HPK120,[1]MQ!$A$6:$D$26,{2,3,4},0),IFERROR(VLOOKUP(HPK120,[1]BA!$A$6:$H$184,{2,5,8},0),{"No encontrado","X","X"}))))</f>
        <v>ALAMBRE RECOCIDO</v>
      </c>
      <c r="HPM120" s="12" t="str">
        <v>Kg</v>
      </c>
      <c r="HPN120" s="4">
        <v>22</v>
      </c>
      <c r="HPO120" s="1">
        <f t="shared" ref="HPO120" si="8917">(HPO118+HPO119)*0.03</f>
        <v>0.1</v>
      </c>
      <c r="HPP120" s="4">
        <f t="shared" si="1460"/>
        <v>2.2000000000000002</v>
      </c>
      <c r="HPS120" s="1" t="s">
        <v>539</v>
      </c>
      <c r="HPT120" s="4" t="str" cm="1">
        <f t="array" ref="HPT120:HPV120">IFERROR(VLOOKUP(HPS120,[1]MA!$A$6:$D$32,{2,3,4},0),IFERROR(VLOOKUP(HPS120,[1]MO!$A$6:$D$26,{2,3,4},0),IFERROR(VLOOKUP(HPS120,[1]MQ!$A$6:$D$26,{2,3,4},0),IFERROR(VLOOKUP(HPS120,[1]BA!$A$6:$H$184,{2,5,8},0),{"No encontrado","X","X"}))))</f>
        <v>ALAMBRE RECOCIDO</v>
      </c>
      <c r="HPU120" s="12" t="str">
        <v>Kg</v>
      </c>
      <c r="HPV120" s="4">
        <v>22</v>
      </c>
      <c r="HPW120" s="1">
        <f t="shared" ref="HPW120" si="8918">(HPW118+HPW119)*0.03</f>
        <v>0.1</v>
      </c>
      <c r="HPX120" s="4">
        <f t="shared" si="1462"/>
        <v>2.2000000000000002</v>
      </c>
      <c r="HQA120" s="1" t="s">
        <v>539</v>
      </c>
      <c r="HQB120" s="4" t="str" cm="1">
        <f t="array" ref="HQB120:HQD120">IFERROR(VLOOKUP(HQA120,[1]MA!$A$6:$D$32,{2,3,4},0),IFERROR(VLOOKUP(HQA120,[1]MO!$A$6:$D$26,{2,3,4},0),IFERROR(VLOOKUP(HQA120,[1]MQ!$A$6:$D$26,{2,3,4},0),IFERROR(VLOOKUP(HQA120,[1]BA!$A$6:$H$184,{2,5,8},0),{"No encontrado","X","X"}))))</f>
        <v>ALAMBRE RECOCIDO</v>
      </c>
      <c r="HQC120" s="12" t="str">
        <v>Kg</v>
      </c>
      <c r="HQD120" s="4">
        <v>22</v>
      </c>
      <c r="HQE120" s="1">
        <f t="shared" ref="HQE120" si="8919">(HQE118+HQE119)*0.03</f>
        <v>0.1</v>
      </c>
      <c r="HQF120" s="4">
        <f t="shared" si="1464"/>
        <v>2.2000000000000002</v>
      </c>
      <c r="HQI120" s="1" t="s">
        <v>539</v>
      </c>
      <c r="HQJ120" s="4" t="str" cm="1">
        <f t="array" ref="HQJ120:HQL120">IFERROR(VLOOKUP(HQI120,[1]MA!$A$6:$D$32,{2,3,4},0),IFERROR(VLOOKUP(HQI120,[1]MO!$A$6:$D$26,{2,3,4},0),IFERROR(VLOOKUP(HQI120,[1]MQ!$A$6:$D$26,{2,3,4},0),IFERROR(VLOOKUP(HQI120,[1]BA!$A$6:$H$184,{2,5,8},0),{"No encontrado","X","X"}))))</f>
        <v>ALAMBRE RECOCIDO</v>
      </c>
      <c r="HQK120" s="12" t="str">
        <v>Kg</v>
      </c>
      <c r="HQL120" s="4">
        <v>22</v>
      </c>
      <c r="HQM120" s="1">
        <f t="shared" ref="HQM120" si="8920">(HQM118+HQM119)*0.03</f>
        <v>0.1</v>
      </c>
      <c r="HQN120" s="4">
        <f t="shared" si="1466"/>
        <v>2.2000000000000002</v>
      </c>
      <c r="HQQ120" s="1" t="s">
        <v>539</v>
      </c>
      <c r="HQR120" s="4" t="str" cm="1">
        <f t="array" ref="HQR120:HQT120">IFERROR(VLOOKUP(HQQ120,[1]MA!$A$6:$D$32,{2,3,4},0),IFERROR(VLOOKUP(HQQ120,[1]MO!$A$6:$D$26,{2,3,4},0),IFERROR(VLOOKUP(HQQ120,[1]MQ!$A$6:$D$26,{2,3,4},0),IFERROR(VLOOKUP(HQQ120,[1]BA!$A$6:$H$184,{2,5,8},0),{"No encontrado","X","X"}))))</f>
        <v>ALAMBRE RECOCIDO</v>
      </c>
      <c r="HQS120" s="12" t="str">
        <v>Kg</v>
      </c>
      <c r="HQT120" s="4">
        <v>22</v>
      </c>
      <c r="HQU120" s="1">
        <f t="shared" ref="HQU120" si="8921">(HQU118+HQU119)*0.03</f>
        <v>0.1</v>
      </c>
      <c r="HQV120" s="4">
        <f t="shared" si="1468"/>
        <v>2.2000000000000002</v>
      </c>
      <c r="HQY120" s="1" t="s">
        <v>539</v>
      </c>
      <c r="HQZ120" s="4" t="str" cm="1">
        <f t="array" ref="HQZ120:HRB120">IFERROR(VLOOKUP(HQY120,[1]MA!$A$6:$D$32,{2,3,4},0),IFERROR(VLOOKUP(HQY120,[1]MO!$A$6:$D$26,{2,3,4},0),IFERROR(VLOOKUP(HQY120,[1]MQ!$A$6:$D$26,{2,3,4},0),IFERROR(VLOOKUP(HQY120,[1]BA!$A$6:$H$184,{2,5,8},0),{"No encontrado","X","X"}))))</f>
        <v>ALAMBRE RECOCIDO</v>
      </c>
      <c r="HRA120" s="12" t="str">
        <v>Kg</v>
      </c>
      <c r="HRB120" s="4">
        <v>22</v>
      </c>
      <c r="HRC120" s="1">
        <f t="shared" ref="HRC120" si="8922">(HRC118+HRC119)*0.03</f>
        <v>0.1</v>
      </c>
      <c r="HRD120" s="4">
        <f t="shared" si="1470"/>
        <v>2.2000000000000002</v>
      </c>
      <c r="HRG120" s="1" t="s">
        <v>539</v>
      </c>
      <c r="HRH120" s="4" t="str" cm="1">
        <f t="array" ref="HRH120:HRJ120">IFERROR(VLOOKUP(HRG120,[1]MA!$A$6:$D$32,{2,3,4},0),IFERROR(VLOOKUP(HRG120,[1]MO!$A$6:$D$26,{2,3,4},0),IFERROR(VLOOKUP(HRG120,[1]MQ!$A$6:$D$26,{2,3,4},0),IFERROR(VLOOKUP(HRG120,[1]BA!$A$6:$H$184,{2,5,8},0),{"No encontrado","X","X"}))))</f>
        <v>ALAMBRE RECOCIDO</v>
      </c>
      <c r="HRI120" s="12" t="str">
        <v>Kg</v>
      </c>
      <c r="HRJ120" s="4">
        <v>22</v>
      </c>
      <c r="HRK120" s="1">
        <f t="shared" ref="HRK120" si="8923">(HRK118+HRK119)*0.03</f>
        <v>0.1</v>
      </c>
      <c r="HRL120" s="4">
        <f t="shared" si="1472"/>
        <v>2.2000000000000002</v>
      </c>
      <c r="HRO120" s="1" t="s">
        <v>539</v>
      </c>
      <c r="HRP120" s="4" t="str" cm="1">
        <f t="array" ref="HRP120:HRR120">IFERROR(VLOOKUP(HRO120,[1]MA!$A$6:$D$32,{2,3,4},0),IFERROR(VLOOKUP(HRO120,[1]MO!$A$6:$D$26,{2,3,4},0),IFERROR(VLOOKUP(HRO120,[1]MQ!$A$6:$D$26,{2,3,4},0),IFERROR(VLOOKUP(HRO120,[1]BA!$A$6:$H$184,{2,5,8},0),{"No encontrado","X","X"}))))</f>
        <v>ALAMBRE RECOCIDO</v>
      </c>
      <c r="HRQ120" s="12" t="str">
        <v>Kg</v>
      </c>
      <c r="HRR120" s="4">
        <v>22</v>
      </c>
      <c r="HRS120" s="1">
        <f t="shared" ref="HRS120" si="8924">(HRS118+HRS119)*0.03</f>
        <v>0.1</v>
      </c>
      <c r="HRT120" s="4">
        <f t="shared" si="1474"/>
        <v>2.2000000000000002</v>
      </c>
      <c r="HRW120" s="1" t="s">
        <v>539</v>
      </c>
      <c r="HRX120" s="4" t="str" cm="1">
        <f t="array" ref="HRX120:HRZ120">IFERROR(VLOOKUP(HRW120,[1]MA!$A$6:$D$32,{2,3,4},0),IFERROR(VLOOKUP(HRW120,[1]MO!$A$6:$D$26,{2,3,4},0),IFERROR(VLOOKUP(HRW120,[1]MQ!$A$6:$D$26,{2,3,4},0),IFERROR(VLOOKUP(HRW120,[1]BA!$A$6:$H$184,{2,5,8},0),{"No encontrado","X","X"}))))</f>
        <v>ALAMBRE RECOCIDO</v>
      </c>
      <c r="HRY120" s="12" t="str">
        <v>Kg</v>
      </c>
      <c r="HRZ120" s="4">
        <v>22</v>
      </c>
      <c r="HSA120" s="1">
        <f t="shared" ref="HSA120" si="8925">(HSA118+HSA119)*0.03</f>
        <v>0.1</v>
      </c>
      <c r="HSB120" s="4">
        <f t="shared" si="1476"/>
        <v>2.2000000000000002</v>
      </c>
      <c r="HSE120" s="1" t="s">
        <v>539</v>
      </c>
      <c r="HSF120" s="4" t="str" cm="1">
        <f t="array" ref="HSF120:HSH120">IFERROR(VLOOKUP(HSE120,[1]MA!$A$6:$D$32,{2,3,4},0),IFERROR(VLOOKUP(HSE120,[1]MO!$A$6:$D$26,{2,3,4},0),IFERROR(VLOOKUP(HSE120,[1]MQ!$A$6:$D$26,{2,3,4},0),IFERROR(VLOOKUP(HSE120,[1]BA!$A$6:$H$184,{2,5,8},0),{"No encontrado","X","X"}))))</f>
        <v>ALAMBRE RECOCIDO</v>
      </c>
      <c r="HSG120" s="12" t="str">
        <v>Kg</v>
      </c>
      <c r="HSH120" s="4">
        <v>22</v>
      </c>
      <c r="HSI120" s="1">
        <f t="shared" ref="HSI120" si="8926">(HSI118+HSI119)*0.03</f>
        <v>0.1</v>
      </c>
      <c r="HSJ120" s="4">
        <f t="shared" si="1478"/>
        <v>2.2000000000000002</v>
      </c>
      <c r="HSM120" s="1" t="s">
        <v>539</v>
      </c>
      <c r="HSN120" s="4" t="str" cm="1">
        <f t="array" ref="HSN120:HSP120">IFERROR(VLOOKUP(HSM120,[1]MA!$A$6:$D$32,{2,3,4},0),IFERROR(VLOOKUP(HSM120,[1]MO!$A$6:$D$26,{2,3,4},0),IFERROR(VLOOKUP(HSM120,[1]MQ!$A$6:$D$26,{2,3,4},0),IFERROR(VLOOKUP(HSM120,[1]BA!$A$6:$H$184,{2,5,8},0),{"No encontrado","X","X"}))))</f>
        <v>ALAMBRE RECOCIDO</v>
      </c>
      <c r="HSO120" s="12" t="str">
        <v>Kg</v>
      </c>
      <c r="HSP120" s="4">
        <v>22</v>
      </c>
      <c r="HSQ120" s="1">
        <f t="shared" ref="HSQ120" si="8927">(HSQ118+HSQ119)*0.03</f>
        <v>0.1</v>
      </c>
      <c r="HSR120" s="4">
        <f t="shared" si="1480"/>
        <v>2.2000000000000002</v>
      </c>
      <c r="HSU120" s="1" t="s">
        <v>539</v>
      </c>
      <c r="HSV120" s="4" t="str" cm="1">
        <f t="array" ref="HSV120:HSX120">IFERROR(VLOOKUP(HSU120,[1]MA!$A$6:$D$32,{2,3,4},0),IFERROR(VLOOKUP(HSU120,[1]MO!$A$6:$D$26,{2,3,4},0),IFERROR(VLOOKUP(HSU120,[1]MQ!$A$6:$D$26,{2,3,4},0),IFERROR(VLOOKUP(HSU120,[1]BA!$A$6:$H$184,{2,5,8},0),{"No encontrado","X","X"}))))</f>
        <v>ALAMBRE RECOCIDO</v>
      </c>
      <c r="HSW120" s="12" t="str">
        <v>Kg</v>
      </c>
      <c r="HSX120" s="4">
        <v>22</v>
      </c>
      <c r="HSY120" s="1">
        <f t="shared" ref="HSY120" si="8928">(HSY118+HSY119)*0.03</f>
        <v>0.1</v>
      </c>
      <c r="HSZ120" s="4">
        <f t="shared" si="1482"/>
        <v>2.2000000000000002</v>
      </c>
      <c r="HTC120" s="1" t="s">
        <v>539</v>
      </c>
      <c r="HTD120" s="4" t="str" cm="1">
        <f t="array" ref="HTD120:HTF120">IFERROR(VLOOKUP(HTC120,[1]MA!$A$6:$D$32,{2,3,4},0),IFERROR(VLOOKUP(HTC120,[1]MO!$A$6:$D$26,{2,3,4},0),IFERROR(VLOOKUP(HTC120,[1]MQ!$A$6:$D$26,{2,3,4},0),IFERROR(VLOOKUP(HTC120,[1]BA!$A$6:$H$184,{2,5,8},0),{"No encontrado","X","X"}))))</f>
        <v>ALAMBRE RECOCIDO</v>
      </c>
      <c r="HTE120" s="12" t="str">
        <v>Kg</v>
      </c>
      <c r="HTF120" s="4">
        <v>22</v>
      </c>
      <c r="HTG120" s="1">
        <f t="shared" ref="HTG120" si="8929">(HTG118+HTG119)*0.03</f>
        <v>0.1</v>
      </c>
      <c r="HTH120" s="4">
        <f t="shared" si="1484"/>
        <v>2.2000000000000002</v>
      </c>
      <c r="HTK120" s="1" t="s">
        <v>539</v>
      </c>
      <c r="HTL120" s="4" t="str" cm="1">
        <f t="array" ref="HTL120:HTN120">IFERROR(VLOOKUP(HTK120,[1]MA!$A$6:$D$32,{2,3,4},0),IFERROR(VLOOKUP(HTK120,[1]MO!$A$6:$D$26,{2,3,4},0),IFERROR(VLOOKUP(HTK120,[1]MQ!$A$6:$D$26,{2,3,4},0),IFERROR(VLOOKUP(HTK120,[1]BA!$A$6:$H$184,{2,5,8},0),{"No encontrado","X","X"}))))</f>
        <v>ALAMBRE RECOCIDO</v>
      </c>
      <c r="HTM120" s="12" t="str">
        <v>Kg</v>
      </c>
      <c r="HTN120" s="4">
        <v>22</v>
      </c>
      <c r="HTO120" s="1">
        <f t="shared" ref="HTO120" si="8930">(HTO118+HTO119)*0.03</f>
        <v>0.1</v>
      </c>
      <c r="HTP120" s="4">
        <f t="shared" si="1486"/>
        <v>2.2000000000000002</v>
      </c>
      <c r="HTS120" s="1" t="s">
        <v>539</v>
      </c>
      <c r="HTT120" s="4" t="str" cm="1">
        <f t="array" ref="HTT120:HTV120">IFERROR(VLOOKUP(HTS120,[1]MA!$A$6:$D$32,{2,3,4},0),IFERROR(VLOOKUP(HTS120,[1]MO!$A$6:$D$26,{2,3,4},0),IFERROR(VLOOKUP(HTS120,[1]MQ!$A$6:$D$26,{2,3,4},0),IFERROR(VLOOKUP(HTS120,[1]BA!$A$6:$H$184,{2,5,8},0),{"No encontrado","X","X"}))))</f>
        <v>ALAMBRE RECOCIDO</v>
      </c>
      <c r="HTU120" s="12" t="str">
        <v>Kg</v>
      </c>
      <c r="HTV120" s="4">
        <v>22</v>
      </c>
      <c r="HTW120" s="1">
        <f t="shared" ref="HTW120" si="8931">(HTW118+HTW119)*0.03</f>
        <v>0.1</v>
      </c>
      <c r="HTX120" s="4">
        <f t="shared" si="1488"/>
        <v>2.2000000000000002</v>
      </c>
      <c r="HUA120" s="1" t="s">
        <v>539</v>
      </c>
      <c r="HUB120" s="4" t="str" cm="1">
        <f t="array" ref="HUB120:HUD120">IFERROR(VLOOKUP(HUA120,[1]MA!$A$6:$D$32,{2,3,4},0),IFERROR(VLOOKUP(HUA120,[1]MO!$A$6:$D$26,{2,3,4},0),IFERROR(VLOOKUP(HUA120,[1]MQ!$A$6:$D$26,{2,3,4},0),IFERROR(VLOOKUP(HUA120,[1]BA!$A$6:$H$184,{2,5,8},0),{"No encontrado","X","X"}))))</f>
        <v>ALAMBRE RECOCIDO</v>
      </c>
      <c r="HUC120" s="12" t="str">
        <v>Kg</v>
      </c>
      <c r="HUD120" s="4">
        <v>22</v>
      </c>
      <c r="HUE120" s="1">
        <f t="shared" ref="HUE120" si="8932">(HUE118+HUE119)*0.03</f>
        <v>0.1</v>
      </c>
      <c r="HUF120" s="4">
        <f t="shared" si="1490"/>
        <v>2.2000000000000002</v>
      </c>
      <c r="HUI120" s="1" t="s">
        <v>539</v>
      </c>
      <c r="HUJ120" s="4" t="str" cm="1">
        <f t="array" ref="HUJ120:HUL120">IFERROR(VLOOKUP(HUI120,[1]MA!$A$6:$D$32,{2,3,4},0),IFERROR(VLOOKUP(HUI120,[1]MO!$A$6:$D$26,{2,3,4},0),IFERROR(VLOOKUP(HUI120,[1]MQ!$A$6:$D$26,{2,3,4},0),IFERROR(VLOOKUP(HUI120,[1]BA!$A$6:$H$184,{2,5,8},0),{"No encontrado","X","X"}))))</f>
        <v>ALAMBRE RECOCIDO</v>
      </c>
      <c r="HUK120" s="12" t="str">
        <v>Kg</v>
      </c>
      <c r="HUL120" s="4">
        <v>22</v>
      </c>
      <c r="HUM120" s="1">
        <f t="shared" ref="HUM120" si="8933">(HUM118+HUM119)*0.03</f>
        <v>0.1</v>
      </c>
      <c r="HUN120" s="4">
        <f t="shared" si="1492"/>
        <v>2.2000000000000002</v>
      </c>
      <c r="HUQ120" s="1" t="s">
        <v>539</v>
      </c>
      <c r="HUR120" s="4" t="str" cm="1">
        <f t="array" ref="HUR120:HUT120">IFERROR(VLOOKUP(HUQ120,[1]MA!$A$6:$D$32,{2,3,4},0),IFERROR(VLOOKUP(HUQ120,[1]MO!$A$6:$D$26,{2,3,4},0),IFERROR(VLOOKUP(HUQ120,[1]MQ!$A$6:$D$26,{2,3,4},0),IFERROR(VLOOKUP(HUQ120,[1]BA!$A$6:$H$184,{2,5,8},0),{"No encontrado","X","X"}))))</f>
        <v>ALAMBRE RECOCIDO</v>
      </c>
      <c r="HUS120" s="12" t="str">
        <v>Kg</v>
      </c>
      <c r="HUT120" s="4">
        <v>22</v>
      </c>
      <c r="HUU120" s="1">
        <f t="shared" ref="HUU120" si="8934">(HUU118+HUU119)*0.03</f>
        <v>0.1</v>
      </c>
      <c r="HUV120" s="4">
        <f t="shared" si="1494"/>
        <v>2.2000000000000002</v>
      </c>
      <c r="HUY120" s="1" t="s">
        <v>539</v>
      </c>
      <c r="HUZ120" s="4" t="str" cm="1">
        <f t="array" ref="HUZ120:HVB120">IFERROR(VLOOKUP(HUY120,[1]MA!$A$6:$D$32,{2,3,4},0),IFERROR(VLOOKUP(HUY120,[1]MO!$A$6:$D$26,{2,3,4},0),IFERROR(VLOOKUP(HUY120,[1]MQ!$A$6:$D$26,{2,3,4},0),IFERROR(VLOOKUP(HUY120,[1]BA!$A$6:$H$184,{2,5,8},0),{"No encontrado","X","X"}))))</f>
        <v>ALAMBRE RECOCIDO</v>
      </c>
      <c r="HVA120" s="12" t="str">
        <v>Kg</v>
      </c>
      <c r="HVB120" s="4">
        <v>22</v>
      </c>
      <c r="HVC120" s="1">
        <f t="shared" ref="HVC120" si="8935">(HVC118+HVC119)*0.03</f>
        <v>0.1</v>
      </c>
      <c r="HVD120" s="4">
        <f t="shared" si="1496"/>
        <v>2.2000000000000002</v>
      </c>
      <c r="HVG120" s="1" t="s">
        <v>539</v>
      </c>
      <c r="HVH120" s="4" t="str" cm="1">
        <f t="array" ref="HVH120:HVJ120">IFERROR(VLOOKUP(HVG120,[1]MA!$A$6:$D$32,{2,3,4},0),IFERROR(VLOOKUP(HVG120,[1]MO!$A$6:$D$26,{2,3,4},0),IFERROR(VLOOKUP(HVG120,[1]MQ!$A$6:$D$26,{2,3,4},0),IFERROR(VLOOKUP(HVG120,[1]BA!$A$6:$H$184,{2,5,8},0),{"No encontrado","X","X"}))))</f>
        <v>ALAMBRE RECOCIDO</v>
      </c>
      <c r="HVI120" s="12" t="str">
        <v>Kg</v>
      </c>
      <c r="HVJ120" s="4">
        <v>22</v>
      </c>
      <c r="HVK120" s="1">
        <f t="shared" ref="HVK120" si="8936">(HVK118+HVK119)*0.03</f>
        <v>0.1</v>
      </c>
      <c r="HVL120" s="4">
        <f t="shared" si="1498"/>
        <v>2.2000000000000002</v>
      </c>
      <c r="HVO120" s="1" t="s">
        <v>539</v>
      </c>
      <c r="HVP120" s="4" t="str" cm="1">
        <f t="array" ref="HVP120:HVR120">IFERROR(VLOOKUP(HVO120,[1]MA!$A$6:$D$32,{2,3,4},0),IFERROR(VLOOKUP(HVO120,[1]MO!$A$6:$D$26,{2,3,4},0),IFERROR(VLOOKUP(HVO120,[1]MQ!$A$6:$D$26,{2,3,4},0),IFERROR(VLOOKUP(HVO120,[1]BA!$A$6:$H$184,{2,5,8},0),{"No encontrado","X","X"}))))</f>
        <v>ALAMBRE RECOCIDO</v>
      </c>
      <c r="HVQ120" s="12" t="str">
        <v>Kg</v>
      </c>
      <c r="HVR120" s="4">
        <v>22</v>
      </c>
      <c r="HVS120" s="1">
        <f t="shared" ref="HVS120" si="8937">(HVS118+HVS119)*0.03</f>
        <v>0.1</v>
      </c>
      <c r="HVT120" s="4">
        <f t="shared" si="1500"/>
        <v>2.2000000000000002</v>
      </c>
      <c r="HVW120" s="1" t="s">
        <v>539</v>
      </c>
      <c r="HVX120" s="4" t="str" cm="1">
        <f t="array" ref="HVX120:HVZ120">IFERROR(VLOOKUP(HVW120,[1]MA!$A$6:$D$32,{2,3,4},0),IFERROR(VLOOKUP(HVW120,[1]MO!$A$6:$D$26,{2,3,4},0),IFERROR(VLOOKUP(HVW120,[1]MQ!$A$6:$D$26,{2,3,4},0),IFERROR(VLOOKUP(HVW120,[1]BA!$A$6:$H$184,{2,5,8},0),{"No encontrado","X","X"}))))</f>
        <v>ALAMBRE RECOCIDO</v>
      </c>
      <c r="HVY120" s="12" t="str">
        <v>Kg</v>
      </c>
      <c r="HVZ120" s="4">
        <v>22</v>
      </c>
      <c r="HWA120" s="1">
        <f t="shared" ref="HWA120" si="8938">(HWA118+HWA119)*0.03</f>
        <v>0.1</v>
      </c>
      <c r="HWB120" s="4">
        <f t="shared" si="1502"/>
        <v>2.2000000000000002</v>
      </c>
      <c r="HWE120" s="1" t="s">
        <v>539</v>
      </c>
      <c r="HWF120" s="4" t="str" cm="1">
        <f t="array" ref="HWF120:HWH120">IFERROR(VLOOKUP(HWE120,[1]MA!$A$6:$D$32,{2,3,4},0),IFERROR(VLOOKUP(HWE120,[1]MO!$A$6:$D$26,{2,3,4},0),IFERROR(VLOOKUP(HWE120,[1]MQ!$A$6:$D$26,{2,3,4},0),IFERROR(VLOOKUP(HWE120,[1]BA!$A$6:$H$184,{2,5,8},0),{"No encontrado","X","X"}))))</f>
        <v>ALAMBRE RECOCIDO</v>
      </c>
      <c r="HWG120" s="12" t="str">
        <v>Kg</v>
      </c>
      <c r="HWH120" s="4">
        <v>22</v>
      </c>
      <c r="HWI120" s="1">
        <f t="shared" ref="HWI120" si="8939">(HWI118+HWI119)*0.03</f>
        <v>0.1</v>
      </c>
      <c r="HWJ120" s="4">
        <f t="shared" si="1504"/>
        <v>2.2000000000000002</v>
      </c>
      <c r="HWM120" s="1" t="s">
        <v>539</v>
      </c>
      <c r="HWN120" s="4" t="str" cm="1">
        <f t="array" ref="HWN120:HWP120">IFERROR(VLOOKUP(HWM120,[1]MA!$A$6:$D$32,{2,3,4},0),IFERROR(VLOOKUP(HWM120,[1]MO!$A$6:$D$26,{2,3,4},0),IFERROR(VLOOKUP(HWM120,[1]MQ!$A$6:$D$26,{2,3,4},0),IFERROR(VLOOKUP(HWM120,[1]BA!$A$6:$H$184,{2,5,8},0),{"No encontrado","X","X"}))))</f>
        <v>ALAMBRE RECOCIDO</v>
      </c>
      <c r="HWO120" s="12" t="str">
        <v>Kg</v>
      </c>
      <c r="HWP120" s="4">
        <v>22</v>
      </c>
      <c r="HWQ120" s="1">
        <f t="shared" ref="HWQ120" si="8940">(HWQ118+HWQ119)*0.03</f>
        <v>0.1</v>
      </c>
      <c r="HWR120" s="4">
        <f t="shared" si="1506"/>
        <v>2.2000000000000002</v>
      </c>
      <c r="HWU120" s="1" t="s">
        <v>539</v>
      </c>
      <c r="HWV120" s="4" t="str" cm="1">
        <f t="array" ref="HWV120:HWX120">IFERROR(VLOOKUP(HWU120,[1]MA!$A$6:$D$32,{2,3,4},0),IFERROR(VLOOKUP(HWU120,[1]MO!$A$6:$D$26,{2,3,4},0),IFERROR(VLOOKUP(HWU120,[1]MQ!$A$6:$D$26,{2,3,4},0),IFERROR(VLOOKUP(HWU120,[1]BA!$A$6:$H$184,{2,5,8},0),{"No encontrado","X","X"}))))</f>
        <v>ALAMBRE RECOCIDO</v>
      </c>
      <c r="HWW120" s="12" t="str">
        <v>Kg</v>
      </c>
      <c r="HWX120" s="4">
        <v>22</v>
      </c>
      <c r="HWY120" s="1">
        <f t="shared" ref="HWY120" si="8941">(HWY118+HWY119)*0.03</f>
        <v>0.1</v>
      </c>
      <c r="HWZ120" s="4">
        <f t="shared" si="1508"/>
        <v>2.2000000000000002</v>
      </c>
      <c r="HXC120" s="1" t="s">
        <v>539</v>
      </c>
      <c r="HXD120" s="4" t="str" cm="1">
        <f t="array" ref="HXD120:HXF120">IFERROR(VLOOKUP(HXC120,[1]MA!$A$6:$D$32,{2,3,4},0),IFERROR(VLOOKUP(HXC120,[1]MO!$A$6:$D$26,{2,3,4},0),IFERROR(VLOOKUP(HXC120,[1]MQ!$A$6:$D$26,{2,3,4},0),IFERROR(VLOOKUP(HXC120,[1]BA!$A$6:$H$184,{2,5,8},0),{"No encontrado","X","X"}))))</f>
        <v>ALAMBRE RECOCIDO</v>
      </c>
      <c r="HXE120" s="12" t="str">
        <v>Kg</v>
      </c>
      <c r="HXF120" s="4">
        <v>22</v>
      </c>
      <c r="HXG120" s="1">
        <f t="shared" ref="HXG120" si="8942">(HXG118+HXG119)*0.03</f>
        <v>0.1</v>
      </c>
      <c r="HXH120" s="4">
        <f t="shared" si="1510"/>
        <v>2.2000000000000002</v>
      </c>
      <c r="HXK120" s="1" t="s">
        <v>539</v>
      </c>
      <c r="HXL120" s="4" t="str" cm="1">
        <f t="array" ref="HXL120:HXN120">IFERROR(VLOOKUP(HXK120,[1]MA!$A$6:$D$32,{2,3,4},0),IFERROR(VLOOKUP(HXK120,[1]MO!$A$6:$D$26,{2,3,4},0),IFERROR(VLOOKUP(HXK120,[1]MQ!$A$6:$D$26,{2,3,4},0),IFERROR(VLOOKUP(HXK120,[1]BA!$A$6:$H$184,{2,5,8},0),{"No encontrado","X","X"}))))</f>
        <v>ALAMBRE RECOCIDO</v>
      </c>
      <c r="HXM120" s="12" t="str">
        <v>Kg</v>
      </c>
      <c r="HXN120" s="4">
        <v>22</v>
      </c>
      <c r="HXO120" s="1">
        <f t="shared" ref="HXO120" si="8943">(HXO118+HXO119)*0.03</f>
        <v>0.1</v>
      </c>
      <c r="HXP120" s="4">
        <f t="shared" si="1512"/>
        <v>2.2000000000000002</v>
      </c>
      <c r="HXS120" s="1" t="s">
        <v>539</v>
      </c>
      <c r="HXT120" s="4" t="str" cm="1">
        <f t="array" ref="HXT120:HXV120">IFERROR(VLOOKUP(HXS120,[1]MA!$A$6:$D$32,{2,3,4},0),IFERROR(VLOOKUP(HXS120,[1]MO!$A$6:$D$26,{2,3,4},0),IFERROR(VLOOKUP(HXS120,[1]MQ!$A$6:$D$26,{2,3,4},0),IFERROR(VLOOKUP(HXS120,[1]BA!$A$6:$H$184,{2,5,8},0),{"No encontrado","X","X"}))))</f>
        <v>ALAMBRE RECOCIDO</v>
      </c>
      <c r="HXU120" s="12" t="str">
        <v>Kg</v>
      </c>
      <c r="HXV120" s="4">
        <v>22</v>
      </c>
      <c r="HXW120" s="1">
        <f t="shared" ref="HXW120" si="8944">(HXW118+HXW119)*0.03</f>
        <v>0.1</v>
      </c>
      <c r="HXX120" s="4">
        <f t="shared" si="1514"/>
        <v>2.2000000000000002</v>
      </c>
      <c r="HYA120" s="1" t="s">
        <v>539</v>
      </c>
      <c r="HYB120" s="4" t="str" cm="1">
        <f t="array" ref="HYB120:HYD120">IFERROR(VLOOKUP(HYA120,[1]MA!$A$6:$D$32,{2,3,4},0),IFERROR(VLOOKUP(HYA120,[1]MO!$A$6:$D$26,{2,3,4},0),IFERROR(VLOOKUP(HYA120,[1]MQ!$A$6:$D$26,{2,3,4},0),IFERROR(VLOOKUP(HYA120,[1]BA!$A$6:$H$184,{2,5,8},0),{"No encontrado","X","X"}))))</f>
        <v>ALAMBRE RECOCIDO</v>
      </c>
      <c r="HYC120" s="12" t="str">
        <v>Kg</v>
      </c>
      <c r="HYD120" s="4">
        <v>22</v>
      </c>
      <c r="HYE120" s="1">
        <f t="shared" ref="HYE120" si="8945">(HYE118+HYE119)*0.03</f>
        <v>0.1</v>
      </c>
      <c r="HYF120" s="4">
        <f t="shared" si="1516"/>
        <v>2.2000000000000002</v>
      </c>
      <c r="HYI120" s="1" t="s">
        <v>539</v>
      </c>
      <c r="HYJ120" s="4" t="str" cm="1">
        <f t="array" ref="HYJ120:HYL120">IFERROR(VLOOKUP(HYI120,[1]MA!$A$6:$D$32,{2,3,4},0),IFERROR(VLOOKUP(HYI120,[1]MO!$A$6:$D$26,{2,3,4},0),IFERROR(VLOOKUP(HYI120,[1]MQ!$A$6:$D$26,{2,3,4},0),IFERROR(VLOOKUP(HYI120,[1]BA!$A$6:$H$184,{2,5,8},0),{"No encontrado","X","X"}))))</f>
        <v>ALAMBRE RECOCIDO</v>
      </c>
      <c r="HYK120" s="12" t="str">
        <v>Kg</v>
      </c>
      <c r="HYL120" s="4">
        <v>22</v>
      </c>
      <c r="HYM120" s="1">
        <f t="shared" ref="HYM120" si="8946">(HYM118+HYM119)*0.03</f>
        <v>0.1</v>
      </c>
      <c r="HYN120" s="4">
        <f t="shared" si="1518"/>
        <v>2.2000000000000002</v>
      </c>
      <c r="HYQ120" s="1" t="s">
        <v>539</v>
      </c>
      <c r="HYR120" s="4" t="str" cm="1">
        <f t="array" ref="HYR120:HYT120">IFERROR(VLOOKUP(HYQ120,[1]MA!$A$6:$D$32,{2,3,4},0),IFERROR(VLOOKUP(HYQ120,[1]MO!$A$6:$D$26,{2,3,4},0),IFERROR(VLOOKUP(HYQ120,[1]MQ!$A$6:$D$26,{2,3,4},0),IFERROR(VLOOKUP(HYQ120,[1]BA!$A$6:$H$184,{2,5,8},0),{"No encontrado","X","X"}))))</f>
        <v>ALAMBRE RECOCIDO</v>
      </c>
      <c r="HYS120" s="12" t="str">
        <v>Kg</v>
      </c>
      <c r="HYT120" s="4">
        <v>22</v>
      </c>
      <c r="HYU120" s="1">
        <f t="shared" ref="HYU120" si="8947">(HYU118+HYU119)*0.03</f>
        <v>0.1</v>
      </c>
      <c r="HYV120" s="4">
        <f t="shared" si="1520"/>
        <v>2.2000000000000002</v>
      </c>
      <c r="HYY120" s="1" t="s">
        <v>539</v>
      </c>
      <c r="HYZ120" s="4" t="str" cm="1">
        <f t="array" ref="HYZ120:HZB120">IFERROR(VLOOKUP(HYY120,[1]MA!$A$6:$D$32,{2,3,4},0),IFERROR(VLOOKUP(HYY120,[1]MO!$A$6:$D$26,{2,3,4},0),IFERROR(VLOOKUP(HYY120,[1]MQ!$A$6:$D$26,{2,3,4},0),IFERROR(VLOOKUP(HYY120,[1]BA!$A$6:$H$184,{2,5,8},0),{"No encontrado","X","X"}))))</f>
        <v>ALAMBRE RECOCIDO</v>
      </c>
      <c r="HZA120" s="12" t="str">
        <v>Kg</v>
      </c>
      <c r="HZB120" s="4">
        <v>22</v>
      </c>
      <c r="HZC120" s="1">
        <f t="shared" ref="HZC120" si="8948">(HZC118+HZC119)*0.03</f>
        <v>0.1</v>
      </c>
      <c r="HZD120" s="4">
        <f t="shared" si="1522"/>
        <v>2.2000000000000002</v>
      </c>
      <c r="HZG120" s="1" t="s">
        <v>539</v>
      </c>
      <c r="HZH120" s="4" t="str" cm="1">
        <f t="array" ref="HZH120:HZJ120">IFERROR(VLOOKUP(HZG120,[1]MA!$A$6:$D$32,{2,3,4},0),IFERROR(VLOOKUP(HZG120,[1]MO!$A$6:$D$26,{2,3,4},0),IFERROR(VLOOKUP(HZG120,[1]MQ!$A$6:$D$26,{2,3,4},0),IFERROR(VLOOKUP(HZG120,[1]BA!$A$6:$H$184,{2,5,8},0),{"No encontrado","X","X"}))))</f>
        <v>ALAMBRE RECOCIDO</v>
      </c>
      <c r="HZI120" s="12" t="str">
        <v>Kg</v>
      </c>
      <c r="HZJ120" s="4">
        <v>22</v>
      </c>
      <c r="HZK120" s="1">
        <f t="shared" ref="HZK120" si="8949">(HZK118+HZK119)*0.03</f>
        <v>0.1</v>
      </c>
      <c r="HZL120" s="4">
        <f t="shared" si="1524"/>
        <v>2.2000000000000002</v>
      </c>
      <c r="HZO120" s="1" t="s">
        <v>539</v>
      </c>
      <c r="HZP120" s="4" t="str" cm="1">
        <f t="array" ref="HZP120:HZR120">IFERROR(VLOOKUP(HZO120,[1]MA!$A$6:$D$32,{2,3,4},0),IFERROR(VLOOKUP(HZO120,[1]MO!$A$6:$D$26,{2,3,4},0),IFERROR(VLOOKUP(HZO120,[1]MQ!$A$6:$D$26,{2,3,4},0),IFERROR(VLOOKUP(HZO120,[1]BA!$A$6:$H$184,{2,5,8},0),{"No encontrado","X","X"}))))</f>
        <v>ALAMBRE RECOCIDO</v>
      </c>
      <c r="HZQ120" s="12" t="str">
        <v>Kg</v>
      </c>
      <c r="HZR120" s="4">
        <v>22</v>
      </c>
      <c r="HZS120" s="1">
        <f t="shared" ref="HZS120" si="8950">(HZS118+HZS119)*0.03</f>
        <v>0.1</v>
      </c>
      <c r="HZT120" s="4">
        <f t="shared" si="1526"/>
        <v>2.2000000000000002</v>
      </c>
      <c r="HZW120" s="1" t="s">
        <v>539</v>
      </c>
      <c r="HZX120" s="4" t="str" cm="1">
        <f t="array" ref="HZX120:HZZ120">IFERROR(VLOOKUP(HZW120,[1]MA!$A$6:$D$32,{2,3,4},0),IFERROR(VLOOKUP(HZW120,[1]MO!$A$6:$D$26,{2,3,4},0),IFERROR(VLOOKUP(HZW120,[1]MQ!$A$6:$D$26,{2,3,4},0),IFERROR(VLOOKUP(HZW120,[1]BA!$A$6:$H$184,{2,5,8},0),{"No encontrado","X","X"}))))</f>
        <v>ALAMBRE RECOCIDO</v>
      </c>
      <c r="HZY120" s="12" t="str">
        <v>Kg</v>
      </c>
      <c r="HZZ120" s="4">
        <v>22</v>
      </c>
      <c r="IAA120" s="1">
        <f t="shared" ref="IAA120" si="8951">(IAA118+IAA119)*0.03</f>
        <v>0.1</v>
      </c>
      <c r="IAB120" s="4">
        <f t="shared" si="1528"/>
        <v>2.2000000000000002</v>
      </c>
      <c r="IAE120" s="1" t="s">
        <v>539</v>
      </c>
      <c r="IAF120" s="4" t="str" cm="1">
        <f t="array" ref="IAF120:IAH120">IFERROR(VLOOKUP(IAE120,[1]MA!$A$6:$D$32,{2,3,4},0),IFERROR(VLOOKUP(IAE120,[1]MO!$A$6:$D$26,{2,3,4},0),IFERROR(VLOOKUP(IAE120,[1]MQ!$A$6:$D$26,{2,3,4},0),IFERROR(VLOOKUP(IAE120,[1]BA!$A$6:$H$184,{2,5,8},0),{"No encontrado","X","X"}))))</f>
        <v>ALAMBRE RECOCIDO</v>
      </c>
      <c r="IAG120" s="12" t="str">
        <v>Kg</v>
      </c>
      <c r="IAH120" s="4">
        <v>22</v>
      </c>
      <c r="IAI120" s="1">
        <f t="shared" ref="IAI120" si="8952">(IAI118+IAI119)*0.03</f>
        <v>0.1</v>
      </c>
      <c r="IAJ120" s="4">
        <f t="shared" si="1530"/>
        <v>2.2000000000000002</v>
      </c>
      <c r="IAM120" s="1" t="s">
        <v>539</v>
      </c>
      <c r="IAN120" s="4" t="str" cm="1">
        <f t="array" ref="IAN120:IAP120">IFERROR(VLOOKUP(IAM120,[1]MA!$A$6:$D$32,{2,3,4},0),IFERROR(VLOOKUP(IAM120,[1]MO!$A$6:$D$26,{2,3,4},0),IFERROR(VLOOKUP(IAM120,[1]MQ!$A$6:$D$26,{2,3,4},0),IFERROR(VLOOKUP(IAM120,[1]BA!$A$6:$H$184,{2,5,8},0),{"No encontrado","X","X"}))))</f>
        <v>ALAMBRE RECOCIDO</v>
      </c>
      <c r="IAO120" s="12" t="str">
        <v>Kg</v>
      </c>
      <c r="IAP120" s="4">
        <v>22</v>
      </c>
      <c r="IAQ120" s="1">
        <f t="shared" ref="IAQ120" si="8953">(IAQ118+IAQ119)*0.03</f>
        <v>0.1</v>
      </c>
      <c r="IAR120" s="4">
        <f t="shared" si="1532"/>
        <v>2.2000000000000002</v>
      </c>
      <c r="IAU120" s="1" t="s">
        <v>539</v>
      </c>
      <c r="IAV120" s="4" t="str" cm="1">
        <f t="array" ref="IAV120:IAX120">IFERROR(VLOOKUP(IAU120,[1]MA!$A$6:$D$32,{2,3,4},0),IFERROR(VLOOKUP(IAU120,[1]MO!$A$6:$D$26,{2,3,4},0),IFERROR(VLOOKUP(IAU120,[1]MQ!$A$6:$D$26,{2,3,4},0),IFERROR(VLOOKUP(IAU120,[1]BA!$A$6:$H$184,{2,5,8},0),{"No encontrado","X","X"}))))</f>
        <v>ALAMBRE RECOCIDO</v>
      </c>
      <c r="IAW120" s="12" t="str">
        <v>Kg</v>
      </c>
      <c r="IAX120" s="4">
        <v>22</v>
      </c>
      <c r="IAY120" s="1">
        <f t="shared" ref="IAY120" si="8954">(IAY118+IAY119)*0.03</f>
        <v>0.1</v>
      </c>
      <c r="IAZ120" s="4">
        <f t="shared" si="1534"/>
        <v>2.2000000000000002</v>
      </c>
      <c r="IBC120" s="1" t="s">
        <v>539</v>
      </c>
      <c r="IBD120" s="4" t="str" cm="1">
        <f t="array" ref="IBD120:IBF120">IFERROR(VLOOKUP(IBC120,[1]MA!$A$6:$D$32,{2,3,4},0),IFERROR(VLOOKUP(IBC120,[1]MO!$A$6:$D$26,{2,3,4},0),IFERROR(VLOOKUP(IBC120,[1]MQ!$A$6:$D$26,{2,3,4},0),IFERROR(VLOOKUP(IBC120,[1]BA!$A$6:$H$184,{2,5,8},0),{"No encontrado","X","X"}))))</f>
        <v>ALAMBRE RECOCIDO</v>
      </c>
      <c r="IBE120" s="12" t="str">
        <v>Kg</v>
      </c>
      <c r="IBF120" s="4">
        <v>22</v>
      </c>
      <c r="IBG120" s="1">
        <f t="shared" ref="IBG120" si="8955">(IBG118+IBG119)*0.03</f>
        <v>0.1</v>
      </c>
      <c r="IBH120" s="4">
        <f t="shared" si="1536"/>
        <v>2.2000000000000002</v>
      </c>
      <c r="IBK120" s="1" t="s">
        <v>539</v>
      </c>
      <c r="IBL120" s="4" t="str" cm="1">
        <f t="array" ref="IBL120:IBN120">IFERROR(VLOOKUP(IBK120,[1]MA!$A$6:$D$32,{2,3,4},0),IFERROR(VLOOKUP(IBK120,[1]MO!$A$6:$D$26,{2,3,4},0),IFERROR(VLOOKUP(IBK120,[1]MQ!$A$6:$D$26,{2,3,4},0),IFERROR(VLOOKUP(IBK120,[1]BA!$A$6:$H$184,{2,5,8},0),{"No encontrado","X","X"}))))</f>
        <v>ALAMBRE RECOCIDO</v>
      </c>
      <c r="IBM120" s="12" t="str">
        <v>Kg</v>
      </c>
      <c r="IBN120" s="4">
        <v>22</v>
      </c>
      <c r="IBO120" s="1">
        <f t="shared" ref="IBO120" si="8956">(IBO118+IBO119)*0.03</f>
        <v>0.1</v>
      </c>
      <c r="IBP120" s="4">
        <f t="shared" si="1538"/>
        <v>2.2000000000000002</v>
      </c>
      <c r="IBS120" s="1" t="s">
        <v>539</v>
      </c>
      <c r="IBT120" s="4" t="str" cm="1">
        <f t="array" ref="IBT120:IBV120">IFERROR(VLOOKUP(IBS120,[1]MA!$A$6:$D$32,{2,3,4},0),IFERROR(VLOOKUP(IBS120,[1]MO!$A$6:$D$26,{2,3,4},0),IFERROR(VLOOKUP(IBS120,[1]MQ!$A$6:$D$26,{2,3,4},0),IFERROR(VLOOKUP(IBS120,[1]BA!$A$6:$H$184,{2,5,8},0),{"No encontrado","X","X"}))))</f>
        <v>ALAMBRE RECOCIDO</v>
      </c>
      <c r="IBU120" s="12" t="str">
        <v>Kg</v>
      </c>
      <c r="IBV120" s="4">
        <v>22</v>
      </c>
      <c r="IBW120" s="1">
        <f t="shared" ref="IBW120" si="8957">(IBW118+IBW119)*0.03</f>
        <v>0.1</v>
      </c>
      <c r="IBX120" s="4">
        <f t="shared" si="1540"/>
        <v>2.2000000000000002</v>
      </c>
      <c r="ICA120" s="1" t="s">
        <v>539</v>
      </c>
      <c r="ICB120" s="4" t="str" cm="1">
        <f t="array" ref="ICB120:ICD120">IFERROR(VLOOKUP(ICA120,[1]MA!$A$6:$D$32,{2,3,4},0),IFERROR(VLOOKUP(ICA120,[1]MO!$A$6:$D$26,{2,3,4},0),IFERROR(VLOOKUP(ICA120,[1]MQ!$A$6:$D$26,{2,3,4},0),IFERROR(VLOOKUP(ICA120,[1]BA!$A$6:$H$184,{2,5,8},0),{"No encontrado","X","X"}))))</f>
        <v>ALAMBRE RECOCIDO</v>
      </c>
      <c r="ICC120" s="12" t="str">
        <v>Kg</v>
      </c>
      <c r="ICD120" s="4">
        <v>22</v>
      </c>
      <c r="ICE120" s="1">
        <f t="shared" ref="ICE120" si="8958">(ICE118+ICE119)*0.03</f>
        <v>0.1</v>
      </c>
      <c r="ICF120" s="4">
        <f t="shared" si="1542"/>
        <v>2.2000000000000002</v>
      </c>
      <c r="ICI120" s="1" t="s">
        <v>539</v>
      </c>
      <c r="ICJ120" s="4" t="str" cm="1">
        <f t="array" ref="ICJ120:ICL120">IFERROR(VLOOKUP(ICI120,[1]MA!$A$6:$D$32,{2,3,4},0),IFERROR(VLOOKUP(ICI120,[1]MO!$A$6:$D$26,{2,3,4},0),IFERROR(VLOOKUP(ICI120,[1]MQ!$A$6:$D$26,{2,3,4},0),IFERROR(VLOOKUP(ICI120,[1]BA!$A$6:$H$184,{2,5,8},0),{"No encontrado","X","X"}))))</f>
        <v>ALAMBRE RECOCIDO</v>
      </c>
      <c r="ICK120" s="12" t="str">
        <v>Kg</v>
      </c>
      <c r="ICL120" s="4">
        <v>22</v>
      </c>
      <c r="ICM120" s="1">
        <f t="shared" ref="ICM120" si="8959">(ICM118+ICM119)*0.03</f>
        <v>0.1</v>
      </c>
      <c r="ICN120" s="4">
        <f t="shared" si="1544"/>
        <v>2.2000000000000002</v>
      </c>
      <c r="ICQ120" s="1" t="s">
        <v>539</v>
      </c>
      <c r="ICR120" s="4" t="str" cm="1">
        <f t="array" ref="ICR120:ICT120">IFERROR(VLOOKUP(ICQ120,[1]MA!$A$6:$D$32,{2,3,4},0),IFERROR(VLOOKUP(ICQ120,[1]MO!$A$6:$D$26,{2,3,4},0),IFERROR(VLOOKUP(ICQ120,[1]MQ!$A$6:$D$26,{2,3,4},0),IFERROR(VLOOKUP(ICQ120,[1]BA!$A$6:$H$184,{2,5,8},0),{"No encontrado","X","X"}))))</f>
        <v>ALAMBRE RECOCIDO</v>
      </c>
      <c r="ICS120" s="12" t="str">
        <v>Kg</v>
      </c>
      <c r="ICT120" s="4">
        <v>22</v>
      </c>
      <c r="ICU120" s="1">
        <f t="shared" ref="ICU120" si="8960">(ICU118+ICU119)*0.03</f>
        <v>0.1</v>
      </c>
      <c r="ICV120" s="4">
        <f t="shared" si="1546"/>
        <v>2.2000000000000002</v>
      </c>
      <c r="ICY120" s="1" t="s">
        <v>539</v>
      </c>
      <c r="ICZ120" s="4" t="str" cm="1">
        <f t="array" ref="ICZ120:IDB120">IFERROR(VLOOKUP(ICY120,[1]MA!$A$6:$D$32,{2,3,4},0),IFERROR(VLOOKUP(ICY120,[1]MO!$A$6:$D$26,{2,3,4},0),IFERROR(VLOOKUP(ICY120,[1]MQ!$A$6:$D$26,{2,3,4},0),IFERROR(VLOOKUP(ICY120,[1]BA!$A$6:$H$184,{2,5,8},0),{"No encontrado","X","X"}))))</f>
        <v>ALAMBRE RECOCIDO</v>
      </c>
      <c r="IDA120" s="12" t="str">
        <v>Kg</v>
      </c>
      <c r="IDB120" s="4">
        <v>22</v>
      </c>
      <c r="IDC120" s="1">
        <f t="shared" ref="IDC120" si="8961">(IDC118+IDC119)*0.03</f>
        <v>0.1</v>
      </c>
      <c r="IDD120" s="4">
        <f t="shared" si="1548"/>
        <v>2.2000000000000002</v>
      </c>
      <c r="IDG120" s="1" t="s">
        <v>539</v>
      </c>
      <c r="IDH120" s="4" t="str" cm="1">
        <f t="array" ref="IDH120:IDJ120">IFERROR(VLOOKUP(IDG120,[1]MA!$A$6:$D$32,{2,3,4},0),IFERROR(VLOOKUP(IDG120,[1]MO!$A$6:$D$26,{2,3,4},0),IFERROR(VLOOKUP(IDG120,[1]MQ!$A$6:$D$26,{2,3,4},0),IFERROR(VLOOKUP(IDG120,[1]BA!$A$6:$H$184,{2,5,8},0),{"No encontrado","X","X"}))))</f>
        <v>ALAMBRE RECOCIDO</v>
      </c>
      <c r="IDI120" s="12" t="str">
        <v>Kg</v>
      </c>
      <c r="IDJ120" s="4">
        <v>22</v>
      </c>
      <c r="IDK120" s="1">
        <f t="shared" ref="IDK120" si="8962">(IDK118+IDK119)*0.03</f>
        <v>0.1</v>
      </c>
      <c r="IDL120" s="4">
        <f t="shared" si="1550"/>
        <v>2.2000000000000002</v>
      </c>
      <c r="IDO120" s="1" t="s">
        <v>539</v>
      </c>
      <c r="IDP120" s="4" t="str" cm="1">
        <f t="array" ref="IDP120:IDR120">IFERROR(VLOOKUP(IDO120,[1]MA!$A$6:$D$32,{2,3,4},0),IFERROR(VLOOKUP(IDO120,[1]MO!$A$6:$D$26,{2,3,4},0),IFERROR(VLOOKUP(IDO120,[1]MQ!$A$6:$D$26,{2,3,4},0),IFERROR(VLOOKUP(IDO120,[1]BA!$A$6:$H$184,{2,5,8},0),{"No encontrado","X","X"}))))</f>
        <v>ALAMBRE RECOCIDO</v>
      </c>
      <c r="IDQ120" s="12" t="str">
        <v>Kg</v>
      </c>
      <c r="IDR120" s="4">
        <v>22</v>
      </c>
      <c r="IDS120" s="1">
        <f t="shared" ref="IDS120" si="8963">(IDS118+IDS119)*0.03</f>
        <v>0.1</v>
      </c>
      <c r="IDT120" s="4">
        <f t="shared" si="1552"/>
        <v>2.2000000000000002</v>
      </c>
      <c r="IDW120" s="1" t="s">
        <v>539</v>
      </c>
      <c r="IDX120" s="4" t="str" cm="1">
        <f t="array" ref="IDX120:IDZ120">IFERROR(VLOOKUP(IDW120,[1]MA!$A$6:$D$32,{2,3,4},0),IFERROR(VLOOKUP(IDW120,[1]MO!$A$6:$D$26,{2,3,4},0),IFERROR(VLOOKUP(IDW120,[1]MQ!$A$6:$D$26,{2,3,4},0),IFERROR(VLOOKUP(IDW120,[1]BA!$A$6:$H$184,{2,5,8},0),{"No encontrado","X","X"}))))</f>
        <v>ALAMBRE RECOCIDO</v>
      </c>
      <c r="IDY120" s="12" t="str">
        <v>Kg</v>
      </c>
      <c r="IDZ120" s="4">
        <v>22</v>
      </c>
      <c r="IEA120" s="1">
        <f t="shared" ref="IEA120" si="8964">(IEA118+IEA119)*0.03</f>
        <v>0.1</v>
      </c>
      <c r="IEB120" s="4">
        <f t="shared" si="1554"/>
        <v>2.2000000000000002</v>
      </c>
      <c r="IEE120" s="1" t="s">
        <v>539</v>
      </c>
      <c r="IEF120" s="4" t="str" cm="1">
        <f t="array" ref="IEF120:IEH120">IFERROR(VLOOKUP(IEE120,[1]MA!$A$6:$D$32,{2,3,4},0),IFERROR(VLOOKUP(IEE120,[1]MO!$A$6:$D$26,{2,3,4},0),IFERROR(VLOOKUP(IEE120,[1]MQ!$A$6:$D$26,{2,3,4},0),IFERROR(VLOOKUP(IEE120,[1]BA!$A$6:$H$184,{2,5,8},0),{"No encontrado","X","X"}))))</f>
        <v>ALAMBRE RECOCIDO</v>
      </c>
      <c r="IEG120" s="12" t="str">
        <v>Kg</v>
      </c>
      <c r="IEH120" s="4">
        <v>22</v>
      </c>
      <c r="IEI120" s="1">
        <f t="shared" ref="IEI120" si="8965">(IEI118+IEI119)*0.03</f>
        <v>0.1</v>
      </c>
      <c r="IEJ120" s="4">
        <f t="shared" si="1556"/>
        <v>2.2000000000000002</v>
      </c>
      <c r="IEM120" s="1" t="s">
        <v>539</v>
      </c>
      <c r="IEN120" s="4" t="str" cm="1">
        <f t="array" ref="IEN120:IEP120">IFERROR(VLOOKUP(IEM120,[1]MA!$A$6:$D$32,{2,3,4},0),IFERROR(VLOOKUP(IEM120,[1]MO!$A$6:$D$26,{2,3,4},0),IFERROR(VLOOKUP(IEM120,[1]MQ!$A$6:$D$26,{2,3,4},0),IFERROR(VLOOKUP(IEM120,[1]BA!$A$6:$H$184,{2,5,8},0),{"No encontrado","X","X"}))))</f>
        <v>ALAMBRE RECOCIDO</v>
      </c>
      <c r="IEO120" s="12" t="str">
        <v>Kg</v>
      </c>
      <c r="IEP120" s="4">
        <v>22</v>
      </c>
      <c r="IEQ120" s="1">
        <f t="shared" ref="IEQ120" si="8966">(IEQ118+IEQ119)*0.03</f>
        <v>0.1</v>
      </c>
      <c r="IER120" s="4">
        <f t="shared" si="1558"/>
        <v>2.2000000000000002</v>
      </c>
      <c r="IEU120" s="1" t="s">
        <v>539</v>
      </c>
      <c r="IEV120" s="4" t="str" cm="1">
        <f t="array" ref="IEV120:IEX120">IFERROR(VLOOKUP(IEU120,[1]MA!$A$6:$D$32,{2,3,4},0),IFERROR(VLOOKUP(IEU120,[1]MO!$A$6:$D$26,{2,3,4},0),IFERROR(VLOOKUP(IEU120,[1]MQ!$A$6:$D$26,{2,3,4},0),IFERROR(VLOOKUP(IEU120,[1]BA!$A$6:$H$184,{2,5,8},0),{"No encontrado","X","X"}))))</f>
        <v>ALAMBRE RECOCIDO</v>
      </c>
      <c r="IEW120" s="12" t="str">
        <v>Kg</v>
      </c>
      <c r="IEX120" s="4">
        <v>22</v>
      </c>
      <c r="IEY120" s="1">
        <f t="shared" ref="IEY120" si="8967">(IEY118+IEY119)*0.03</f>
        <v>0.1</v>
      </c>
      <c r="IEZ120" s="4">
        <f t="shared" si="1560"/>
        <v>2.2000000000000002</v>
      </c>
      <c r="IFC120" s="1" t="s">
        <v>539</v>
      </c>
      <c r="IFD120" s="4" t="str" cm="1">
        <f t="array" ref="IFD120:IFF120">IFERROR(VLOOKUP(IFC120,[1]MA!$A$6:$D$32,{2,3,4},0),IFERROR(VLOOKUP(IFC120,[1]MO!$A$6:$D$26,{2,3,4},0),IFERROR(VLOOKUP(IFC120,[1]MQ!$A$6:$D$26,{2,3,4},0),IFERROR(VLOOKUP(IFC120,[1]BA!$A$6:$H$184,{2,5,8},0),{"No encontrado","X","X"}))))</f>
        <v>ALAMBRE RECOCIDO</v>
      </c>
      <c r="IFE120" s="12" t="str">
        <v>Kg</v>
      </c>
      <c r="IFF120" s="4">
        <v>22</v>
      </c>
      <c r="IFG120" s="1">
        <f t="shared" ref="IFG120" si="8968">(IFG118+IFG119)*0.03</f>
        <v>0.1</v>
      </c>
      <c r="IFH120" s="4">
        <f t="shared" si="1562"/>
        <v>2.2000000000000002</v>
      </c>
      <c r="IFK120" s="1" t="s">
        <v>539</v>
      </c>
      <c r="IFL120" s="4" t="str" cm="1">
        <f t="array" ref="IFL120:IFN120">IFERROR(VLOOKUP(IFK120,[1]MA!$A$6:$D$32,{2,3,4},0),IFERROR(VLOOKUP(IFK120,[1]MO!$A$6:$D$26,{2,3,4},0),IFERROR(VLOOKUP(IFK120,[1]MQ!$A$6:$D$26,{2,3,4},0),IFERROR(VLOOKUP(IFK120,[1]BA!$A$6:$H$184,{2,5,8},0),{"No encontrado","X","X"}))))</f>
        <v>ALAMBRE RECOCIDO</v>
      </c>
      <c r="IFM120" s="12" t="str">
        <v>Kg</v>
      </c>
      <c r="IFN120" s="4">
        <v>22</v>
      </c>
      <c r="IFO120" s="1">
        <f t="shared" ref="IFO120" si="8969">(IFO118+IFO119)*0.03</f>
        <v>0.1</v>
      </c>
      <c r="IFP120" s="4">
        <f t="shared" si="1564"/>
        <v>2.2000000000000002</v>
      </c>
      <c r="IFS120" s="1" t="s">
        <v>539</v>
      </c>
      <c r="IFT120" s="4" t="str" cm="1">
        <f t="array" ref="IFT120:IFV120">IFERROR(VLOOKUP(IFS120,[1]MA!$A$6:$D$32,{2,3,4},0),IFERROR(VLOOKUP(IFS120,[1]MO!$A$6:$D$26,{2,3,4},0),IFERROR(VLOOKUP(IFS120,[1]MQ!$A$6:$D$26,{2,3,4},0),IFERROR(VLOOKUP(IFS120,[1]BA!$A$6:$H$184,{2,5,8},0),{"No encontrado","X","X"}))))</f>
        <v>ALAMBRE RECOCIDO</v>
      </c>
      <c r="IFU120" s="12" t="str">
        <v>Kg</v>
      </c>
      <c r="IFV120" s="4">
        <v>22</v>
      </c>
      <c r="IFW120" s="1">
        <f t="shared" ref="IFW120" si="8970">(IFW118+IFW119)*0.03</f>
        <v>0.1</v>
      </c>
      <c r="IFX120" s="4">
        <f t="shared" si="1566"/>
        <v>2.2000000000000002</v>
      </c>
      <c r="IGA120" s="1" t="s">
        <v>539</v>
      </c>
      <c r="IGB120" s="4" t="str" cm="1">
        <f t="array" ref="IGB120:IGD120">IFERROR(VLOOKUP(IGA120,[1]MA!$A$6:$D$32,{2,3,4},0),IFERROR(VLOOKUP(IGA120,[1]MO!$A$6:$D$26,{2,3,4},0),IFERROR(VLOOKUP(IGA120,[1]MQ!$A$6:$D$26,{2,3,4},0),IFERROR(VLOOKUP(IGA120,[1]BA!$A$6:$H$184,{2,5,8},0),{"No encontrado","X","X"}))))</f>
        <v>ALAMBRE RECOCIDO</v>
      </c>
      <c r="IGC120" s="12" t="str">
        <v>Kg</v>
      </c>
      <c r="IGD120" s="4">
        <v>22</v>
      </c>
      <c r="IGE120" s="1">
        <f t="shared" ref="IGE120" si="8971">(IGE118+IGE119)*0.03</f>
        <v>0.1</v>
      </c>
      <c r="IGF120" s="4">
        <f t="shared" si="1568"/>
        <v>2.2000000000000002</v>
      </c>
      <c r="IGI120" s="1" t="s">
        <v>539</v>
      </c>
      <c r="IGJ120" s="4" t="str" cm="1">
        <f t="array" ref="IGJ120:IGL120">IFERROR(VLOOKUP(IGI120,[1]MA!$A$6:$D$32,{2,3,4},0),IFERROR(VLOOKUP(IGI120,[1]MO!$A$6:$D$26,{2,3,4},0),IFERROR(VLOOKUP(IGI120,[1]MQ!$A$6:$D$26,{2,3,4},0),IFERROR(VLOOKUP(IGI120,[1]BA!$A$6:$H$184,{2,5,8},0),{"No encontrado","X","X"}))))</f>
        <v>ALAMBRE RECOCIDO</v>
      </c>
      <c r="IGK120" s="12" t="str">
        <v>Kg</v>
      </c>
      <c r="IGL120" s="4">
        <v>22</v>
      </c>
      <c r="IGM120" s="1">
        <f t="shared" ref="IGM120" si="8972">(IGM118+IGM119)*0.03</f>
        <v>0.1</v>
      </c>
      <c r="IGN120" s="4">
        <f t="shared" si="1570"/>
        <v>2.2000000000000002</v>
      </c>
      <c r="IGQ120" s="1" t="s">
        <v>539</v>
      </c>
      <c r="IGR120" s="4" t="str" cm="1">
        <f t="array" ref="IGR120:IGT120">IFERROR(VLOOKUP(IGQ120,[1]MA!$A$6:$D$32,{2,3,4},0),IFERROR(VLOOKUP(IGQ120,[1]MO!$A$6:$D$26,{2,3,4},0),IFERROR(VLOOKUP(IGQ120,[1]MQ!$A$6:$D$26,{2,3,4},0),IFERROR(VLOOKUP(IGQ120,[1]BA!$A$6:$H$184,{2,5,8},0),{"No encontrado","X","X"}))))</f>
        <v>ALAMBRE RECOCIDO</v>
      </c>
      <c r="IGS120" s="12" t="str">
        <v>Kg</v>
      </c>
      <c r="IGT120" s="4">
        <v>22</v>
      </c>
      <c r="IGU120" s="1">
        <f t="shared" ref="IGU120" si="8973">(IGU118+IGU119)*0.03</f>
        <v>0.1</v>
      </c>
      <c r="IGV120" s="4">
        <f t="shared" si="1572"/>
        <v>2.2000000000000002</v>
      </c>
      <c r="IGY120" s="1" t="s">
        <v>539</v>
      </c>
      <c r="IGZ120" s="4" t="str" cm="1">
        <f t="array" ref="IGZ120:IHB120">IFERROR(VLOOKUP(IGY120,[1]MA!$A$6:$D$32,{2,3,4},0),IFERROR(VLOOKUP(IGY120,[1]MO!$A$6:$D$26,{2,3,4},0),IFERROR(VLOOKUP(IGY120,[1]MQ!$A$6:$D$26,{2,3,4},0),IFERROR(VLOOKUP(IGY120,[1]BA!$A$6:$H$184,{2,5,8},0),{"No encontrado","X","X"}))))</f>
        <v>ALAMBRE RECOCIDO</v>
      </c>
      <c r="IHA120" s="12" t="str">
        <v>Kg</v>
      </c>
      <c r="IHB120" s="4">
        <v>22</v>
      </c>
      <c r="IHC120" s="1">
        <f t="shared" ref="IHC120" si="8974">(IHC118+IHC119)*0.03</f>
        <v>0.1</v>
      </c>
      <c r="IHD120" s="4">
        <f t="shared" si="1574"/>
        <v>2.2000000000000002</v>
      </c>
      <c r="IHG120" s="1" t="s">
        <v>539</v>
      </c>
      <c r="IHH120" s="4" t="str" cm="1">
        <f t="array" ref="IHH120:IHJ120">IFERROR(VLOOKUP(IHG120,[1]MA!$A$6:$D$32,{2,3,4},0),IFERROR(VLOOKUP(IHG120,[1]MO!$A$6:$D$26,{2,3,4},0),IFERROR(VLOOKUP(IHG120,[1]MQ!$A$6:$D$26,{2,3,4},0),IFERROR(VLOOKUP(IHG120,[1]BA!$A$6:$H$184,{2,5,8},0),{"No encontrado","X","X"}))))</f>
        <v>ALAMBRE RECOCIDO</v>
      </c>
      <c r="IHI120" s="12" t="str">
        <v>Kg</v>
      </c>
      <c r="IHJ120" s="4">
        <v>22</v>
      </c>
      <c r="IHK120" s="1">
        <f t="shared" ref="IHK120" si="8975">(IHK118+IHK119)*0.03</f>
        <v>0.1</v>
      </c>
      <c r="IHL120" s="4">
        <f t="shared" si="1576"/>
        <v>2.2000000000000002</v>
      </c>
      <c r="IHO120" s="1" t="s">
        <v>539</v>
      </c>
      <c r="IHP120" s="4" t="str" cm="1">
        <f t="array" ref="IHP120:IHR120">IFERROR(VLOOKUP(IHO120,[1]MA!$A$6:$D$32,{2,3,4},0),IFERROR(VLOOKUP(IHO120,[1]MO!$A$6:$D$26,{2,3,4},0),IFERROR(VLOOKUP(IHO120,[1]MQ!$A$6:$D$26,{2,3,4},0),IFERROR(VLOOKUP(IHO120,[1]BA!$A$6:$H$184,{2,5,8},0),{"No encontrado","X","X"}))))</f>
        <v>ALAMBRE RECOCIDO</v>
      </c>
      <c r="IHQ120" s="12" t="str">
        <v>Kg</v>
      </c>
      <c r="IHR120" s="4">
        <v>22</v>
      </c>
      <c r="IHS120" s="1">
        <f t="shared" ref="IHS120" si="8976">(IHS118+IHS119)*0.03</f>
        <v>0.1</v>
      </c>
      <c r="IHT120" s="4">
        <f t="shared" si="1578"/>
        <v>2.2000000000000002</v>
      </c>
      <c r="IHW120" s="1" t="s">
        <v>539</v>
      </c>
      <c r="IHX120" s="4" t="str" cm="1">
        <f t="array" ref="IHX120:IHZ120">IFERROR(VLOOKUP(IHW120,[1]MA!$A$6:$D$32,{2,3,4},0),IFERROR(VLOOKUP(IHW120,[1]MO!$A$6:$D$26,{2,3,4},0),IFERROR(VLOOKUP(IHW120,[1]MQ!$A$6:$D$26,{2,3,4},0),IFERROR(VLOOKUP(IHW120,[1]BA!$A$6:$H$184,{2,5,8},0),{"No encontrado","X","X"}))))</f>
        <v>ALAMBRE RECOCIDO</v>
      </c>
      <c r="IHY120" s="12" t="str">
        <v>Kg</v>
      </c>
      <c r="IHZ120" s="4">
        <v>22</v>
      </c>
      <c r="IIA120" s="1">
        <f t="shared" ref="IIA120" si="8977">(IIA118+IIA119)*0.03</f>
        <v>0.1</v>
      </c>
      <c r="IIB120" s="4">
        <f t="shared" si="1580"/>
        <v>2.2000000000000002</v>
      </c>
      <c r="IIE120" s="1" t="s">
        <v>539</v>
      </c>
      <c r="IIF120" s="4" t="str" cm="1">
        <f t="array" ref="IIF120:IIH120">IFERROR(VLOOKUP(IIE120,[1]MA!$A$6:$D$32,{2,3,4},0),IFERROR(VLOOKUP(IIE120,[1]MO!$A$6:$D$26,{2,3,4},0),IFERROR(VLOOKUP(IIE120,[1]MQ!$A$6:$D$26,{2,3,4},0),IFERROR(VLOOKUP(IIE120,[1]BA!$A$6:$H$184,{2,5,8},0),{"No encontrado","X","X"}))))</f>
        <v>ALAMBRE RECOCIDO</v>
      </c>
      <c r="IIG120" s="12" t="str">
        <v>Kg</v>
      </c>
      <c r="IIH120" s="4">
        <v>22</v>
      </c>
      <c r="III120" s="1">
        <f t="shared" ref="III120" si="8978">(III118+III119)*0.03</f>
        <v>0.1</v>
      </c>
      <c r="IIJ120" s="4">
        <f t="shared" si="1582"/>
        <v>2.2000000000000002</v>
      </c>
      <c r="IIM120" s="1" t="s">
        <v>539</v>
      </c>
      <c r="IIN120" s="4" t="str" cm="1">
        <f t="array" ref="IIN120:IIP120">IFERROR(VLOOKUP(IIM120,[1]MA!$A$6:$D$32,{2,3,4},0),IFERROR(VLOOKUP(IIM120,[1]MO!$A$6:$D$26,{2,3,4},0),IFERROR(VLOOKUP(IIM120,[1]MQ!$A$6:$D$26,{2,3,4},0),IFERROR(VLOOKUP(IIM120,[1]BA!$A$6:$H$184,{2,5,8},0),{"No encontrado","X","X"}))))</f>
        <v>ALAMBRE RECOCIDO</v>
      </c>
      <c r="IIO120" s="12" t="str">
        <v>Kg</v>
      </c>
      <c r="IIP120" s="4">
        <v>22</v>
      </c>
      <c r="IIQ120" s="1">
        <f t="shared" ref="IIQ120" si="8979">(IIQ118+IIQ119)*0.03</f>
        <v>0.1</v>
      </c>
      <c r="IIR120" s="4">
        <f t="shared" si="1584"/>
        <v>2.2000000000000002</v>
      </c>
      <c r="IIU120" s="1" t="s">
        <v>539</v>
      </c>
      <c r="IIV120" s="4" t="str" cm="1">
        <f t="array" ref="IIV120:IIX120">IFERROR(VLOOKUP(IIU120,[1]MA!$A$6:$D$32,{2,3,4},0),IFERROR(VLOOKUP(IIU120,[1]MO!$A$6:$D$26,{2,3,4},0),IFERROR(VLOOKUP(IIU120,[1]MQ!$A$6:$D$26,{2,3,4},0),IFERROR(VLOOKUP(IIU120,[1]BA!$A$6:$H$184,{2,5,8},0),{"No encontrado","X","X"}))))</f>
        <v>ALAMBRE RECOCIDO</v>
      </c>
      <c r="IIW120" s="12" t="str">
        <v>Kg</v>
      </c>
      <c r="IIX120" s="4">
        <v>22</v>
      </c>
      <c r="IIY120" s="1">
        <f t="shared" ref="IIY120" si="8980">(IIY118+IIY119)*0.03</f>
        <v>0.1</v>
      </c>
      <c r="IIZ120" s="4">
        <f t="shared" si="1586"/>
        <v>2.2000000000000002</v>
      </c>
      <c r="IJC120" s="1" t="s">
        <v>539</v>
      </c>
      <c r="IJD120" s="4" t="str" cm="1">
        <f t="array" ref="IJD120:IJF120">IFERROR(VLOOKUP(IJC120,[1]MA!$A$6:$D$32,{2,3,4},0),IFERROR(VLOOKUP(IJC120,[1]MO!$A$6:$D$26,{2,3,4},0),IFERROR(VLOOKUP(IJC120,[1]MQ!$A$6:$D$26,{2,3,4},0),IFERROR(VLOOKUP(IJC120,[1]BA!$A$6:$H$184,{2,5,8},0),{"No encontrado","X","X"}))))</f>
        <v>ALAMBRE RECOCIDO</v>
      </c>
      <c r="IJE120" s="12" t="str">
        <v>Kg</v>
      </c>
      <c r="IJF120" s="4">
        <v>22</v>
      </c>
      <c r="IJG120" s="1">
        <f t="shared" ref="IJG120" si="8981">(IJG118+IJG119)*0.03</f>
        <v>0.1</v>
      </c>
      <c r="IJH120" s="4">
        <f t="shared" si="1588"/>
        <v>2.2000000000000002</v>
      </c>
      <c r="IJK120" s="1" t="s">
        <v>539</v>
      </c>
      <c r="IJL120" s="4" t="str" cm="1">
        <f t="array" ref="IJL120:IJN120">IFERROR(VLOOKUP(IJK120,[1]MA!$A$6:$D$32,{2,3,4},0),IFERROR(VLOOKUP(IJK120,[1]MO!$A$6:$D$26,{2,3,4},0),IFERROR(VLOOKUP(IJK120,[1]MQ!$A$6:$D$26,{2,3,4},0),IFERROR(VLOOKUP(IJK120,[1]BA!$A$6:$H$184,{2,5,8},0),{"No encontrado","X","X"}))))</f>
        <v>ALAMBRE RECOCIDO</v>
      </c>
      <c r="IJM120" s="12" t="str">
        <v>Kg</v>
      </c>
      <c r="IJN120" s="4">
        <v>22</v>
      </c>
      <c r="IJO120" s="1">
        <f t="shared" ref="IJO120" si="8982">(IJO118+IJO119)*0.03</f>
        <v>0.1</v>
      </c>
      <c r="IJP120" s="4">
        <f t="shared" si="1590"/>
        <v>2.2000000000000002</v>
      </c>
      <c r="IJS120" s="1" t="s">
        <v>539</v>
      </c>
      <c r="IJT120" s="4" t="str" cm="1">
        <f t="array" ref="IJT120:IJV120">IFERROR(VLOOKUP(IJS120,[1]MA!$A$6:$D$32,{2,3,4},0),IFERROR(VLOOKUP(IJS120,[1]MO!$A$6:$D$26,{2,3,4},0),IFERROR(VLOOKUP(IJS120,[1]MQ!$A$6:$D$26,{2,3,4},0),IFERROR(VLOOKUP(IJS120,[1]BA!$A$6:$H$184,{2,5,8},0),{"No encontrado","X","X"}))))</f>
        <v>ALAMBRE RECOCIDO</v>
      </c>
      <c r="IJU120" s="12" t="str">
        <v>Kg</v>
      </c>
      <c r="IJV120" s="4">
        <v>22</v>
      </c>
      <c r="IJW120" s="1">
        <f t="shared" ref="IJW120" si="8983">(IJW118+IJW119)*0.03</f>
        <v>0.1</v>
      </c>
      <c r="IJX120" s="4">
        <f t="shared" si="1592"/>
        <v>2.2000000000000002</v>
      </c>
      <c r="IKA120" s="1" t="s">
        <v>539</v>
      </c>
      <c r="IKB120" s="4" t="str" cm="1">
        <f t="array" ref="IKB120:IKD120">IFERROR(VLOOKUP(IKA120,[1]MA!$A$6:$D$32,{2,3,4},0),IFERROR(VLOOKUP(IKA120,[1]MO!$A$6:$D$26,{2,3,4},0),IFERROR(VLOOKUP(IKA120,[1]MQ!$A$6:$D$26,{2,3,4},0),IFERROR(VLOOKUP(IKA120,[1]BA!$A$6:$H$184,{2,5,8},0),{"No encontrado","X","X"}))))</f>
        <v>ALAMBRE RECOCIDO</v>
      </c>
      <c r="IKC120" s="12" t="str">
        <v>Kg</v>
      </c>
      <c r="IKD120" s="4">
        <v>22</v>
      </c>
      <c r="IKE120" s="1">
        <f t="shared" ref="IKE120" si="8984">(IKE118+IKE119)*0.03</f>
        <v>0.1</v>
      </c>
      <c r="IKF120" s="4">
        <f t="shared" si="1594"/>
        <v>2.2000000000000002</v>
      </c>
      <c r="IKI120" s="1" t="s">
        <v>539</v>
      </c>
      <c r="IKJ120" s="4" t="str" cm="1">
        <f t="array" ref="IKJ120:IKL120">IFERROR(VLOOKUP(IKI120,[1]MA!$A$6:$D$32,{2,3,4},0),IFERROR(VLOOKUP(IKI120,[1]MO!$A$6:$D$26,{2,3,4},0),IFERROR(VLOOKUP(IKI120,[1]MQ!$A$6:$D$26,{2,3,4},0),IFERROR(VLOOKUP(IKI120,[1]BA!$A$6:$H$184,{2,5,8},0),{"No encontrado","X","X"}))))</f>
        <v>ALAMBRE RECOCIDO</v>
      </c>
      <c r="IKK120" s="12" t="str">
        <v>Kg</v>
      </c>
      <c r="IKL120" s="4">
        <v>22</v>
      </c>
      <c r="IKM120" s="1">
        <f t="shared" ref="IKM120" si="8985">(IKM118+IKM119)*0.03</f>
        <v>0.1</v>
      </c>
      <c r="IKN120" s="4">
        <f t="shared" si="1596"/>
        <v>2.2000000000000002</v>
      </c>
      <c r="IKQ120" s="1" t="s">
        <v>539</v>
      </c>
      <c r="IKR120" s="4" t="str" cm="1">
        <f t="array" ref="IKR120:IKT120">IFERROR(VLOOKUP(IKQ120,[1]MA!$A$6:$D$32,{2,3,4},0),IFERROR(VLOOKUP(IKQ120,[1]MO!$A$6:$D$26,{2,3,4},0),IFERROR(VLOOKUP(IKQ120,[1]MQ!$A$6:$D$26,{2,3,4},0),IFERROR(VLOOKUP(IKQ120,[1]BA!$A$6:$H$184,{2,5,8},0),{"No encontrado","X","X"}))))</f>
        <v>ALAMBRE RECOCIDO</v>
      </c>
      <c r="IKS120" s="12" t="str">
        <v>Kg</v>
      </c>
      <c r="IKT120" s="4">
        <v>22</v>
      </c>
      <c r="IKU120" s="1">
        <f t="shared" ref="IKU120" si="8986">(IKU118+IKU119)*0.03</f>
        <v>0.1</v>
      </c>
      <c r="IKV120" s="4">
        <f t="shared" si="1598"/>
        <v>2.2000000000000002</v>
      </c>
      <c r="IKY120" s="1" t="s">
        <v>539</v>
      </c>
      <c r="IKZ120" s="4" t="str" cm="1">
        <f t="array" ref="IKZ120:ILB120">IFERROR(VLOOKUP(IKY120,[1]MA!$A$6:$D$32,{2,3,4},0),IFERROR(VLOOKUP(IKY120,[1]MO!$A$6:$D$26,{2,3,4},0),IFERROR(VLOOKUP(IKY120,[1]MQ!$A$6:$D$26,{2,3,4},0),IFERROR(VLOOKUP(IKY120,[1]BA!$A$6:$H$184,{2,5,8},0),{"No encontrado","X","X"}))))</f>
        <v>ALAMBRE RECOCIDO</v>
      </c>
      <c r="ILA120" s="12" t="str">
        <v>Kg</v>
      </c>
      <c r="ILB120" s="4">
        <v>22</v>
      </c>
      <c r="ILC120" s="1">
        <f t="shared" ref="ILC120" si="8987">(ILC118+ILC119)*0.03</f>
        <v>0.1</v>
      </c>
      <c r="ILD120" s="4">
        <f t="shared" si="1600"/>
        <v>2.2000000000000002</v>
      </c>
      <c r="ILG120" s="1" t="s">
        <v>539</v>
      </c>
      <c r="ILH120" s="4" t="str" cm="1">
        <f t="array" ref="ILH120:ILJ120">IFERROR(VLOOKUP(ILG120,[1]MA!$A$6:$D$32,{2,3,4},0),IFERROR(VLOOKUP(ILG120,[1]MO!$A$6:$D$26,{2,3,4},0),IFERROR(VLOOKUP(ILG120,[1]MQ!$A$6:$D$26,{2,3,4},0),IFERROR(VLOOKUP(ILG120,[1]BA!$A$6:$H$184,{2,5,8},0),{"No encontrado","X","X"}))))</f>
        <v>ALAMBRE RECOCIDO</v>
      </c>
      <c r="ILI120" s="12" t="str">
        <v>Kg</v>
      </c>
      <c r="ILJ120" s="4">
        <v>22</v>
      </c>
      <c r="ILK120" s="1">
        <f t="shared" ref="ILK120" si="8988">(ILK118+ILK119)*0.03</f>
        <v>0.1</v>
      </c>
      <c r="ILL120" s="4">
        <f t="shared" si="1602"/>
        <v>2.2000000000000002</v>
      </c>
      <c r="ILO120" s="1" t="s">
        <v>539</v>
      </c>
      <c r="ILP120" s="4" t="str" cm="1">
        <f t="array" ref="ILP120:ILR120">IFERROR(VLOOKUP(ILO120,[1]MA!$A$6:$D$32,{2,3,4},0),IFERROR(VLOOKUP(ILO120,[1]MO!$A$6:$D$26,{2,3,4},0),IFERROR(VLOOKUP(ILO120,[1]MQ!$A$6:$D$26,{2,3,4},0),IFERROR(VLOOKUP(ILO120,[1]BA!$A$6:$H$184,{2,5,8},0),{"No encontrado","X","X"}))))</f>
        <v>ALAMBRE RECOCIDO</v>
      </c>
      <c r="ILQ120" s="12" t="str">
        <v>Kg</v>
      </c>
      <c r="ILR120" s="4">
        <v>22</v>
      </c>
      <c r="ILS120" s="1">
        <f t="shared" ref="ILS120" si="8989">(ILS118+ILS119)*0.03</f>
        <v>0.1</v>
      </c>
      <c r="ILT120" s="4">
        <f t="shared" si="1604"/>
        <v>2.2000000000000002</v>
      </c>
      <c r="ILW120" s="1" t="s">
        <v>539</v>
      </c>
      <c r="ILX120" s="4" t="str" cm="1">
        <f t="array" ref="ILX120:ILZ120">IFERROR(VLOOKUP(ILW120,[1]MA!$A$6:$D$32,{2,3,4},0),IFERROR(VLOOKUP(ILW120,[1]MO!$A$6:$D$26,{2,3,4},0),IFERROR(VLOOKUP(ILW120,[1]MQ!$A$6:$D$26,{2,3,4},0),IFERROR(VLOOKUP(ILW120,[1]BA!$A$6:$H$184,{2,5,8},0),{"No encontrado","X","X"}))))</f>
        <v>ALAMBRE RECOCIDO</v>
      </c>
      <c r="ILY120" s="12" t="str">
        <v>Kg</v>
      </c>
      <c r="ILZ120" s="4">
        <v>22</v>
      </c>
      <c r="IMA120" s="1">
        <f t="shared" ref="IMA120" si="8990">(IMA118+IMA119)*0.03</f>
        <v>0.1</v>
      </c>
      <c r="IMB120" s="4">
        <f t="shared" si="1606"/>
        <v>2.2000000000000002</v>
      </c>
      <c r="IME120" s="1" t="s">
        <v>539</v>
      </c>
      <c r="IMF120" s="4" t="str" cm="1">
        <f t="array" ref="IMF120:IMH120">IFERROR(VLOOKUP(IME120,[1]MA!$A$6:$D$32,{2,3,4},0),IFERROR(VLOOKUP(IME120,[1]MO!$A$6:$D$26,{2,3,4},0),IFERROR(VLOOKUP(IME120,[1]MQ!$A$6:$D$26,{2,3,4},0),IFERROR(VLOOKUP(IME120,[1]BA!$A$6:$H$184,{2,5,8},0),{"No encontrado","X","X"}))))</f>
        <v>ALAMBRE RECOCIDO</v>
      </c>
      <c r="IMG120" s="12" t="str">
        <v>Kg</v>
      </c>
      <c r="IMH120" s="4">
        <v>22</v>
      </c>
      <c r="IMI120" s="1">
        <f t="shared" ref="IMI120" si="8991">(IMI118+IMI119)*0.03</f>
        <v>0.1</v>
      </c>
      <c r="IMJ120" s="4">
        <f t="shared" si="1608"/>
        <v>2.2000000000000002</v>
      </c>
      <c r="IMM120" s="1" t="s">
        <v>539</v>
      </c>
      <c r="IMN120" s="4" t="str" cm="1">
        <f t="array" ref="IMN120:IMP120">IFERROR(VLOOKUP(IMM120,[1]MA!$A$6:$D$32,{2,3,4},0),IFERROR(VLOOKUP(IMM120,[1]MO!$A$6:$D$26,{2,3,4},0),IFERROR(VLOOKUP(IMM120,[1]MQ!$A$6:$D$26,{2,3,4},0),IFERROR(VLOOKUP(IMM120,[1]BA!$A$6:$H$184,{2,5,8},0),{"No encontrado","X","X"}))))</f>
        <v>ALAMBRE RECOCIDO</v>
      </c>
      <c r="IMO120" s="12" t="str">
        <v>Kg</v>
      </c>
      <c r="IMP120" s="4">
        <v>22</v>
      </c>
      <c r="IMQ120" s="1">
        <f t="shared" ref="IMQ120" si="8992">(IMQ118+IMQ119)*0.03</f>
        <v>0.1</v>
      </c>
      <c r="IMR120" s="4">
        <f t="shared" si="1610"/>
        <v>2.2000000000000002</v>
      </c>
      <c r="IMU120" s="1" t="s">
        <v>539</v>
      </c>
      <c r="IMV120" s="4" t="str" cm="1">
        <f t="array" ref="IMV120:IMX120">IFERROR(VLOOKUP(IMU120,[1]MA!$A$6:$D$32,{2,3,4},0),IFERROR(VLOOKUP(IMU120,[1]MO!$A$6:$D$26,{2,3,4},0),IFERROR(VLOOKUP(IMU120,[1]MQ!$A$6:$D$26,{2,3,4},0),IFERROR(VLOOKUP(IMU120,[1]BA!$A$6:$H$184,{2,5,8},0),{"No encontrado","X","X"}))))</f>
        <v>ALAMBRE RECOCIDO</v>
      </c>
      <c r="IMW120" s="12" t="str">
        <v>Kg</v>
      </c>
      <c r="IMX120" s="4">
        <v>22</v>
      </c>
      <c r="IMY120" s="1">
        <f t="shared" ref="IMY120" si="8993">(IMY118+IMY119)*0.03</f>
        <v>0.1</v>
      </c>
      <c r="IMZ120" s="4">
        <f t="shared" si="1612"/>
        <v>2.2000000000000002</v>
      </c>
      <c r="INC120" s="1" t="s">
        <v>539</v>
      </c>
      <c r="IND120" s="4" t="str" cm="1">
        <f t="array" ref="IND120:INF120">IFERROR(VLOOKUP(INC120,[1]MA!$A$6:$D$32,{2,3,4},0),IFERROR(VLOOKUP(INC120,[1]MO!$A$6:$D$26,{2,3,4},0),IFERROR(VLOOKUP(INC120,[1]MQ!$A$6:$D$26,{2,3,4},0),IFERROR(VLOOKUP(INC120,[1]BA!$A$6:$H$184,{2,5,8},0),{"No encontrado","X","X"}))))</f>
        <v>ALAMBRE RECOCIDO</v>
      </c>
      <c r="INE120" s="12" t="str">
        <v>Kg</v>
      </c>
      <c r="INF120" s="4">
        <v>22</v>
      </c>
      <c r="ING120" s="1">
        <f t="shared" ref="ING120" si="8994">(ING118+ING119)*0.03</f>
        <v>0.1</v>
      </c>
      <c r="INH120" s="4">
        <f t="shared" si="1614"/>
        <v>2.2000000000000002</v>
      </c>
      <c r="INK120" s="1" t="s">
        <v>539</v>
      </c>
      <c r="INL120" s="4" t="str" cm="1">
        <f t="array" ref="INL120:INN120">IFERROR(VLOOKUP(INK120,[1]MA!$A$6:$D$32,{2,3,4},0),IFERROR(VLOOKUP(INK120,[1]MO!$A$6:$D$26,{2,3,4},0),IFERROR(VLOOKUP(INK120,[1]MQ!$A$6:$D$26,{2,3,4},0),IFERROR(VLOOKUP(INK120,[1]BA!$A$6:$H$184,{2,5,8},0),{"No encontrado","X","X"}))))</f>
        <v>ALAMBRE RECOCIDO</v>
      </c>
      <c r="INM120" s="12" t="str">
        <v>Kg</v>
      </c>
      <c r="INN120" s="4">
        <v>22</v>
      </c>
      <c r="INO120" s="1">
        <f t="shared" ref="INO120" si="8995">(INO118+INO119)*0.03</f>
        <v>0.1</v>
      </c>
      <c r="INP120" s="4">
        <f t="shared" si="1616"/>
        <v>2.2000000000000002</v>
      </c>
      <c r="INS120" s="1" t="s">
        <v>539</v>
      </c>
      <c r="INT120" s="4" t="str" cm="1">
        <f t="array" ref="INT120:INV120">IFERROR(VLOOKUP(INS120,[1]MA!$A$6:$D$32,{2,3,4},0),IFERROR(VLOOKUP(INS120,[1]MO!$A$6:$D$26,{2,3,4},0),IFERROR(VLOOKUP(INS120,[1]MQ!$A$6:$D$26,{2,3,4},0),IFERROR(VLOOKUP(INS120,[1]BA!$A$6:$H$184,{2,5,8},0),{"No encontrado","X","X"}))))</f>
        <v>ALAMBRE RECOCIDO</v>
      </c>
      <c r="INU120" s="12" t="str">
        <v>Kg</v>
      </c>
      <c r="INV120" s="4">
        <v>22</v>
      </c>
      <c r="INW120" s="1">
        <f t="shared" ref="INW120" si="8996">(INW118+INW119)*0.03</f>
        <v>0.1</v>
      </c>
      <c r="INX120" s="4">
        <f t="shared" si="1618"/>
        <v>2.2000000000000002</v>
      </c>
      <c r="IOA120" s="1" t="s">
        <v>539</v>
      </c>
      <c r="IOB120" s="4" t="str" cm="1">
        <f t="array" ref="IOB120:IOD120">IFERROR(VLOOKUP(IOA120,[1]MA!$A$6:$D$32,{2,3,4},0),IFERROR(VLOOKUP(IOA120,[1]MO!$A$6:$D$26,{2,3,4},0),IFERROR(VLOOKUP(IOA120,[1]MQ!$A$6:$D$26,{2,3,4},0),IFERROR(VLOOKUP(IOA120,[1]BA!$A$6:$H$184,{2,5,8},0),{"No encontrado","X","X"}))))</f>
        <v>ALAMBRE RECOCIDO</v>
      </c>
      <c r="IOC120" s="12" t="str">
        <v>Kg</v>
      </c>
      <c r="IOD120" s="4">
        <v>22</v>
      </c>
      <c r="IOE120" s="1">
        <f t="shared" ref="IOE120" si="8997">(IOE118+IOE119)*0.03</f>
        <v>0.1</v>
      </c>
      <c r="IOF120" s="4">
        <f t="shared" si="1620"/>
        <v>2.2000000000000002</v>
      </c>
      <c r="IOI120" s="1" t="s">
        <v>539</v>
      </c>
      <c r="IOJ120" s="4" t="str" cm="1">
        <f t="array" ref="IOJ120:IOL120">IFERROR(VLOOKUP(IOI120,[1]MA!$A$6:$D$32,{2,3,4},0),IFERROR(VLOOKUP(IOI120,[1]MO!$A$6:$D$26,{2,3,4},0),IFERROR(VLOOKUP(IOI120,[1]MQ!$A$6:$D$26,{2,3,4},0),IFERROR(VLOOKUP(IOI120,[1]BA!$A$6:$H$184,{2,5,8},0),{"No encontrado","X","X"}))))</f>
        <v>ALAMBRE RECOCIDO</v>
      </c>
      <c r="IOK120" s="12" t="str">
        <v>Kg</v>
      </c>
      <c r="IOL120" s="4">
        <v>22</v>
      </c>
      <c r="IOM120" s="1">
        <f t="shared" ref="IOM120" si="8998">(IOM118+IOM119)*0.03</f>
        <v>0.1</v>
      </c>
      <c r="ION120" s="4">
        <f t="shared" si="1622"/>
        <v>2.2000000000000002</v>
      </c>
      <c r="IOQ120" s="1" t="s">
        <v>539</v>
      </c>
      <c r="IOR120" s="4" t="str" cm="1">
        <f t="array" ref="IOR120:IOT120">IFERROR(VLOOKUP(IOQ120,[1]MA!$A$6:$D$32,{2,3,4},0),IFERROR(VLOOKUP(IOQ120,[1]MO!$A$6:$D$26,{2,3,4},0),IFERROR(VLOOKUP(IOQ120,[1]MQ!$A$6:$D$26,{2,3,4},0),IFERROR(VLOOKUP(IOQ120,[1]BA!$A$6:$H$184,{2,5,8},0),{"No encontrado","X","X"}))))</f>
        <v>ALAMBRE RECOCIDO</v>
      </c>
      <c r="IOS120" s="12" t="str">
        <v>Kg</v>
      </c>
      <c r="IOT120" s="4">
        <v>22</v>
      </c>
      <c r="IOU120" s="1">
        <f t="shared" ref="IOU120" si="8999">(IOU118+IOU119)*0.03</f>
        <v>0.1</v>
      </c>
      <c r="IOV120" s="4">
        <f t="shared" si="1624"/>
        <v>2.2000000000000002</v>
      </c>
      <c r="IOY120" s="1" t="s">
        <v>539</v>
      </c>
      <c r="IOZ120" s="4" t="str" cm="1">
        <f t="array" ref="IOZ120:IPB120">IFERROR(VLOOKUP(IOY120,[1]MA!$A$6:$D$32,{2,3,4},0),IFERROR(VLOOKUP(IOY120,[1]MO!$A$6:$D$26,{2,3,4},0),IFERROR(VLOOKUP(IOY120,[1]MQ!$A$6:$D$26,{2,3,4},0),IFERROR(VLOOKUP(IOY120,[1]BA!$A$6:$H$184,{2,5,8},0),{"No encontrado","X","X"}))))</f>
        <v>ALAMBRE RECOCIDO</v>
      </c>
      <c r="IPA120" s="12" t="str">
        <v>Kg</v>
      </c>
      <c r="IPB120" s="4">
        <v>22</v>
      </c>
      <c r="IPC120" s="1">
        <f t="shared" ref="IPC120" si="9000">(IPC118+IPC119)*0.03</f>
        <v>0.1</v>
      </c>
      <c r="IPD120" s="4">
        <f t="shared" si="1626"/>
        <v>2.2000000000000002</v>
      </c>
      <c r="IPG120" s="1" t="s">
        <v>539</v>
      </c>
      <c r="IPH120" s="4" t="str" cm="1">
        <f t="array" ref="IPH120:IPJ120">IFERROR(VLOOKUP(IPG120,[1]MA!$A$6:$D$32,{2,3,4},0),IFERROR(VLOOKUP(IPG120,[1]MO!$A$6:$D$26,{2,3,4},0),IFERROR(VLOOKUP(IPG120,[1]MQ!$A$6:$D$26,{2,3,4},0),IFERROR(VLOOKUP(IPG120,[1]BA!$A$6:$H$184,{2,5,8},0),{"No encontrado","X","X"}))))</f>
        <v>ALAMBRE RECOCIDO</v>
      </c>
      <c r="IPI120" s="12" t="str">
        <v>Kg</v>
      </c>
      <c r="IPJ120" s="4">
        <v>22</v>
      </c>
      <c r="IPK120" s="1">
        <f t="shared" ref="IPK120" si="9001">(IPK118+IPK119)*0.03</f>
        <v>0.1</v>
      </c>
      <c r="IPL120" s="4">
        <f t="shared" si="1628"/>
        <v>2.2000000000000002</v>
      </c>
      <c r="IPO120" s="1" t="s">
        <v>539</v>
      </c>
      <c r="IPP120" s="4" t="str" cm="1">
        <f t="array" ref="IPP120:IPR120">IFERROR(VLOOKUP(IPO120,[1]MA!$A$6:$D$32,{2,3,4},0),IFERROR(VLOOKUP(IPO120,[1]MO!$A$6:$D$26,{2,3,4},0),IFERROR(VLOOKUP(IPO120,[1]MQ!$A$6:$D$26,{2,3,4},0),IFERROR(VLOOKUP(IPO120,[1]BA!$A$6:$H$184,{2,5,8},0),{"No encontrado","X","X"}))))</f>
        <v>ALAMBRE RECOCIDO</v>
      </c>
      <c r="IPQ120" s="12" t="str">
        <v>Kg</v>
      </c>
      <c r="IPR120" s="4">
        <v>22</v>
      </c>
      <c r="IPS120" s="1">
        <f t="shared" ref="IPS120" si="9002">(IPS118+IPS119)*0.03</f>
        <v>0.1</v>
      </c>
      <c r="IPT120" s="4">
        <f t="shared" si="1630"/>
        <v>2.2000000000000002</v>
      </c>
      <c r="IPW120" s="1" t="s">
        <v>539</v>
      </c>
      <c r="IPX120" s="4" t="str" cm="1">
        <f t="array" ref="IPX120:IPZ120">IFERROR(VLOOKUP(IPW120,[1]MA!$A$6:$D$32,{2,3,4},0),IFERROR(VLOOKUP(IPW120,[1]MO!$A$6:$D$26,{2,3,4},0),IFERROR(VLOOKUP(IPW120,[1]MQ!$A$6:$D$26,{2,3,4},0),IFERROR(VLOOKUP(IPW120,[1]BA!$A$6:$H$184,{2,5,8},0),{"No encontrado","X","X"}))))</f>
        <v>ALAMBRE RECOCIDO</v>
      </c>
      <c r="IPY120" s="12" t="str">
        <v>Kg</v>
      </c>
      <c r="IPZ120" s="4">
        <v>22</v>
      </c>
      <c r="IQA120" s="1">
        <f t="shared" ref="IQA120" si="9003">(IQA118+IQA119)*0.03</f>
        <v>0.1</v>
      </c>
      <c r="IQB120" s="4">
        <f t="shared" si="1632"/>
        <v>2.2000000000000002</v>
      </c>
      <c r="IQE120" s="1" t="s">
        <v>539</v>
      </c>
      <c r="IQF120" s="4" t="str" cm="1">
        <f t="array" ref="IQF120:IQH120">IFERROR(VLOOKUP(IQE120,[1]MA!$A$6:$D$32,{2,3,4},0),IFERROR(VLOOKUP(IQE120,[1]MO!$A$6:$D$26,{2,3,4},0),IFERROR(VLOOKUP(IQE120,[1]MQ!$A$6:$D$26,{2,3,4},0),IFERROR(VLOOKUP(IQE120,[1]BA!$A$6:$H$184,{2,5,8},0),{"No encontrado","X","X"}))))</f>
        <v>ALAMBRE RECOCIDO</v>
      </c>
      <c r="IQG120" s="12" t="str">
        <v>Kg</v>
      </c>
      <c r="IQH120" s="4">
        <v>22</v>
      </c>
      <c r="IQI120" s="1">
        <f t="shared" ref="IQI120" si="9004">(IQI118+IQI119)*0.03</f>
        <v>0.1</v>
      </c>
      <c r="IQJ120" s="4">
        <f t="shared" si="1634"/>
        <v>2.2000000000000002</v>
      </c>
      <c r="IQM120" s="1" t="s">
        <v>539</v>
      </c>
      <c r="IQN120" s="4" t="str" cm="1">
        <f t="array" ref="IQN120:IQP120">IFERROR(VLOOKUP(IQM120,[1]MA!$A$6:$D$32,{2,3,4},0),IFERROR(VLOOKUP(IQM120,[1]MO!$A$6:$D$26,{2,3,4},0),IFERROR(VLOOKUP(IQM120,[1]MQ!$A$6:$D$26,{2,3,4},0),IFERROR(VLOOKUP(IQM120,[1]BA!$A$6:$H$184,{2,5,8},0),{"No encontrado","X","X"}))))</f>
        <v>ALAMBRE RECOCIDO</v>
      </c>
      <c r="IQO120" s="12" t="str">
        <v>Kg</v>
      </c>
      <c r="IQP120" s="4">
        <v>22</v>
      </c>
      <c r="IQQ120" s="1">
        <f t="shared" ref="IQQ120" si="9005">(IQQ118+IQQ119)*0.03</f>
        <v>0.1</v>
      </c>
      <c r="IQR120" s="4">
        <f t="shared" si="1636"/>
        <v>2.2000000000000002</v>
      </c>
      <c r="IQU120" s="1" t="s">
        <v>539</v>
      </c>
      <c r="IQV120" s="4" t="str" cm="1">
        <f t="array" ref="IQV120:IQX120">IFERROR(VLOOKUP(IQU120,[1]MA!$A$6:$D$32,{2,3,4},0),IFERROR(VLOOKUP(IQU120,[1]MO!$A$6:$D$26,{2,3,4},0),IFERROR(VLOOKUP(IQU120,[1]MQ!$A$6:$D$26,{2,3,4},0),IFERROR(VLOOKUP(IQU120,[1]BA!$A$6:$H$184,{2,5,8},0),{"No encontrado","X","X"}))))</f>
        <v>ALAMBRE RECOCIDO</v>
      </c>
      <c r="IQW120" s="12" t="str">
        <v>Kg</v>
      </c>
      <c r="IQX120" s="4">
        <v>22</v>
      </c>
      <c r="IQY120" s="1">
        <f t="shared" ref="IQY120" si="9006">(IQY118+IQY119)*0.03</f>
        <v>0.1</v>
      </c>
      <c r="IQZ120" s="4">
        <f t="shared" si="1638"/>
        <v>2.2000000000000002</v>
      </c>
      <c r="IRC120" s="1" t="s">
        <v>539</v>
      </c>
      <c r="IRD120" s="4" t="str" cm="1">
        <f t="array" ref="IRD120:IRF120">IFERROR(VLOOKUP(IRC120,[1]MA!$A$6:$D$32,{2,3,4},0),IFERROR(VLOOKUP(IRC120,[1]MO!$A$6:$D$26,{2,3,4},0),IFERROR(VLOOKUP(IRC120,[1]MQ!$A$6:$D$26,{2,3,4},0),IFERROR(VLOOKUP(IRC120,[1]BA!$A$6:$H$184,{2,5,8},0),{"No encontrado","X","X"}))))</f>
        <v>ALAMBRE RECOCIDO</v>
      </c>
      <c r="IRE120" s="12" t="str">
        <v>Kg</v>
      </c>
      <c r="IRF120" s="4">
        <v>22</v>
      </c>
      <c r="IRG120" s="1">
        <f t="shared" ref="IRG120" si="9007">(IRG118+IRG119)*0.03</f>
        <v>0.1</v>
      </c>
      <c r="IRH120" s="4">
        <f t="shared" si="1640"/>
        <v>2.2000000000000002</v>
      </c>
      <c r="IRK120" s="1" t="s">
        <v>539</v>
      </c>
      <c r="IRL120" s="4" t="str" cm="1">
        <f t="array" ref="IRL120:IRN120">IFERROR(VLOOKUP(IRK120,[1]MA!$A$6:$D$32,{2,3,4},0),IFERROR(VLOOKUP(IRK120,[1]MO!$A$6:$D$26,{2,3,4},0),IFERROR(VLOOKUP(IRK120,[1]MQ!$A$6:$D$26,{2,3,4},0),IFERROR(VLOOKUP(IRK120,[1]BA!$A$6:$H$184,{2,5,8},0),{"No encontrado","X","X"}))))</f>
        <v>ALAMBRE RECOCIDO</v>
      </c>
      <c r="IRM120" s="12" t="str">
        <v>Kg</v>
      </c>
      <c r="IRN120" s="4">
        <v>22</v>
      </c>
      <c r="IRO120" s="1">
        <f t="shared" ref="IRO120" si="9008">(IRO118+IRO119)*0.03</f>
        <v>0.1</v>
      </c>
      <c r="IRP120" s="4">
        <f t="shared" si="1642"/>
        <v>2.2000000000000002</v>
      </c>
      <c r="IRS120" s="1" t="s">
        <v>539</v>
      </c>
      <c r="IRT120" s="4" t="str" cm="1">
        <f t="array" ref="IRT120:IRV120">IFERROR(VLOOKUP(IRS120,[1]MA!$A$6:$D$32,{2,3,4},0),IFERROR(VLOOKUP(IRS120,[1]MO!$A$6:$D$26,{2,3,4},0),IFERROR(VLOOKUP(IRS120,[1]MQ!$A$6:$D$26,{2,3,4},0),IFERROR(VLOOKUP(IRS120,[1]BA!$A$6:$H$184,{2,5,8},0),{"No encontrado","X","X"}))))</f>
        <v>ALAMBRE RECOCIDO</v>
      </c>
      <c r="IRU120" s="12" t="str">
        <v>Kg</v>
      </c>
      <c r="IRV120" s="4">
        <v>22</v>
      </c>
      <c r="IRW120" s="1">
        <f t="shared" ref="IRW120" si="9009">(IRW118+IRW119)*0.03</f>
        <v>0.1</v>
      </c>
      <c r="IRX120" s="4">
        <f t="shared" si="1644"/>
        <v>2.2000000000000002</v>
      </c>
      <c r="ISA120" s="1" t="s">
        <v>539</v>
      </c>
      <c r="ISB120" s="4" t="str" cm="1">
        <f t="array" ref="ISB120:ISD120">IFERROR(VLOOKUP(ISA120,[1]MA!$A$6:$D$32,{2,3,4},0),IFERROR(VLOOKUP(ISA120,[1]MO!$A$6:$D$26,{2,3,4},0),IFERROR(VLOOKUP(ISA120,[1]MQ!$A$6:$D$26,{2,3,4},0),IFERROR(VLOOKUP(ISA120,[1]BA!$A$6:$H$184,{2,5,8},0),{"No encontrado","X","X"}))))</f>
        <v>ALAMBRE RECOCIDO</v>
      </c>
      <c r="ISC120" s="12" t="str">
        <v>Kg</v>
      </c>
      <c r="ISD120" s="4">
        <v>22</v>
      </c>
      <c r="ISE120" s="1">
        <f t="shared" ref="ISE120" si="9010">(ISE118+ISE119)*0.03</f>
        <v>0.1</v>
      </c>
      <c r="ISF120" s="4">
        <f t="shared" si="1646"/>
        <v>2.2000000000000002</v>
      </c>
      <c r="ISI120" s="1" t="s">
        <v>539</v>
      </c>
      <c r="ISJ120" s="4" t="str" cm="1">
        <f t="array" ref="ISJ120:ISL120">IFERROR(VLOOKUP(ISI120,[1]MA!$A$6:$D$32,{2,3,4},0),IFERROR(VLOOKUP(ISI120,[1]MO!$A$6:$D$26,{2,3,4},0),IFERROR(VLOOKUP(ISI120,[1]MQ!$A$6:$D$26,{2,3,4},0),IFERROR(VLOOKUP(ISI120,[1]BA!$A$6:$H$184,{2,5,8},0),{"No encontrado","X","X"}))))</f>
        <v>ALAMBRE RECOCIDO</v>
      </c>
      <c r="ISK120" s="12" t="str">
        <v>Kg</v>
      </c>
      <c r="ISL120" s="4">
        <v>22</v>
      </c>
      <c r="ISM120" s="1">
        <f t="shared" ref="ISM120" si="9011">(ISM118+ISM119)*0.03</f>
        <v>0.1</v>
      </c>
      <c r="ISN120" s="4">
        <f t="shared" si="1648"/>
        <v>2.2000000000000002</v>
      </c>
      <c r="ISQ120" s="1" t="s">
        <v>539</v>
      </c>
      <c r="ISR120" s="4" t="str" cm="1">
        <f t="array" ref="ISR120:IST120">IFERROR(VLOOKUP(ISQ120,[1]MA!$A$6:$D$32,{2,3,4},0),IFERROR(VLOOKUP(ISQ120,[1]MO!$A$6:$D$26,{2,3,4},0),IFERROR(VLOOKUP(ISQ120,[1]MQ!$A$6:$D$26,{2,3,4},0),IFERROR(VLOOKUP(ISQ120,[1]BA!$A$6:$H$184,{2,5,8},0),{"No encontrado","X","X"}))))</f>
        <v>ALAMBRE RECOCIDO</v>
      </c>
      <c r="ISS120" s="12" t="str">
        <v>Kg</v>
      </c>
      <c r="IST120" s="4">
        <v>22</v>
      </c>
      <c r="ISU120" s="1">
        <f t="shared" ref="ISU120" si="9012">(ISU118+ISU119)*0.03</f>
        <v>0.1</v>
      </c>
      <c r="ISV120" s="4">
        <f t="shared" si="1650"/>
        <v>2.2000000000000002</v>
      </c>
      <c r="ISY120" s="1" t="s">
        <v>539</v>
      </c>
      <c r="ISZ120" s="4" t="str" cm="1">
        <f t="array" ref="ISZ120:ITB120">IFERROR(VLOOKUP(ISY120,[1]MA!$A$6:$D$32,{2,3,4},0),IFERROR(VLOOKUP(ISY120,[1]MO!$A$6:$D$26,{2,3,4},0),IFERROR(VLOOKUP(ISY120,[1]MQ!$A$6:$D$26,{2,3,4},0),IFERROR(VLOOKUP(ISY120,[1]BA!$A$6:$H$184,{2,5,8},0),{"No encontrado","X","X"}))))</f>
        <v>ALAMBRE RECOCIDO</v>
      </c>
      <c r="ITA120" s="12" t="str">
        <v>Kg</v>
      </c>
      <c r="ITB120" s="4">
        <v>22</v>
      </c>
      <c r="ITC120" s="1">
        <f t="shared" ref="ITC120" si="9013">(ITC118+ITC119)*0.03</f>
        <v>0.1</v>
      </c>
      <c r="ITD120" s="4">
        <f t="shared" si="1652"/>
        <v>2.2000000000000002</v>
      </c>
      <c r="ITG120" s="1" t="s">
        <v>539</v>
      </c>
      <c r="ITH120" s="4" t="str" cm="1">
        <f t="array" ref="ITH120:ITJ120">IFERROR(VLOOKUP(ITG120,[1]MA!$A$6:$D$32,{2,3,4},0),IFERROR(VLOOKUP(ITG120,[1]MO!$A$6:$D$26,{2,3,4},0),IFERROR(VLOOKUP(ITG120,[1]MQ!$A$6:$D$26,{2,3,4},0),IFERROR(VLOOKUP(ITG120,[1]BA!$A$6:$H$184,{2,5,8},0),{"No encontrado","X","X"}))))</f>
        <v>ALAMBRE RECOCIDO</v>
      </c>
      <c r="ITI120" s="12" t="str">
        <v>Kg</v>
      </c>
      <c r="ITJ120" s="4">
        <v>22</v>
      </c>
      <c r="ITK120" s="1">
        <f t="shared" ref="ITK120" si="9014">(ITK118+ITK119)*0.03</f>
        <v>0.1</v>
      </c>
      <c r="ITL120" s="4">
        <f t="shared" si="1654"/>
        <v>2.2000000000000002</v>
      </c>
      <c r="ITO120" s="1" t="s">
        <v>539</v>
      </c>
      <c r="ITP120" s="4" t="str" cm="1">
        <f t="array" ref="ITP120:ITR120">IFERROR(VLOOKUP(ITO120,[1]MA!$A$6:$D$32,{2,3,4},0),IFERROR(VLOOKUP(ITO120,[1]MO!$A$6:$D$26,{2,3,4},0),IFERROR(VLOOKUP(ITO120,[1]MQ!$A$6:$D$26,{2,3,4},0),IFERROR(VLOOKUP(ITO120,[1]BA!$A$6:$H$184,{2,5,8},0),{"No encontrado","X","X"}))))</f>
        <v>ALAMBRE RECOCIDO</v>
      </c>
      <c r="ITQ120" s="12" t="str">
        <v>Kg</v>
      </c>
      <c r="ITR120" s="4">
        <v>22</v>
      </c>
      <c r="ITS120" s="1">
        <f t="shared" ref="ITS120" si="9015">(ITS118+ITS119)*0.03</f>
        <v>0.1</v>
      </c>
      <c r="ITT120" s="4">
        <f t="shared" si="1656"/>
        <v>2.2000000000000002</v>
      </c>
      <c r="ITW120" s="1" t="s">
        <v>539</v>
      </c>
      <c r="ITX120" s="4" t="str" cm="1">
        <f t="array" ref="ITX120:ITZ120">IFERROR(VLOOKUP(ITW120,[1]MA!$A$6:$D$32,{2,3,4},0),IFERROR(VLOOKUP(ITW120,[1]MO!$A$6:$D$26,{2,3,4},0),IFERROR(VLOOKUP(ITW120,[1]MQ!$A$6:$D$26,{2,3,4},0),IFERROR(VLOOKUP(ITW120,[1]BA!$A$6:$H$184,{2,5,8},0),{"No encontrado","X","X"}))))</f>
        <v>ALAMBRE RECOCIDO</v>
      </c>
      <c r="ITY120" s="12" t="str">
        <v>Kg</v>
      </c>
      <c r="ITZ120" s="4">
        <v>22</v>
      </c>
      <c r="IUA120" s="1">
        <f t="shared" ref="IUA120" si="9016">(IUA118+IUA119)*0.03</f>
        <v>0.1</v>
      </c>
      <c r="IUB120" s="4">
        <f t="shared" si="1658"/>
        <v>2.2000000000000002</v>
      </c>
      <c r="IUE120" s="1" t="s">
        <v>539</v>
      </c>
      <c r="IUF120" s="4" t="str" cm="1">
        <f t="array" ref="IUF120:IUH120">IFERROR(VLOOKUP(IUE120,[1]MA!$A$6:$D$32,{2,3,4},0),IFERROR(VLOOKUP(IUE120,[1]MO!$A$6:$D$26,{2,3,4},0),IFERROR(VLOOKUP(IUE120,[1]MQ!$A$6:$D$26,{2,3,4},0),IFERROR(VLOOKUP(IUE120,[1]BA!$A$6:$H$184,{2,5,8},0),{"No encontrado","X","X"}))))</f>
        <v>ALAMBRE RECOCIDO</v>
      </c>
      <c r="IUG120" s="12" t="str">
        <v>Kg</v>
      </c>
      <c r="IUH120" s="4">
        <v>22</v>
      </c>
      <c r="IUI120" s="1">
        <f t="shared" ref="IUI120" si="9017">(IUI118+IUI119)*0.03</f>
        <v>0.1</v>
      </c>
      <c r="IUJ120" s="4">
        <f t="shared" si="1660"/>
        <v>2.2000000000000002</v>
      </c>
      <c r="IUM120" s="1" t="s">
        <v>539</v>
      </c>
      <c r="IUN120" s="4" t="str" cm="1">
        <f t="array" ref="IUN120:IUP120">IFERROR(VLOOKUP(IUM120,[1]MA!$A$6:$D$32,{2,3,4},0),IFERROR(VLOOKUP(IUM120,[1]MO!$A$6:$D$26,{2,3,4},0),IFERROR(VLOOKUP(IUM120,[1]MQ!$A$6:$D$26,{2,3,4},0),IFERROR(VLOOKUP(IUM120,[1]BA!$A$6:$H$184,{2,5,8},0),{"No encontrado","X","X"}))))</f>
        <v>ALAMBRE RECOCIDO</v>
      </c>
      <c r="IUO120" s="12" t="str">
        <v>Kg</v>
      </c>
      <c r="IUP120" s="4">
        <v>22</v>
      </c>
      <c r="IUQ120" s="1">
        <f t="shared" ref="IUQ120" si="9018">(IUQ118+IUQ119)*0.03</f>
        <v>0.1</v>
      </c>
      <c r="IUR120" s="4">
        <f t="shared" si="1662"/>
        <v>2.2000000000000002</v>
      </c>
      <c r="IUU120" s="1" t="s">
        <v>539</v>
      </c>
      <c r="IUV120" s="4" t="str" cm="1">
        <f t="array" ref="IUV120:IUX120">IFERROR(VLOOKUP(IUU120,[1]MA!$A$6:$D$32,{2,3,4},0),IFERROR(VLOOKUP(IUU120,[1]MO!$A$6:$D$26,{2,3,4},0),IFERROR(VLOOKUP(IUU120,[1]MQ!$A$6:$D$26,{2,3,4},0),IFERROR(VLOOKUP(IUU120,[1]BA!$A$6:$H$184,{2,5,8},0),{"No encontrado","X","X"}))))</f>
        <v>ALAMBRE RECOCIDO</v>
      </c>
      <c r="IUW120" s="12" t="str">
        <v>Kg</v>
      </c>
      <c r="IUX120" s="4">
        <v>22</v>
      </c>
      <c r="IUY120" s="1">
        <f t="shared" ref="IUY120" si="9019">(IUY118+IUY119)*0.03</f>
        <v>0.1</v>
      </c>
      <c r="IUZ120" s="4">
        <f t="shared" si="1664"/>
        <v>2.2000000000000002</v>
      </c>
      <c r="IVC120" s="1" t="s">
        <v>539</v>
      </c>
      <c r="IVD120" s="4" t="str" cm="1">
        <f t="array" ref="IVD120:IVF120">IFERROR(VLOOKUP(IVC120,[1]MA!$A$6:$D$32,{2,3,4},0),IFERROR(VLOOKUP(IVC120,[1]MO!$A$6:$D$26,{2,3,4},0),IFERROR(VLOOKUP(IVC120,[1]MQ!$A$6:$D$26,{2,3,4},0),IFERROR(VLOOKUP(IVC120,[1]BA!$A$6:$H$184,{2,5,8},0),{"No encontrado","X","X"}))))</f>
        <v>ALAMBRE RECOCIDO</v>
      </c>
      <c r="IVE120" s="12" t="str">
        <v>Kg</v>
      </c>
      <c r="IVF120" s="4">
        <v>22</v>
      </c>
      <c r="IVG120" s="1">
        <f t="shared" ref="IVG120" si="9020">(IVG118+IVG119)*0.03</f>
        <v>0.1</v>
      </c>
      <c r="IVH120" s="4">
        <f t="shared" si="1666"/>
        <v>2.2000000000000002</v>
      </c>
      <c r="IVK120" s="1" t="s">
        <v>539</v>
      </c>
      <c r="IVL120" s="4" t="str" cm="1">
        <f t="array" ref="IVL120:IVN120">IFERROR(VLOOKUP(IVK120,[1]MA!$A$6:$D$32,{2,3,4},0),IFERROR(VLOOKUP(IVK120,[1]MO!$A$6:$D$26,{2,3,4},0),IFERROR(VLOOKUP(IVK120,[1]MQ!$A$6:$D$26,{2,3,4},0),IFERROR(VLOOKUP(IVK120,[1]BA!$A$6:$H$184,{2,5,8},0),{"No encontrado","X","X"}))))</f>
        <v>ALAMBRE RECOCIDO</v>
      </c>
      <c r="IVM120" s="12" t="str">
        <v>Kg</v>
      </c>
      <c r="IVN120" s="4">
        <v>22</v>
      </c>
      <c r="IVO120" s="1">
        <f t="shared" ref="IVO120" si="9021">(IVO118+IVO119)*0.03</f>
        <v>0.1</v>
      </c>
      <c r="IVP120" s="4">
        <f t="shared" si="1668"/>
        <v>2.2000000000000002</v>
      </c>
      <c r="IVS120" s="1" t="s">
        <v>539</v>
      </c>
      <c r="IVT120" s="4" t="str" cm="1">
        <f t="array" ref="IVT120:IVV120">IFERROR(VLOOKUP(IVS120,[1]MA!$A$6:$D$32,{2,3,4},0),IFERROR(VLOOKUP(IVS120,[1]MO!$A$6:$D$26,{2,3,4},0),IFERROR(VLOOKUP(IVS120,[1]MQ!$A$6:$D$26,{2,3,4},0),IFERROR(VLOOKUP(IVS120,[1]BA!$A$6:$H$184,{2,5,8},0),{"No encontrado","X","X"}))))</f>
        <v>ALAMBRE RECOCIDO</v>
      </c>
      <c r="IVU120" s="12" t="str">
        <v>Kg</v>
      </c>
      <c r="IVV120" s="4">
        <v>22</v>
      </c>
      <c r="IVW120" s="1">
        <f t="shared" ref="IVW120" si="9022">(IVW118+IVW119)*0.03</f>
        <v>0.1</v>
      </c>
      <c r="IVX120" s="4">
        <f t="shared" si="1670"/>
        <v>2.2000000000000002</v>
      </c>
      <c r="IWA120" s="1" t="s">
        <v>539</v>
      </c>
      <c r="IWB120" s="4" t="str" cm="1">
        <f t="array" ref="IWB120:IWD120">IFERROR(VLOOKUP(IWA120,[1]MA!$A$6:$D$32,{2,3,4},0),IFERROR(VLOOKUP(IWA120,[1]MO!$A$6:$D$26,{2,3,4},0),IFERROR(VLOOKUP(IWA120,[1]MQ!$A$6:$D$26,{2,3,4},0),IFERROR(VLOOKUP(IWA120,[1]BA!$A$6:$H$184,{2,5,8},0),{"No encontrado","X","X"}))))</f>
        <v>ALAMBRE RECOCIDO</v>
      </c>
      <c r="IWC120" s="12" t="str">
        <v>Kg</v>
      </c>
      <c r="IWD120" s="4">
        <v>22</v>
      </c>
      <c r="IWE120" s="1">
        <f t="shared" ref="IWE120" si="9023">(IWE118+IWE119)*0.03</f>
        <v>0.1</v>
      </c>
      <c r="IWF120" s="4">
        <f t="shared" si="1672"/>
        <v>2.2000000000000002</v>
      </c>
      <c r="IWI120" s="1" t="s">
        <v>539</v>
      </c>
      <c r="IWJ120" s="4" t="str" cm="1">
        <f t="array" ref="IWJ120:IWL120">IFERROR(VLOOKUP(IWI120,[1]MA!$A$6:$D$32,{2,3,4},0),IFERROR(VLOOKUP(IWI120,[1]MO!$A$6:$D$26,{2,3,4},0),IFERROR(VLOOKUP(IWI120,[1]MQ!$A$6:$D$26,{2,3,4},0),IFERROR(VLOOKUP(IWI120,[1]BA!$A$6:$H$184,{2,5,8},0),{"No encontrado","X","X"}))))</f>
        <v>ALAMBRE RECOCIDO</v>
      </c>
      <c r="IWK120" s="12" t="str">
        <v>Kg</v>
      </c>
      <c r="IWL120" s="4">
        <v>22</v>
      </c>
      <c r="IWM120" s="1">
        <f t="shared" ref="IWM120" si="9024">(IWM118+IWM119)*0.03</f>
        <v>0.1</v>
      </c>
      <c r="IWN120" s="4">
        <f t="shared" si="1674"/>
        <v>2.2000000000000002</v>
      </c>
      <c r="IWQ120" s="1" t="s">
        <v>539</v>
      </c>
      <c r="IWR120" s="4" t="str" cm="1">
        <f t="array" ref="IWR120:IWT120">IFERROR(VLOOKUP(IWQ120,[1]MA!$A$6:$D$32,{2,3,4},0),IFERROR(VLOOKUP(IWQ120,[1]MO!$A$6:$D$26,{2,3,4},0),IFERROR(VLOOKUP(IWQ120,[1]MQ!$A$6:$D$26,{2,3,4},0),IFERROR(VLOOKUP(IWQ120,[1]BA!$A$6:$H$184,{2,5,8},0),{"No encontrado","X","X"}))))</f>
        <v>ALAMBRE RECOCIDO</v>
      </c>
      <c r="IWS120" s="12" t="str">
        <v>Kg</v>
      </c>
      <c r="IWT120" s="4">
        <v>22</v>
      </c>
      <c r="IWU120" s="1">
        <f t="shared" ref="IWU120" si="9025">(IWU118+IWU119)*0.03</f>
        <v>0.1</v>
      </c>
      <c r="IWV120" s="4">
        <f t="shared" si="1676"/>
        <v>2.2000000000000002</v>
      </c>
      <c r="IWY120" s="1" t="s">
        <v>539</v>
      </c>
      <c r="IWZ120" s="4" t="str" cm="1">
        <f t="array" ref="IWZ120:IXB120">IFERROR(VLOOKUP(IWY120,[1]MA!$A$6:$D$32,{2,3,4},0),IFERROR(VLOOKUP(IWY120,[1]MO!$A$6:$D$26,{2,3,4},0),IFERROR(VLOOKUP(IWY120,[1]MQ!$A$6:$D$26,{2,3,4},0),IFERROR(VLOOKUP(IWY120,[1]BA!$A$6:$H$184,{2,5,8},0),{"No encontrado","X","X"}))))</f>
        <v>ALAMBRE RECOCIDO</v>
      </c>
      <c r="IXA120" s="12" t="str">
        <v>Kg</v>
      </c>
      <c r="IXB120" s="4">
        <v>22</v>
      </c>
      <c r="IXC120" s="1">
        <f t="shared" ref="IXC120" si="9026">(IXC118+IXC119)*0.03</f>
        <v>0.1</v>
      </c>
      <c r="IXD120" s="4">
        <f t="shared" si="1678"/>
        <v>2.2000000000000002</v>
      </c>
      <c r="IXG120" s="1" t="s">
        <v>539</v>
      </c>
      <c r="IXH120" s="4" t="str" cm="1">
        <f t="array" ref="IXH120:IXJ120">IFERROR(VLOOKUP(IXG120,[1]MA!$A$6:$D$32,{2,3,4},0),IFERROR(VLOOKUP(IXG120,[1]MO!$A$6:$D$26,{2,3,4},0),IFERROR(VLOOKUP(IXG120,[1]MQ!$A$6:$D$26,{2,3,4},0),IFERROR(VLOOKUP(IXG120,[1]BA!$A$6:$H$184,{2,5,8},0),{"No encontrado","X","X"}))))</f>
        <v>ALAMBRE RECOCIDO</v>
      </c>
      <c r="IXI120" s="12" t="str">
        <v>Kg</v>
      </c>
      <c r="IXJ120" s="4">
        <v>22</v>
      </c>
      <c r="IXK120" s="1">
        <f t="shared" ref="IXK120" si="9027">(IXK118+IXK119)*0.03</f>
        <v>0.1</v>
      </c>
      <c r="IXL120" s="4">
        <f t="shared" si="1680"/>
        <v>2.2000000000000002</v>
      </c>
      <c r="IXO120" s="1" t="s">
        <v>539</v>
      </c>
      <c r="IXP120" s="4" t="str" cm="1">
        <f t="array" ref="IXP120:IXR120">IFERROR(VLOOKUP(IXO120,[1]MA!$A$6:$D$32,{2,3,4},0),IFERROR(VLOOKUP(IXO120,[1]MO!$A$6:$D$26,{2,3,4},0),IFERROR(VLOOKUP(IXO120,[1]MQ!$A$6:$D$26,{2,3,4},0),IFERROR(VLOOKUP(IXO120,[1]BA!$A$6:$H$184,{2,5,8},0),{"No encontrado","X","X"}))))</f>
        <v>ALAMBRE RECOCIDO</v>
      </c>
      <c r="IXQ120" s="12" t="str">
        <v>Kg</v>
      </c>
      <c r="IXR120" s="4">
        <v>22</v>
      </c>
      <c r="IXS120" s="1">
        <f t="shared" ref="IXS120" si="9028">(IXS118+IXS119)*0.03</f>
        <v>0.1</v>
      </c>
      <c r="IXT120" s="4">
        <f t="shared" si="1682"/>
        <v>2.2000000000000002</v>
      </c>
      <c r="IXW120" s="1" t="s">
        <v>539</v>
      </c>
      <c r="IXX120" s="4" t="str" cm="1">
        <f t="array" ref="IXX120:IXZ120">IFERROR(VLOOKUP(IXW120,[1]MA!$A$6:$D$32,{2,3,4},0),IFERROR(VLOOKUP(IXW120,[1]MO!$A$6:$D$26,{2,3,4},0),IFERROR(VLOOKUP(IXW120,[1]MQ!$A$6:$D$26,{2,3,4},0),IFERROR(VLOOKUP(IXW120,[1]BA!$A$6:$H$184,{2,5,8},0),{"No encontrado","X","X"}))))</f>
        <v>ALAMBRE RECOCIDO</v>
      </c>
      <c r="IXY120" s="12" t="str">
        <v>Kg</v>
      </c>
      <c r="IXZ120" s="4">
        <v>22</v>
      </c>
      <c r="IYA120" s="1">
        <f t="shared" ref="IYA120" si="9029">(IYA118+IYA119)*0.03</f>
        <v>0.1</v>
      </c>
      <c r="IYB120" s="4">
        <f t="shared" si="1684"/>
        <v>2.2000000000000002</v>
      </c>
      <c r="IYE120" s="1" t="s">
        <v>539</v>
      </c>
      <c r="IYF120" s="4" t="str" cm="1">
        <f t="array" ref="IYF120:IYH120">IFERROR(VLOOKUP(IYE120,[1]MA!$A$6:$D$32,{2,3,4},0),IFERROR(VLOOKUP(IYE120,[1]MO!$A$6:$D$26,{2,3,4},0),IFERROR(VLOOKUP(IYE120,[1]MQ!$A$6:$D$26,{2,3,4},0),IFERROR(VLOOKUP(IYE120,[1]BA!$A$6:$H$184,{2,5,8},0),{"No encontrado","X","X"}))))</f>
        <v>ALAMBRE RECOCIDO</v>
      </c>
      <c r="IYG120" s="12" t="str">
        <v>Kg</v>
      </c>
      <c r="IYH120" s="4">
        <v>22</v>
      </c>
      <c r="IYI120" s="1">
        <f t="shared" ref="IYI120" si="9030">(IYI118+IYI119)*0.03</f>
        <v>0.1</v>
      </c>
      <c r="IYJ120" s="4">
        <f t="shared" si="1686"/>
        <v>2.2000000000000002</v>
      </c>
      <c r="IYM120" s="1" t="s">
        <v>539</v>
      </c>
      <c r="IYN120" s="4" t="str" cm="1">
        <f t="array" ref="IYN120:IYP120">IFERROR(VLOOKUP(IYM120,[1]MA!$A$6:$D$32,{2,3,4},0),IFERROR(VLOOKUP(IYM120,[1]MO!$A$6:$D$26,{2,3,4},0),IFERROR(VLOOKUP(IYM120,[1]MQ!$A$6:$D$26,{2,3,4},0),IFERROR(VLOOKUP(IYM120,[1]BA!$A$6:$H$184,{2,5,8},0),{"No encontrado","X","X"}))))</f>
        <v>ALAMBRE RECOCIDO</v>
      </c>
      <c r="IYO120" s="12" t="str">
        <v>Kg</v>
      </c>
      <c r="IYP120" s="4">
        <v>22</v>
      </c>
      <c r="IYQ120" s="1">
        <f t="shared" ref="IYQ120" si="9031">(IYQ118+IYQ119)*0.03</f>
        <v>0.1</v>
      </c>
      <c r="IYR120" s="4">
        <f t="shared" si="1688"/>
        <v>2.2000000000000002</v>
      </c>
      <c r="IYU120" s="1" t="s">
        <v>539</v>
      </c>
      <c r="IYV120" s="4" t="str" cm="1">
        <f t="array" ref="IYV120:IYX120">IFERROR(VLOOKUP(IYU120,[1]MA!$A$6:$D$32,{2,3,4},0),IFERROR(VLOOKUP(IYU120,[1]MO!$A$6:$D$26,{2,3,4},0),IFERROR(VLOOKUP(IYU120,[1]MQ!$A$6:$D$26,{2,3,4},0),IFERROR(VLOOKUP(IYU120,[1]BA!$A$6:$H$184,{2,5,8},0),{"No encontrado","X","X"}))))</f>
        <v>ALAMBRE RECOCIDO</v>
      </c>
      <c r="IYW120" s="12" t="str">
        <v>Kg</v>
      </c>
      <c r="IYX120" s="4">
        <v>22</v>
      </c>
      <c r="IYY120" s="1">
        <f t="shared" ref="IYY120" si="9032">(IYY118+IYY119)*0.03</f>
        <v>0.1</v>
      </c>
      <c r="IYZ120" s="4">
        <f t="shared" si="1690"/>
        <v>2.2000000000000002</v>
      </c>
      <c r="IZC120" s="1" t="s">
        <v>539</v>
      </c>
      <c r="IZD120" s="4" t="str" cm="1">
        <f t="array" ref="IZD120:IZF120">IFERROR(VLOOKUP(IZC120,[1]MA!$A$6:$D$32,{2,3,4},0),IFERROR(VLOOKUP(IZC120,[1]MO!$A$6:$D$26,{2,3,4},0),IFERROR(VLOOKUP(IZC120,[1]MQ!$A$6:$D$26,{2,3,4},0),IFERROR(VLOOKUP(IZC120,[1]BA!$A$6:$H$184,{2,5,8},0),{"No encontrado","X","X"}))))</f>
        <v>ALAMBRE RECOCIDO</v>
      </c>
      <c r="IZE120" s="12" t="str">
        <v>Kg</v>
      </c>
      <c r="IZF120" s="4">
        <v>22</v>
      </c>
      <c r="IZG120" s="1">
        <f t="shared" ref="IZG120" si="9033">(IZG118+IZG119)*0.03</f>
        <v>0.1</v>
      </c>
      <c r="IZH120" s="4">
        <f t="shared" si="1692"/>
        <v>2.2000000000000002</v>
      </c>
      <c r="IZK120" s="1" t="s">
        <v>539</v>
      </c>
      <c r="IZL120" s="4" t="str" cm="1">
        <f t="array" ref="IZL120:IZN120">IFERROR(VLOOKUP(IZK120,[1]MA!$A$6:$D$32,{2,3,4},0),IFERROR(VLOOKUP(IZK120,[1]MO!$A$6:$D$26,{2,3,4},0),IFERROR(VLOOKUP(IZK120,[1]MQ!$A$6:$D$26,{2,3,4},0),IFERROR(VLOOKUP(IZK120,[1]BA!$A$6:$H$184,{2,5,8},0),{"No encontrado","X","X"}))))</f>
        <v>ALAMBRE RECOCIDO</v>
      </c>
      <c r="IZM120" s="12" t="str">
        <v>Kg</v>
      </c>
      <c r="IZN120" s="4">
        <v>22</v>
      </c>
      <c r="IZO120" s="1">
        <f t="shared" ref="IZO120" si="9034">(IZO118+IZO119)*0.03</f>
        <v>0.1</v>
      </c>
      <c r="IZP120" s="4">
        <f t="shared" si="1694"/>
        <v>2.2000000000000002</v>
      </c>
      <c r="IZS120" s="1" t="s">
        <v>539</v>
      </c>
      <c r="IZT120" s="4" t="str" cm="1">
        <f t="array" ref="IZT120:IZV120">IFERROR(VLOOKUP(IZS120,[1]MA!$A$6:$D$32,{2,3,4},0),IFERROR(VLOOKUP(IZS120,[1]MO!$A$6:$D$26,{2,3,4},0),IFERROR(VLOOKUP(IZS120,[1]MQ!$A$6:$D$26,{2,3,4},0),IFERROR(VLOOKUP(IZS120,[1]BA!$A$6:$H$184,{2,5,8},0),{"No encontrado","X","X"}))))</f>
        <v>ALAMBRE RECOCIDO</v>
      </c>
      <c r="IZU120" s="12" t="str">
        <v>Kg</v>
      </c>
      <c r="IZV120" s="4">
        <v>22</v>
      </c>
      <c r="IZW120" s="1">
        <f t="shared" ref="IZW120" si="9035">(IZW118+IZW119)*0.03</f>
        <v>0.1</v>
      </c>
      <c r="IZX120" s="4">
        <f t="shared" si="1696"/>
        <v>2.2000000000000002</v>
      </c>
      <c r="JAA120" s="1" t="s">
        <v>539</v>
      </c>
      <c r="JAB120" s="4" t="str" cm="1">
        <f t="array" ref="JAB120:JAD120">IFERROR(VLOOKUP(JAA120,[1]MA!$A$6:$D$32,{2,3,4},0),IFERROR(VLOOKUP(JAA120,[1]MO!$A$6:$D$26,{2,3,4},0),IFERROR(VLOOKUP(JAA120,[1]MQ!$A$6:$D$26,{2,3,4},0),IFERROR(VLOOKUP(JAA120,[1]BA!$A$6:$H$184,{2,5,8},0),{"No encontrado","X","X"}))))</f>
        <v>ALAMBRE RECOCIDO</v>
      </c>
      <c r="JAC120" s="12" t="str">
        <v>Kg</v>
      </c>
      <c r="JAD120" s="4">
        <v>22</v>
      </c>
      <c r="JAE120" s="1">
        <f t="shared" ref="JAE120" si="9036">(JAE118+JAE119)*0.03</f>
        <v>0.1</v>
      </c>
      <c r="JAF120" s="4">
        <f t="shared" si="1698"/>
        <v>2.2000000000000002</v>
      </c>
      <c r="JAI120" s="1" t="s">
        <v>539</v>
      </c>
      <c r="JAJ120" s="4" t="str" cm="1">
        <f t="array" ref="JAJ120:JAL120">IFERROR(VLOOKUP(JAI120,[1]MA!$A$6:$D$32,{2,3,4},0),IFERROR(VLOOKUP(JAI120,[1]MO!$A$6:$D$26,{2,3,4},0),IFERROR(VLOOKUP(JAI120,[1]MQ!$A$6:$D$26,{2,3,4},0),IFERROR(VLOOKUP(JAI120,[1]BA!$A$6:$H$184,{2,5,8},0),{"No encontrado","X","X"}))))</f>
        <v>ALAMBRE RECOCIDO</v>
      </c>
      <c r="JAK120" s="12" t="str">
        <v>Kg</v>
      </c>
      <c r="JAL120" s="4">
        <v>22</v>
      </c>
      <c r="JAM120" s="1">
        <f t="shared" ref="JAM120" si="9037">(JAM118+JAM119)*0.03</f>
        <v>0.1</v>
      </c>
      <c r="JAN120" s="4">
        <f t="shared" si="1700"/>
        <v>2.2000000000000002</v>
      </c>
      <c r="JAQ120" s="1" t="s">
        <v>539</v>
      </c>
      <c r="JAR120" s="4" t="str" cm="1">
        <f t="array" ref="JAR120:JAT120">IFERROR(VLOOKUP(JAQ120,[1]MA!$A$6:$D$32,{2,3,4},0),IFERROR(VLOOKUP(JAQ120,[1]MO!$A$6:$D$26,{2,3,4},0),IFERROR(VLOOKUP(JAQ120,[1]MQ!$A$6:$D$26,{2,3,4},0),IFERROR(VLOOKUP(JAQ120,[1]BA!$A$6:$H$184,{2,5,8},0),{"No encontrado","X","X"}))))</f>
        <v>ALAMBRE RECOCIDO</v>
      </c>
      <c r="JAS120" s="12" t="str">
        <v>Kg</v>
      </c>
      <c r="JAT120" s="4">
        <v>22</v>
      </c>
      <c r="JAU120" s="1">
        <f t="shared" ref="JAU120" si="9038">(JAU118+JAU119)*0.03</f>
        <v>0.1</v>
      </c>
      <c r="JAV120" s="4">
        <f t="shared" si="1702"/>
        <v>2.2000000000000002</v>
      </c>
      <c r="JAY120" s="1" t="s">
        <v>539</v>
      </c>
      <c r="JAZ120" s="4" t="str" cm="1">
        <f t="array" ref="JAZ120:JBB120">IFERROR(VLOOKUP(JAY120,[1]MA!$A$6:$D$32,{2,3,4},0),IFERROR(VLOOKUP(JAY120,[1]MO!$A$6:$D$26,{2,3,4},0),IFERROR(VLOOKUP(JAY120,[1]MQ!$A$6:$D$26,{2,3,4},0),IFERROR(VLOOKUP(JAY120,[1]BA!$A$6:$H$184,{2,5,8},0),{"No encontrado","X","X"}))))</f>
        <v>ALAMBRE RECOCIDO</v>
      </c>
      <c r="JBA120" s="12" t="str">
        <v>Kg</v>
      </c>
      <c r="JBB120" s="4">
        <v>22</v>
      </c>
      <c r="JBC120" s="1">
        <f t="shared" ref="JBC120" si="9039">(JBC118+JBC119)*0.03</f>
        <v>0.1</v>
      </c>
      <c r="JBD120" s="4">
        <f t="shared" si="1704"/>
        <v>2.2000000000000002</v>
      </c>
      <c r="JBG120" s="1" t="s">
        <v>539</v>
      </c>
      <c r="JBH120" s="4" t="str" cm="1">
        <f t="array" ref="JBH120:JBJ120">IFERROR(VLOOKUP(JBG120,[1]MA!$A$6:$D$32,{2,3,4},0),IFERROR(VLOOKUP(JBG120,[1]MO!$A$6:$D$26,{2,3,4},0),IFERROR(VLOOKUP(JBG120,[1]MQ!$A$6:$D$26,{2,3,4},0),IFERROR(VLOOKUP(JBG120,[1]BA!$A$6:$H$184,{2,5,8},0),{"No encontrado","X","X"}))))</f>
        <v>ALAMBRE RECOCIDO</v>
      </c>
      <c r="JBI120" s="12" t="str">
        <v>Kg</v>
      </c>
      <c r="JBJ120" s="4">
        <v>22</v>
      </c>
      <c r="JBK120" s="1">
        <f t="shared" ref="JBK120" si="9040">(JBK118+JBK119)*0.03</f>
        <v>0.1</v>
      </c>
      <c r="JBL120" s="4">
        <f t="shared" si="1706"/>
        <v>2.2000000000000002</v>
      </c>
      <c r="JBO120" s="1" t="s">
        <v>539</v>
      </c>
      <c r="JBP120" s="4" t="str" cm="1">
        <f t="array" ref="JBP120:JBR120">IFERROR(VLOOKUP(JBO120,[1]MA!$A$6:$D$32,{2,3,4},0),IFERROR(VLOOKUP(JBO120,[1]MO!$A$6:$D$26,{2,3,4},0),IFERROR(VLOOKUP(JBO120,[1]MQ!$A$6:$D$26,{2,3,4},0),IFERROR(VLOOKUP(JBO120,[1]BA!$A$6:$H$184,{2,5,8},0),{"No encontrado","X","X"}))))</f>
        <v>ALAMBRE RECOCIDO</v>
      </c>
      <c r="JBQ120" s="12" t="str">
        <v>Kg</v>
      </c>
      <c r="JBR120" s="4">
        <v>22</v>
      </c>
      <c r="JBS120" s="1">
        <f t="shared" ref="JBS120" si="9041">(JBS118+JBS119)*0.03</f>
        <v>0.1</v>
      </c>
      <c r="JBT120" s="4">
        <f t="shared" si="1708"/>
        <v>2.2000000000000002</v>
      </c>
      <c r="JBW120" s="1" t="s">
        <v>539</v>
      </c>
      <c r="JBX120" s="4" t="str" cm="1">
        <f t="array" ref="JBX120:JBZ120">IFERROR(VLOOKUP(JBW120,[1]MA!$A$6:$D$32,{2,3,4},0),IFERROR(VLOOKUP(JBW120,[1]MO!$A$6:$D$26,{2,3,4},0),IFERROR(VLOOKUP(JBW120,[1]MQ!$A$6:$D$26,{2,3,4},0),IFERROR(VLOOKUP(JBW120,[1]BA!$A$6:$H$184,{2,5,8},0),{"No encontrado","X","X"}))))</f>
        <v>ALAMBRE RECOCIDO</v>
      </c>
      <c r="JBY120" s="12" t="str">
        <v>Kg</v>
      </c>
      <c r="JBZ120" s="4">
        <v>22</v>
      </c>
      <c r="JCA120" s="1">
        <f t="shared" ref="JCA120" si="9042">(JCA118+JCA119)*0.03</f>
        <v>0.1</v>
      </c>
      <c r="JCB120" s="4">
        <f t="shared" si="1710"/>
        <v>2.2000000000000002</v>
      </c>
      <c r="JCE120" s="1" t="s">
        <v>539</v>
      </c>
      <c r="JCF120" s="4" t="str" cm="1">
        <f t="array" ref="JCF120:JCH120">IFERROR(VLOOKUP(JCE120,[1]MA!$A$6:$D$32,{2,3,4},0),IFERROR(VLOOKUP(JCE120,[1]MO!$A$6:$D$26,{2,3,4},0),IFERROR(VLOOKUP(JCE120,[1]MQ!$A$6:$D$26,{2,3,4},0),IFERROR(VLOOKUP(JCE120,[1]BA!$A$6:$H$184,{2,5,8},0),{"No encontrado","X","X"}))))</f>
        <v>ALAMBRE RECOCIDO</v>
      </c>
      <c r="JCG120" s="12" t="str">
        <v>Kg</v>
      </c>
      <c r="JCH120" s="4">
        <v>22</v>
      </c>
      <c r="JCI120" s="1">
        <f t="shared" ref="JCI120" si="9043">(JCI118+JCI119)*0.03</f>
        <v>0.1</v>
      </c>
      <c r="JCJ120" s="4">
        <f t="shared" si="1712"/>
        <v>2.2000000000000002</v>
      </c>
      <c r="JCM120" s="1" t="s">
        <v>539</v>
      </c>
      <c r="JCN120" s="4" t="str" cm="1">
        <f t="array" ref="JCN120:JCP120">IFERROR(VLOOKUP(JCM120,[1]MA!$A$6:$D$32,{2,3,4},0),IFERROR(VLOOKUP(JCM120,[1]MO!$A$6:$D$26,{2,3,4},0),IFERROR(VLOOKUP(JCM120,[1]MQ!$A$6:$D$26,{2,3,4},0),IFERROR(VLOOKUP(JCM120,[1]BA!$A$6:$H$184,{2,5,8},0),{"No encontrado","X","X"}))))</f>
        <v>ALAMBRE RECOCIDO</v>
      </c>
      <c r="JCO120" s="12" t="str">
        <v>Kg</v>
      </c>
      <c r="JCP120" s="4">
        <v>22</v>
      </c>
      <c r="JCQ120" s="1">
        <f t="shared" ref="JCQ120" si="9044">(JCQ118+JCQ119)*0.03</f>
        <v>0.1</v>
      </c>
      <c r="JCR120" s="4">
        <f t="shared" si="1714"/>
        <v>2.2000000000000002</v>
      </c>
      <c r="JCU120" s="1" t="s">
        <v>539</v>
      </c>
      <c r="JCV120" s="4" t="str" cm="1">
        <f t="array" ref="JCV120:JCX120">IFERROR(VLOOKUP(JCU120,[1]MA!$A$6:$D$32,{2,3,4},0),IFERROR(VLOOKUP(JCU120,[1]MO!$A$6:$D$26,{2,3,4},0),IFERROR(VLOOKUP(JCU120,[1]MQ!$A$6:$D$26,{2,3,4},0),IFERROR(VLOOKUP(JCU120,[1]BA!$A$6:$H$184,{2,5,8},0),{"No encontrado","X","X"}))))</f>
        <v>ALAMBRE RECOCIDO</v>
      </c>
      <c r="JCW120" s="12" t="str">
        <v>Kg</v>
      </c>
      <c r="JCX120" s="4">
        <v>22</v>
      </c>
      <c r="JCY120" s="1">
        <f t="shared" ref="JCY120" si="9045">(JCY118+JCY119)*0.03</f>
        <v>0.1</v>
      </c>
      <c r="JCZ120" s="4">
        <f t="shared" si="1716"/>
        <v>2.2000000000000002</v>
      </c>
      <c r="JDC120" s="1" t="s">
        <v>539</v>
      </c>
      <c r="JDD120" s="4" t="str" cm="1">
        <f t="array" ref="JDD120:JDF120">IFERROR(VLOOKUP(JDC120,[1]MA!$A$6:$D$32,{2,3,4},0),IFERROR(VLOOKUP(JDC120,[1]MO!$A$6:$D$26,{2,3,4},0),IFERROR(VLOOKUP(JDC120,[1]MQ!$A$6:$D$26,{2,3,4},0),IFERROR(VLOOKUP(JDC120,[1]BA!$A$6:$H$184,{2,5,8},0),{"No encontrado","X","X"}))))</f>
        <v>ALAMBRE RECOCIDO</v>
      </c>
      <c r="JDE120" s="12" t="str">
        <v>Kg</v>
      </c>
      <c r="JDF120" s="4">
        <v>22</v>
      </c>
      <c r="JDG120" s="1">
        <f t="shared" ref="JDG120" si="9046">(JDG118+JDG119)*0.03</f>
        <v>0.1</v>
      </c>
      <c r="JDH120" s="4">
        <f t="shared" si="1718"/>
        <v>2.2000000000000002</v>
      </c>
      <c r="JDK120" s="1" t="s">
        <v>539</v>
      </c>
      <c r="JDL120" s="4" t="str" cm="1">
        <f t="array" ref="JDL120:JDN120">IFERROR(VLOOKUP(JDK120,[1]MA!$A$6:$D$32,{2,3,4},0),IFERROR(VLOOKUP(JDK120,[1]MO!$A$6:$D$26,{2,3,4},0),IFERROR(VLOOKUP(JDK120,[1]MQ!$A$6:$D$26,{2,3,4},0),IFERROR(VLOOKUP(JDK120,[1]BA!$A$6:$H$184,{2,5,8},0),{"No encontrado","X","X"}))))</f>
        <v>ALAMBRE RECOCIDO</v>
      </c>
      <c r="JDM120" s="12" t="str">
        <v>Kg</v>
      </c>
      <c r="JDN120" s="4">
        <v>22</v>
      </c>
      <c r="JDO120" s="1">
        <f t="shared" ref="JDO120" si="9047">(JDO118+JDO119)*0.03</f>
        <v>0.1</v>
      </c>
      <c r="JDP120" s="4">
        <f t="shared" si="1720"/>
        <v>2.2000000000000002</v>
      </c>
      <c r="JDS120" s="1" t="s">
        <v>539</v>
      </c>
      <c r="JDT120" s="4" t="str" cm="1">
        <f t="array" ref="JDT120:JDV120">IFERROR(VLOOKUP(JDS120,[1]MA!$A$6:$D$32,{2,3,4},0),IFERROR(VLOOKUP(JDS120,[1]MO!$A$6:$D$26,{2,3,4},0),IFERROR(VLOOKUP(JDS120,[1]MQ!$A$6:$D$26,{2,3,4},0),IFERROR(VLOOKUP(JDS120,[1]BA!$A$6:$H$184,{2,5,8},0),{"No encontrado","X","X"}))))</f>
        <v>ALAMBRE RECOCIDO</v>
      </c>
      <c r="JDU120" s="12" t="str">
        <v>Kg</v>
      </c>
      <c r="JDV120" s="4">
        <v>22</v>
      </c>
      <c r="JDW120" s="1">
        <f t="shared" ref="JDW120" si="9048">(JDW118+JDW119)*0.03</f>
        <v>0.1</v>
      </c>
      <c r="JDX120" s="4">
        <f t="shared" si="1722"/>
        <v>2.2000000000000002</v>
      </c>
      <c r="JEA120" s="1" t="s">
        <v>539</v>
      </c>
      <c r="JEB120" s="4" t="str" cm="1">
        <f t="array" ref="JEB120:JED120">IFERROR(VLOOKUP(JEA120,[1]MA!$A$6:$D$32,{2,3,4},0),IFERROR(VLOOKUP(JEA120,[1]MO!$A$6:$D$26,{2,3,4},0),IFERROR(VLOOKUP(JEA120,[1]MQ!$A$6:$D$26,{2,3,4},0),IFERROR(VLOOKUP(JEA120,[1]BA!$A$6:$H$184,{2,5,8},0),{"No encontrado","X","X"}))))</f>
        <v>ALAMBRE RECOCIDO</v>
      </c>
      <c r="JEC120" s="12" t="str">
        <v>Kg</v>
      </c>
      <c r="JED120" s="4">
        <v>22</v>
      </c>
      <c r="JEE120" s="1">
        <f t="shared" ref="JEE120" si="9049">(JEE118+JEE119)*0.03</f>
        <v>0.1</v>
      </c>
      <c r="JEF120" s="4">
        <f t="shared" si="1724"/>
        <v>2.2000000000000002</v>
      </c>
      <c r="JEI120" s="1" t="s">
        <v>539</v>
      </c>
      <c r="JEJ120" s="4" t="str" cm="1">
        <f t="array" ref="JEJ120:JEL120">IFERROR(VLOOKUP(JEI120,[1]MA!$A$6:$D$32,{2,3,4},0),IFERROR(VLOOKUP(JEI120,[1]MO!$A$6:$D$26,{2,3,4},0),IFERROR(VLOOKUP(JEI120,[1]MQ!$A$6:$D$26,{2,3,4},0),IFERROR(VLOOKUP(JEI120,[1]BA!$A$6:$H$184,{2,5,8},0),{"No encontrado","X","X"}))))</f>
        <v>ALAMBRE RECOCIDO</v>
      </c>
      <c r="JEK120" s="12" t="str">
        <v>Kg</v>
      </c>
      <c r="JEL120" s="4">
        <v>22</v>
      </c>
      <c r="JEM120" s="1">
        <f t="shared" ref="JEM120" si="9050">(JEM118+JEM119)*0.03</f>
        <v>0.1</v>
      </c>
      <c r="JEN120" s="4">
        <f t="shared" si="1726"/>
        <v>2.2000000000000002</v>
      </c>
      <c r="JEQ120" s="1" t="s">
        <v>539</v>
      </c>
      <c r="JER120" s="4" t="str" cm="1">
        <f t="array" ref="JER120:JET120">IFERROR(VLOOKUP(JEQ120,[1]MA!$A$6:$D$32,{2,3,4},0),IFERROR(VLOOKUP(JEQ120,[1]MO!$A$6:$D$26,{2,3,4},0),IFERROR(VLOOKUP(JEQ120,[1]MQ!$A$6:$D$26,{2,3,4},0),IFERROR(VLOOKUP(JEQ120,[1]BA!$A$6:$H$184,{2,5,8},0),{"No encontrado","X","X"}))))</f>
        <v>ALAMBRE RECOCIDO</v>
      </c>
      <c r="JES120" s="12" t="str">
        <v>Kg</v>
      </c>
      <c r="JET120" s="4">
        <v>22</v>
      </c>
      <c r="JEU120" s="1">
        <f t="shared" ref="JEU120" si="9051">(JEU118+JEU119)*0.03</f>
        <v>0.1</v>
      </c>
      <c r="JEV120" s="4">
        <f t="shared" si="1728"/>
        <v>2.2000000000000002</v>
      </c>
      <c r="JEY120" s="1" t="s">
        <v>539</v>
      </c>
      <c r="JEZ120" s="4" t="str" cm="1">
        <f t="array" ref="JEZ120:JFB120">IFERROR(VLOOKUP(JEY120,[1]MA!$A$6:$D$32,{2,3,4},0),IFERROR(VLOOKUP(JEY120,[1]MO!$A$6:$D$26,{2,3,4},0),IFERROR(VLOOKUP(JEY120,[1]MQ!$A$6:$D$26,{2,3,4},0),IFERROR(VLOOKUP(JEY120,[1]BA!$A$6:$H$184,{2,5,8},0),{"No encontrado","X","X"}))))</f>
        <v>ALAMBRE RECOCIDO</v>
      </c>
      <c r="JFA120" s="12" t="str">
        <v>Kg</v>
      </c>
      <c r="JFB120" s="4">
        <v>22</v>
      </c>
      <c r="JFC120" s="1">
        <f t="shared" ref="JFC120" si="9052">(JFC118+JFC119)*0.03</f>
        <v>0.1</v>
      </c>
      <c r="JFD120" s="4">
        <f t="shared" si="1730"/>
        <v>2.2000000000000002</v>
      </c>
      <c r="JFG120" s="1" t="s">
        <v>539</v>
      </c>
      <c r="JFH120" s="4" t="str" cm="1">
        <f t="array" ref="JFH120:JFJ120">IFERROR(VLOOKUP(JFG120,[1]MA!$A$6:$D$32,{2,3,4},0),IFERROR(VLOOKUP(JFG120,[1]MO!$A$6:$D$26,{2,3,4},0),IFERROR(VLOOKUP(JFG120,[1]MQ!$A$6:$D$26,{2,3,4},0),IFERROR(VLOOKUP(JFG120,[1]BA!$A$6:$H$184,{2,5,8},0),{"No encontrado","X","X"}))))</f>
        <v>ALAMBRE RECOCIDO</v>
      </c>
      <c r="JFI120" s="12" t="str">
        <v>Kg</v>
      </c>
      <c r="JFJ120" s="4">
        <v>22</v>
      </c>
      <c r="JFK120" s="1">
        <f t="shared" ref="JFK120" si="9053">(JFK118+JFK119)*0.03</f>
        <v>0.1</v>
      </c>
      <c r="JFL120" s="4">
        <f t="shared" si="1732"/>
        <v>2.2000000000000002</v>
      </c>
      <c r="JFO120" s="1" t="s">
        <v>539</v>
      </c>
      <c r="JFP120" s="4" t="str" cm="1">
        <f t="array" ref="JFP120:JFR120">IFERROR(VLOOKUP(JFO120,[1]MA!$A$6:$D$32,{2,3,4},0),IFERROR(VLOOKUP(JFO120,[1]MO!$A$6:$D$26,{2,3,4},0),IFERROR(VLOOKUP(JFO120,[1]MQ!$A$6:$D$26,{2,3,4},0),IFERROR(VLOOKUP(JFO120,[1]BA!$A$6:$H$184,{2,5,8},0),{"No encontrado","X","X"}))))</f>
        <v>ALAMBRE RECOCIDO</v>
      </c>
      <c r="JFQ120" s="12" t="str">
        <v>Kg</v>
      </c>
      <c r="JFR120" s="4">
        <v>22</v>
      </c>
      <c r="JFS120" s="1">
        <f t="shared" ref="JFS120" si="9054">(JFS118+JFS119)*0.03</f>
        <v>0.1</v>
      </c>
      <c r="JFT120" s="4">
        <f t="shared" si="1734"/>
        <v>2.2000000000000002</v>
      </c>
      <c r="JFW120" s="1" t="s">
        <v>539</v>
      </c>
      <c r="JFX120" s="4" t="str" cm="1">
        <f t="array" ref="JFX120:JFZ120">IFERROR(VLOOKUP(JFW120,[1]MA!$A$6:$D$32,{2,3,4},0),IFERROR(VLOOKUP(JFW120,[1]MO!$A$6:$D$26,{2,3,4},0),IFERROR(VLOOKUP(JFW120,[1]MQ!$A$6:$D$26,{2,3,4},0),IFERROR(VLOOKUP(JFW120,[1]BA!$A$6:$H$184,{2,5,8},0),{"No encontrado","X","X"}))))</f>
        <v>ALAMBRE RECOCIDO</v>
      </c>
      <c r="JFY120" s="12" t="str">
        <v>Kg</v>
      </c>
      <c r="JFZ120" s="4">
        <v>22</v>
      </c>
      <c r="JGA120" s="1">
        <f t="shared" ref="JGA120" si="9055">(JGA118+JGA119)*0.03</f>
        <v>0.1</v>
      </c>
      <c r="JGB120" s="4">
        <f t="shared" si="1736"/>
        <v>2.2000000000000002</v>
      </c>
      <c r="JGE120" s="1" t="s">
        <v>539</v>
      </c>
      <c r="JGF120" s="4" t="str" cm="1">
        <f t="array" ref="JGF120:JGH120">IFERROR(VLOOKUP(JGE120,[1]MA!$A$6:$D$32,{2,3,4},0),IFERROR(VLOOKUP(JGE120,[1]MO!$A$6:$D$26,{2,3,4},0),IFERROR(VLOOKUP(JGE120,[1]MQ!$A$6:$D$26,{2,3,4},0),IFERROR(VLOOKUP(JGE120,[1]BA!$A$6:$H$184,{2,5,8},0),{"No encontrado","X","X"}))))</f>
        <v>ALAMBRE RECOCIDO</v>
      </c>
      <c r="JGG120" s="12" t="str">
        <v>Kg</v>
      </c>
      <c r="JGH120" s="4">
        <v>22</v>
      </c>
      <c r="JGI120" s="1">
        <f t="shared" ref="JGI120" si="9056">(JGI118+JGI119)*0.03</f>
        <v>0.1</v>
      </c>
      <c r="JGJ120" s="4">
        <f t="shared" si="1738"/>
        <v>2.2000000000000002</v>
      </c>
      <c r="JGM120" s="1" t="s">
        <v>539</v>
      </c>
      <c r="JGN120" s="4" t="str" cm="1">
        <f t="array" ref="JGN120:JGP120">IFERROR(VLOOKUP(JGM120,[1]MA!$A$6:$D$32,{2,3,4},0),IFERROR(VLOOKUP(JGM120,[1]MO!$A$6:$D$26,{2,3,4},0),IFERROR(VLOOKUP(JGM120,[1]MQ!$A$6:$D$26,{2,3,4},0),IFERROR(VLOOKUP(JGM120,[1]BA!$A$6:$H$184,{2,5,8},0),{"No encontrado","X","X"}))))</f>
        <v>ALAMBRE RECOCIDO</v>
      </c>
      <c r="JGO120" s="12" t="str">
        <v>Kg</v>
      </c>
      <c r="JGP120" s="4">
        <v>22</v>
      </c>
      <c r="JGQ120" s="1">
        <f t="shared" ref="JGQ120" si="9057">(JGQ118+JGQ119)*0.03</f>
        <v>0.1</v>
      </c>
      <c r="JGR120" s="4">
        <f t="shared" si="1740"/>
        <v>2.2000000000000002</v>
      </c>
      <c r="JGU120" s="1" t="s">
        <v>539</v>
      </c>
      <c r="JGV120" s="4" t="str" cm="1">
        <f t="array" ref="JGV120:JGX120">IFERROR(VLOOKUP(JGU120,[1]MA!$A$6:$D$32,{2,3,4},0),IFERROR(VLOOKUP(JGU120,[1]MO!$A$6:$D$26,{2,3,4},0),IFERROR(VLOOKUP(JGU120,[1]MQ!$A$6:$D$26,{2,3,4},0),IFERROR(VLOOKUP(JGU120,[1]BA!$A$6:$H$184,{2,5,8},0),{"No encontrado","X","X"}))))</f>
        <v>ALAMBRE RECOCIDO</v>
      </c>
      <c r="JGW120" s="12" t="str">
        <v>Kg</v>
      </c>
      <c r="JGX120" s="4">
        <v>22</v>
      </c>
      <c r="JGY120" s="1">
        <f t="shared" ref="JGY120" si="9058">(JGY118+JGY119)*0.03</f>
        <v>0.1</v>
      </c>
      <c r="JGZ120" s="4">
        <f t="shared" si="1742"/>
        <v>2.2000000000000002</v>
      </c>
      <c r="JHC120" s="1" t="s">
        <v>539</v>
      </c>
      <c r="JHD120" s="4" t="str" cm="1">
        <f t="array" ref="JHD120:JHF120">IFERROR(VLOOKUP(JHC120,[1]MA!$A$6:$D$32,{2,3,4},0),IFERROR(VLOOKUP(JHC120,[1]MO!$A$6:$D$26,{2,3,4},0),IFERROR(VLOOKUP(JHC120,[1]MQ!$A$6:$D$26,{2,3,4},0),IFERROR(VLOOKUP(JHC120,[1]BA!$A$6:$H$184,{2,5,8},0),{"No encontrado","X","X"}))))</f>
        <v>ALAMBRE RECOCIDO</v>
      </c>
      <c r="JHE120" s="12" t="str">
        <v>Kg</v>
      </c>
      <c r="JHF120" s="4">
        <v>22</v>
      </c>
      <c r="JHG120" s="1">
        <f t="shared" ref="JHG120" si="9059">(JHG118+JHG119)*0.03</f>
        <v>0.1</v>
      </c>
      <c r="JHH120" s="4">
        <f t="shared" si="1744"/>
        <v>2.2000000000000002</v>
      </c>
      <c r="JHK120" s="1" t="s">
        <v>539</v>
      </c>
      <c r="JHL120" s="4" t="str" cm="1">
        <f t="array" ref="JHL120:JHN120">IFERROR(VLOOKUP(JHK120,[1]MA!$A$6:$D$32,{2,3,4},0),IFERROR(VLOOKUP(JHK120,[1]MO!$A$6:$D$26,{2,3,4},0),IFERROR(VLOOKUP(JHK120,[1]MQ!$A$6:$D$26,{2,3,4},0),IFERROR(VLOOKUP(JHK120,[1]BA!$A$6:$H$184,{2,5,8},0),{"No encontrado","X","X"}))))</f>
        <v>ALAMBRE RECOCIDO</v>
      </c>
      <c r="JHM120" s="12" t="str">
        <v>Kg</v>
      </c>
      <c r="JHN120" s="4">
        <v>22</v>
      </c>
      <c r="JHO120" s="1">
        <f t="shared" ref="JHO120" si="9060">(JHO118+JHO119)*0.03</f>
        <v>0.1</v>
      </c>
      <c r="JHP120" s="4">
        <f t="shared" si="1746"/>
        <v>2.2000000000000002</v>
      </c>
      <c r="JHS120" s="1" t="s">
        <v>539</v>
      </c>
      <c r="JHT120" s="4" t="str" cm="1">
        <f t="array" ref="JHT120:JHV120">IFERROR(VLOOKUP(JHS120,[1]MA!$A$6:$D$32,{2,3,4},0),IFERROR(VLOOKUP(JHS120,[1]MO!$A$6:$D$26,{2,3,4},0),IFERROR(VLOOKUP(JHS120,[1]MQ!$A$6:$D$26,{2,3,4},0),IFERROR(VLOOKUP(JHS120,[1]BA!$A$6:$H$184,{2,5,8},0),{"No encontrado","X","X"}))))</f>
        <v>ALAMBRE RECOCIDO</v>
      </c>
      <c r="JHU120" s="12" t="str">
        <v>Kg</v>
      </c>
      <c r="JHV120" s="4">
        <v>22</v>
      </c>
      <c r="JHW120" s="1">
        <f t="shared" ref="JHW120" si="9061">(JHW118+JHW119)*0.03</f>
        <v>0.1</v>
      </c>
      <c r="JHX120" s="4">
        <f t="shared" si="1748"/>
        <v>2.2000000000000002</v>
      </c>
      <c r="JIA120" s="1" t="s">
        <v>539</v>
      </c>
      <c r="JIB120" s="4" t="str" cm="1">
        <f t="array" ref="JIB120:JID120">IFERROR(VLOOKUP(JIA120,[1]MA!$A$6:$D$32,{2,3,4},0),IFERROR(VLOOKUP(JIA120,[1]MO!$A$6:$D$26,{2,3,4},0),IFERROR(VLOOKUP(JIA120,[1]MQ!$A$6:$D$26,{2,3,4},0),IFERROR(VLOOKUP(JIA120,[1]BA!$A$6:$H$184,{2,5,8},0),{"No encontrado","X","X"}))))</f>
        <v>ALAMBRE RECOCIDO</v>
      </c>
      <c r="JIC120" s="12" t="str">
        <v>Kg</v>
      </c>
      <c r="JID120" s="4">
        <v>22</v>
      </c>
      <c r="JIE120" s="1">
        <f t="shared" ref="JIE120" si="9062">(JIE118+JIE119)*0.03</f>
        <v>0.1</v>
      </c>
      <c r="JIF120" s="4">
        <f t="shared" si="1750"/>
        <v>2.2000000000000002</v>
      </c>
      <c r="JII120" s="1" t="s">
        <v>539</v>
      </c>
      <c r="JIJ120" s="4" t="str" cm="1">
        <f t="array" ref="JIJ120:JIL120">IFERROR(VLOOKUP(JII120,[1]MA!$A$6:$D$32,{2,3,4},0),IFERROR(VLOOKUP(JII120,[1]MO!$A$6:$D$26,{2,3,4},0),IFERROR(VLOOKUP(JII120,[1]MQ!$A$6:$D$26,{2,3,4},0),IFERROR(VLOOKUP(JII120,[1]BA!$A$6:$H$184,{2,5,8},0),{"No encontrado","X","X"}))))</f>
        <v>ALAMBRE RECOCIDO</v>
      </c>
      <c r="JIK120" s="12" t="str">
        <v>Kg</v>
      </c>
      <c r="JIL120" s="4">
        <v>22</v>
      </c>
      <c r="JIM120" s="1">
        <f t="shared" ref="JIM120" si="9063">(JIM118+JIM119)*0.03</f>
        <v>0.1</v>
      </c>
      <c r="JIN120" s="4">
        <f t="shared" si="1752"/>
        <v>2.2000000000000002</v>
      </c>
      <c r="JIQ120" s="1" t="s">
        <v>539</v>
      </c>
      <c r="JIR120" s="4" t="str" cm="1">
        <f t="array" ref="JIR120:JIT120">IFERROR(VLOOKUP(JIQ120,[1]MA!$A$6:$D$32,{2,3,4},0),IFERROR(VLOOKUP(JIQ120,[1]MO!$A$6:$D$26,{2,3,4},0),IFERROR(VLOOKUP(JIQ120,[1]MQ!$A$6:$D$26,{2,3,4},0),IFERROR(VLOOKUP(JIQ120,[1]BA!$A$6:$H$184,{2,5,8},0),{"No encontrado","X","X"}))))</f>
        <v>ALAMBRE RECOCIDO</v>
      </c>
      <c r="JIS120" s="12" t="str">
        <v>Kg</v>
      </c>
      <c r="JIT120" s="4">
        <v>22</v>
      </c>
      <c r="JIU120" s="1">
        <f t="shared" ref="JIU120" si="9064">(JIU118+JIU119)*0.03</f>
        <v>0.1</v>
      </c>
      <c r="JIV120" s="4">
        <f t="shared" si="1754"/>
        <v>2.2000000000000002</v>
      </c>
      <c r="JIY120" s="1" t="s">
        <v>539</v>
      </c>
      <c r="JIZ120" s="4" t="str" cm="1">
        <f t="array" ref="JIZ120:JJB120">IFERROR(VLOOKUP(JIY120,[1]MA!$A$6:$D$32,{2,3,4},0),IFERROR(VLOOKUP(JIY120,[1]MO!$A$6:$D$26,{2,3,4},0),IFERROR(VLOOKUP(JIY120,[1]MQ!$A$6:$D$26,{2,3,4},0),IFERROR(VLOOKUP(JIY120,[1]BA!$A$6:$H$184,{2,5,8},0),{"No encontrado","X","X"}))))</f>
        <v>ALAMBRE RECOCIDO</v>
      </c>
      <c r="JJA120" s="12" t="str">
        <v>Kg</v>
      </c>
      <c r="JJB120" s="4">
        <v>22</v>
      </c>
      <c r="JJC120" s="1">
        <f t="shared" ref="JJC120" si="9065">(JJC118+JJC119)*0.03</f>
        <v>0.1</v>
      </c>
      <c r="JJD120" s="4">
        <f t="shared" si="1756"/>
        <v>2.2000000000000002</v>
      </c>
      <c r="JJG120" s="1" t="s">
        <v>539</v>
      </c>
      <c r="JJH120" s="4" t="str" cm="1">
        <f t="array" ref="JJH120:JJJ120">IFERROR(VLOOKUP(JJG120,[1]MA!$A$6:$D$32,{2,3,4},0),IFERROR(VLOOKUP(JJG120,[1]MO!$A$6:$D$26,{2,3,4},0),IFERROR(VLOOKUP(JJG120,[1]MQ!$A$6:$D$26,{2,3,4},0),IFERROR(VLOOKUP(JJG120,[1]BA!$A$6:$H$184,{2,5,8},0),{"No encontrado","X","X"}))))</f>
        <v>ALAMBRE RECOCIDO</v>
      </c>
      <c r="JJI120" s="12" t="str">
        <v>Kg</v>
      </c>
      <c r="JJJ120" s="4">
        <v>22</v>
      </c>
      <c r="JJK120" s="1">
        <f t="shared" ref="JJK120" si="9066">(JJK118+JJK119)*0.03</f>
        <v>0.1</v>
      </c>
      <c r="JJL120" s="4">
        <f t="shared" si="1758"/>
        <v>2.2000000000000002</v>
      </c>
      <c r="JJO120" s="1" t="s">
        <v>539</v>
      </c>
      <c r="JJP120" s="4" t="str" cm="1">
        <f t="array" ref="JJP120:JJR120">IFERROR(VLOOKUP(JJO120,[1]MA!$A$6:$D$32,{2,3,4},0),IFERROR(VLOOKUP(JJO120,[1]MO!$A$6:$D$26,{2,3,4},0),IFERROR(VLOOKUP(JJO120,[1]MQ!$A$6:$D$26,{2,3,4},0),IFERROR(VLOOKUP(JJO120,[1]BA!$A$6:$H$184,{2,5,8},0),{"No encontrado","X","X"}))))</f>
        <v>ALAMBRE RECOCIDO</v>
      </c>
      <c r="JJQ120" s="12" t="str">
        <v>Kg</v>
      </c>
      <c r="JJR120" s="4">
        <v>22</v>
      </c>
      <c r="JJS120" s="1">
        <f t="shared" ref="JJS120" si="9067">(JJS118+JJS119)*0.03</f>
        <v>0.1</v>
      </c>
      <c r="JJT120" s="4">
        <f t="shared" si="1760"/>
        <v>2.2000000000000002</v>
      </c>
      <c r="JJW120" s="1" t="s">
        <v>539</v>
      </c>
      <c r="JJX120" s="4" t="str" cm="1">
        <f t="array" ref="JJX120:JJZ120">IFERROR(VLOOKUP(JJW120,[1]MA!$A$6:$D$32,{2,3,4},0),IFERROR(VLOOKUP(JJW120,[1]MO!$A$6:$D$26,{2,3,4},0),IFERROR(VLOOKUP(JJW120,[1]MQ!$A$6:$D$26,{2,3,4},0),IFERROR(VLOOKUP(JJW120,[1]BA!$A$6:$H$184,{2,5,8},0),{"No encontrado","X","X"}))))</f>
        <v>ALAMBRE RECOCIDO</v>
      </c>
      <c r="JJY120" s="12" t="str">
        <v>Kg</v>
      </c>
      <c r="JJZ120" s="4">
        <v>22</v>
      </c>
      <c r="JKA120" s="1">
        <f t="shared" ref="JKA120" si="9068">(JKA118+JKA119)*0.03</f>
        <v>0.1</v>
      </c>
      <c r="JKB120" s="4">
        <f t="shared" si="1762"/>
        <v>2.2000000000000002</v>
      </c>
      <c r="JKE120" s="1" t="s">
        <v>539</v>
      </c>
      <c r="JKF120" s="4" t="str" cm="1">
        <f t="array" ref="JKF120:JKH120">IFERROR(VLOOKUP(JKE120,[1]MA!$A$6:$D$32,{2,3,4},0),IFERROR(VLOOKUP(JKE120,[1]MO!$A$6:$D$26,{2,3,4},0),IFERROR(VLOOKUP(JKE120,[1]MQ!$A$6:$D$26,{2,3,4},0),IFERROR(VLOOKUP(JKE120,[1]BA!$A$6:$H$184,{2,5,8},0),{"No encontrado","X","X"}))))</f>
        <v>ALAMBRE RECOCIDO</v>
      </c>
      <c r="JKG120" s="12" t="str">
        <v>Kg</v>
      </c>
      <c r="JKH120" s="4">
        <v>22</v>
      </c>
      <c r="JKI120" s="1">
        <f t="shared" ref="JKI120" si="9069">(JKI118+JKI119)*0.03</f>
        <v>0.1</v>
      </c>
      <c r="JKJ120" s="4">
        <f t="shared" si="1764"/>
        <v>2.2000000000000002</v>
      </c>
      <c r="JKM120" s="1" t="s">
        <v>539</v>
      </c>
      <c r="JKN120" s="4" t="str" cm="1">
        <f t="array" ref="JKN120:JKP120">IFERROR(VLOOKUP(JKM120,[1]MA!$A$6:$D$32,{2,3,4},0),IFERROR(VLOOKUP(JKM120,[1]MO!$A$6:$D$26,{2,3,4},0),IFERROR(VLOOKUP(JKM120,[1]MQ!$A$6:$D$26,{2,3,4},0),IFERROR(VLOOKUP(JKM120,[1]BA!$A$6:$H$184,{2,5,8},0),{"No encontrado","X","X"}))))</f>
        <v>ALAMBRE RECOCIDO</v>
      </c>
      <c r="JKO120" s="12" t="str">
        <v>Kg</v>
      </c>
      <c r="JKP120" s="4">
        <v>22</v>
      </c>
      <c r="JKQ120" s="1">
        <f t="shared" ref="JKQ120" si="9070">(JKQ118+JKQ119)*0.03</f>
        <v>0.1</v>
      </c>
      <c r="JKR120" s="4">
        <f t="shared" si="1766"/>
        <v>2.2000000000000002</v>
      </c>
      <c r="JKU120" s="1" t="s">
        <v>539</v>
      </c>
      <c r="JKV120" s="4" t="str" cm="1">
        <f t="array" ref="JKV120:JKX120">IFERROR(VLOOKUP(JKU120,[1]MA!$A$6:$D$32,{2,3,4},0),IFERROR(VLOOKUP(JKU120,[1]MO!$A$6:$D$26,{2,3,4},0),IFERROR(VLOOKUP(JKU120,[1]MQ!$A$6:$D$26,{2,3,4},0),IFERROR(VLOOKUP(JKU120,[1]BA!$A$6:$H$184,{2,5,8},0),{"No encontrado","X","X"}))))</f>
        <v>ALAMBRE RECOCIDO</v>
      </c>
      <c r="JKW120" s="12" t="str">
        <v>Kg</v>
      </c>
      <c r="JKX120" s="4">
        <v>22</v>
      </c>
      <c r="JKY120" s="1">
        <f t="shared" ref="JKY120" si="9071">(JKY118+JKY119)*0.03</f>
        <v>0.1</v>
      </c>
      <c r="JKZ120" s="4">
        <f t="shared" si="1768"/>
        <v>2.2000000000000002</v>
      </c>
      <c r="JLC120" s="1" t="s">
        <v>539</v>
      </c>
      <c r="JLD120" s="4" t="str" cm="1">
        <f t="array" ref="JLD120:JLF120">IFERROR(VLOOKUP(JLC120,[1]MA!$A$6:$D$32,{2,3,4},0),IFERROR(VLOOKUP(JLC120,[1]MO!$A$6:$D$26,{2,3,4},0),IFERROR(VLOOKUP(JLC120,[1]MQ!$A$6:$D$26,{2,3,4},0),IFERROR(VLOOKUP(JLC120,[1]BA!$A$6:$H$184,{2,5,8},0),{"No encontrado","X","X"}))))</f>
        <v>ALAMBRE RECOCIDO</v>
      </c>
      <c r="JLE120" s="12" t="str">
        <v>Kg</v>
      </c>
      <c r="JLF120" s="4">
        <v>22</v>
      </c>
      <c r="JLG120" s="1">
        <f t="shared" ref="JLG120" si="9072">(JLG118+JLG119)*0.03</f>
        <v>0.1</v>
      </c>
      <c r="JLH120" s="4">
        <f t="shared" si="1770"/>
        <v>2.2000000000000002</v>
      </c>
      <c r="JLK120" s="1" t="s">
        <v>539</v>
      </c>
      <c r="JLL120" s="4" t="str" cm="1">
        <f t="array" ref="JLL120:JLN120">IFERROR(VLOOKUP(JLK120,[1]MA!$A$6:$D$32,{2,3,4},0),IFERROR(VLOOKUP(JLK120,[1]MO!$A$6:$D$26,{2,3,4},0),IFERROR(VLOOKUP(JLK120,[1]MQ!$A$6:$D$26,{2,3,4},0),IFERROR(VLOOKUP(JLK120,[1]BA!$A$6:$H$184,{2,5,8},0),{"No encontrado","X","X"}))))</f>
        <v>ALAMBRE RECOCIDO</v>
      </c>
      <c r="JLM120" s="12" t="str">
        <v>Kg</v>
      </c>
      <c r="JLN120" s="4">
        <v>22</v>
      </c>
      <c r="JLO120" s="1">
        <f t="shared" ref="JLO120" si="9073">(JLO118+JLO119)*0.03</f>
        <v>0.1</v>
      </c>
      <c r="JLP120" s="4">
        <f t="shared" si="1772"/>
        <v>2.2000000000000002</v>
      </c>
      <c r="JLS120" s="1" t="s">
        <v>539</v>
      </c>
      <c r="JLT120" s="4" t="str" cm="1">
        <f t="array" ref="JLT120:JLV120">IFERROR(VLOOKUP(JLS120,[1]MA!$A$6:$D$32,{2,3,4},0),IFERROR(VLOOKUP(JLS120,[1]MO!$A$6:$D$26,{2,3,4},0),IFERROR(VLOOKUP(JLS120,[1]MQ!$A$6:$D$26,{2,3,4},0),IFERROR(VLOOKUP(JLS120,[1]BA!$A$6:$H$184,{2,5,8},0),{"No encontrado","X","X"}))))</f>
        <v>ALAMBRE RECOCIDO</v>
      </c>
      <c r="JLU120" s="12" t="str">
        <v>Kg</v>
      </c>
      <c r="JLV120" s="4">
        <v>22</v>
      </c>
      <c r="JLW120" s="1">
        <f t="shared" ref="JLW120" si="9074">(JLW118+JLW119)*0.03</f>
        <v>0.1</v>
      </c>
      <c r="JLX120" s="4">
        <f t="shared" si="1774"/>
        <v>2.2000000000000002</v>
      </c>
      <c r="JMA120" s="1" t="s">
        <v>539</v>
      </c>
      <c r="JMB120" s="4" t="str" cm="1">
        <f t="array" ref="JMB120:JMD120">IFERROR(VLOOKUP(JMA120,[1]MA!$A$6:$D$32,{2,3,4},0),IFERROR(VLOOKUP(JMA120,[1]MO!$A$6:$D$26,{2,3,4},0),IFERROR(VLOOKUP(JMA120,[1]MQ!$A$6:$D$26,{2,3,4},0),IFERROR(VLOOKUP(JMA120,[1]BA!$A$6:$H$184,{2,5,8},0),{"No encontrado","X","X"}))))</f>
        <v>ALAMBRE RECOCIDO</v>
      </c>
      <c r="JMC120" s="12" t="str">
        <v>Kg</v>
      </c>
      <c r="JMD120" s="4">
        <v>22</v>
      </c>
      <c r="JME120" s="1">
        <f t="shared" ref="JME120" si="9075">(JME118+JME119)*0.03</f>
        <v>0.1</v>
      </c>
      <c r="JMF120" s="4">
        <f t="shared" si="1776"/>
        <v>2.2000000000000002</v>
      </c>
      <c r="JMI120" s="1" t="s">
        <v>539</v>
      </c>
      <c r="JMJ120" s="4" t="str" cm="1">
        <f t="array" ref="JMJ120:JML120">IFERROR(VLOOKUP(JMI120,[1]MA!$A$6:$D$32,{2,3,4},0),IFERROR(VLOOKUP(JMI120,[1]MO!$A$6:$D$26,{2,3,4},0),IFERROR(VLOOKUP(JMI120,[1]MQ!$A$6:$D$26,{2,3,4},0),IFERROR(VLOOKUP(JMI120,[1]BA!$A$6:$H$184,{2,5,8},0),{"No encontrado","X","X"}))))</f>
        <v>ALAMBRE RECOCIDO</v>
      </c>
      <c r="JMK120" s="12" t="str">
        <v>Kg</v>
      </c>
      <c r="JML120" s="4">
        <v>22</v>
      </c>
      <c r="JMM120" s="1">
        <f t="shared" ref="JMM120" si="9076">(JMM118+JMM119)*0.03</f>
        <v>0.1</v>
      </c>
      <c r="JMN120" s="4">
        <f t="shared" si="1778"/>
        <v>2.2000000000000002</v>
      </c>
      <c r="JMQ120" s="1" t="s">
        <v>539</v>
      </c>
      <c r="JMR120" s="4" t="str" cm="1">
        <f t="array" ref="JMR120:JMT120">IFERROR(VLOOKUP(JMQ120,[1]MA!$A$6:$D$32,{2,3,4},0),IFERROR(VLOOKUP(JMQ120,[1]MO!$A$6:$D$26,{2,3,4},0),IFERROR(VLOOKUP(JMQ120,[1]MQ!$A$6:$D$26,{2,3,4},0),IFERROR(VLOOKUP(JMQ120,[1]BA!$A$6:$H$184,{2,5,8},0),{"No encontrado","X","X"}))))</f>
        <v>ALAMBRE RECOCIDO</v>
      </c>
      <c r="JMS120" s="12" t="str">
        <v>Kg</v>
      </c>
      <c r="JMT120" s="4">
        <v>22</v>
      </c>
      <c r="JMU120" s="1">
        <f t="shared" ref="JMU120" si="9077">(JMU118+JMU119)*0.03</f>
        <v>0.1</v>
      </c>
      <c r="JMV120" s="4">
        <f t="shared" si="1780"/>
        <v>2.2000000000000002</v>
      </c>
      <c r="JMY120" s="1" t="s">
        <v>539</v>
      </c>
      <c r="JMZ120" s="4" t="str" cm="1">
        <f t="array" ref="JMZ120:JNB120">IFERROR(VLOOKUP(JMY120,[1]MA!$A$6:$D$32,{2,3,4},0),IFERROR(VLOOKUP(JMY120,[1]MO!$A$6:$D$26,{2,3,4},0),IFERROR(VLOOKUP(JMY120,[1]MQ!$A$6:$D$26,{2,3,4},0),IFERROR(VLOOKUP(JMY120,[1]BA!$A$6:$H$184,{2,5,8},0),{"No encontrado","X","X"}))))</f>
        <v>ALAMBRE RECOCIDO</v>
      </c>
      <c r="JNA120" s="12" t="str">
        <v>Kg</v>
      </c>
      <c r="JNB120" s="4">
        <v>22</v>
      </c>
      <c r="JNC120" s="1">
        <f t="shared" ref="JNC120" si="9078">(JNC118+JNC119)*0.03</f>
        <v>0.1</v>
      </c>
      <c r="JND120" s="4">
        <f t="shared" si="1782"/>
        <v>2.2000000000000002</v>
      </c>
      <c r="JNG120" s="1" t="s">
        <v>539</v>
      </c>
      <c r="JNH120" s="4" t="str" cm="1">
        <f t="array" ref="JNH120:JNJ120">IFERROR(VLOOKUP(JNG120,[1]MA!$A$6:$D$32,{2,3,4},0),IFERROR(VLOOKUP(JNG120,[1]MO!$A$6:$D$26,{2,3,4},0),IFERROR(VLOOKUP(JNG120,[1]MQ!$A$6:$D$26,{2,3,4},0),IFERROR(VLOOKUP(JNG120,[1]BA!$A$6:$H$184,{2,5,8},0),{"No encontrado","X","X"}))))</f>
        <v>ALAMBRE RECOCIDO</v>
      </c>
      <c r="JNI120" s="12" t="str">
        <v>Kg</v>
      </c>
      <c r="JNJ120" s="4">
        <v>22</v>
      </c>
      <c r="JNK120" s="1">
        <f t="shared" ref="JNK120" si="9079">(JNK118+JNK119)*0.03</f>
        <v>0.1</v>
      </c>
      <c r="JNL120" s="4">
        <f t="shared" si="1784"/>
        <v>2.2000000000000002</v>
      </c>
      <c r="JNO120" s="1" t="s">
        <v>539</v>
      </c>
      <c r="JNP120" s="4" t="str" cm="1">
        <f t="array" ref="JNP120:JNR120">IFERROR(VLOOKUP(JNO120,[1]MA!$A$6:$D$32,{2,3,4},0),IFERROR(VLOOKUP(JNO120,[1]MO!$A$6:$D$26,{2,3,4},0),IFERROR(VLOOKUP(JNO120,[1]MQ!$A$6:$D$26,{2,3,4},0),IFERROR(VLOOKUP(JNO120,[1]BA!$A$6:$H$184,{2,5,8},0),{"No encontrado","X","X"}))))</f>
        <v>ALAMBRE RECOCIDO</v>
      </c>
      <c r="JNQ120" s="12" t="str">
        <v>Kg</v>
      </c>
      <c r="JNR120" s="4">
        <v>22</v>
      </c>
      <c r="JNS120" s="1">
        <f t="shared" ref="JNS120" si="9080">(JNS118+JNS119)*0.03</f>
        <v>0.1</v>
      </c>
      <c r="JNT120" s="4">
        <f t="shared" si="1786"/>
        <v>2.2000000000000002</v>
      </c>
      <c r="JNW120" s="1" t="s">
        <v>539</v>
      </c>
      <c r="JNX120" s="4" t="str" cm="1">
        <f t="array" ref="JNX120:JNZ120">IFERROR(VLOOKUP(JNW120,[1]MA!$A$6:$D$32,{2,3,4},0),IFERROR(VLOOKUP(JNW120,[1]MO!$A$6:$D$26,{2,3,4},0),IFERROR(VLOOKUP(JNW120,[1]MQ!$A$6:$D$26,{2,3,4},0),IFERROR(VLOOKUP(JNW120,[1]BA!$A$6:$H$184,{2,5,8},0),{"No encontrado","X","X"}))))</f>
        <v>ALAMBRE RECOCIDO</v>
      </c>
      <c r="JNY120" s="12" t="str">
        <v>Kg</v>
      </c>
      <c r="JNZ120" s="4">
        <v>22</v>
      </c>
      <c r="JOA120" s="1">
        <f t="shared" ref="JOA120" si="9081">(JOA118+JOA119)*0.03</f>
        <v>0.1</v>
      </c>
      <c r="JOB120" s="4">
        <f t="shared" si="1788"/>
        <v>2.2000000000000002</v>
      </c>
      <c r="JOE120" s="1" t="s">
        <v>539</v>
      </c>
      <c r="JOF120" s="4" t="str" cm="1">
        <f t="array" ref="JOF120:JOH120">IFERROR(VLOOKUP(JOE120,[1]MA!$A$6:$D$32,{2,3,4},0),IFERROR(VLOOKUP(JOE120,[1]MO!$A$6:$D$26,{2,3,4},0),IFERROR(VLOOKUP(JOE120,[1]MQ!$A$6:$D$26,{2,3,4},0),IFERROR(VLOOKUP(JOE120,[1]BA!$A$6:$H$184,{2,5,8},0),{"No encontrado","X","X"}))))</f>
        <v>ALAMBRE RECOCIDO</v>
      </c>
      <c r="JOG120" s="12" t="str">
        <v>Kg</v>
      </c>
      <c r="JOH120" s="4">
        <v>22</v>
      </c>
      <c r="JOI120" s="1">
        <f t="shared" ref="JOI120" si="9082">(JOI118+JOI119)*0.03</f>
        <v>0.1</v>
      </c>
      <c r="JOJ120" s="4">
        <f t="shared" si="1790"/>
        <v>2.2000000000000002</v>
      </c>
      <c r="JOM120" s="1" t="s">
        <v>539</v>
      </c>
      <c r="JON120" s="4" t="str" cm="1">
        <f t="array" ref="JON120:JOP120">IFERROR(VLOOKUP(JOM120,[1]MA!$A$6:$D$32,{2,3,4},0),IFERROR(VLOOKUP(JOM120,[1]MO!$A$6:$D$26,{2,3,4},0),IFERROR(VLOOKUP(JOM120,[1]MQ!$A$6:$D$26,{2,3,4},0),IFERROR(VLOOKUP(JOM120,[1]BA!$A$6:$H$184,{2,5,8},0),{"No encontrado","X","X"}))))</f>
        <v>ALAMBRE RECOCIDO</v>
      </c>
      <c r="JOO120" s="12" t="str">
        <v>Kg</v>
      </c>
      <c r="JOP120" s="4">
        <v>22</v>
      </c>
      <c r="JOQ120" s="1">
        <f t="shared" ref="JOQ120" si="9083">(JOQ118+JOQ119)*0.03</f>
        <v>0.1</v>
      </c>
      <c r="JOR120" s="4">
        <f t="shared" si="1792"/>
        <v>2.2000000000000002</v>
      </c>
      <c r="JOU120" s="1" t="s">
        <v>539</v>
      </c>
      <c r="JOV120" s="4" t="str" cm="1">
        <f t="array" ref="JOV120:JOX120">IFERROR(VLOOKUP(JOU120,[1]MA!$A$6:$D$32,{2,3,4},0),IFERROR(VLOOKUP(JOU120,[1]MO!$A$6:$D$26,{2,3,4},0),IFERROR(VLOOKUP(JOU120,[1]MQ!$A$6:$D$26,{2,3,4},0),IFERROR(VLOOKUP(JOU120,[1]BA!$A$6:$H$184,{2,5,8},0),{"No encontrado","X","X"}))))</f>
        <v>ALAMBRE RECOCIDO</v>
      </c>
      <c r="JOW120" s="12" t="str">
        <v>Kg</v>
      </c>
      <c r="JOX120" s="4">
        <v>22</v>
      </c>
      <c r="JOY120" s="1">
        <f t="shared" ref="JOY120" si="9084">(JOY118+JOY119)*0.03</f>
        <v>0.1</v>
      </c>
      <c r="JOZ120" s="4">
        <f t="shared" si="1794"/>
        <v>2.2000000000000002</v>
      </c>
      <c r="JPC120" s="1" t="s">
        <v>539</v>
      </c>
      <c r="JPD120" s="4" t="str" cm="1">
        <f t="array" ref="JPD120:JPF120">IFERROR(VLOOKUP(JPC120,[1]MA!$A$6:$D$32,{2,3,4},0),IFERROR(VLOOKUP(JPC120,[1]MO!$A$6:$D$26,{2,3,4},0),IFERROR(VLOOKUP(JPC120,[1]MQ!$A$6:$D$26,{2,3,4},0),IFERROR(VLOOKUP(JPC120,[1]BA!$A$6:$H$184,{2,5,8},0),{"No encontrado","X","X"}))))</f>
        <v>ALAMBRE RECOCIDO</v>
      </c>
      <c r="JPE120" s="12" t="str">
        <v>Kg</v>
      </c>
      <c r="JPF120" s="4">
        <v>22</v>
      </c>
      <c r="JPG120" s="1">
        <f t="shared" ref="JPG120" si="9085">(JPG118+JPG119)*0.03</f>
        <v>0.1</v>
      </c>
      <c r="JPH120" s="4">
        <f t="shared" si="1796"/>
        <v>2.2000000000000002</v>
      </c>
      <c r="JPK120" s="1" t="s">
        <v>539</v>
      </c>
      <c r="JPL120" s="4" t="str" cm="1">
        <f t="array" ref="JPL120:JPN120">IFERROR(VLOOKUP(JPK120,[1]MA!$A$6:$D$32,{2,3,4},0),IFERROR(VLOOKUP(JPK120,[1]MO!$A$6:$D$26,{2,3,4},0),IFERROR(VLOOKUP(JPK120,[1]MQ!$A$6:$D$26,{2,3,4},0),IFERROR(VLOOKUP(JPK120,[1]BA!$A$6:$H$184,{2,5,8},0),{"No encontrado","X","X"}))))</f>
        <v>ALAMBRE RECOCIDO</v>
      </c>
      <c r="JPM120" s="12" t="str">
        <v>Kg</v>
      </c>
      <c r="JPN120" s="4">
        <v>22</v>
      </c>
      <c r="JPO120" s="1">
        <f t="shared" ref="JPO120" si="9086">(JPO118+JPO119)*0.03</f>
        <v>0.1</v>
      </c>
      <c r="JPP120" s="4">
        <f t="shared" si="1798"/>
        <v>2.2000000000000002</v>
      </c>
      <c r="JPS120" s="1" t="s">
        <v>539</v>
      </c>
      <c r="JPT120" s="4" t="str" cm="1">
        <f t="array" ref="JPT120:JPV120">IFERROR(VLOOKUP(JPS120,[1]MA!$A$6:$D$32,{2,3,4},0),IFERROR(VLOOKUP(JPS120,[1]MO!$A$6:$D$26,{2,3,4},0),IFERROR(VLOOKUP(JPS120,[1]MQ!$A$6:$D$26,{2,3,4},0),IFERROR(VLOOKUP(JPS120,[1]BA!$A$6:$H$184,{2,5,8},0),{"No encontrado","X","X"}))))</f>
        <v>ALAMBRE RECOCIDO</v>
      </c>
      <c r="JPU120" s="12" t="str">
        <v>Kg</v>
      </c>
      <c r="JPV120" s="4">
        <v>22</v>
      </c>
      <c r="JPW120" s="1">
        <f t="shared" ref="JPW120" si="9087">(JPW118+JPW119)*0.03</f>
        <v>0.1</v>
      </c>
      <c r="JPX120" s="4">
        <f t="shared" si="1800"/>
        <v>2.2000000000000002</v>
      </c>
      <c r="JQA120" s="1" t="s">
        <v>539</v>
      </c>
      <c r="JQB120" s="4" t="str" cm="1">
        <f t="array" ref="JQB120:JQD120">IFERROR(VLOOKUP(JQA120,[1]MA!$A$6:$D$32,{2,3,4},0),IFERROR(VLOOKUP(JQA120,[1]MO!$A$6:$D$26,{2,3,4},0),IFERROR(VLOOKUP(JQA120,[1]MQ!$A$6:$D$26,{2,3,4},0),IFERROR(VLOOKUP(JQA120,[1]BA!$A$6:$H$184,{2,5,8},0),{"No encontrado","X","X"}))))</f>
        <v>ALAMBRE RECOCIDO</v>
      </c>
      <c r="JQC120" s="12" t="str">
        <v>Kg</v>
      </c>
      <c r="JQD120" s="4">
        <v>22</v>
      </c>
      <c r="JQE120" s="1">
        <f t="shared" ref="JQE120" si="9088">(JQE118+JQE119)*0.03</f>
        <v>0.1</v>
      </c>
      <c r="JQF120" s="4">
        <f t="shared" si="1802"/>
        <v>2.2000000000000002</v>
      </c>
      <c r="JQI120" s="1" t="s">
        <v>539</v>
      </c>
      <c r="JQJ120" s="4" t="str" cm="1">
        <f t="array" ref="JQJ120:JQL120">IFERROR(VLOOKUP(JQI120,[1]MA!$A$6:$D$32,{2,3,4},0),IFERROR(VLOOKUP(JQI120,[1]MO!$A$6:$D$26,{2,3,4},0),IFERROR(VLOOKUP(JQI120,[1]MQ!$A$6:$D$26,{2,3,4},0),IFERROR(VLOOKUP(JQI120,[1]BA!$A$6:$H$184,{2,5,8},0),{"No encontrado","X","X"}))))</f>
        <v>ALAMBRE RECOCIDO</v>
      </c>
      <c r="JQK120" s="12" t="str">
        <v>Kg</v>
      </c>
      <c r="JQL120" s="4">
        <v>22</v>
      </c>
      <c r="JQM120" s="1">
        <f t="shared" ref="JQM120" si="9089">(JQM118+JQM119)*0.03</f>
        <v>0.1</v>
      </c>
      <c r="JQN120" s="4">
        <f t="shared" si="1804"/>
        <v>2.2000000000000002</v>
      </c>
      <c r="JQQ120" s="1" t="s">
        <v>539</v>
      </c>
      <c r="JQR120" s="4" t="str" cm="1">
        <f t="array" ref="JQR120:JQT120">IFERROR(VLOOKUP(JQQ120,[1]MA!$A$6:$D$32,{2,3,4},0),IFERROR(VLOOKUP(JQQ120,[1]MO!$A$6:$D$26,{2,3,4},0),IFERROR(VLOOKUP(JQQ120,[1]MQ!$A$6:$D$26,{2,3,4},0),IFERROR(VLOOKUP(JQQ120,[1]BA!$A$6:$H$184,{2,5,8},0),{"No encontrado","X","X"}))))</f>
        <v>ALAMBRE RECOCIDO</v>
      </c>
      <c r="JQS120" s="12" t="str">
        <v>Kg</v>
      </c>
      <c r="JQT120" s="4">
        <v>22</v>
      </c>
      <c r="JQU120" s="1">
        <f t="shared" ref="JQU120" si="9090">(JQU118+JQU119)*0.03</f>
        <v>0.1</v>
      </c>
      <c r="JQV120" s="4">
        <f t="shared" si="1806"/>
        <v>2.2000000000000002</v>
      </c>
      <c r="JQY120" s="1" t="s">
        <v>539</v>
      </c>
      <c r="JQZ120" s="4" t="str" cm="1">
        <f t="array" ref="JQZ120:JRB120">IFERROR(VLOOKUP(JQY120,[1]MA!$A$6:$D$32,{2,3,4},0),IFERROR(VLOOKUP(JQY120,[1]MO!$A$6:$D$26,{2,3,4},0),IFERROR(VLOOKUP(JQY120,[1]MQ!$A$6:$D$26,{2,3,4},0),IFERROR(VLOOKUP(JQY120,[1]BA!$A$6:$H$184,{2,5,8},0),{"No encontrado","X","X"}))))</f>
        <v>ALAMBRE RECOCIDO</v>
      </c>
      <c r="JRA120" s="12" t="str">
        <v>Kg</v>
      </c>
      <c r="JRB120" s="4">
        <v>22</v>
      </c>
      <c r="JRC120" s="1">
        <f t="shared" ref="JRC120" si="9091">(JRC118+JRC119)*0.03</f>
        <v>0.1</v>
      </c>
      <c r="JRD120" s="4">
        <f t="shared" si="1808"/>
        <v>2.2000000000000002</v>
      </c>
      <c r="JRG120" s="1" t="s">
        <v>539</v>
      </c>
      <c r="JRH120" s="4" t="str" cm="1">
        <f t="array" ref="JRH120:JRJ120">IFERROR(VLOOKUP(JRG120,[1]MA!$A$6:$D$32,{2,3,4},0),IFERROR(VLOOKUP(JRG120,[1]MO!$A$6:$D$26,{2,3,4},0),IFERROR(VLOOKUP(JRG120,[1]MQ!$A$6:$D$26,{2,3,4},0),IFERROR(VLOOKUP(JRG120,[1]BA!$A$6:$H$184,{2,5,8},0),{"No encontrado","X","X"}))))</f>
        <v>ALAMBRE RECOCIDO</v>
      </c>
      <c r="JRI120" s="12" t="str">
        <v>Kg</v>
      </c>
      <c r="JRJ120" s="4">
        <v>22</v>
      </c>
      <c r="JRK120" s="1">
        <f t="shared" ref="JRK120" si="9092">(JRK118+JRK119)*0.03</f>
        <v>0.1</v>
      </c>
      <c r="JRL120" s="4">
        <f t="shared" si="1810"/>
        <v>2.2000000000000002</v>
      </c>
      <c r="JRO120" s="1" t="s">
        <v>539</v>
      </c>
      <c r="JRP120" s="4" t="str" cm="1">
        <f t="array" ref="JRP120:JRR120">IFERROR(VLOOKUP(JRO120,[1]MA!$A$6:$D$32,{2,3,4},0),IFERROR(VLOOKUP(JRO120,[1]MO!$A$6:$D$26,{2,3,4},0),IFERROR(VLOOKUP(JRO120,[1]MQ!$A$6:$D$26,{2,3,4},0),IFERROR(VLOOKUP(JRO120,[1]BA!$A$6:$H$184,{2,5,8},0),{"No encontrado","X","X"}))))</f>
        <v>ALAMBRE RECOCIDO</v>
      </c>
      <c r="JRQ120" s="12" t="str">
        <v>Kg</v>
      </c>
      <c r="JRR120" s="4">
        <v>22</v>
      </c>
      <c r="JRS120" s="1">
        <f t="shared" ref="JRS120" si="9093">(JRS118+JRS119)*0.03</f>
        <v>0.1</v>
      </c>
      <c r="JRT120" s="4">
        <f t="shared" si="1812"/>
        <v>2.2000000000000002</v>
      </c>
      <c r="JRW120" s="1" t="s">
        <v>539</v>
      </c>
      <c r="JRX120" s="4" t="str" cm="1">
        <f t="array" ref="JRX120:JRZ120">IFERROR(VLOOKUP(JRW120,[1]MA!$A$6:$D$32,{2,3,4},0),IFERROR(VLOOKUP(JRW120,[1]MO!$A$6:$D$26,{2,3,4},0),IFERROR(VLOOKUP(JRW120,[1]MQ!$A$6:$D$26,{2,3,4},0),IFERROR(VLOOKUP(JRW120,[1]BA!$A$6:$H$184,{2,5,8},0),{"No encontrado","X","X"}))))</f>
        <v>ALAMBRE RECOCIDO</v>
      </c>
      <c r="JRY120" s="12" t="str">
        <v>Kg</v>
      </c>
      <c r="JRZ120" s="4">
        <v>22</v>
      </c>
      <c r="JSA120" s="1">
        <f t="shared" ref="JSA120" si="9094">(JSA118+JSA119)*0.03</f>
        <v>0.1</v>
      </c>
      <c r="JSB120" s="4">
        <f t="shared" si="1814"/>
        <v>2.2000000000000002</v>
      </c>
      <c r="JSE120" s="1" t="s">
        <v>539</v>
      </c>
      <c r="JSF120" s="4" t="str" cm="1">
        <f t="array" ref="JSF120:JSH120">IFERROR(VLOOKUP(JSE120,[1]MA!$A$6:$D$32,{2,3,4},0),IFERROR(VLOOKUP(JSE120,[1]MO!$A$6:$D$26,{2,3,4},0),IFERROR(VLOOKUP(JSE120,[1]MQ!$A$6:$D$26,{2,3,4},0),IFERROR(VLOOKUP(JSE120,[1]BA!$A$6:$H$184,{2,5,8},0),{"No encontrado","X","X"}))))</f>
        <v>ALAMBRE RECOCIDO</v>
      </c>
      <c r="JSG120" s="12" t="str">
        <v>Kg</v>
      </c>
      <c r="JSH120" s="4">
        <v>22</v>
      </c>
      <c r="JSI120" s="1">
        <f t="shared" ref="JSI120" si="9095">(JSI118+JSI119)*0.03</f>
        <v>0.1</v>
      </c>
      <c r="JSJ120" s="4">
        <f t="shared" si="1816"/>
        <v>2.2000000000000002</v>
      </c>
      <c r="JSM120" s="1" t="s">
        <v>539</v>
      </c>
      <c r="JSN120" s="4" t="str" cm="1">
        <f t="array" ref="JSN120:JSP120">IFERROR(VLOOKUP(JSM120,[1]MA!$A$6:$D$32,{2,3,4},0),IFERROR(VLOOKUP(JSM120,[1]MO!$A$6:$D$26,{2,3,4},0),IFERROR(VLOOKUP(JSM120,[1]MQ!$A$6:$D$26,{2,3,4},0),IFERROR(VLOOKUP(JSM120,[1]BA!$A$6:$H$184,{2,5,8},0),{"No encontrado","X","X"}))))</f>
        <v>ALAMBRE RECOCIDO</v>
      </c>
      <c r="JSO120" s="12" t="str">
        <v>Kg</v>
      </c>
      <c r="JSP120" s="4">
        <v>22</v>
      </c>
      <c r="JSQ120" s="1">
        <f t="shared" ref="JSQ120" si="9096">(JSQ118+JSQ119)*0.03</f>
        <v>0.1</v>
      </c>
      <c r="JSR120" s="4">
        <f t="shared" si="1818"/>
        <v>2.2000000000000002</v>
      </c>
      <c r="JSU120" s="1" t="s">
        <v>539</v>
      </c>
      <c r="JSV120" s="4" t="str" cm="1">
        <f t="array" ref="JSV120:JSX120">IFERROR(VLOOKUP(JSU120,[1]MA!$A$6:$D$32,{2,3,4},0),IFERROR(VLOOKUP(JSU120,[1]MO!$A$6:$D$26,{2,3,4},0),IFERROR(VLOOKUP(JSU120,[1]MQ!$A$6:$D$26,{2,3,4},0),IFERROR(VLOOKUP(JSU120,[1]BA!$A$6:$H$184,{2,5,8},0),{"No encontrado","X","X"}))))</f>
        <v>ALAMBRE RECOCIDO</v>
      </c>
      <c r="JSW120" s="12" t="str">
        <v>Kg</v>
      </c>
      <c r="JSX120" s="4">
        <v>22</v>
      </c>
      <c r="JSY120" s="1">
        <f t="shared" ref="JSY120" si="9097">(JSY118+JSY119)*0.03</f>
        <v>0.1</v>
      </c>
      <c r="JSZ120" s="4">
        <f t="shared" si="1820"/>
        <v>2.2000000000000002</v>
      </c>
      <c r="JTC120" s="1" t="s">
        <v>539</v>
      </c>
      <c r="JTD120" s="4" t="str" cm="1">
        <f t="array" ref="JTD120:JTF120">IFERROR(VLOOKUP(JTC120,[1]MA!$A$6:$D$32,{2,3,4},0),IFERROR(VLOOKUP(JTC120,[1]MO!$A$6:$D$26,{2,3,4},0),IFERROR(VLOOKUP(JTC120,[1]MQ!$A$6:$D$26,{2,3,4},0),IFERROR(VLOOKUP(JTC120,[1]BA!$A$6:$H$184,{2,5,8},0),{"No encontrado","X","X"}))))</f>
        <v>ALAMBRE RECOCIDO</v>
      </c>
      <c r="JTE120" s="12" t="str">
        <v>Kg</v>
      </c>
      <c r="JTF120" s="4">
        <v>22</v>
      </c>
      <c r="JTG120" s="1">
        <f t="shared" ref="JTG120" si="9098">(JTG118+JTG119)*0.03</f>
        <v>0.1</v>
      </c>
      <c r="JTH120" s="4">
        <f t="shared" si="1822"/>
        <v>2.2000000000000002</v>
      </c>
      <c r="JTK120" s="1" t="s">
        <v>539</v>
      </c>
      <c r="JTL120" s="4" t="str" cm="1">
        <f t="array" ref="JTL120:JTN120">IFERROR(VLOOKUP(JTK120,[1]MA!$A$6:$D$32,{2,3,4},0),IFERROR(VLOOKUP(JTK120,[1]MO!$A$6:$D$26,{2,3,4},0),IFERROR(VLOOKUP(JTK120,[1]MQ!$A$6:$D$26,{2,3,4},0),IFERROR(VLOOKUP(JTK120,[1]BA!$A$6:$H$184,{2,5,8},0),{"No encontrado","X","X"}))))</f>
        <v>ALAMBRE RECOCIDO</v>
      </c>
      <c r="JTM120" s="12" t="str">
        <v>Kg</v>
      </c>
      <c r="JTN120" s="4">
        <v>22</v>
      </c>
      <c r="JTO120" s="1">
        <f t="shared" ref="JTO120" si="9099">(JTO118+JTO119)*0.03</f>
        <v>0.1</v>
      </c>
      <c r="JTP120" s="4">
        <f t="shared" si="1824"/>
        <v>2.2000000000000002</v>
      </c>
      <c r="JTS120" s="1" t="s">
        <v>539</v>
      </c>
      <c r="JTT120" s="4" t="str" cm="1">
        <f t="array" ref="JTT120:JTV120">IFERROR(VLOOKUP(JTS120,[1]MA!$A$6:$D$32,{2,3,4},0),IFERROR(VLOOKUP(JTS120,[1]MO!$A$6:$D$26,{2,3,4},0),IFERROR(VLOOKUP(JTS120,[1]MQ!$A$6:$D$26,{2,3,4},0),IFERROR(VLOOKUP(JTS120,[1]BA!$A$6:$H$184,{2,5,8},0),{"No encontrado","X","X"}))))</f>
        <v>ALAMBRE RECOCIDO</v>
      </c>
      <c r="JTU120" s="12" t="str">
        <v>Kg</v>
      </c>
      <c r="JTV120" s="4">
        <v>22</v>
      </c>
      <c r="JTW120" s="1">
        <f t="shared" ref="JTW120" si="9100">(JTW118+JTW119)*0.03</f>
        <v>0.1</v>
      </c>
      <c r="JTX120" s="4">
        <f t="shared" si="1826"/>
        <v>2.2000000000000002</v>
      </c>
      <c r="JUA120" s="1" t="s">
        <v>539</v>
      </c>
      <c r="JUB120" s="4" t="str" cm="1">
        <f t="array" ref="JUB120:JUD120">IFERROR(VLOOKUP(JUA120,[1]MA!$A$6:$D$32,{2,3,4},0),IFERROR(VLOOKUP(JUA120,[1]MO!$A$6:$D$26,{2,3,4},0),IFERROR(VLOOKUP(JUA120,[1]MQ!$A$6:$D$26,{2,3,4},0),IFERROR(VLOOKUP(JUA120,[1]BA!$A$6:$H$184,{2,5,8},0),{"No encontrado","X","X"}))))</f>
        <v>ALAMBRE RECOCIDO</v>
      </c>
      <c r="JUC120" s="12" t="str">
        <v>Kg</v>
      </c>
      <c r="JUD120" s="4">
        <v>22</v>
      </c>
      <c r="JUE120" s="1">
        <f t="shared" ref="JUE120" si="9101">(JUE118+JUE119)*0.03</f>
        <v>0.1</v>
      </c>
      <c r="JUF120" s="4">
        <f t="shared" si="1828"/>
        <v>2.2000000000000002</v>
      </c>
      <c r="JUI120" s="1" t="s">
        <v>539</v>
      </c>
      <c r="JUJ120" s="4" t="str" cm="1">
        <f t="array" ref="JUJ120:JUL120">IFERROR(VLOOKUP(JUI120,[1]MA!$A$6:$D$32,{2,3,4},0),IFERROR(VLOOKUP(JUI120,[1]MO!$A$6:$D$26,{2,3,4},0),IFERROR(VLOOKUP(JUI120,[1]MQ!$A$6:$D$26,{2,3,4},0),IFERROR(VLOOKUP(JUI120,[1]BA!$A$6:$H$184,{2,5,8},0),{"No encontrado","X","X"}))))</f>
        <v>ALAMBRE RECOCIDO</v>
      </c>
      <c r="JUK120" s="12" t="str">
        <v>Kg</v>
      </c>
      <c r="JUL120" s="4">
        <v>22</v>
      </c>
      <c r="JUM120" s="1">
        <f t="shared" ref="JUM120" si="9102">(JUM118+JUM119)*0.03</f>
        <v>0.1</v>
      </c>
      <c r="JUN120" s="4">
        <f t="shared" si="1830"/>
        <v>2.2000000000000002</v>
      </c>
      <c r="JUQ120" s="1" t="s">
        <v>539</v>
      </c>
      <c r="JUR120" s="4" t="str" cm="1">
        <f t="array" ref="JUR120:JUT120">IFERROR(VLOOKUP(JUQ120,[1]MA!$A$6:$D$32,{2,3,4},0),IFERROR(VLOOKUP(JUQ120,[1]MO!$A$6:$D$26,{2,3,4},0),IFERROR(VLOOKUP(JUQ120,[1]MQ!$A$6:$D$26,{2,3,4},0),IFERROR(VLOOKUP(JUQ120,[1]BA!$A$6:$H$184,{2,5,8},0),{"No encontrado","X","X"}))))</f>
        <v>ALAMBRE RECOCIDO</v>
      </c>
      <c r="JUS120" s="12" t="str">
        <v>Kg</v>
      </c>
      <c r="JUT120" s="4">
        <v>22</v>
      </c>
      <c r="JUU120" s="1">
        <f t="shared" ref="JUU120" si="9103">(JUU118+JUU119)*0.03</f>
        <v>0.1</v>
      </c>
      <c r="JUV120" s="4">
        <f t="shared" si="1832"/>
        <v>2.2000000000000002</v>
      </c>
      <c r="JUY120" s="1" t="s">
        <v>539</v>
      </c>
      <c r="JUZ120" s="4" t="str" cm="1">
        <f t="array" ref="JUZ120:JVB120">IFERROR(VLOOKUP(JUY120,[1]MA!$A$6:$D$32,{2,3,4},0),IFERROR(VLOOKUP(JUY120,[1]MO!$A$6:$D$26,{2,3,4},0),IFERROR(VLOOKUP(JUY120,[1]MQ!$A$6:$D$26,{2,3,4},0),IFERROR(VLOOKUP(JUY120,[1]BA!$A$6:$H$184,{2,5,8},0),{"No encontrado","X","X"}))))</f>
        <v>ALAMBRE RECOCIDO</v>
      </c>
      <c r="JVA120" s="12" t="str">
        <v>Kg</v>
      </c>
      <c r="JVB120" s="4">
        <v>22</v>
      </c>
      <c r="JVC120" s="1">
        <f t="shared" ref="JVC120" si="9104">(JVC118+JVC119)*0.03</f>
        <v>0.1</v>
      </c>
      <c r="JVD120" s="4">
        <f t="shared" si="1834"/>
        <v>2.2000000000000002</v>
      </c>
      <c r="JVG120" s="1" t="s">
        <v>539</v>
      </c>
      <c r="JVH120" s="4" t="str" cm="1">
        <f t="array" ref="JVH120:JVJ120">IFERROR(VLOOKUP(JVG120,[1]MA!$A$6:$D$32,{2,3,4},0),IFERROR(VLOOKUP(JVG120,[1]MO!$A$6:$D$26,{2,3,4},0),IFERROR(VLOOKUP(JVG120,[1]MQ!$A$6:$D$26,{2,3,4},0),IFERROR(VLOOKUP(JVG120,[1]BA!$A$6:$H$184,{2,5,8},0),{"No encontrado","X","X"}))))</f>
        <v>ALAMBRE RECOCIDO</v>
      </c>
      <c r="JVI120" s="12" t="str">
        <v>Kg</v>
      </c>
      <c r="JVJ120" s="4">
        <v>22</v>
      </c>
      <c r="JVK120" s="1">
        <f t="shared" ref="JVK120" si="9105">(JVK118+JVK119)*0.03</f>
        <v>0.1</v>
      </c>
      <c r="JVL120" s="4">
        <f t="shared" si="1836"/>
        <v>2.2000000000000002</v>
      </c>
      <c r="JVO120" s="1" t="s">
        <v>539</v>
      </c>
      <c r="JVP120" s="4" t="str" cm="1">
        <f t="array" ref="JVP120:JVR120">IFERROR(VLOOKUP(JVO120,[1]MA!$A$6:$D$32,{2,3,4},0),IFERROR(VLOOKUP(JVO120,[1]MO!$A$6:$D$26,{2,3,4},0),IFERROR(VLOOKUP(JVO120,[1]MQ!$A$6:$D$26,{2,3,4},0),IFERROR(VLOOKUP(JVO120,[1]BA!$A$6:$H$184,{2,5,8},0),{"No encontrado","X","X"}))))</f>
        <v>ALAMBRE RECOCIDO</v>
      </c>
      <c r="JVQ120" s="12" t="str">
        <v>Kg</v>
      </c>
      <c r="JVR120" s="4">
        <v>22</v>
      </c>
      <c r="JVS120" s="1">
        <f t="shared" ref="JVS120" si="9106">(JVS118+JVS119)*0.03</f>
        <v>0.1</v>
      </c>
      <c r="JVT120" s="4">
        <f t="shared" si="1838"/>
        <v>2.2000000000000002</v>
      </c>
      <c r="JVW120" s="1" t="s">
        <v>539</v>
      </c>
      <c r="JVX120" s="4" t="str" cm="1">
        <f t="array" ref="JVX120:JVZ120">IFERROR(VLOOKUP(JVW120,[1]MA!$A$6:$D$32,{2,3,4},0),IFERROR(VLOOKUP(JVW120,[1]MO!$A$6:$D$26,{2,3,4},0),IFERROR(VLOOKUP(JVW120,[1]MQ!$A$6:$D$26,{2,3,4},0),IFERROR(VLOOKUP(JVW120,[1]BA!$A$6:$H$184,{2,5,8},0),{"No encontrado","X","X"}))))</f>
        <v>ALAMBRE RECOCIDO</v>
      </c>
      <c r="JVY120" s="12" t="str">
        <v>Kg</v>
      </c>
      <c r="JVZ120" s="4">
        <v>22</v>
      </c>
      <c r="JWA120" s="1">
        <f t="shared" ref="JWA120" si="9107">(JWA118+JWA119)*0.03</f>
        <v>0.1</v>
      </c>
      <c r="JWB120" s="4">
        <f t="shared" si="1840"/>
        <v>2.2000000000000002</v>
      </c>
      <c r="JWE120" s="1" t="s">
        <v>539</v>
      </c>
      <c r="JWF120" s="4" t="str" cm="1">
        <f t="array" ref="JWF120:JWH120">IFERROR(VLOOKUP(JWE120,[1]MA!$A$6:$D$32,{2,3,4},0),IFERROR(VLOOKUP(JWE120,[1]MO!$A$6:$D$26,{2,3,4},0),IFERROR(VLOOKUP(JWE120,[1]MQ!$A$6:$D$26,{2,3,4},0),IFERROR(VLOOKUP(JWE120,[1]BA!$A$6:$H$184,{2,5,8},0),{"No encontrado","X","X"}))))</f>
        <v>ALAMBRE RECOCIDO</v>
      </c>
      <c r="JWG120" s="12" t="str">
        <v>Kg</v>
      </c>
      <c r="JWH120" s="4">
        <v>22</v>
      </c>
      <c r="JWI120" s="1">
        <f t="shared" ref="JWI120" si="9108">(JWI118+JWI119)*0.03</f>
        <v>0.1</v>
      </c>
      <c r="JWJ120" s="4">
        <f t="shared" si="1842"/>
        <v>2.2000000000000002</v>
      </c>
      <c r="JWM120" s="1" t="s">
        <v>539</v>
      </c>
      <c r="JWN120" s="4" t="str" cm="1">
        <f t="array" ref="JWN120:JWP120">IFERROR(VLOOKUP(JWM120,[1]MA!$A$6:$D$32,{2,3,4},0),IFERROR(VLOOKUP(JWM120,[1]MO!$A$6:$D$26,{2,3,4},0),IFERROR(VLOOKUP(JWM120,[1]MQ!$A$6:$D$26,{2,3,4},0),IFERROR(VLOOKUP(JWM120,[1]BA!$A$6:$H$184,{2,5,8},0),{"No encontrado","X","X"}))))</f>
        <v>ALAMBRE RECOCIDO</v>
      </c>
      <c r="JWO120" s="12" t="str">
        <v>Kg</v>
      </c>
      <c r="JWP120" s="4">
        <v>22</v>
      </c>
      <c r="JWQ120" s="1">
        <f t="shared" ref="JWQ120" si="9109">(JWQ118+JWQ119)*0.03</f>
        <v>0.1</v>
      </c>
      <c r="JWR120" s="4">
        <f t="shared" si="1844"/>
        <v>2.2000000000000002</v>
      </c>
      <c r="JWU120" s="1" t="s">
        <v>539</v>
      </c>
      <c r="JWV120" s="4" t="str" cm="1">
        <f t="array" ref="JWV120:JWX120">IFERROR(VLOOKUP(JWU120,[1]MA!$A$6:$D$32,{2,3,4},0),IFERROR(VLOOKUP(JWU120,[1]MO!$A$6:$D$26,{2,3,4},0),IFERROR(VLOOKUP(JWU120,[1]MQ!$A$6:$D$26,{2,3,4},0),IFERROR(VLOOKUP(JWU120,[1]BA!$A$6:$H$184,{2,5,8},0),{"No encontrado","X","X"}))))</f>
        <v>ALAMBRE RECOCIDO</v>
      </c>
      <c r="JWW120" s="12" t="str">
        <v>Kg</v>
      </c>
      <c r="JWX120" s="4">
        <v>22</v>
      </c>
      <c r="JWY120" s="1">
        <f t="shared" ref="JWY120" si="9110">(JWY118+JWY119)*0.03</f>
        <v>0.1</v>
      </c>
      <c r="JWZ120" s="4">
        <f t="shared" si="1846"/>
        <v>2.2000000000000002</v>
      </c>
      <c r="JXC120" s="1" t="s">
        <v>539</v>
      </c>
      <c r="JXD120" s="4" t="str" cm="1">
        <f t="array" ref="JXD120:JXF120">IFERROR(VLOOKUP(JXC120,[1]MA!$A$6:$D$32,{2,3,4},0),IFERROR(VLOOKUP(JXC120,[1]MO!$A$6:$D$26,{2,3,4},0),IFERROR(VLOOKUP(JXC120,[1]MQ!$A$6:$D$26,{2,3,4},0),IFERROR(VLOOKUP(JXC120,[1]BA!$A$6:$H$184,{2,5,8},0),{"No encontrado","X","X"}))))</f>
        <v>ALAMBRE RECOCIDO</v>
      </c>
      <c r="JXE120" s="12" t="str">
        <v>Kg</v>
      </c>
      <c r="JXF120" s="4">
        <v>22</v>
      </c>
      <c r="JXG120" s="1">
        <f t="shared" ref="JXG120" si="9111">(JXG118+JXG119)*0.03</f>
        <v>0.1</v>
      </c>
      <c r="JXH120" s="4">
        <f t="shared" si="1848"/>
        <v>2.2000000000000002</v>
      </c>
      <c r="JXK120" s="1" t="s">
        <v>539</v>
      </c>
      <c r="JXL120" s="4" t="str" cm="1">
        <f t="array" ref="JXL120:JXN120">IFERROR(VLOOKUP(JXK120,[1]MA!$A$6:$D$32,{2,3,4},0),IFERROR(VLOOKUP(JXK120,[1]MO!$A$6:$D$26,{2,3,4},0),IFERROR(VLOOKUP(JXK120,[1]MQ!$A$6:$D$26,{2,3,4},0),IFERROR(VLOOKUP(JXK120,[1]BA!$A$6:$H$184,{2,5,8},0),{"No encontrado","X","X"}))))</f>
        <v>ALAMBRE RECOCIDO</v>
      </c>
      <c r="JXM120" s="12" t="str">
        <v>Kg</v>
      </c>
      <c r="JXN120" s="4">
        <v>22</v>
      </c>
      <c r="JXO120" s="1">
        <f t="shared" ref="JXO120" si="9112">(JXO118+JXO119)*0.03</f>
        <v>0.1</v>
      </c>
      <c r="JXP120" s="4">
        <f t="shared" si="1850"/>
        <v>2.2000000000000002</v>
      </c>
      <c r="JXS120" s="1" t="s">
        <v>539</v>
      </c>
      <c r="JXT120" s="4" t="str" cm="1">
        <f t="array" ref="JXT120:JXV120">IFERROR(VLOOKUP(JXS120,[1]MA!$A$6:$D$32,{2,3,4},0),IFERROR(VLOOKUP(JXS120,[1]MO!$A$6:$D$26,{2,3,4},0),IFERROR(VLOOKUP(JXS120,[1]MQ!$A$6:$D$26,{2,3,4},0),IFERROR(VLOOKUP(JXS120,[1]BA!$A$6:$H$184,{2,5,8},0),{"No encontrado","X","X"}))))</f>
        <v>ALAMBRE RECOCIDO</v>
      </c>
      <c r="JXU120" s="12" t="str">
        <v>Kg</v>
      </c>
      <c r="JXV120" s="4">
        <v>22</v>
      </c>
      <c r="JXW120" s="1">
        <f t="shared" ref="JXW120" si="9113">(JXW118+JXW119)*0.03</f>
        <v>0.1</v>
      </c>
      <c r="JXX120" s="4">
        <f t="shared" si="1852"/>
        <v>2.2000000000000002</v>
      </c>
      <c r="JYA120" s="1" t="s">
        <v>539</v>
      </c>
      <c r="JYB120" s="4" t="str" cm="1">
        <f t="array" ref="JYB120:JYD120">IFERROR(VLOOKUP(JYA120,[1]MA!$A$6:$D$32,{2,3,4},0),IFERROR(VLOOKUP(JYA120,[1]MO!$A$6:$D$26,{2,3,4},0),IFERROR(VLOOKUP(JYA120,[1]MQ!$A$6:$D$26,{2,3,4},0),IFERROR(VLOOKUP(JYA120,[1]BA!$A$6:$H$184,{2,5,8},0),{"No encontrado","X","X"}))))</f>
        <v>ALAMBRE RECOCIDO</v>
      </c>
      <c r="JYC120" s="12" t="str">
        <v>Kg</v>
      </c>
      <c r="JYD120" s="4">
        <v>22</v>
      </c>
      <c r="JYE120" s="1">
        <f t="shared" ref="JYE120" si="9114">(JYE118+JYE119)*0.03</f>
        <v>0.1</v>
      </c>
      <c r="JYF120" s="4">
        <f t="shared" si="1854"/>
        <v>2.2000000000000002</v>
      </c>
      <c r="JYI120" s="1" t="s">
        <v>539</v>
      </c>
      <c r="JYJ120" s="4" t="str" cm="1">
        <f t="array" ref="JYJ120:JYL120">IFERROR(VLOOKUP(JYI120,[1]MA!$A$6:$D$32,{2,3,4},0),IFERROR(VLOOKUP(JYI120,[1]MO!$A$6:$D$26,{2,3,4},0),IFERROR(VLOOKUP(JYI120,[1]MQ!$A$6:$D$26,{2,3,4},0),IFERROR(VLOOKUP(JYI120,[1]BA!$A$6:$H$184,{2,5,8},0),{"No encontrado","X","X"}))))</f>
        <v>ALAMBRE RECOCIDO</v>
      </c>
      <c r="JYK120" s="12" t="str">
        <v>Kg</v>
      </c>
      <c r="JYL120" s="4">
        <v>22</v>
      </c>
      <c r="JYM120" s="1">
        <f t="shared" ref="JYM120" si="9115">(JYM118+JYM119)*0.03</f>
        <v>0.1</v>
      </c>
      <c r="JYN120" s="4">
        <f t="shared" si="1856"/>
        <v>2.2000000000000002</v>
      </c>
      <c r="JYQ120" s="1" t="s">
        <v>539</v>
      </c>
      <c r="JYR120" s="4" t="str" cm="1">
        <f t="array" ref="JYR120:JYT120">IFERROR(VLOOKUP(JYQ120,[1]MA!$A$6:$D$32,{2,3,4},0),IFERROR(VLOOKUP(JYQ120,[1]MO!$A$6:$D$26,{2,3,4},0),IFERROR(VLOOKUP(JYQ120,[1]MQ!$A$6:$D$26,{2,3,4},0),IFERROR(VLOOKUP(JYQ120,[1]BA!$A$6:$H$184,{2,5,8},0),{"No encontrado","X","X"}))))</f>
        <v>ALAMBRE RECOCIDO</v>
      </c>
      <c r="JYS120" s="12" t="str">
        <v>Kg</v>
      </c>
      <c r="JYT120" s="4">
        <v>22</v>
      </c>
      <c r="JYU120" s="1">
        <f t="shared" ref="JYU120" si="9116">(JYU118+JYU119)*0.03</f>
        <v>0.1</v>
      </c>
      <c r="JYV120" s="4">
        <f t="shared" si="1858"/>
        <v>2.2000000000000002</v>
      </c>
      <c r="JYY120" s="1" t="s">
        <v>539</v>
      </c>
      <c r="JYZ120" s="4" t="str" cm="1">
        <f t="array" ref="JYZ120:JZB120">IFERROR(VLOOKUP(JYY120,[1]MA!$A$6:$D$32,{2,3,4},0),IFERROR(VLOOKUP(JYY120,[1]MO!$A$6:$D$26,{2,3,4},0),IFERROR(VLOOKUP(JYY120,[1]MQ!$A$6:$D$26,{2,3,4},0),IFERROR(VLOOKUP(JYY120,[1]BA!$A$6:$H$184,{2,5,8},0),{"No encontrado","X","X"}))))</f>
        <v>ALAMBRE RECOCIDO</v>
      </c>
      <c r="JZA120" s="12" t="str">
        <v>Kg</v>
      </c>
      <c r="JZB120" s="4">
        <v>22</v>
      </c>
      <c r="JZC120" s="1">
        <f t="shared" ref="JZC120" si="9117">(JZC118+JZC119)*0.03</f>
        <v>0.1</v>
      </c>
      <c r="JZD120" s="4">
        <f t="shared" si="1860"/>
        <v>2.2000000000000002</v>
      </c>
      <c r="JZG120" s="1" t="s">
        <v>539</v>
      </c>
      <c r="JZH120" s="4" t="str" cm="1">
        <f t="array" ref="JZH120:JZJ120">IFERROR(VLOOKUP(JZG120,[1]MA!$A$6:$D$32,{2,3,4},0),IFERROR(VLOOKUP(JZG120,[1]MO!$A$6:$D$26,{2,3,4},0),IFERROR(VLOOKUP(JZG120,[1]MQ!$A$6:$D$26,{2,3,4},0),IFERROR(VLOOKUP(JZG120,[1]BA!$A$6:$H$184,{2,5,8},0),{"No encontrado","X","X"}))))</f>
        <v>ALAMBRE RECOCIDO</v>
      </c>
      <c r="JZI120" s="12" t="str">
        <v>Kg</v>
      </c>
      <c r="JZJ120" s="4">
        <v>22</v>
      </c>
      <c r="JZK120" s="1">
        <f t="shared" ref="JZK120" si="9118">(JZK118+JZK119)*0.03</f>
        <v>0.1</v>
      </c>
      <c r="JZL120" s="4">
        <f t="shared" si="1862"/>
        <v>2.2000000000000002</v>
      </c>
      <c r="JZO120" s="1" t="s">
        <v>539</v>
      </c>
      <c r="JZP120" s="4" t="str" cm="1">
        <f t="array" ref="JZP120:JZR120">IFERROR(VLOOKUP(JZO120,[1]MA!$A$6:$D$32,{2,3,4},0),IFERROR(VLOOKUP(JZO120,[1]MO!$A$6:$D$26,{2,3,4},0),IFERROR(VLOOKUP(JZO120,[1]MQ!$A$6:$D$26,{2,3,4},0),IFERROR(VLOOKUP(JZO120,[1]BA!$A$6:$H$184,{2,5,8},0),{"No encontrado","X","X"}))))</f>
        <v>ALAMBRE RECOCIDO</v>
      </c>
      <c r="JZQ120" s="12" t="str">
        <v>Kg</v>
      </c>
      <c r="JZR120" s="4">
        <v>22</v>
      </c>
      <c r="JZS120" s="1">
        <f t="shared" ref="JZS120" si="9119">(JZS118+JZS119)*0.03</f>
        <v>0.1</v>
      </c>
      <c r="JZT120" s="4">
        <f t="shared" si="1864"/>
        <v>2.2000000000000002</v>
      </c>
      <c r="JZW120" s="1" t="s">
        <v>539</v>
      </c>
      <c r="JZX120" s="4" t="str" cm="1">
        <f t="array" ref="JZX120:JZZ120">IFERROR(VLOOKUP(JZW120,[1]MA!$A$6:$D$32,{2,3,4},0),IFERROR(VLOOKUP(JZW120,[1]MO!$A$6:$D$26,{2,3,4},0),IFERROR(VLOOKUP(JZW120,[1]MQ!$A$6:$D$26,{2,3,4},0),IFERROR(VLOOKUP(JZW120,[1]BA!$A$6:$H$184,{2,5,8},0),{"No encontrado","X","X"}))))</f>
        <v>ALAMBRE RECOCIDO</v>
      </c>
      <c r="JZY120" s="12" t="str">
        <v>Kg</v>
      </c>
      <c r="JZZ120" s="4">
        <v>22</v>
      </c>
      <c r="KAA120" s="1">
        <f t="shared" ref="KAA120" si="9120">(KAA118+KAA119)*0.03</f>
        <v>0.1</v>
      </c>
      <c r="KAB120" s="4">
        <f t="shared" si="1866"/>
        <v>2.2000000000000002</v>
      </c>
      <c r="KAE120" s="1" t="s">
        <v>539</v>
      </c>
      <c r="KAF120" s="4" t="str" cm="1">
        <f t="array" ref="KAF120:KAH120">IFERROR(VLOOKUP(KAE120,[1]MA!$A$6:$D$32,{2,3,4},0),IFERROR(VLOOKUP(KAE120,[1]MO!$A$6:$D$26,{2,3,4},0),IFERROR(VLOOKUP(KAE120,[1]MQ!$A$6:$D$26,{2,3,4},0),IFERROR(VLOOKUP(KAE120,[1]BA!$A$6:$H$184,{2,5,8},0),{"No encontrado","X","X"}))))</f>
        <v>ALAMBRE RECOCIDO</v>
      </c>
      <c r="KAG120" s="12" t="str">
        <v>Kg</v>
      </c>
      <c r="KAH120" s="4">
        <v>22</v>
      </c>
      <c r="KAI120" s="1">
        <f t="shared" ref="KAI120" si="9121">(KAI118+KAI119)*0.03</f>
        <v>0.1</v>
      </c>
      <c r="KAJ120" s="4">
        <f t="shared" si="1868"/>
        <v>2.2000000000000002</v>
      </c>
      <c r="KAM120" s="1" t="s">
        <v>539</v>
      </c>
      <c r="KAN120" s="4" t="str" cm="1">
        <f t="array" ref="KAN120:KAP120">IFERROR(VLOOKUP(KAM120,[1]MA!$A$6:$D$32,{2,3,4},0),IFERROR(VLOOKUP(KAM120,[1]MO!$A$6:$D$26,{2,3,4},0),IFERROR(VLOOKUP(KAM120,[1]MQ!$A$6:$D$26,{2,3,4},0),IFERROR(VLOOKUP(KAM120,[1]BA!$A$6:$H$184,{2,5,8},0),{"No encontrado","X","X"}))))</f>
        <v>ALAMBRE RECOCIDO</v>
      </c>
      <c r="KAO120" s="12" t="str">
        <v>Kg</v>
      </c>
      <c r="KAP120" s="4">
        <v>22</v>
      </c>
      <c r="KAQ120" s="1">
        <f t="shared" ref="KAQ120" si="9122">(KAQ118+KAQ119)*0.03</f>
        <v>0.1</v>
      </c>
      <c r="KAR120" s="4">
        <f t="shared" si="1870"/>
        <v>2.2000000000000002</v>
      </c>
      <c r="KAU120" s="1" t="s">
        <v>539</v>
      </c>
      <c r="KAV120" s="4" t="str" cm="1">
        <f t="array" ref="KAV120:KAX120">IFERROR(VLOOKUP(KAU120,[1]MA!$A$6:$D$32,{2,3,4},0),IFERROR(VLOOKUP(KAU120,[1]MO!$A$6:$D$26,{2,3,4},0),IFERROR(VLOOKUP(KAU120,[1]MQ!$A$6:$D$26,{2,3,4},0),IFERROR(VLOOKUP(KAU120,[1]BA!$A$6:$H$184,{2,5,8},0),{"No encontrado","X","X"}))))</f>
        <v>ALAMBRE RECOCIDO</v>
      </c>
      <c r="KAW120" s="12" t="str">
        <v>Kg</v>
      </c>
      <c r="KAX120" s="4">
        <v>22</v>
      </c>
      <c r="KAY120" s="1">
        <f t="shared" ref="KAY120" si="9123">(KAY118+KAY119)*0.03</f>
        <v>0.1</v>
      </c>
      <c r="KAZ120" s="4">
        <f t="shared" si="1872"/>
        <v>2.2000000000000002</v>
      </c>
      <c r="KBC120" s="1" t="s">
        <v>539</v>
      </c>
      <c r="KBD120" s="4" t="str" cm="1">
        <f t="array" ref="KBD120:KBF120">IFERROR(VLOOKUP(KBC120,[1]MA!$A$6:$D$32,{2,3,4},0),IFERROR(VLOOKUP(KBC120,[1]MO!$A$6:$D$26,{2,3,4},0),IFERROR(VLOOKUP(KBC120,[1]MQ!$A$6:$D$26,{2,3,4},0),IFERROR(VLOOKUP(KBC120,[1]BA!$A$6:$H$184,{2,5,8},0),{"No encontrado","X","X"}))))</f>
        <v>ALAMBRE RECOCIDO</v>
      </c>
      <c r="KBE120" s="12" t="str">
        <v>Kg</v>
      </c>
      <c r="KBF120" s="4">
        <v>22</v>
      </c>
      <c r="KBG120" s="1">
        <f t="shared" ref="KBG120" si="9124">(KBG118+KBG119)*0.03</f>
        <v>0.1</v>
      </c>
      <c r="KBH120" s="4">
        <f t="shared" si="1874"/>
        <v>2.2000000000000002</v>
      </c>
      <c r="KBK120" s="1" t="s">
        <v>539</v>
      </c>
      <c r="KBL120" s="4" t="str" cm="1">
        <f t="array" ref="KBL120:KBN120">IFERROR(VLOOKUP(KBK120,[1]MA!$A$6:$D$32,{2,3,4},0),IFERROR(VLOOKUP(KBK120,[1]MO!$A$6:$D$26,{2,3,4},0),IFERROR(VLOOKUP(KBK120,[1]MQ!$A$6:$D$26,{2,3,4},0),IFERROR(VLOOKUP(KBK120,[1]BA!$A$6:$H$184,{2,5,8},0),{"No encontrado","X","X"}))))</f>
        <v>ALAMBRE RECOCIDO</v>
      </c>
      <c r="KBM120" s="12" t="str">
        <v>Kg</v>
      </c>
      <c r="KBN120" s="4">
        <v>22</v>
      </c>
      <c r="KBO120" s="1">
        <f t="shared" ref="KBO120" si="9125">(KBO118+KBO119)*0.03</f>
        <v>0.1</v>
      </c>
      <c r="KBP120" s="4">
        <f t="shared" si="1876"/>
        <v>2.2000000000000002</v>
      </c>
      <c r="KBS120" s="1" t="s">
        <v>539</v>
      </c>
      <c r="KBT120" s="4" t="str" cm="1">
        <f t="array" ref="KBT120:KBV120">IFERROR(VLOOKUP(KBS120,[1]MA!$A$6:$D$32,{2,3,4},0),IFERROR(VLOOKUP(KBS120,[1]MO!$A$6:$D$26,{2,3,4},0),IFERROR(VLOOKUP(KBS120,[1]MQ!$A$6:$D$26,{2,3,4},0),IFERROR(VLOOKUP(KBS120,[1]BA!$A$6:$H$184,{2,5,8},0),{"No encontrado","X","X"}))))</f>
        <v>ALAMBRE RECOCIDO</v>
      </c>
      <c r="KBU120" s="12" t="str">
        <v>Kg</v>
      </c>
      <c r="KBV120" s="4">
        <v>22</v>
      </c>
      <c r="KBW120" s="1">
        <f t="shared" ref="KBW120" si="9126">(KBW118+KBW119)*0.03</f>
        <v>0.1</v>
      </c>
      <c r="KBX120" s="4">
        <f t="shared" si="1878"/>
        <v>2.2000000000000002</v>
      </c>
      <c r="KCA120" s="1" t="s">
        <v>539</v>
      </c>
      <c r="KCB120" s="4" t="str" cm="1">
        <f t="array" ref="KCB120:KCD120">IFERROR(VLOOKUP(KCA120,[1]MA!$A$6:$D$32,{2,3,4},0),IFERROR(VLOOKUP(KCA120,[1]MO!$A$6:$D$26,{2,3,4},0),IFERROR(VLOOKUP(KCA120,[1]MQ!$A$6:$D$26,{2,3,4},0),IFERROR(VLOOKUP(KCA120,[1]BA!$A$6:$H$184,{2,5,8},0),{"No encontrado","X","X"}))))</f>
        <v>ALAMBRE RECOCIDO</v>
      </c>
      <c r="KCC120" s="12" t="str">
        <v>Kg</v>
      </c>
      <c r="KCD120" s="4">
        <v>22</v>
      </c>
      <c r="KCE120" s="1">
        <f t="shared" ref="KCE120" si="9127">(KCE118+KCE119)*0.03</f>
        <v>0.1</v>
      </c>
      <c r="KCF120" s="4">
        <f t="shared" si="1880"/>
        <v>2.2000000000000002</v>
      </c>
      <c r="KCI120" s="1" t="s">
        <v>539</v>
      </c>
      <c r="KCJ120" s="4" t="str" cm="1">
        <f t="array" ref="KCJ120:KCL120">IFERROR(VLOOKUP(KCI120,[1]MA!$A$6:$D$32,{2,3,4},0),IFERROR(VLOOKUP(KCI120,[1]MO!$A$6:$D$26,{2,3,4},0),IFERROR(VLOOKUP(KCI120,[1]MQ!$A$6:$D$26,{2,3,4},0),IFERROR(VLOOKUP(KCI120,[1]BA!$A$6:$H$184,{2,5,8},0),{"No encontrado","X","X"}))))</f>
        <v>ALAMBRE RECOCIDO</v>
      </c>
      <c r="KCK120" s="12" t="str">
        <v>Kg</v>
      </c>
      <c r="KCL120" s="4">
        <v>22</v>
      </c>
      <c r="KCM120" s="1">
        <f t="shared" ref="KCM120" si="9128">(KCM118+KCM119)*0.03</f>
        <v>0.1</v>
      </c>
      <c r="KCN120" s="4">
        <f t="shared" si="1882"/>
        <v>2.2000000000000002</v>
      </c>
      <c r="KCQ120" s="1" t="s">
        <v>539</v>
      </c>
      <c r="KCR120" s="4" t="str" cm="1">
        <f t="array" ref="KCR120:KCT120">IFERROR(VLOOKUP(KCQ120,[1]MA!$A$6:$D$32,{2,3,4},0),IFERROR(VLOOKUP(KCQ120,[1]MO!$A$6:$D$26,{2,3,4},0),IFERROR(VLOOKUP(KCQ120,[1]MQ!$A$6:$D$26,{2,3,4},0),IFERROR(VLOOKUP(KCQ120,[1]BA!$A$6:$H$184,{2,5,8},0),{"No encontrado","X","X"}))))</f>
        <v>ALAMBRE RECOCIDO</v>
      </c>
      <c r="KCS120" s="12" t="str">
        <v>Kg</v>
      </c>
      <c r="KCT120" s="4">
        <v>22</v>
      </c>
      <c r="KCU120" s="1">
        <f t="shared" ref="KCU120" si="9129">(KCU118+KCU119)*0.03</f>
        <v>0.1</v>
      </c>
      <c r="KCV120" s="4">
        <f t="shared" si="1884"/>
        <v>2.2000000000000002</v>
      </c>
      <c r="KCY120" s="1" t="s">
        <v>539</v>
      </c>
      <c r="KCZ120" s="4" t="str" cm="1">
        <f t="array" ref="KCZ120:KDB120">IFERROR(VLOOKUP(KCY120,[1]MA!$A$6:$D$32,{2,3,4},0),IFERROR(VLOOKUP(KCY120,[1]MO!$A$6:$D$26,{2,3,4},0),IFERROR(VLOOKUP(KCY120,[1]MQ!$A$6:$D$26,{2,3,4},0),IFERROR(VLOOKUP(KCY120,[1]BA!$A$6:$H$184,{2,5,8},0),{"No encontrado","X","X"}))))</f>
        <v>ALAMBRE RECOCIDO</v>
      </c>
      <c r="KDA120" s="12" t="str">
        <v>Kg</v>
      </c>
      <c r="KDB120" s="4">
        <v>22</v>
      </c>
      <c r="KDC120" s="1">
        <f t="shared" ref="KDC120" si="9130">(KDC118+KDC119)*0.03</f>
        <v>0.1</v>
      </c>
      <c r="KDD120" s="4">
        <f t="shared" si="1886"/>
        <v>2.2000000000000002</v>
      </c>
      <c r="KDG120" s="1" t="s">
        <v>539</v>
      </c>
      <c r="KDH120" s="4" t="str" cm="1">
        <f t="array" ref="KDH120:KDJ120">IFERROR(VLOOKUP(KDG120,[1]MA!$A$6:$D$32,{2,3,4},0),IFERROR(VLOOKUP(KDG120,[1]MO!$A$6:$D$26,{2,3,4},0),IFERROR(VLOOKUP(KDG120,[1]MQ!$A$6:$D$26,{2,3,4},0),IFERROR(VLOOKUP(KDG120,[1]BA!$A$6:$H$184,{2,5,8},0),{"No encontrado","X","X"}))))</f>
        <v>ALAMBRE RECOCIDO</v>
      </c>
      <c r="KDI120" s="12" t="str">
        <v>Kg</v>
      </c>
      <c r="KDJ120" s="4">
        <v>22</v>
      </c>
      <c r="KDK120" s="1">
        <f t="shared" ref="KDK120" si="9131">(KDK118+KDK119)*0.03</f>
        <v>0.1</v>
      </c>
      <c r="KDL120" s="4">
        <f t="shared" si="1888"/>
        <v>2.2000000000000002</v>
      </c>
      <c r="KDO120" s="1" t="s">
        <v>539</v>
      </c>
      <c r="KDP120" s="4" t="str" cm="1">
        <f t="array" ref="KDP120:KDR120">IFERROR(VLOOKUP(KDO120,[1]MA!$A$6:$D$32,{2,3,4},0),IFERROR(VLOOKUP(KDO120,[1]MO!$A$6:$D$26,{2,3,4},0),IFERROR(VLOOKUP(KDO120,[1]MQ!$A$6:$D$26,{2,3,4},0),IFERROR(VLOOKUP(KDO120,[1]BA!$A$6:$H$184,{2,5,8},0),{"No encontrado","X","X"}))))</f>
        <v>ALAMBRE RECOCIDO</v>
      </c>
      <c r="KDQ120" s="12" t="str">
        <v>Kg</v>
      </c>
      <c r="KDR120" s="4">
        <v>22</v>
      </c>
      <c r="KDS120" s="1">
        <f t="shared" ref="KDS120" si="9132">(KDS118+KDS119)*0.03</f>
        <v>0.1</v>
      </c>
      <c r="KDT120" s="4">
        <f t="shared" si="1890"/>
        <v>2.2000000000000002</v>
      </c>
      <c r="KDW120" s="1" t="s">
        <v>539</v>
      </c>
      <c r="KDX120" s="4" t="str" cm="1">
        <f t="array" ref="KDX120:KDZ120">IFERROR(VLOOKUP(KDW120,[1]MA!$A$6:$D$32,{2,3,4},0),IFERROR(VLOOKUP(KDW120,[1]MO!$A$6:$D$26,{2,3,4},0),IFERROR(VLOOKUP(KDW120,[1]MQ!$A$6:$D$26,{2,3,4},0),IFERROR(VLOOKUP(KDW120,[1]BA!$A$6:$H$184,{2,5,8},0),{"No encontrado","X","X"}))))</f>
        <v>ALAMBRE RECOCIDO</v>
      </c>
      <c r="KDY120" s="12" t="str">
        <v>Kg</v>
      </c>
      <c r="KDZ120" s="4">
        <v>22</v>
      </c>
      <c r="KEA120" s="1">
        <f t="shared" ref="KEA120" si="9133">(KEA118+KEA119)*0.03</f>
        <v>0.1</v>
      </c>
      <c r="KEB120" s="4">
        <f t="shared" si="1892"/>
        <v>2.2000000000000002</v>
      </c>
      <c r="KEE120" s="1" t="s">
        <v>539</v>
      </c>
      <c r="KEF120" s="4" t="str" cm="1">
        <f t="array" ref="KEF120:KEH120">IFERROR(VLOOKUP(KEE120,[1]MA!$A$6:$D$32,{2,3,4},0),IFERROR(VLOOKUP(KEE120,[1]MO!$A$6:$D$26,{2,3,4},0),IFERROR(VLOOKUP(KEE120,[1]MQ!$A$6:$D$26,{2,3,4},0),IFERROR(VLOOKUP(KEE120,[1]BA!$A$6:$H$184,{2,5,8},0),{"No encontrado","X","X"}))))</f>
        <v>ALAMBRE RECOCIDO</v>
      </c>
      <c r="KEG120" s="12" t="str">
        <v>Kg</v>
      </c>
      <c r="KEH120" s="4">
        <v>22</v>
      </c>
      <c r="KEI120" s="1">
        <f t="shared" ref="KEI120" si="9134">(KEI118+KEI119)*0.03</f>
        <v>0.1</v>
      </c>
      <c r="KEJ120" s="4">
        <f t="shared" si="1894"/>
        <v>2.2000000000000002</v>
      </c>
      <c r="KEM120" s="1" t="s">
        <v>539</v>
      </c>
      <c r="KEN120" s="4" t="str" cm="1">
        <f t="array" ref="KEN120:KEP120">IFERROR(VLOOKUP(KEM120,[1]MA!$A$6:$D$32,{2,3,4},0),IFERROR(VLOOKUP(KEM120,[1]MO!$A$6:$D$26,{2,3,4},0),IFERROR(VLOOKUP(KEM120,[1]MQ!$A$6:$D$26,{2,3,4},0),IFERROR(VLOOKUP(KEM120,[1]BA!$A$6:$H$184,{2,5,8},0),{"No encontrado","X","X"}))))</f>
        <v>ALAMBRE RECOCIDO</v>
      </c>
      <c r="KEO120" s="12" t="str">
        <v>Kg</v>
      </c>
      <c r="KEP120" s="4">
        <v>22</v>
      </c>
      <c r="KEQ120" s="1">
        <f t="shared" ref="KEQ120" si="9135">(KEQ118+KEQ119)*0.03</f>
        <v>0.1</v>
      </c>
      <c r="KER120" s="4">
        <f t="shared" si="1896"/>
        <v>2.2000000000000002</v>
      </c>
      <c r="KEU120" s="1" t="s">
        <v>539</v>
      </c>
      <c r="KEV120" s="4" t="str" cm="1">
        <f t="array" ref="KEV120:KEX120">IFERROR(VLOOKUP(KEU120,[1]MA!$A$6:$D$32,{2,3,4},0),IFERROR(VLOOKUP(KEU120,[1]MO!$A$6:$D$26,{2,3,4},0),IFERROR(VLOOKUP(KEU120,[1]MQ!$A$6:$D$26,{2,3,4},0),IFERROR(VLOOKUP(KEU120,[1]BA!$A$6:$H$184,{2,5,8},0),{"No encontrado","X","X"}))))</f>
        <v>ALAMBRE RECOCIDO</v>
      </c>
      <c r="KEW120" s="12" t="str">
        <v>Kg</v>
      </c>
      <c r="KEX120" s="4">
        <v>22</v>
      </c>
      <c r="KEY120" s="1">
        <f t="shared" ref="KEY120" si="9136">(KEY118+KEY119)*0.03</f>
        <v>0.1</v>
      </c>
      <c r="KEZ120" s="4">
        <f t="shared" si="1898"/>
        <v>2.2000000000000002</v>
      </c>
      <c r="KFC120" s="1" t="s">
        <v>539</v>
      </c>
      <c r="KFD120" s="4" t="str" cm="1">
        <f t="array" ref="KFD120:KFF120">IFERROR(VLOOKUP(KFC120,[1]MA!$A$6:$D$32,{2,3,4},0),IFERROR(VLOOKUP(KFC120,[1]MO!$A$6:$D$26,{2,3,4},0),IFERROR(VLOOKUP(KFC120,[1]MQ!$A$6:$D$26,{2,3,4},0),IFERROR(VLOOKUP(KFC120,[1]BA!$A$6:$H$184,{2,5,8},0),{"No encontrado","X","X"}))))</f>
        <v>ALAMBRE RECOCIDO</v>
      </c>
      <c r="KFE120" s="12" t="str">
        <v>Kg</v>
      </c>
      <c r="KFF120" s="4">
        <v>22</v>
      </c>
      <c r="KFG120" s="1">
        <f t="shared" ref="KFG120" si="9137">(KFG118+KFG119)*0.03</f>
        <v>0.1</v>
      </c>
      <c r="KFH120" s="4">
        <f t="shared" si="1900"/>
        <v>2.2000000000000002</v>
      </c>
      <c r="KFK120" s="1" t="s">
        <v>539</v>
      </c>
      <c r="KFL120" s="4" t="str" cm="1">
        <f t="array" ref="KFL120:KFN120">IFERROR(VLOOKUP(KFK120,[1]MA!$A$6:$D$32,{2,3,4},0),IFERROR(VLOOKUP(KFK120,[1]MO!$A$6:$D$26,{2,3,4},0),IFERROR(VLOOKUP(KFK120,[1]MQ!$A$6:$D$26,{2,3,4},0),IFERROR(VLOOKUP(KFK120,[1]BA!$A$6:$H$184,{2,5,8},0),{"No encontrado","X","X"}))))</f>
        <v>ALAMBRE RECOCIDO</v>
      </c>
      <c r="KFM120" s="12" t="str">
        <v>Kg</v>
      </c>
      <c r="KFN120" s="4">
        <v>22</v>
      </c>
      <c r="KFO120" s="1">
        <f t="shared" ref="KFO120" si="9138">(KFO118+KFO119)*0.03</f>
        <v>0.1</v>
      </c>
      <c r="KFP120" s="4">
        <f t="shared" si="1902"/>
        <v>2.2000000000000002</v>
      </c>
      <c r="KFS120" s="1" t="s">
        <v>539</v>
      </c>
      <c r="KFT120" s="4" t="str" cm="1">
        <f t="array" ref="KFT120:KFV120">IFERROR(VLOOKUP(KFS120,[1]MA!$A$6:$D$32,{2,3,4},0),IFERROR(VLOOKUP(KFS120,[1]MO!$A$6:$D$26,{2,3,4},0),IFERROR(VLOOKUP(KFS120,[1]MQ!$A$6:$D$26,{2,3,4},0),IFERROR(VLOOKUP(KFS120,[1]BA!$A$6:$H$184,{2,5,8},0),{"No encontrado","X","X"}))))</f>
        <v>ALAMBRE RECOCIDO</v>
      </c>
      <c r="KFU120" s="12" t="str">
        <v>Kg</v>
      </c>
      <c r="KFV120" s="4">
        <v>22</v>
      </c>
      <c r="KFW120" s="1">
        <f t="shared" ref="KFW120" si="9139">(KFW118+KFW119)*0.03</f>
        <v>0.1</v>
      </c>
      <c r="KFX120" s="4">
        <f t="shared" si="1904"/>
        <v>2.2000000000000002</v>
      </c>
      <c r="KGA120" s="1" t="s">
        <v>539</v>
      </c>
      <c r="KGB120" s="4" t="str" cm="1">
        <f t="array" ref="KGB120:KGD120">IFERROR(VLOOKUP(KGA120,[1]MA!$A$6:$D$32,{2,3,4},0),IFERROR(VLOOKUP(KGA120,[1]MO!$A$6:$D$26,{2,3,4},0),IFERROR(VLOOKUP(KGA120,[1]MQ!$A$6:$D$26,{2,3,4},0),IFERROR(VLOOKUP(KGA120,[1]BA!$A$6:$H$184,{2,5,8},0),{"No encontrado","X","X"}))))</f>
        <v>ALAMBRE RECOCIDO</v>
      </c>
      <c r="KGC120" s="12" t="str">
        <v>Kg</v>
      </c>
      <c r="KGD120" s="4">
        <v>22</v>
      </c>
      <c r="KGE120" s="1">
        <f t="shared" ref="KGE120" si="9140">(KGE118+KGE119)*0.03</f>
        <v>0.1</v>
      </c>
      <c r="KGF120" s="4">
        <f t="shared" si="1906"/>
        <v>2.2000000000000002</v>
      </c>
      <c r="KGI120" s="1" t="s">
        <v>539</v>
      </c>
      <c r="KGJ120" s="4" t="str" cm="1">
        <f t="array" ref="KGJ120:KGL120">IFERROR(VLOOKUP(KGI120,[1]MA!$A$6:$D$32,{2,3,4},0),IFERROR(VLOOKUP(KGI120,[1]MO!$A$6:$D$26,{2,3,4},0),IFERROR(VLOOKUP(KGI120,[1]MQ!$A$6:$D$26,{2,3,4},0),IFERROR(VLOOKUP(KGI120,[1]BA!$A$6:$H$184,{2,5,8},0),{"No encontrado","X","X"}))))</f>
        <v>ALAMBRE RECOCIDO</v>
      </c>
      <c r="KGK120" s="12" t="str">
        <v>Kg</v>
      </c>
      <c r="KGL120" s="4">
        <v>22</v>
      </c>
      <c r="KGM120" s="1">
        <f t="shared" ref="KGM120" si="9141">(KGM118+KGM119)*0.03</f>
        <v>0.1</v>
      </c>
      <c r="KGN120" s="4">
        <f t="shared" si="1908"/>
        <v>2.2000000000000002</v>
      </c>
      <c r="KGQ120" s="1" t="s">
        <v>539</v>
      </c>
      <c r="KGR120" s="4" t="str" cm="1">
        <f t="array" ref="KGR120:KGT120">IFERROR(VLOOKUP(KGQ120,[1]MA!$A$6:$D$32,{2,3,4},0),IFERROR(VLOOKUP(KGQ120,[1]MO!$A$6:$D$26,{2,3,4},0),IFERROR(VLOOKUP(KGQ120,[1]MQ!$A$6:$D$26,{2,3,4},0),IFERROR(VLOOKUP(KGQ120,[1]BA!$A$6:$H$184,{2,5,8},0),{"No encontrado","X","X"}))))</f>
        <v>ALAMBRE RECOCIDO</v>
      </c>
      <c r="KGS120" s="12" t="str">
        <v>Kg</v>
      </c>
      <c r="KGT120" s="4">
        <v>22</v>
      </c>
      <c r="KGU120" s="1">
        <f t="shared" ref="KGU120" si="9142">(KGU118+KGU119)*0.03</f>
        <v>0.1</v>
      </c>
      <c r="KGV120" s="4">
        <f t="shared" si="1910"/>
        <v>2.2000000000000002</v>
      </c>
      <c r="KGY120" s="1" t="s">
        <v>539</v>
      </c>
      <c r="KGZ120" s="4" t="str" cm="1">
        <f t="array" ref="KGZ120:KHB120">IFERROR(VLOOKUP(KGY120,[1]MA!$A$6:$D$32,{2,3,4},0),IFERROR(VLOOKUP(KGY120,[1]MO!$A$6:$D$26,{2,3,4},0),IFERROR(VLOOKUP(KGY120,[1]MQ!$A$6:$D$26,{2,3,4},0),IFERROR(VLOOKUP(KGY120,[1]BA!$A$6:$H$184,{2,5,8},0),{"No encontrado","X","X"}))))</f>
        <v>ALAMBRE RECOCIDO</v>
      </c>
      <c r="KHA120" s="12" t="str">
        <v>Kg</v>
      </c>
      <c r="KHB120" s="4">
        <v>22</v>
      </c>
      <c r="KHC120" s="1">
        <f t="shared" ref="KHC120" si="9143">(KHC118+KHC119)*0.03</f>
        <v>0.1</v>
      </c>
      <c r="KHD120" s="4">
        <f t="shared" si="1912"/>
        <v>2.2000000000000002</v>
      </c>
      <c r="KHG120" s="1" t="s">
        <v>539</v>
      </c>
      <c r="KHH120" s="4" t="str" cm="1">
        <f t="array" ref="KHH120:KHJ120">IFERROR(VLOOKUP(KHG120,[1]MA!$A$6:$D$32,{2,3,4},0),IFERROR(VLOOKUP(KHG120,[1]MO!$A$6:$D$26,{2,3,4},0),IFERROR(VLOOKUP(KHG120,[1]MQ!$A$6:$D$26,{2,3,4},0),IFERROR(VLOOKUP(KHG120,[1]BA!$A$6:$H$184,{2,5,8},0),{"No encontrado","X","X"}))))</f>
        <v>ALAMBRE RECOCIDO</v>
      </c>
      <c r="KHI120" s="12" t="str">
        <v>Kg</v>
      </c>
      <c r="KHJ120" s="4">
        <v>22</v>
      </c>
      <c r="KHK120" s="1">
        <f t="shared" ref="KHK120" si="9144">(KHK118+KHK119)*0.03</f>
        <v>0.1</v>
      </c>
      <c r="KHL120" s="4">
        <f t="shared" si="1914"/>
        <v>2.2000000000000002</v>
      </c>
      <c r="KHO120" s="1" t="s">
        <v>539</v>
      </c>
      <c r="KHP120" s="4" t="str" cm="1">
        <f t="array" ref="KHP120:KHR120">IFERROR(VLOOKUP(KHO120,[1]MA!$A$6:$D$32,{2,3,4},0),IFERROR(VLOOKUP(KHO120,[1]MO!$A$6:$D$26,{2,3,4},0),IFERROR(VLOOKUP(KHO120,[1]MQ!$A$6:$D$26,{2,3,4},0),IFERROR(VLOOKUP(KHO120,[1]BA!$A$6:$H$184,{2,5,8},0),{"No encontrado","X","X"}))))</f>
        <v>ALAMBRE RECOCIDO</v>
      </c>
      <c r="KHQ120" s="12" t="str">
        <v>Kg</v>
      </c>
      <c r="KHR120" s="4">
        <v>22</v>
      </c>
      <c r="KHS120" s="1">
        <f t="shared" ref="KHS120" si="9145">(KHS118+KHS119)*0.03</f>
        <v>0.1</v>
      </c>
      <c r="KHT120" s="4">
        <f t="shared" si="1916"/>
        <v>2.2000000000000002</v>
      </c>
      <c r="KHW120" s="1" t="s">
        <v>539</v>
      </c>
      <c r="KHX120" s="4" t="str" cm="1">
        <f t="array" ref="KHX120:KHZ120">IFERROR(VLOOKUP(KHW120,[1]MA!$A$6:$D$32,{2,3,4},0),IFERROR(VLOOKUP(KHW120,[1]MO!$A$6:$D$26,{2,3,4},0),IFERROR(VLOOKUP(KHW120,[1]MQ!$A$6:$D$26,{2,3,4},0),IFERROR(VLOOKUP(KHW120,[1]BA!$A$6:$H$184,{2,5,8},0),{"No encontrado","X","X"}))))</f>
        <v>ALAMBRE RECOCIDO</v>
      </c>
      <c r="KHY120" s="12" t="str">
        <v>Kg</v>
      </c>
      <c r="KHZ120" s="4">
        <v>22</v>
      </c>
      <c r="KIA120" s="1">
        <f t="shared" ref="KIA120" si="9146">(KIA118+KIA119)*0.03</f>
        <v>0.1</v>
      </c>
      <c r="KIB120" s="4">
        <f t="shared" si="1918"/>
        <v>2.2000000000000002</v>
      </c>
      <c r="KIE120" s="1" t="s">
        <v>539</v>
      </c>
      <c r="KIF120" s="4" t="str" cm="1">
        <f t="array" ref="KIF120:KIH120">IFERROR(VLOOKUP(KIE120,[1]MA!$A$6:$D$32,{2,3,4},0),IFERROR(VLOOKUP(KIE120,[1]MO!$A$6:$D$26,{2,3,4},0),IFERROR(VLOOKUP(KIE120,[1]MQ!$A$6:$D$26,{2,3,4},0),IFERROR(VLOOKUP(KIE120,[1]BA!$A$6:$H$184,{2,5,8},0),{"No encontrado","X","X"}))))</f>
        <v>ALAMBRE RECOCIDO</v>
      </c>
      <c r="KIG120" s="12" t="str">
        <v>Kg</v>
      </c>
      <c r="KIH120" s="4">
        <v>22</v>
      </c>
      <c r="KII120" s="1">
        <f t="shared" ref="KII120" si="9147">(KII118+KII119)*0.03</f>
        <v>0.1</v>
      </c>
      <c r="KIJ120" s="4">
        <f t="shared" si="1920"/>
        <v>2.2000000000000002</v>
      </c>
      <c r="KIM120" s="1" t="s">
        <v>539</v>
      </c>
      <c r="KIN120" s="4" t="str" cm="1">
        <f t="array" ref="KIN120:KIP120">IFERROR(VLOOKUP(KIM120,[1]MA!$A$6:$D$32,{2,3,4},0),IFERROR(VLOOKUP(KIM120,[1]MO!$A$6:$D$26,{2,3,4},0),IFERROR(VLOOKUP(KIM120,[1]MQ!$A$6:$D$26,{2,3,4},0),IFERROR(VLOOKUP(KIM120,[1]BA!$A$6:$H$184,{2,5,8},0),{"No encontrado","X","X"}))))</f>
        <v>ALAMBRE RECOCIDO</v>
      </c>
      <c r="KIO120" s="12" t="str">
        <v>Kg</v>
      </c>
      <c r="KIP120" s="4">
        <v>22</v>
      </c>
      <c r="KIQ120" s="1">
        <f t="shared" ref="KIQ120" si="9148">(KIQ118+KIQ119)*0.03</f>
        <v>0.1</v>
      </c>
      <c r="KIR120" s="4">
        <f t="shared" si="1922"/>
        <v>2.2000000000000002</v>
      </c>
      <c r="KIU120" s="1" t="s">
        <v>539</v>
      </c>
      <c r="KIV120" s="4" t="str" cm="1">
        <f t="array" ref="KIV120:KIX120">IFERROR(VLOOKUP(KIU120,[1]MA!$A$6:$D$32,{2,3,4},0),IFERROR(VLOOKUP(KIU120,[1]MO!$A$6:$D$26,{2,3,4},0),IFERROR(VLOOKUP(KIU120,[1]MQ!$A$6:$D$26,{2,3,4},0),IFERROR(VLOOKUP(KIU120,[1]BA!$A$6:$H$184,{2,5,8},0),{"No encontrado","X","X"}))))</f>
        <v>ALAMBRE RECOCIDO</v>
      </c>
      <c r="KIW120" s="12" t="str">
        <v>Kg</v>
      </c>
      <c r="KIX120" s="4">
        <v>22</v>
      </c>
      <c r="KIY120" s="1">
        <f t="shared" ref="KIY120" si="9149">(KIY118+KIY119)*0.03</f>
        <v>0.1</v>
      </c>
      <c r="KIZ120" s="4">
        <f t="shared" si="1924"/>
        <v>2.2000000000000002</v>
      </c>
      <c r="KJC120" s="1" t="s">
        <v>539</v>
      </c>
      <c r="KJD120" s="4" t="str" cm="1">
        <f t="array" ref="KJD120:KJF120">IFERROR(VLOOKUP(KJC120,[1]MA!$A$6:$D$32,{2,3,4},0),IFERROR(VLOOKUP(KJC120,[1]MO!$A$6:$D$26,{2,3,4},0),IFERROR(VLOOKUP(KJC120,[1]MQ!$A$6:$D$26,{2,3,4},0),IFERROR(VLOOKUP(KJC120,[1]BA!$A$6:$H$184,{2,5,8},0),{"No encontrado","X","X"}))))</f>
        <v>ALAMBRE RECOCIDO</v>
      </c>
      <c r="KJE120" s="12" t="str">
        <v>Kg</v>
      </c>
      <c r="KJF120" s="4">
        <v>22</v>
      </c>
      <c r="KJG120" s="1">
        <f t="shared" ref="KJG120" si="9150">(KJG118+KJG119)*0.03</f>
        <v>0.1</v>
      </c>
      <c r="KJH120" s="4">
        <f t="shared" si="1926"/>
        <v>2.2000000000000002</v>
      </c>
      <c r="KJK120" s="1" t="s">
        <v>539</v>
      </c>
      <c r="KJL120" s="4" t="str" cm="1">
        <f t="array" ref="KJL120:KJN120">IFERROR(VLOOKUP(KJK120,[1]MA!$A$6:$D$32,{2,3,4},0),IFERROR(VLOOKUP(KJK120,[1]MO!$A$6:$D$26,{2,3,4},0),IFERROR(VLOOKUP(KJK120,[1]MQ!$A$6:$D$26,{2,3,4},0),IFERROR(VLOOKUP(KJK120,[1]BA!$A$6:$H$184,{2,5,8},0),{"No encontrado","X","X"}))))</f>
        <v>ALAMBRE RECOCIDO</v>
      </c>
      <c r="KJM120" s="12" t="str">
        <v>Kg</v>
      </c>
      <c r="KJN120" s="4">
        <v>22</v>
      </c>
      <c r="KJO120" s="1">
        <f t="shared" ref="KJO120" si="9151">(KJO118+KJO119)*0.03</f>
        <v>0.1</v>
      </c>
      <c r="KJP120" s="4">
        <f t="shared" si="1928"/>
        <v>2.2000000000000002</v>
      </c>
      <c r="KJS120" s="1" t="s">
        <v>539</v>
      </c>
      <c r="KJT120" s="4" t="str" cm="1">
        <f t="array" ref="KJT120:KJV120">IFERROR(VLOOKUP(KJS120,[1]MA!$A$6:$D$32,{2,3,4},0),IFERROR(VLOOKUP(KJS120,[1]MO!$A$6:$D$26,{2,3,4},0),IFERROR(VLOOKUP(KJS120,[1]MQ!$A$6:$D$26,{2,3,4},0),IFERROR(VLOOKUP(KJS120,[1]BA!$A$6:$H$184,{2,5,8},0),{"No encontrado","X","X"}))))</f>
        <v>ALAMBRE RECOCIDO</v>
      </c>
      <c r="KJU120" s="12" t="str">
        <v>Kg</v>
      </c>
      <c r="KJV120" s="4">
        <v>22</v>
      </c>
      <c r="KJW120" s="1">
        <f t="shared" ref="KJW120" si="9152">(KJW118+KJW119)*0.03</f>
        <v>0.1</v>
      </c>
      <c r="KJX120" s="4">
        <f t="shared" si="1930"/>
        <v>2.2000000000000002</v>
      </c>
      <c r="KKA120" s="1" t="s">
        <v>539</v>
      </c>
      <c r="KKB120" s="4" t="str" cm="1">
        <f t="array" ref="KKB120:KKD120">IFERROR(VLOOKUP(KKA120,[1]MA!$A$6:$D$32,{2,3,4},0),IFERROR(VLOOKUP(KKA120,[1]MO!$A$6:$D$26,{2,3,4},0),IFERROR(VLOOKUP(KKA120,[1]MQ!$A$6:$D$26,{2,3,4},0),IFERROR(VLOOKUP(KKA120,[1]BA!$A$6:$H$184,{2,5,8},0),{"No encontrado","X","X"}))))</f>
        <v>ALAMBRE RECOCIDO</v>
      </c>
      <c r="KKC120" s="12" t="str">
        <v>Kg</v>
      </c>
      <c r="KKD120" s="4">
        <v>22</v>
      </c>
      <c r="KKE120" s="1">
        <f t="shared" ref="KKE120" si="9153">(KKE118+KKE119)*0.03</f>
        <v>0.1</v>
      </c>
      <c r="KKF120" s="4">
        <f t="shared" si="1932"/>
        <v>2.2000000000000002</v>
      </c>
      <c r="KKI120" s="1" t="s">
        <v>539</v>
      </c>
      <c r="KKJ120" s="4" t="str" cm="1">
        <f t="array" ref="KKJ120:KKL120">IFERROR(VLOOKUP(KKI120,[1]MA!$A$6:$D$32,{2,3,4},0),IFERROR(VLOOKUP(KKI120,[1]MO!$A$6:$D$26,{2,3,4},0),IFERROR(VLOOKUP(KKI120,[1]MQ!$A$6:$D$26,{2,3,4},0),IFERROR(VLOOKUP(KKI120,[1]BA!$A$6:$H$184,{2,5,8},0),{"No encontrado","X","X"}))))</f>
        <v>ALAMBRE RECOCIDO</v>
      </c>
      <c r="KKK120" s="12" t="str">
        <v>Kg</v>
      </c>
      <c r="KKL120" s="4">
        <v>22</v>
      </c>
      <c r="KKM120" s="1">
        <f t="shared" ref="KKM120" si="9154">(KKM118+KKM119)*0.03</f>
        <v>0.1</v>
      </c>
      <c r="KKN120" s="4">
        <f t="shared" si="1934"/>
        <v>2.2000000000000002</v>
      </c>
      <c r="KKQ120" s="1" t="s">
        <v>539</v>
      </c>
      <c r="KKR120" s="4" t="str" cm="1">
        <f t="array" ref="KKR120:KKT120">IFERROR(VLOOKUP(KKQ120,[1]MA!$A$6:$D$32,{2,3,4},0),IFERROR(VLOOKUP(KKQ120,[1]MO!$A$6:$D$26,{2,3,4},0),IFERROR(VLOOKUP(KKQ120,[1]MQ!$A$6:$D$26,{2,3,4},0),IFERROR(VLOOKUP(KKQ120,[1]BA!$A$6:$H$184,{2,5,8},0),{"No encontrado","X","X"}))))</f>
        <v>ALAMBRE RECOCIDO</v>
      </c>
      <c r="KKS120" s="12" t="str">
        <v>Kg</v>
      </c>
      <c r="KKT120" s="4">
        <v>22</v>
      </c>
      <c r="KKU120" s="1">
        <f t="shared" ref="KKU120" si="9155">(KKU118+KKU119)*0.03</f>
        <v>0.1</v>
      </c>
      <c r="KKV120" s="4">
        <f t="shared" si="1936"/>
        <v>2.2000000000000002</v>
      </c>
      <c r="KKY120" s="1" t="s">
        <v>539</v>
      </c>
      <c r="KKZ120" s="4" t="str" cm="1">
        <f t="array" ref="KKZ120:KLB120">IFERROR(VLOOKUP(KKY120,[1]MA!$A$6:$D$32,{2,3,4},0),IFERROR(VLOOKUP(KKY120,[1]MO!$A$6:$D$26,{2,3,4},0),IFERROR(VLOOKUP(KKY120,[1]MQ!$A$6:$D$26,{2,3,4},0),IFERROR(VLOOKUP(KKY120,[1]BA!$A$6:$H$184,{2,5,8},0),{"No encontrado","X","X"}))))</f>
        <v>ALAMBRE RECOCIDO</v>
      </c>
      <c r="KLA120" s="12" t="str">
        <v>Kg</v>
      </c>
      <c r="KLB120" s="4">
        <v>22</v>
      </c>
      <c r="KLC120" s="1">
        <f t="shared" ref="KLC120" si="9156">(KLC118+KLC119)*0.03</f>
        <v>0.1</v>
      </c>
      <c r="KLD120" s="4">
        <f t="shared" si="1938"/>
        <v>2.2000000000000002</v>
      </c>
      <c r="KLG120" s="1" t="s">
        <v>539</v>
      </c>
      <c r="KLH120" s="4" t="str" cm="1">
        <f t="array" ref="KLH120:KLJ120">IFERROR(VLOOKUP(KLG120,[1]MA!$A$6:$D$32,{2,3,4},0),IFERROR(VLOOKUP(KLG120,[1]MO!$A$6:$D$26,{2,3,4},0),IFERROR(VLOOKUP(KLG120,[1]MQ!$A$6:$D$26,{2,3,4},0),IFERROR(VLOOKUP(KLG120,[1]BA!$A$6:$H$184,{2,5,8},0),{"No encontrado","X","X"}))))</f>
        <v>ALAMBRE RECOCIDO</v>
      </c>
      <c r="KLI120" s="12" t="str">
        <v>Kg</v>
      </c>
      <c r="KLJ120" s="4">
        <v>22</v>
      </c>
      <c r="KLK120" s="1">
        <f t="shared" ref="KLK120" si="9157">(KLK118+KLK119)*0.03</f>
        <v>0.1</v>
      </c>
      <c r="KLL120" s="4">
        <f t="shared" si="1940"/>
        <v>2.2000000000000002</v>
      </c>
      <c r="KLO120" s="1" t="s">
        <v>539</v>
      </c>
      <c r="KLP120" s="4" t="str" cm="1">
        <f t="array" ref="KLP120:KLR120">IFERROR(VLOOKUP(KLO120,[1]MA!$A$6:$D$32,{2,3,4},0),IFERROR(VLOOKUP(KLO120,[1]MO!$A$6:$D$26,{2,3,4},0),IFERROR(VLOOKUP(KLO120,[1]MQ!$A$6:$D$26,{2,3,4},0),IFERROR(VLOOKUP(KLO120,[1]BA!$A$6:$H$184,{2,5,8},0),{"No encontrado","X","X"}))))</f>
        <v>ALAMBRE RECOCIDO</v>
      </c>
      <c r="KLQ120" s="12" t="str">
        <v>Kg</v>
      </c>
      <c r="KLR120" s="4">
        <v>22</v>
      </c>
      <c r="KLS120" s="1">
        <f t="shared" ref="KLS120" si="9158">(KLS118+KLS119)*0.03</f>
        <v>0.1</v>
      </c>
      <c r="KLT120" s="4">
        <f t="shared" si="1942"/>
        <v>2.2000000000000002</v>
      </c>
      <c r="KLW120" s="1" t="s">
        <v>539</v>
      </c>
      <c r="KLX120" s="4" t="str" cm="1">
        <f t="array" ref="KLX120:KLZ120">IFERROR(VLOOKUP(KLW120,[1]MA!$A$6:$D$32,{2,3,4},0),IFERROR(VLOOKUP(KLW120,[1]MO!$A$6:$D$26,{2,3,4},0),IFERROR(VLOOKUP(KLW120,[1]MQ!$A$6:$D$26,{2,3,4},0),IFERROR(VLOOKUP(KLW120,[1]BA!$A$6:$H$184,{2,5,8},0),{"No encontrado","X","X"}))))</f>
        <v>ALAMBRE RECOCIDO</v>
      </c>
      <c r="KLY120" s="12" t="str">
        <v>Kg</v>
      </c>
      <c r="KLZ120" s="4">
        <v>22</v>
      </c>
      <c r="KMA120" s="1">
        <f t="shared" ref="KMA120" si="9159">(KMA118+KMA119)*0.03</f>
        <v>0.1</v>
      </c>
      <c r="KMB120" s="4">
        <f t="shared" si="1944"/>
        <v>2.2000000000000002</v>
      </c>
      <c r="KME120" s="1" t="s">
        <v>539</v>
      </c>
      <c r="KMF120" s="4" t="str" cm="1">
        <f t="array" ref="KMF120:KMH120">IFERROR(VLOOKUP(KME120,[1]MA!$A$6:$D$32,{2,3,4},0),IFERROR(VLOOKUP(KME120,[1]MO!$A$6:$D$26,{2,3,4},0),IFERROR(VLOOKUP(KME120,[1]MQ!$A$6:$D$26,{2,3,4},0),IFERROR(VLOOKUP(KME120,[1]BA!$A$6:$H$184,{2,5,8},0),{"No encontrado","X","X"}))))</f>
        <v>ALAMBRE RECOCIDO</v>
      </c>
      <c r="KMG120" s="12" t="str">
        <v>Kg</v>
      </c>
      <c r="KMH120" s="4">
        <v>22</v>
      </c>
      <c r="KMI120" s="1">
        <f t="shared" ref="KMI120" si="9160">(KMI118+KMI119)*0.03</f>
        <v>0.1</v>
      </c>
      <c r="KMJ120" s="4">
        <f t="shared" si="1946"/>
        <v>2.2000000000000002</v>
      </c>
      <c r="KMM120" s="1" t="s">
        <v>539</v>
      </c>
      <c r="KMN120" s="4" t="str" cm="1">
        <f t="array" ref="KMN120:KMP120">IFERROR(VLOOKUP(KMM120,[1]MA!$A$6:$D$32,{2,3,4},0),IFERROR(VLOOKUP(KMM120,[1]MO!$A$6:$D$26,{2,3,4},0),IFERROR(VLOOKUP(KMM120,[1]MQ!$A$6:$D$26,{2,3,4},0),IFERROR(VLOOKUP(KMM120,[1]BA!$A$6:$H$184,{2,5,8},0),{"No encontrado","X","X"}))))</f>
        <v>ALAMBRE RECOCIDO</v>
      </c>
      <c r="KMO120" s="12" t="str">
        <v>Kg</v>
      </c>
      <c r="KMP120" s="4">
        <v>22</v>
      </c>
      <c r="KMQ120" s="1">
        <f t="shared" ref="KMQ120" si="9161">(KMQ118+KMQ119)*0.03</f>
        <v>0.1</v>
      </c>
      <c r="KMR120" s="4">
        <f t="shared" si="1948"/>
        <v>2.2000000000000002</v>
      </c>
      <c r="KMU120" s="1" t="s">
        <v>539</v>
      </c>
      <c r="KMV120" s="4" t="str" cm="1">
        <f t="array" ref="KMV120:KMX120">IFERROR(VLOOKUP(KMU120,[1]MA!$A$6:$D$32,{2,3,4},0),IFERROR(VLOOKUP(KMU120,[1]MO!$A$6:$D$26,{2,3,4},0),IFERROR(VLOOKUP(KMU120,[1]MQ!$A$6:$D$26,{2,3,4},0),IFERROR(VLOOKUP(KMU120,[1]BA!$A$6:$H$184,{2,5,8},0),{"No encontrado","X","X"}))))</f>
        <v>ALAMBRE RECOCIDO</v>
      </c>
      <c r="KMW120" s="12" t="str">
        <v>Kg</v>
      </c>
      <c r="KMX120" s="4">
        <v>22</v>
      </c>
      <c r="KMY120" s="1">
        <f t="shared" ref="KMY120" si="9162">(KMY118+KMY119)*0.03</f>
        <v>0.1</v>
      </c>
      <c r="KMZ120" s="4">
        <f t="shared" si="1950"/>
        <v>2.2000000000000002</v>
      </c>
      <c r="KNC120" s="1" t="s">
        <v>539</v>
      </c>
      <c r="KND120" s="4" t="str" cm="1">
        <f t="array" ref="KND120:KNF120">IFERROR(VLOOKUP(KNC120,[1]MA!$A$6:$D$32,{2,3,4},0),IFERROR(VLOOKUP(KNC120,[1]MO!$A$6:$D$26,{2,3,4},0),IFERROR(VLOOKUP(KNC120,[1]MQ!$A$6:$D$26,{2,3,4},0),IFERROR(VLOOKUP(KNC120,[1]BA!$A$6:$H$184,{2,5,8},0),{"No encontrado","X","X"}))))</f>
        <v>ALAMBRE RECOCIDO</v>
      </c>
      <c r="KNE120" s="12" t="str">
        <v>Kg</v>
      </c>
      <c r="KNF120" s="4">
        <v>22</v>
      </c>
      <c r="KNG120" s="1">
        <f t="shared" ref="KNG120" si="9163">(KNG118+KNG119)*0.03</f>
        <v>0.1</v>
      </c>
      <c r="KNH120" s="4">
        <f t="shared" si="1952"/>
        <v>2.2000000000000002</v>
      </c>
      <c r="KNK120" s="1" t="s">
        <v>539</v>
      </c>
      <c r="KNL120" s="4" t="str" cm="1">
        <f t="array" ref="KNL120:KNN120">IFERROR(VLOOKUP(KNK120,[1]MA!$A$6:$D$32,{2,3,4},0),IFERROR(VLOOKUP(KNK120,[1]MO!$A$6:$D$26,{2,3,4},0),IFERROR(VLOOKUP(KNK120,[1]MQ!$A$6:$D$26,{2,3,4},0),IFERROR(VLOOKUP(KNK120,[1]BA!$A$6:$H$184,{2,5,8},0),{"No encontrado","X","X"}))))</f>
        <v>ALAMBRE RECOCIDO</v>
      </c>
      <c r="KNM120" s="12" t="str">
        <v>Kg</v>
      </c>
      <c r="KNN120" s="4">
        <v>22</v>
      </c>
      <c r="KNO120" s="1">
        <f t="shared" ref="KNO120" si="9164">(KNO118+KNO119)*0.03</f>
        <v>0.1</v>
      </c>
      <c r="KNP120" s="4">
        <f t="shared" si="1954"/>
        <v>2.2000000000000002</v>
      </c>
      <c r="KNS120" s="1" t="s">
        <v>539</v>
      </c>
      <c r="KNT120" s="4" t="str" cm="1">
        <f t="array" ref="KNT120:KNV120">IFERROR(VLOOKUP(KNS120,[1]MA!$A$6:$D$32,{2,3,4},0),IFERROR(VLOOKUP(KNS120,[1]MO!$A$6:$D$26,{2,3,4},0),IFERROR(VLOOKUP(KNS120,[1]MQ!$A$6:$D$26,{2,3,4},0),IFERROR(VLOOKUP(KNS120,[1]BA!$A$6:$H$184,{2,5,8},0),{"No encontrado","X","X"}))))</f>
        <v>ALAMBRE RECOCIDO</v>
      </c>
      <c r="KNU120" s="12" t="str">
        <v>Kg</v>
      </c>
      <c r="KNV120" s="4">
        <v>22</v>
      </c>
      <c r="KNW120" s="1">
        <f t="shared" ref="KNW120" si="9165">(KNW118+KNW119)*0.03</f>
        <v>0.1</v>
      </c>
      <c r="KNX120" s="4">
        <f t="shared" si="1956"/>
        <v>2.2000000000000002</v>
      </c>
      <c r="KOA120" s="1" t="s">
        <v>539</v>
      </c>
      <c r="KOB120" s="4" t="str" cm="1">
        <f t="array" ref="KOB120:KOD120">IFERROR(VLOOKUP(KOA120,[1]MA!$A$6:$D$32,{2,3,4},0),IFERROR(VLOOKUP(KOA120,[1]MO!$A$6:$D$26,{2,3,4},0),IFERROR(VLOOKUP(KOA120,[1]MQ!$A$6:$D$26,{2,3,4},0),IFERROR(VLOOKUP(KOA120,[1]BA!$A$6:$H$184,{2,5,8},0),{"No encontrado","X","X"}))))</f>
        <v>ALAMBRE RECOCIDO</v>
      </c>
      <c r="KOC120" s="12" t="str">
        <v>Kg</v>
      </c>
      <c r="KOD120" s="4">
        <v>22</v>
      </c>
      <c r="KOE120" s="1">
        <f t="shared" ref="KOE120" si="9166">(KOE118+KOE119)*0.03</f>
        <v>0.1</v>
      </c>
      <c r="KOF120" s="4">
        <f t="shared" si="1958"/>
        <v>2.2000000000000002</v>
      </c>
      <c r="KOI120" s="1" t="s">
        <v>539</v>
      </c>
      <c r="KOJ120" s="4" t="str" cm="1">
        <f t="array" ref="KOJ120:KOL120">IFERROR(VLOOKUP(KOI120,[1]MA!$A$6:$D$32,{2,3,4},0),IFERROR(VLOOKUP(KOI120,[1]MO!$A$6:$D$26,{2,3,4},0),IFERROR(VLOOKUP(KOI120,[1]MQ!$A$6:$D$26,{2,3,4},0),IFERROR(VLOOKUP(KOI120,[1]BA!$A$6:$H$184,{2,5,8},0),{"No encontrado","X","X"}))))</f>
        <v>ALAMBRE RECOCIDO</v>
      </c>
      <c r="KOK120" s="12" t="str">
        <v>Kg</v>
      </c>
      <c r="KOL120" s="4">
        <v>22</v>
      </c>
      <c r="KOM120" s="1">
        <f t="shared" ref="KOM120" si="9167">(KOM118+KOM119)*0.03</f>
        <v>0.1</v>
      </c>
      <c r="KON120" s="4">
        <f t="shared" si="1960"/>
        <v>2.2000000000000002</v>
      </c>
      <c r="KOQ120" s="1" t="s">
        <v>539</v>
      </c>
      <c r="KOR120" s="4" t="str" cm="1">
        <f t="array" ref="KOR120:KOT120">IFERROR(VLOOKUP(KOQ120,[1]MA!$A$6:$D$32,{2,3,4},0),IFERROR(VLOOKUP(KOQ120,[1]MO!$A$6:$D$26,{2,3,4},0),IFERROR(VLOOKUP(KOQ120,[1]MQ!$A$6:$D$26,{2,3,4},0),IFERROR(VLOOKUP(KOQ120,[1]BA!$A$6:$H$184,{2,5,8},0),{"No encontrado","X","X"}))))</f>
        <v>ALAMBRE RECOCIDO</v>
      </c>
      <c r="KOS120" s="12" t="str">
        <v>Kg</v>
      </c>
      <c r="KOT120" s="4">
        <v>22</v>
      </c>
      <c r="KOU120" s="1">
        <f t="shared" ref="KOU120" si="9168">(KOU118+KOU119)*0.03</f>
        <v>0.1</v>
      </c>
      <c r="KOV120" s="4">
        <f t="shared" si="1962"/>
        <v>2.2000000000000002</v>
      </c>
      <c r="KOY120" s="1" t="s">
        <v>539</v>
      </c>
      <c r="KOZ120" s="4" t="str" cm="1">
        <f t="array" ref="KOZ120:KPB120">IFERROR(VLOOKUP(KOY120,[1]MA!$A$6:$D$32,{2,3,4},0),IFERROR(VLOOKUP(KOY120,[1]MO!$A$6:$D$26,{2,3,4},0),IFERROR(VLOOKUP(KOY120,[1]MQ!$A$6:$D$26,{2,3,4},0),IFERROR(VLOOKUP(KOY120,[1]BA!$A$6:$H$184,{2,5,8},0),{"No encontrado","X","X"}))))</f>
        <v>ALAMBRE RECOCIDO</v>
      </c>
      <c r="KPA120" s="12" t="str">
        <v>Kg</v>
      </c>
      <c r="KPB120" s="4">
        <v>22</v>
      </c>
      <c r="KPC120" s="1">
        <f t="shared" ref="KPC120" si="9169">(KPC118+KPC119)*0.03</f>
        <v>0.1</v>
      </c>
      <c r="KPD120" s="4">
        <f t="shared" si="1964"/>
        <v>2.2000000000000002</v>
      </c>
      <c r="KPG120" s="1" t="s">
        <v>539</v>
      </c>
      <c r="KPH120" s="4" t="str" cm="1">
        <f t="array" ref="KPH120:KPJ120">IFERROR(VLOOKUP(KPG120,[1]MA!$A$6:$D$32,{2,3,4},0),IFERROR(VLOOKUP(KPG120,[1]MO!$A$6:$D$26,{2,3,4},0),IFERROR(VLOOKUP(KPG120,[1]MQ!$A$6:$D$26,{2,3,4},0),IFERROR(VLOOKUP(KPG120,[1]BA!$A$6:$H$184,{2,5,8},0),{"No encontrado","X","X"}))))</f>
        <v>ALAMBRE RECOCIDO</v>
      </c>
      <c r="KPI120" s="12" t="str">
        <v>Kg</v>
      </c>
      <c r="KPJ120" s="4">
        <v>22</v>
      </c>
      <c r="KPK120" s="1">
        <f t="shared" ref="KPK120" si="9170">(KPK118+KPK119)*0.03</f>
        <v>0.1</v>
      </c>
      <c r="KPL120" s="4">
        <f t="shared" si="1966"/>
        <v>2.2000000000000002</v>
      </c>
      <c r="KPO120" s="1" t="s">
        <v>539</v>
      </c>
      <c r="KPP120" s="4" t="str" cm="1">
        <f t="array" ref="KPP120:KPR120">IFERROR(VLOOKUP(KPO120,[1]MA!$A$6:$D$32,{2,3,4},0),IFERROR(VLOOKUP(KPO120,[1]MO!$A$6:$D$26,{2,3,4},0),IFERROR(VLOOKUP(KPO120,[1]MQ!$A$6:$D$26,{2,3,4},0),IFERROR(VLOOKUP(KPO120,[1]BA!$A$6:$H$184,{2,5,8},0),{"No encontrado","X","X"}))))</f>
        <v>ALAMBRE RECOCIDO</v>
      </c>
      <c r="KPQ120" s="12" t="str">
        <v>Kg</v>
      </c>
      <c r="KPR120" s="4">
        <v>22</v>
      </c>
      <c r="KPS120" s="1">
        <f t="shared" ref="KPS120" si="9171">(KPS118+KPS119)*0.03</f>
        <v>0.1</v>
      </c>
      <c r="KPT120" s="4">
        <f t="shared" si="1968"/>
        <v>2.2000000000000002</v>
      </c>
      <c r="KPW120" s="1" t="s">
        <v>539</v>
      </c>
      <c r="KPX120" s="4" t="str" cm="1">
        <f t="array" ref="KPX120:KPZ120">IFERROR(VLOOKUP(KPW120,[1]MA!$A$6:$D$32,{2,3,4},0),IFERROR(VLOOKUP(KPW120,[1]MO!$A$6:$D$26,{2,3,4},0),IFERROR(VLOOKUP(KPW120,[1]MQ!$A$6:$D$26,{2,3,4},0),IFERROR(VLOOKUP(KPW120,[1]BA!$A$6:$H$184,{2,5,8},0),{"No encontrado","X","X"}))))</f>
        <v>ALAMBRE RECOCIDO</v>
      </c>
      <c r="KPY120" s="12" t="str">
        <v>Kg</v>
      </c>
      <c r="KPZ120" s="4">
        <v>22</v>
      </c>
      <c r="KQA120" s="1">
        <f t="shared" ref="KQA120" si="9172">(KQA118+KQA119)*0.03</f>
        <v>0.1</v>
      </c>
      <c r="KQB120" s="4">
        <f t="shared" si="1970"/>
        <v>2.2000000000000002</v>
      </c>
      <c r="KQE120" s="1" t="s">
        <v>539</v>
      </c>
      <c r="KQF120" s="4" t="str" cm="1">
        <f t="array" ref="KQF120:KQH120">IFERROR(VLOOKUP(KQE120,[1]MA!$A$6:$D$32,{2,3,4},0),IFERROR(VLOOKUP(KQE120,[1]MO!$A$6:$D$26,{2,3,4},0),IFERROR(VLOOKUP(KQE120,[1]MQ!$A$6:$D$26,{2,3,4},0),IFERROR(VLOOKUP(KQE120,[1]BA!$A$6:$H$184,{2,5,8},0),{"No encontrado","X","X"}))))</f>
        <v>ALAMBRE RECOCIDO</v>
      </c>
      <c r="KQG120" s="12" t="str">
        <v>Kg</v>
      </c>
      <c r="KQH120" s="4">
        <v>22</v>
      </c>
      <c r="KQI120" s="1">
        <f t="shared" ref="KQI120" si="9173">(KQI118+KQI119)*0.03</f>
        <v>0.1</v>
      </c>
      <c r="KQJ120" s="4">
        <f t="shared" si="1972"/>
        <v>2.2000000000000002</v>
      </c>
      <c r="KQM120" s="1" t="s">
        <v>539</v>
      </c>
      <c r="KQN120" s="4" t="str" cm="1">
        <f t="array" ref="KQN120:KQP120">IFERROR(VLOOKUP(KQM120,[1]MA!$A$6:$D$32,{2,3,4},0),IFERROR(VLOOKUP(KQM120,[1]MO!$A$6:$D$26,{2,3,4},0),IFERROR(VLOOKUP(KQM120,[1]MQ!$A$6:$D$26,{2,3,4},0),IFERROR(VLOOKUP(KQM120,[1]BA!$A$6:$H$184,{2,5,8},0),{"No encontrado","X","X"}))))</f>
        <v>ALAMBRE RECOCIDO</v>
      </c>
      <c r="KQO120" s="12" t="str">
        <v>Kg</v>
      </c>
      <c r="KQP120" s="4">
        <v>22</v>
      </c>
      <c r="KQQ120" s="1">
        <f t="shared" ref="KQQ120" si="9174">(KQQ118+KQQ119)*0.03</f>
        <v>0.1</v>
      </c>
      <c r="KQR120" s="4">
        <f t="shared" si="1974"/>
        <v>2.2000000000000002</v>
      </c>
      <c r="KQU120" s="1" t="s">
        <v>539</v>
      </c>
      <c r="KQV120" s="4" t="str" cm="1">
        <f t="array" ref="KQV120:KQX120">IFERROR(VLOOKUP(KQU120,[1]MA!$A$6:$D$32,{2,3,4},0),IFERROR(VLOOKUP(KQU120,[1]MO!$A$6:$D$26,{2,3,4},0),IFERROR(VLOOKUP(KQU120,[1]MQ!$A$6:$D$26,{2,3,4},0),IFERROR(VLOOKUP(KQU120,[1]BA!$A$6:$H$184,{2,5,8},0),{"No encontrado","X","X"}))))</f>
        <v>ALAMBRE RECOCIDO</v>
      </c>
      <c r="KQW120" s="12" t="str">
        <v>Kg</v>
      </c>
      <c r="KQX120" s="4">
        <v>22</v>
      </c>
      <c r="KQY120" s="1">
        <f t="shared" ref="KQY120" si="9175">(KQY118+KQY119)*0.03</f>
        <v>0.1</v>
      </c>
      <c r="KQZ120" s="4">
        <f t="shared" si="1976"/>
        <v>2.2000000000000002</v>
      </c>
      <c r="KRC120" s="1" t="s">
        <v>539</v>
      </c>
      <c r="KRD120" s="4" t="str" cm="1">
        <f t="array" ref="KRD120:KRF120">IFERROR(VLOOKUP(KRC120,[1]MA!$A$6:$D$32,{2,3,4},0),IFERROR(VLOOKUP(KRC120,[1]MO!$A$6:$D$26,{2,3,4},0),IFERROR(VLOOKUP(KRC120,[1]MQ!$A$6:$D$26,{2,3,4},0),IFERROR(VLOOKUP(KRC120,[1]BA!$A$6:$H$184,{2,5,8},0),{"No encontrado","X","X"}))))</f>
        <v>ALAMBRE RECOCIDO</v>
      </c>
      <c r="KRE120" s="12" t="str">
        <v>Kg</v>
      </c>
      <c r="KRF120" s="4">
        <v>22</v>
      </c>
      <c r="KRG120" s="1">
        <f t="shared" ref="KRG120" si="9176">(KRG118+KRG119)*0.03</f>
        <v>0.1</v>
      </c>
      <c r="KRH120" s="4">
        <f t="shared" si="1978"/>
        <v>2.2000000000000002</v>
      </c>
      <c r="KRK120" s="1" t="s">
        <v>539</v>
      </c>
      <c r="KRL120" s="4" t="str" cm="1">
        <f t="array" ref="KRL120:KRN120">IFERROR(VLOOKUP(KRK120,[1]MA!$A$6:$D$32,{2,3,4},0),IFERROR(VLOOKUP(KRK120,[1]MO!$A$6:$D$26,{2,3,4},0),IFERROR(VLOOKUP(KRK120,[1]MQ!$A$6:$D$26,{2,3,4},0),IFERROR(VLOOKUP(KRK120,[1]BA!$A$6:$H$184,{2,5,8},0),{"No encontrado","X","X"}))))</f>
        <v>ALAMBRE RECOCIDO</v>
      </c>
      <c r="KRM120" s="12" t="str">
        <v>Kg</v>
      </c>
      <c r="KRN120" s="4">
        <v>22</v>
      </c>
      <c r="KRO120" s="1">
        <f t="shared" ref="KRO120" si="9177">(KRO118+KRO119)*0.03</f>
        <v>0.1</v>
      </c>
      <c r="KRP120" s="4">
        <f t="shared" si="1980"/>
        <v>2.2000000000000002</v>
      </c>
      <c r="KRS120" s="1" t="s">
        <v>539</v>
      </c>
      <c r="KRT120" s="4" t="str" cm="1">
        <f t="array" ref="KRT120:KRV120">IFERROR(VLOOKUP(KRS120,[1]MA!$A$6:$D$32,{2,3,4},0),IFERROR(VLOOKUP(KRS120,[1]MO!$A$6:$D$26,{2,3,4},0),IFERROR(VLOOKUP(KRS120,[1]MQ!$A$6:$D$26,{2,3,4},0),IFERROR(VLOOKUP(KRS120,[1]BA!$A$6:$H$184,{2,5,8},0),{"No encontrado","X","X"}))))</f>
        <v>ALAMBRE RECOCIDO</v>
      </c>
      <c r="KRU120" s="12" t="str">
        <v>Kg</v>
      </c>
      <c r="KRV120" s="4">
        <v>22</v>
      </c>
      <c r="KRW120" s="1">
        <f t="shared" ref="KRW120" si="9178">(KRW118+KRW119)*0.03</f>
        <v>0.1</v>
      </c>
      <c r="KRX120" s="4">
        <f t="shared" si="1982"/>
        <v>2.2000000000000002</v>
      </c>
      <c r="KSA120" s="1" t="s">
        <v>539</v>
      </c>
      <c r="KSB120" s="4" t="str" cm="1">
        <f t="array" ref="KSB120:KSD120">IFERROR(VLOOKUP(KSA120,[1]MA!$A$6:$D$32,{2,3,4},0),IFERROR(VLOOKUP(KSA120,[1]MO!$A$6:$D$26,{2,3,4},0),IFERROR(VLOOKUP(KSA120,[1]MQ!$A$6:$D$26,{2,3,4},0),IFERROR(VLOOKUP(KSA120,[1]BA!$A$6:$H$184,{2,5,8},0),{"No encontrado","X","X"}))))</f>
        <v>ALAMBRE RECOCIDO</v>
      </c>
      <c r="KSC120" s="12" t="str">
        <v>Kg</v>
      </c>
      <c r="KSD120" s="4">
        <v>22</v>
      </c>
      <c r="KSE120" s="1">
        <f t="shared" ref="KSE120" si="9179">(KSE118+KSE119)*0.03</f>
        <v>0.1</v>
      </c>
      <c r="KSF120" s="4">
        <f t="shared" si="1984"/>
        <v>2.2000000000000002</v>
      </c>
      <c r="KSI120" s="1" t="s">
        <v>539</v>
      </c>
      <c r="KSJ120" s="4" t="str" cm="1">
        <f t="array" ref="KSJ120:KSL120">IFERROR(VLOOKUP(KSI120,[1]MA!$A$6:$D$32,{2,3,4},0),IFERROR(VLOOKUP(KSI120,[1]MO!$A$6:$D$26,{2,3,4},0),IFERROR(VLOOKUP(KSI120,[1]MQ!$A$6:$D$26,{2,3,4},0),IFERROR(VLOOKUP(KSI120,[1]BA!$A$6:$H$184,{2,5,8},0),{"No encontrado","X","X"}))))</f>
        <v>ALAMBRE RECOCIDO</v>
      </c>
      <c r="KSK120" s="12" t="str">
        <v>Kg</v>
      </c>
      <c r="KSL120" s="4">
        <v>22</v>
      </c>
      <c r="KSM120" s="1">
        <f t="shared" ref="KSM120" si="9180">(KSM118+KSM119)*0.03</f>
        <v>0.1</v>
      </c>
      <c r="KSN120" s="4">
        <f t="shared" si="1986"/>
        <v>2.2000000000000002</v>
      </c>
      <c r="KSQ120" s="1" t="s">
        <v>539</v>
      </c>
      <c r="KSR120" s="4" t="str" cm="1">
        <f t="array" ref="KSR120:KST120">IFERROR(VLOOKUP(KSQ120,[1]MA!$A$6:$D$32,{2,3,4},0),IFERROR(VLOOKUP(KSQ120,[1]MO!$A$6:$D$26,{2,3,4},0),IFERROR(VLOOKUP(KSQ120,[1]MQ!$A$6:$D$26,{2,3,4},0),IFERROR(VLOOKUP(KSQ120,[1]BA!$A$6:$H$184,{2,5,8},0),{"No encontrado","X","X"}))))</f>
        <v>ALAMBRE RECOCIDO</v>
      </c>
      <c r="KSS120" s="12" t="str">
        <v>Kg</v>
      </c>
      <c r="KST120" s="4">
        <v>22</v>
      </c>
      <c r="KSU120" s="1">
        <f t="shared" ref="KSU120" si="9181">(KSU118+KSU119)*0.03</f>
        <v>0.1</v>
      </c>
      <c r="KSV120" s="4">
        <f t="shared" si="1988"/>
        <v>2.2000000000000002</v>
      </c>
      <c r="KSY120" s="1" t="s">
        <v>539</v>
      </c>
      <c r="KSZ120" s="4" t="str" cm="1">
        <f t="array" ref="KSZ120:KTB120">IFERROR(VLOOKUP(KSY120,[1]MA!$A$6:$D$32,{2,3,4},0),IFERROR(VLOOKUP(KSY120,[1]MO!$A$6:$D$26,{2,3,4},0),IFERROR(VLOOKUP(KSY120,[1]MQ!$A$6:$D$26,{2,3,4},0),IFERROR(VLOOKUP(KSY120,[1]BA!$A$6:$H$184,{2,5,8},0),{"No encontrado","X","X"}))))</f>
        <v>ALAMBRE RECOCIDO</v>
      </c>
      <c r="KTA120" s="12" t="str">
        <v>Kg</v>
      </c>
      <c r="KTB120" s="4">
        <v>22</v>
      </c>
      <c r="KTC120" s="1">
        <f t="shared" ref="KTC120" si="9182">(KTC118+KTC119)*0.03</f>
        <v>0.1</v>
      </c>
      <c r="KTD120" s="4">
        <f t="shared" si="1990"/>
        <v>2.2000000000000002</v>
      </c>
      <c r="KTG120" s="1" t="s">
        <v>539</v>
      </c>
      <c r="KTH120" s="4" t="str" cm="1">
        <f t="array" ref="KTH120:KTJ120">IFERROR(VLOOKUP(KTG120,[1]MA!$A$6:$D$32,{2,3,4},0),IFERROR(VLOOKUP(KTG120,[1]MO!$A$6:$D$26,{2,3,4},0),IFERROR(VLOOKUP(KTG120,[1]MQ!$A$6:$D$26,{2,3,4},0),IFERROR(VLOOKUP(KTG120,[1]BA!$A$6:$H$184,{2,5,8},0),{"No encontrado","X","X"}))))</f>
        <v>ALAMBRE RECOCIDO</v>
      </c>
      <c r="KTI120" s="12" t="str">
        <v>Kg</v>
      </c>
      <c r="KTJ120" s="4">
        <v>22</v>
      </c>
      <c r="KTK120" s="1">
        <f t="shared" ref="KTK120" si="9183">(KTK118+KTK119)*0.03</f>
        <v>0.1</v>
      </c>
      <c r="KTL120" s="4">
        <f t="shared" si="1992"/>
        <v>2.2000000000000002</v>
      </c>
      <c r="KTO120" s="1" t="s">
        <v>539</v>
      </c>
      <c r="KTP120" s="4" t="str" cm="1">
        <f t="array" ref="KTP120:KTR120">IFERROR(VLOOKUP(KTO120,[1]MA!$A$6:$D$32,{2,3,4},0),IFERROR(VLOOKUP(KTO120,[1]MO!$A$6:$D$26,{2,3,4},0),IFERROR(VLOOKUP(KTO120,[1]MQ!$A$6:$D$26,{2,3,4},0),IFERROR(VLOOKUP(KTO120,[1]BA!$A$6:$H$184,{2,5,8},0),{"No encontrado","X","X"}))))</f>
        <v>ALAMBRE RECOCIDO</v>
      </c>
      <c r="KTQ120" s="12" t="str">
        <v>Kg</v>
      </c>
      <c r="KTR120" s="4">
        <v>22</v>
      </c>
      <c r="KTS120" s="1">
        <f t="shared" ref="KTS120" si="9184">(KTS118+KTS119)*0.03</f>
        <v>0.1</v>
      </c>
      <c r="KTT120" s="4">
        <f t="shared" si="1994"/>
        <v>2.2000000000000002</v>
      </c>
      <c r="KTW120" s="1" t="s">
        <v>539</v>
      </c>
      <c r="KTX120" s="4" t="str" cm="1">
        <f t="array" ref="KTX120:KTZ120">IFERROR(VLOOKUP(KTW120,[1]MA!$A$6:$D$32,{2,3,4},0),IFERROR(VLOOKUP(KTW120,[1]MO!$A$6:$D$26,{2,3,4},0),IFERROR(VLOOKUP(KTW120,[1]MQ!$A$6:$D$26,{2,3,4},0),IFERROR(VLOOKUP(KTW120,[1]BA!$A$6:$H$184,{2,5,8},0),{"No encontrado","X","X"}))))</f>
        <v>ALAMBRE RECOCIDO</v>
      </c>
      <c r="KTY120" s="12" t="str">
        <v>Kg</v>
      </c>
      <c r="KTZ120" s="4">
        <v>22</v>
      </c>
      <c r="KUA120" s="1">
        <f t="shared" ref="KUA120" si="9185">(KUA118+KUA119)*0.03</f>
        <v>0.1</v>
      </c>
      <c r="KUB120" s="4">
        <f t="shared" si="1996"/>
        <v>2.2000000000000002</v>
      </c>
      <c r="KUE120" s="1" t="s">
        <v>539</v>
      </c>
      <c r="KUF120" s="4" t="str" cm="1">
        <f t="array" ref="KUF120:KUH120">IFERROR(VLOOKUP(KUE120,[1]MA!$A$6:$D$32,{2,3,4},0),IFERROR(VLOOKUP(KUE120,[1]MO!$A$6:$D$26,{2,3,4},0),IFERROR(VLOOKUP(KUE120,[1]MQ!$A$6:$D$26,{2,3,4},0),IFERROR(VLOOKUP(KUE120,[1]BA!$A$6:$H$184,{2,5,8},0),{"No encontrado","X","X"}))))</f>
        <v>ALAMBRE RECOCIDO</v>
      </c>
      <c r="KUG120" s="12" t="str">
        <v>Kg</v>
      </c>
      <c r="KUH120" s="4">
        <v>22</v>
      </c>
      <c r="KUI120" s="1">
        <f t="shared" ref="KUI120" si="9186">(KUI118+KUI119)*0.03</f>
        <v>0.1</v>
      </c>
      <c r="KUJ120" s="4">
        <f t="shared" si="1998"/>
        <v>2.2000000000000002</v>
      </c>
      <c r="KUM120" s="1" t="s">
        <v>539</v>
      </c>
      <c r="KUN120" s="4" t="str" cm="1">
        <f t="array" ref="KUN120:KUP120">IFERROR(VLOOKUP(KUM120,[1]MA!$A$6:$D$32,{2,3,4},0),IFERROR(VLOOKUP(KUM120,[1]MO!$A$6:$D$26,{2,3,4},0),IFERROR(VLOOKUP(KUM120,[1]MQ!$A$6:$D$26,{2,3,4},0),IFERROR(VLOOKUP(KUM120,[1]BA!$A$6:$H$184,{2,5,8},0),{"No encontrado","X","X"}))))</f>
        <v>ALAMBRE RECOCIDO</v>
      </c>
      <c r="KUO120" s="12" t="str">
        <v>Kg</v>
      </c>
      <c r="KUP120" s="4">
        <v>22</v>
      </c>
      <c r="KUQ120" s="1">
        <f t="shared" ref="KUQ120" si="9187">(KUQ118+KUQ119)*0.03</f>
        <v>0.1</v>
      </c>
      <c r="KUR120" s="4">
        <f t="shared" si="2000"/>
        <v>2.2000000000000002</v>
      </c>
      <c r="KUU120" s="1" t="s">
        <v>539</v>
      </c>
      <c r="KUV120" s="4" t="str" cm="1">
        <f t="array" ref="KUV120:KUX120">IFERROR(VLOOKUP(KUU120,[1]MA!$A$6:$D$32,{2,3,4},0),IFERROR(VLOOKUP(KUU120,[1]MO!$A$6:$D$26,{2,3,4},0),IFERROR(VLOOKUP(KUU120,[1]MQ!$A$6:$D$26,{2,3,4},0),IFERROR(VLOOKUP(KUU120,[1]BA!$A$6:$H$184,{2,5,8},0),{"No encontrado","X","X"}))))</f>
        <v>ALAMBRE RECOCIDO</v>
      </c>
      <c r="KUW120" s="12" t="str">
        <v>Kg</v>
      </c>
      <c r="KUX120" s="4">
        <v>22</v>
      </c>
      <c r="KUY120" s="1">
        <f t="shared" ref="KUY120" si="9188">(KUY118+KUY119)*0.03</f>
        <v>0.1</v>
      </c>
      <c r="KUZ120" s="4">
        <f t="shared" si="2002"/>
        <v>2.2000000000000002</v>
      </c>
      <c r="KVC120" s="1" t="s">
        <v>539</v>
      </c>
      <c r="KVD120" s="4" t="str" cm="1">
        <f t="array" ref="KVD120:KVF120">IFERROR(VLOOKUP(KVC120,[1]MA!$A$6:$D$32,{2,3,4},0),IFERROR(VLOOKUP(KVC120,[1]MO!$A$6:$D$26,{2,3,4},0),IFERROR(VLOOKUP(KVC120,[1]MQ!$A$6:$D$26,{2,3,4},0),IFERROR(VLOOKUP(KVC120,[1]BA!$A$6:$H$184,{2,5,8},0),{"No encontrado","X","X"}))))</f>
        <v>ALAMBRE RECOCIDO</v>
      </c>
      <c r="KVE120" s="12" t="str">
        <v>Kg</v>
      </c>
      <c r="KVF120" s="4">
        <v>22</v>
      </c>
      <c r="KVG120" s="1">
        <f t="shared" ref="KVG120" si="9189">(KVG118+KVG119)*0.03</f>
        <v>0.1</v>
      </c>
      <c r="KVH120" s="4">
        <f t="shared" si="2004"/>
        <v>2.2000000000000002</v>
      </c>
      <c r="KVK120" s="1" t="s">
        <v>539</v>
      </c>
      <c r="KVL120" s="4" t="str" cm="1">
        <f t="array" ref="KVL120:KVN120">IFERROR(VLOOKUP(KVK120,[1]MA!$A$6:$D$32,{2,3,4},0),IFERROR(VLOOKUP(KVK120,[1]MO!$A$6:$D$26,{2,3,4},0),IFERROR(VLOOKUP(KVK120,[1]MQ!$A$6:$D$26,{2,3,4},0),IFERROR(VLOOKUP(KVK120,[1]BA!$A$6:$H$184,{2,5,8},0),{"No encontrado","X","X"}))))</f>
        <v>ALAMBRE RECOCIDO</v>
      </c>
      <c r="KVM120" s="12" t="str">
        <v>Kg</v>
      </c>
      <c r="KVN120" s="4">
        <v>22</v>
      </c>
      <c r="KVO120" s="1">
        <f t="shared" ref="KVO120" si="9190">(KVO118+KVO119)*0.03</f>
        <v>0.1</v>
      </c>
      <c r="KVP120" s="4">
        <f t="shared" si="2006"/>
        <v>2.2000000000000002</v>
      </c>
      <c r="KVS120" s="1" t="s">
        <v>539</v>
      </c>
      <c r="KVT120" s="4" t="str" cm="1">
        <f t="array" ref="KVT120:KVV120">IFERROR(VLOOKUP(KVS120,[1]MA!$A$6:$D$32,{2,3,4},0),IFERROR(VLOOKUP(KVS120,[1]MO!$A$6:$D$26,{2,3,4},0),IFERROR(VLOOKUP(KVS120,[1]MQ!$A$6:$D$26,{2,3,4},0),IFERROR(VLOOKUP(KVS120,[1]BA!$A$6:$H$184,{2,5,8},0),{"No encontrado","X","X"}))))</f>
        <v>ALAMBRE RECOCIDO</v>
      </c>
      <c r="KVU120" s="12" t="str">
        <v>Kg</v>
      </c>
      <c r="KVV120" s="4">
        <v>22</v>
      </c>
      <c r="KVW120" s="1">
        <f t="shared" ref="KVW120" si="9191">(KVW118+KVW119)*0.03</f>
        <v>0.1</v>
      </c>
      <c r="KVX120" s="4">
        <f t="shared" si="2008"/>
        <v>2.2000000000000002</v>
      </c>
      <c r="KWA120" s="1" t="s">
        <v>539</v>
      </c>
      <c r="KWB120" s="4" t="str" cm="1">
        <f t="array" ref="KWB120:KWD120">IFERROR(VLOOKUP(KWA120,[1]MA!$A$6:$D$32,{2,3,4},0),IFERROR(VLOOKUP(KWA120,[1]MO!$A$6:$D$26,{2,3,4},0),IFERROR(VLOOKUP(KWA120,[1]MQ!$A$6:$D$26,{2,3,4},0),IFERROR(VLOOKUP(KWA120,[1]BA!$A$6:$H$184,{2,5,8},0),{"No encontrado","X","X"}))))</f>
        <v>ALAMBRE RECOCIDO</v>
      </c>
      <c r="KWC120" s="12" t="str">
        <v>Kg</v>
      </c>
      <c r="KWD120" s="4">
        <v>22</v>
      </c>
      <c r="KWE120" s="1">
        <f t="shared" ref="KWE120" si="9192">(KWE118+KWE119)*0.03</f>
        <v>0.1</v>
      </c>
      <c r="KWF120" s="4">
        <f t="shared" si="2010"/>
        <v>2.2000000000000002</v>
      </c>
      <c r="KWI120" s="1" t="s">
        <v>539</v>
      </c>
      <c r="KWJ120" s="4" t="str" cm="1">
        <f t="array" ref="KWJ120:KWL120">IFERROR(VLOOKUP(KWI120,[1]MA!$A$6:$D$32,{2,3,4},0),IFERROR(VLOOKUP(KWI120,[1]MO!$A$6:$D$26,{2,3,4},0),IFERROR(VLOOKUP(KWI120,[1]MQ!$A$6:$D$26,{2,3,4},0),IFERROR(VLOOKUP(KWI120,[1]BA!$A$6:$H$184,{2,5,8},0),{"No encontrado","X","X"}))))</f>
        <v>ALAMBRE RECOCIDO</v>
      </c>
      <c r="KWK120" s="12" t="str">
        <v>Kg</v>
      </c>
      <c r="KWL120" s="4">
        <v>22</v>
      </c>
      <c r="KWM120" s="1">
        <f t="shared" ref="KWM120" si="9193">(KWM118+KWM119)*0.03</f>
        <v>0.1</v>
      </c>
      <c r="KWN120" s="4">
        <f t="shared" si="2012"/>
        <v>2.2000000000000002</v>
      </c>
      <c r="KWQ120" s="1" t="s">
        <v>539</v>
      </c>
      <c r="KWR120" s="4" t="str" cm="1">
        <f t="array" ref="KWR120:KWT120">IFERROR(VLOOKUP(KWQ120,[1]MA!$A$6:$D$32,{2,3,4},0),IFERROR(VLOOKUP(KWQ120,[1]MO!$A$6:$D$26,{2,3,4},0),IFERROR(VLOOKUP(KWQ120,[1]MQ!$A$6:$D$26,{2,3,4},0),IFERROR(VLOOKUP(KWQ120,[1]BA!$A$6:$H$184,{2,5,8},0),{"No encontrado","X","X"}))))</f>
        <v>ALAMBRE RECOCIDO</v>
      </c>
      <c r="KWS120" s="12" t="str">
        <v>Kg</v>
      </c>
      <c r="KWT120" s="4">
        <v>22</v>
      </c>
      <c r="KWU120" s="1">
        <f t="shared" ref="KWU120" si="9194">(KWU118+KWU119)*0.03</f>
        <v>0.1</v>
      </c>
      <c r="KWV120" s="4">
        <f t="shared" si="2014"/>
        <v>2.2000000000000002</v>
      </c>
      <c r="KWY120" s="1" t="s">
        <v>539</v>
      </c>
      <c r="KWZ120" s="4" t="str" cm="1">
        <f t="array" ref="KWZ120:KXB120">IFERROR(VLOOKUP(KWY120,[1]MA!$A$6:$D$32,{2,3,4},0),IFERROR(VLOOKUP(KWY120,[1]MO!$A$6:$D$26,{2,3,4},0),IFERROR(VLOOKUP(KWY120,[1]MQ!$A$6:$D$26,{2,3,4},0),IFERROR(VLOOKUP(KWY120,[1]BA!$A$6:$H$184,{2,5,8},0),{"No encontrado","X","X"}))))</f>
        <v>ALAMBRE RECOCIDO</v>
      </c>
      <c r="KXA120" s="12" t="str">
        <v>Kg</v>
      </c>
      <c r="KXB120" s="4">
        <v>22</v>
      </c>
      <c r="KXC120" s="1">
        <f t="shared" ref="KXC120" si="9195">(KXC118+KXC119)*0.03</f>
        <v>0.1</v>
      </c>
      <c r="KXD120" s="4">
        <f t="shared" si="2016"/>
        <v>2.2000000000000002</v>
      </c>
      <c r="KXG120" s="1" t="s">
        <v>539</v>
      </c>
      <c r="KXH120" s="4" t="str" cm="1">
        <f t="array" ref="KXH120:KXJ120">IFERROR(VLOOKUP(KXG120,[1]MA!$A$6:$D$32,{2,3,4},0),IFERROR(VLOOKUP(KXG120,[1]MO!$A$6:$D$26,{2,3,4},0),IFERROR(VLOOKUP(KXG120,[1]MQ!$A$6:$D$26,{2,3,4},0),IFERROR(VLOOKUP(KXG120,[1]BA!$A$6:$H$184,{2,5,8},0),{"No encontrado","X","X"}))))</f>
        <v>ALAMBRE RECOCIDO</v>
      </c>
      <c r="KXI120" s="12" t="str">
        <v>Kg</v>
      </c>
      <c r="KXJ120" s="4">
        <v>22</v>
      </c>
      <c r="KXK120" s="1">
        <f t="shared" ref="KXK120" si="9196">(KXK118+KXK119)*0.03</f>
        <v>0.1</v>
      </c>
      <c r="KXL120" s="4">
        <f t="shared" si="2018"/>
        <v>2.2000000000000002</v>
      </c>
      <c r="KXO120" s="1" t="s">
        <v>539</v>
      </c>
      <c r="KXP120" s="4" t="str" cm="1">
        <f t="array" ref="KXP120:KXR120">IFERROR(VLOOKUP(KXO120,[1]MA!$A$6:$D$32,{2,3,4},0),IFERROR(VLOOKUP(KXO120,[1]MO!$A$6:$D$26,{2,3,4},0),IFERROR(VLOOKUP(KXO120,[1]MQ!$A$6:$D$26,{2,3,4},0),IFERROR(VLOOKUP(KXO120,[1]BA!$A$6:$H$184,{2,5,8},0),{"No encontrado","X","X"}))))</f>
        <v>ALAMBRE RECOCIDO</v>
      </c>
      <c r="KXQ120" s="12" t="str">
        <v>Kg</v>
      </c>
      <c r="KXR120" s="4">
        <v>22</v>
      </c>
      <c r="KXS120" s="1">
        <f t="shared" ref="KXS120" si="9197">(KXS118+KXS119)*0.03</f>
        <v>0.1</v>
      </c>
      <c r="KXT120" s="4">
        <f t="shared" si="2020"/>
        <v>2.2000000000000002</v>
      </c>
      <c r="KXW120" s="1" t="s">
        <v>539</v>
      </c>
      <c r="KXX120" s="4" t="str" cm="1">
        <f t="array" ref="KXX120:KXZ120">IFERROR(VLOOKUP(KXW120,[1]MA!$A$6:$D$32,{2,3,4},0),IFERROR(VLOOKUP(KXW120,[1]MO!$A$6:$D$26,{2,3,4},0),IFERROR(VLOOKUP(KXW120,[1]MQ!$A$6:$D$26,{2,3,4},0),IFERROR(VLOOKUP(KXW120,[1]BA!$A$6:$H$184,{2,5,8},0),{"No encontrado","X","X"}))))</f>
        <v>ALAMBRE RECOCIDO</v>
      </c>
      <c r="KXY120" s="12" t="str">
        <v>Kg</v>
      </c>
      <c r="KXZ120" s="4">
        <v>22</v>
      </c>
      <c r="KYA120" s="1">
        <f t="shared" ref="KYA120" si="9198">(KYA118+KYA119)*0.03</f>
        <v>0.1</v>
      </c>
      <c r="KYB120" s="4">
        <f t="shared" si="2022"/>
        <v>2.2000000000000002</v>
      </c>
      <c r="KYE120" s="1" t="s">
        <v>539</v>
      </c>
      <c r="KYF120" s="4" t="str" cm="1">
        <f t="array" ref="KYF120:KYH120">IFERROR(VLOOKUP(KYE120,[1]MA!$A$6:$D$32,{2,3,4},0),IFERROR(VLOOKUP(KYE120,[1]MO!$A$6:$D$26,{2,3,4},0),IFERROR(VLOOKUP(KYE120,[1]MQ!$A$6:$D$26,{2,3,4},0),IFERROR(VLOOKUP(KYE120,[1]BA!$A$6:$H$184,{2,5,8},0),{"No encontrado","X","X"}))))</f>
        <v>ALAMBRE RECOCIDO</v>
      </c>
      <c r="KYG120" s="12" t="str">
        <v>Kg</v>
      </c>
      <c r="KYH120" s="4">
        <v>22</v>
      </c>
      <c r="KYI120" s="1">
        <f t="shared" ref="KYI120" si="9199">(KYI118+KYI119)*0.03</f>
        <v>0.1</v>
      </c>
      <c r="KYJ120" s="4">
        <f t="shared" si="2024"/>
        <v>2.2000000000000002</v>
      </c>
      <c r="KYM120" s="1" t="s">
        <v>539</v>
      </c>
      <c r="KYN120" s="4" t="str" cm="1">
        <f t="array" ref="KYN120:KYP120">IFERROR(VLOOKUP(KYM120,[1]MA!$A$6:$D$32,{2,3,4},0),IFERROR(VLOOKUP(KYM120,[1]MO!$A$6:$D$26,{2,3,4},0),IFERROR(VLOOKUP(KYM120,[1]MQ!$A$6:$D$26,{2,3,4},0),IFERROR(VLOOKUP(KYM120,[1]BA!$A$6:$H$184,{2,5,8},0),{"No encontrado","X","X"}))))</f>
        <v>ALAMBRE RECOCIDO</v>
      </c>
      <c r="KYO120" s="12" t="str">
        <v>Kg</v>
      </c>
      <c r="KYP120" s="4">
        <v>22</v>
      </c>
      <c r="KYQ120" s="1">
        <f t="shared" ref="KYQ120" si="9200">(KYQ118+KYQ119)*0.03</f>
        <v>0.1</v>
      </c>
      <c r="KYR120" s="4">
        <f t="shared" si="2026"/>
        <v>2.2000000000000002</v>
      </c>
      <c r="KYU120" s="1" t="s">
        <v>539</v>
      </c>
      <c r="KYV120" s="4" t="str" cm="1">
        <f t="array" ref="KYV120:KYX120">IFERROR(VLOOKUP(KYU120,[1]MA!$A$6:$D$32,{2,3,4},0),IFERROR(VLOOKUP(KYU120,[1]MO!$A$6:$D$26,{2,3,4},0),IFERROR(VLOOKUP(KYU120,[1]MQ!$A$6:$D$26,{2,3,4},0),IFERROR(VLOOKUP(KYU120,[1]BA!$A$6:$H$184,{2,5,8},0),{"No encontrado","X","X"}))))</f>
        <v>ALAMBRE RECOCIDO</v>
      </c>
      <c r="KYW120" s="12" t="str">
        <v>Kg</v>
      </c>
      <c r="KYX120" s="4">
        <v>22</v>
      </c>
      <c r="KYY120" s="1">
        <f t="shared" ref="KYY120" si="9201">(KYY118+KYY119)*0.03</f>
        <v>0.1</v>
      </c>
      <c r="KYZ120" s="4">
        <f t="shared" si="2028"/>
        <v>2.2000000000000002</v>
      </c>
      <c r="KZC120" s="1" t="s">
        <v>539</v>
      </c>
      <c r="KZD120" s="4" t="str" cm="1">
        <f t="array" ref="KZD120:KZF120">IFERROR(VLOOKUP(KZC120,[1]MA!$A$6:$D$32,{2,3,4},0),IFERROR(VLOOKUP(KZC120,[1]MO!$A$6:$D$26,{2,3,4},0),IFERROR(VLOOKUP(KZC120,[1]MQ!$A$6:$D$26,{2,3,4},0),IFERROR(VLOOKUP(KZC120,[1]BA!$A$6:$H$184,{2,5,8},0),{"No encontrado","X","X"}))))</f>
        <v>ALAMBRE RECOCIDO</v>
      </c>
      <c r="KZE120" s="12" t="str">
        <v>Kg</v>
      </c>
      <c r="KZF120" s="4">
        <v>22</v>
      </c>
      <c r="KZG120" s="1">
        <f t="shared" ref="KZG120" si="9202">(KZG118+KZG119)*0.03</f>
        <v>0.1</v>
      </c>
      <c r="KZH120" s="4">
        <f t="shared" si="2030"/>
        <v>2.2000000000000002</v>
      </c>
      <c r="KZK120" s="1" t="s">
        <v>539</v>
      </c>
      <c r="KZL120" s="4" t="str" cm="1">
        <f t="array" ref="KZL120:KZN120">IFERROR(VLOOKUP(KZK120,[1]MA!$A$6:$D$32,{2,3,4},0),IFERROR(VLOOKUP(KZK120,[1]MO!$A$6:$D$26,{2,3,4},0),IFERROR(VLOOKUP(KZK120,[1]MQ!$A$6:$D$26,{2,3,4},0),IFERROR(VLOOKUP(KZK120,[1]BA!$A$6:$H$184,{2,5,8},0),{"No encontrado","X","X"}))))</f>
        <v>ALAMBRE RECOCIDO</v>
      </c>
      <c r="KZM120" s="12" t="str">
        <v>Kg</v>
      </c>
      <c r="KZN120" s="4">
        <v>22</v>
      </c>
      <c r="KZO120" s="1">
        <f t="shared" ref="KZO120" si="9203">(KZO118+KZO119)*0.03</f>
        <v>0.1</v>
      </c>
      <c r="KZP120" s="4">
        <f t="shared" si="2032"/>
        <v>2.2000000000000002</v>
      </c>
      <c r="KZS120" s="1" t="s">
        <v>539</v>
      </c>
      <c r="KZT120" s="4" t="str" cm="1">
        <f t="array" ref="KZT120:KZV120">IFERROR(VLOOKUP(KZS120,[1]MA!$A$6:$D$32,{2,3,4},0),IFERROR(VLOOKUP(KZS120,[1]MO!$A$6:$D$26,{2,3,4},0),IFERROR(VLOOKUP(KZS120,[1]MQ!$A$6:$D$26,{2,3,4},0),IFERROR(VLOOKUP(KZS120,[1]BA!$A$6:$H$184,{2,5,8},0),{"No encontrado","X","X"}))))</f>
        <v>ALAMBRE RECOCIDO</v>
      </c>
      <c r="KZU120" s="12" t="str">
        <v>Kg</v>
      </c>
      <c r="KZV120" s="4">
        <v>22</v>
      </c>
      <c r="KZW120" s="1">
        <f t="shared" ref="KZW120" si="9204">(KZW118+KZW119)*0.03</f>
        <v>0.1</v>
      </c>
      <c r="KZX120" s="4">
        <f t="shared" si="2034"/>
        <v>2.2000000000000002</v>
      </c>
      <c r="LAA120" s="1" t="s">
        <v>539</v>
      </c>
      <c r="LAB120" s="4" t="str" cm="1">
        <f t="array" ref="LAB120:LAD120">IFERROR(VLOOKUP(LAA120,[1]MA!$A$6:$D$32,{2,3,4},0),IFERROR(VLOOKUP(LAA120,[1]MO!$A$6:$D$26,{2,3,4},0),IFERROR(VLOOKUP(LAA120,[1]MQ!$A$6:$D$26,{2,3,4},0),IFERROR(VLOOKUP(LAA120,[1]BA!$A$6:$H$184,{2,5,8},0),{"No encontrado","X","X"}))))</f>
        <v>ALAMBRE RECOCIDO</v>
      </c>
      <c r="LAC120" s="12" t="str">
        <v>Kg</v>
      </c>
      <c r="LAD120" s="4">
        <v>22</v>
      </c>
      <c r="LAE120" s="1">
        <f t="shared" ref="LAE120" si="9205">(LAE118+LAE119)*0.03</f>
        <v>0.1</v>
      </c>
      <c r="LAF120" s="4">
        <f t="shared" si="2036"/>
        <v>2.2000000000000002</v>
      </c>
      <c r="LAI120" s="1" t="s">
        <v>539</v>
      </c>
      <c r="LAJ120" s="4" t="str" cm="1">
        <f t="array" ref="LAJ120:LAL120">IFERROR(VLOOKUP(LAI120,[1]MA!$A$6:$D$32,{2,3,4},0),IFERROR(VLOOKUP(LAI120,[1]MO!$A$6:$D$26,{2,3,4},0),IFERROR(VLOOKUP(LAI120,[1]MQ!$A$6:$D$26,{2,3,4},0),IFERROR(VLOOKUP(LAI120,[1]BA!$A$6:$H$184,{2,5,8},0),{"No encontrado","X","X"}))))</f>
        <v>ALAMBRE RECOCIDO</v>
      </c>
      <c r="LAK120" s="12" t="str">
        <v>Kg</v>
      </c>
      <c r="LAL120" s="4">
        <v>22</v>
      </c>
      <c r="LAM120" s="1">
        <f t="shared" ref="LAM120" si="9206">(LAM118+LAM119)*0.03</f>
        <v>0.1</v>
      </c>
      <c r="LAN120" s="4">
        <f t="shared" si="2038"/>
        <v>2.2000000000000002</v>
      </c>
      <c r="LAQ120" s="1" t="s">
        <v>539</v>
      </c>
      <c r="LAR120" s="4" t="str" cm="1">
        <f t="array" ref="LAR120:LAT120">IFERROR(VLOOKUP(LAQ120,[1]MA!$A$6:$D$32,{2,3,4},0),IFERROR(VLOOKUP(LAQ120,[1]MO!$A$6:$D$26,{2,3,4},0),IFERROR(VLOOKUP(LAQ120,[1]MQ!$A$6:$D$26,{2,3,4},0),IFERROR(VLOOKUP(LAQ120,[1]BA!$A$6:$H$184,{2,5,8},0),{"No encontrado","X","X"}))))</f>
        <v>ALAMBRE RECOCIDO</v>
      </c>
      <c r="LAS120" s="12" t="str">
        <v>Kg</v>
      </c>
      <c r="LAT120" s="4">
        <v>22</v>
      </c>
      <c r="LAU120" s="1">
        <f t="shared" ref="LAU120" si="9207">(LAU118+LAU119)*0.03</f>
        <v>0.1</v>
      </c>
      <c r="LAV120" s="4">
        <f t="shared" si="2040"/>
        <v>2.2000000000000002</v>
      </c>
      <c r="LAY120" s="1" t="s">
        <v>539</v>
      </c>
      <c r="LAZ120" s="4" t="str" cm="1">
        <f t="array" ref="LAZ120:LBB120">IFERROR(VLOOKUP(LAY120,[1]MA!$A$6:$D$32,{2,3,4},0),IFERROR(VLOOKUP(LAY120,[1]MO!$A$6:$D$26,{2,3,4},0),IFERROR(VLOOKUP(LAY120,[1]MQ!$A$6:$D$26,{2,3,4},0),IFERROR(VLOOKUP(LAY120,[1]BA!$A$6:$H$184,{2,5,8},0),{"No encontrado","X","X"}))))</f>
        <v>ALAMBRE RECOCIDO</v>
      </c>
      <c r="LBA120" s="12" t="str">
        <v>Kg</v>
      </c>
      <c r="LBB120" s="4">
        <v>22</v>
      </c>
      <c r="LBC120" s="1">
        <f t="shared" ref="LBC120" si="9208">(LBC118+LBC119)*0.03</f>
        <v>0.1</v>
      </c>
      <c r="LBD120" s="4">
        <f t="shared" si="2042"/>
        <v>2.2000000000000002</v>
      </c>
      <c r="LBG120" s="1" t="s">
        <v>539</v>
      </c>
      <c r="LBH120" s="4" t="str" cm="1">
        <f t="array" ref="LBH120:LBJ120">IFERROR(VLOOKUP(LBG120,[1]MA!$A$6:$D$32,{2,3,4},0),IFERROR(VLOOKUP(LBG120,[1]MO!$A$6:$D$26,{2,3,4},0),IFERROR(VLOOKUP(LBG120,[1]MQ!$A$6:$D$26,{2,3,4},0),IFERROR(VLOOKUP(LBG120,[1]BA!$A$6:$H$184,{2,5,8},0),{"No encontrado","X","X"}))))</f>
        <v>ALAMBRE RECOCIDO</v>
      </c>
      <c r="LBI120" s="12" t="str">
        <v>Kg</v>
      </c>
      <c r="LBJ120" s="4">
        <v>22</v>
      </c>
      <c r="LBK120" s="1">
        <f t="shared" ref="LBK120" si="9209">(LBK118+LBK119)*0.03</f>
        <v>0.1</v>
      </c>
      <c r="LBL120" s="4">
        <f t="shared" si="2044"/>
        <v>2.2000000000000002</v>
      </c>
      <c r="LBO120" s="1" t="s">
        <v>539</v>
      </c>
      <c r="LBP120" s="4" t="str" cm="1">
        <f t="array" ref="LBP120:LBR120">IFERROR(VLOOKUP(LBO120,[1]MA!$A$6:$D$32,{2,3,4},0),IFERROR(VLOOKUP(LBO120,[1]MO!$A$6:$D$26,{2,3,4},0),IFERROR(VLOOKUP(LBO120,[1]MQ!$A$6:$D$26,{2,3,4},0),IFERROR(VLOOKUP(LBO120,[1]BA!$A$6:$H$184,{2,5,8},0),{"No encontrado","X","X"}))))</f>
        <v>ALAMBRE RECOCIDO</v>
      </c>
      <c r="LBQ120" s="12" t="str">
        <v>Kg</v>
      </c>
      <c r="LBR120" s="4">
        <v>22</v>
      </c>
      <c r="LBS120" s="1">
        <f t="shared" ref="LBS120" si="9210">(LBS118+LBS119)*0.03</f>
        <v>0.1</v>
      </c>
      <c r="LBT120" s="4">
        <f t="shared" si="2046"/>
        <v>2.2000000000000002</v>
      </c>
      <c r="LBW120" s="1" t="s">
        <v>539</v>
      </c>
      <c r="LBX120" s="4" t="str" cm="1">
        <f t="array" ref="LBX120:LBZ120">IFERROR(VLOOKUP(LBW120,[1]MA!$A$6:$D$32,{2,3,4},0),IFERROR(VLOOKUP(LBW120,[1]MO!$A$6:$D$26,{2,3,4},0),IFERROR(VLOOKUP(LBW120,[1]MQ!$A$6:$D$26,{2,3,4},0),IFERROR(VLOOKUP(LBW120,[1]BA!$A$6:$H$184,{2,5,8},0),{"No encontrado","X","X"}))))</f>
        <v>ALAMBRE RECOCIDO</v>
      </c>
      <c r="LBY120" s="12" t="str">
        <v>Kg</v>
      </c>
      <c r="LBZ120" s="4">
        <v>22</v>
      </c>
      <c r="LCA120" s="1">
        <f t="shared" ref="LCA120" si="9211">(LCA118+LCA119)*0.03</f>
        <v>0.1</v>
      </c>
      <c r="LCB120" s="4">
        <f t="shared" si="2048"/>
        <v>2.2000000000000002</v>
      </c>
      <c r="LCE120" s="1" t="s">
        <v>539</v>
      </c>
      <c r="LCF120" s="4" t="str" cm="1">
        <f t="array" ref="LCF120:LCH120">IFERROR(VLOOKUP(LCE120,[1]MA!$A$6:$D$32,{2,3,4},0),IFERROR(VLOOKUP(LCE120,[1]MO!$A$6:$D$26,{2,3,4},0),IFERROR(VLOOKUP(LCE120,[1]MQ!$A$6:$D$26,{2,3,4},0),IFERROR(VLOOKUP(LCE120,[1]BA!$A$6:$H$184,{2,5,8},0),{"No encontrado","X","X"}))))</f>
        <v>ALAMBRE RECOCIDO</v>
      </c>
      <c r="LCG120" s="12" t="str">
        <v>Kg</v>
      </c>
      <c r="LCH120" s="4">
        <v>22</v>
      </c>
      <c r="LCI120" s="1">
        <f t="shared" ref="LCI120" si="9212">(LCI118+LCI119)*0.03</f>
        <v>0.1</v>
      </c>
      <c r="LCJ120" s="4">
        <f t="shared" si="2050"/>
        <v>2.2000000000000002</v>
      </c>
      <c r="LCM120" s="1" t="s">
        <v>539</v>
      </c>
      <c r="LCN120" s="4" t="str" cm="1">
        <f t="array" ref="LCN120:LCP120">IFERROR(VLOOKUP(LCM120,[1]MA!$A$6:$D$32,{2,3,4},0),IFERROR(VLOOKUP(LCM120,[1]MO!$A$6:$D$26,{2,3,4},0),IFERROR(VLOOKUP(LCM120,[1]MQ!$A$6:$D$26,{2,3,4},0),IFERROR(VLOOKUP(LCM120,[1]BA!$A$6:$H$184,{2,5,8},0),{"No encontrado","X","X"}))))</f>
        <v>ALAMBRE RECOCIDO</v>
      </c>
      <c r="LCO120" s="12" t="str">
        <v>Kg</v>
      </c>
      <c r="LCP120" s="4">
        <v>22</v>
      </c>
      <c r="LCQ120" s="1">
        <f t="shared" ref="LCQ120" si="9213">(LCQ118+LCQ119)*0.03</f>
        <v>0.1</v>
      </c>
      <c r="LCR120" s="4">
        <f t="shared" si="2052"/>
        <v>2.2000000000000002</v>
      </c>
      <c r="LCU120" s="1" t="s">
        <v>539</v>
      </c>
      <c r="LCV120" s="4" t="str" cm="1">
        <f t="array" ref="LCV120:LCX120">IFERROR(VLOOKUP(LCU120,[1]MA!$A$6:$D$32,{2,3,4},0),IFERROR(VLOOKUP(LCU120,[1]MO!$A$6:$D$26,{2,3,4},0),IFERROR(VLOOKUP(LCU120,[1]MQ!$A$6:$D$26,{2,3,4},0),IFERROR(VLOOKUP(LCU120,[1]BA!$A$6:$H$184,{2,5,8},0),{"No encontrado","X","X"}))))</f>
        <v>ALAMBRE RECOCIDO</v>
      </c>
      <c r="LCW120" s="12" t="str">
        <v>Kg</v>
      </c>
      <c r="LCX120" s="4">
        <v>22</v>
      </c>
      <c r="LCY120" s="1">
        <f t="shared" ref="LCY120" si="9214">(LCY118+LCY119)*0.03</f>
        <v>0.1</v>
      </c>
      <c r="LCZ120" s="4">
        <f t="shared" si="2054"/>
        <v>2.2000000000000002</v>
      </c>
      <c r="LDC120" s="1" t="s">
        <v>539</v>
      </c>
      <c r="LDD120" s="4" t="str" cm="1">
        <f t="array" ref="LDD120:LDF120">IFERROR(VLOOKUP(LDC120,[1]MA!$A$6:$D$32,{2,3,4},0),IFERROR(VLOOKUP(LDC120,[1]MO!$A$6:$D$26,{2,3,4},0),IFERROR(VLOOKUP(LDC120,[1]MQ!$A$6:$D$26,{2,3,4},0),IFERROR(VLOOKUP(LDC120,[1]BA!$A$6:$H$184,{2,5,8},0),{"No encontrado","X","X"}))))</f>
        <v>ALAMBRE RECOCIDO</v>
      </c>
      <c r="LDE120" s="12" t="str">
        <v>Kg</v>
      </c>
      <c r="LDF120" s="4">
        <v>22</v>
      </c>
      <c r="LDG120" s="1">
        <f t="shared" ref="LDG120" si="9215">(LDG118+LDG119)*0.03</f>
        <v>0.1</v>
      </c>
      <c r="LDH120" s="4">
        <f t="shared" si="2056"/>
        <v>2.2000000000000002</v>
      </c>
      <c r="LDK120" s="1" t="s">
        <v>539</v>
      </c>
      <c r="LDL120" s="4" t="str" cm="1">
        <f t="array" ref="LDL120:LDN120">IFERROR(VLOOKUP(LDK120,[1]MA!$A$6:$D$32,{2,3,4},0),IFERROR(VLOOKUP(LDK120,[1]MO!$A$6:$D$26,{2,3,4},0),IFERROR(VLOOKUP(LDK120,[1]MQ!$A$6:$D$26,{2,3,4},0),IFERROR(VLOOKUP(LDK120,[1]BA!$A$6:$H$184,{2,5,8},0),{"No encontrado","X","X"}))))</f>
        <v>ALAMBRE RECOCIDO</v>
      </c>
      <c r="LDM120" s="12" t="str">
        <v>Kg</v>
      </c>
      <c r="LDN120" s="4">
        <v>22</v>
      </c>
      <c r="LDO120" s="1">
        <f t="shared" ref="LDO120" si="9216">(LDO118+LDO119)*0.03</f>
        <v>0.1</v>
      </c>
      <c r="LDP120" s="4">
        <f t="shared" si="2058"/>
        <v>2.2000000000000002</v>
      </c>
      <c r="LDS120" s="1" t="s">
        <v>539</v>
      </c>
      <c r="LDT120" s="4" t="str" cm="1">
        <f t="array" ref="LDT120:LDV120">IFERROR(VLOOKUP(LDS120,[1]MA!$A$6:$D$32,{2,3,4},0),IFERROR(VLOOKUP(LDS120,[1]MO!$A$6:$D$26,{2,3,4},0),IFERROR(VLOOKUP(LDS120,[1]MQ!$A$6:$D$26,{2,3,4},0),IFERROR(VLOOKUP(LDS120,[1]BA!$A$6:$H$184,{2,5,8},0),{"No encontrado","X","X"}))))</f>
        <v>ALAMBRE RECOCIDO</v>
      </c>
      <c r="LDU120" s="12" t="str">
        <v>Kg</v>
      </c>
      <c r="LDV120" s="4">
        <v>22</v>
      </c>
      <c r="LDW120" s="1">
        <f t="shared" ref="LDW120" si="9217">(LDW118+LDW119)*0.03</f>
        <v>0.1</v>
      </c>
      <c r="LDX120" s="4">
        <f t="shared" si="2060"/>
        <v>2.2000000000000002</v>
      </c>
      <c r="LEA120" s="1" t="s">
        <v>539</v>
      </c>
      <c r="LEB120" s="4" t="str" cm="1">
        <f t="array" ref="LEB120:LED120">IFERROR(VLOOKUP(LEA120,[1]MA!$A$6:$D$32,{2,3,4},0),IFERROR(VLOOKUP(LEA120,[1]MO!$A$6:$D$26,{2,3,4},0),IFERROR(VLOOKUP(LEA120,[1]MQ!$A$6:$D$26,{2,3,4},0),IFERROR(VLOOKUP(LEA120,[1]BA!$A$6:$H$184,{2,5,8},0),{"No encontrado","X","X"}))))</f>
        <v>ALAMBRE RECOCIDO</v>
      </c>
      <c r="LEC120" s="12" t="str">
        <v>Kg</v>
      </c>
      <c r="LED120" s="4">
        <v>22</v>
      </c>
      <c r="LEE120" s="1">
        <f t="shared" ref="LEE120" si="9218">(LEE118+LEE119)*0.03</f>
        <v>0.1</v>
      </c>
      <c r="LEF120" s="4">
        <f t="shared" si="2062"/>
        <v>2.2000000000000002</v>
      </c>
      <c r="LEI120" s="1" t="s">
        <v>539</v>
      </c>
      <c r="LEJ120" s="4" t="str" cm="1">
        <f t="array" ref="LEJ120:LEL120">IFERROR(VLOOKUP(LEI120,[1]MA!$A$6:$D$32,{2,3,4},0),IFERROR(VLOOKUP(LEI120,[1]MO!$A$6:$D$26,{2,3,4},0),IFERROR(VLOOKUP(LEI120,[1]MQ!$A$6:$D$26,{2,3,4},0),IFERROR(VLOOKUP(LEI120,[1]BA!$A$6:$H$184,{2,5,8},0),{"No encontrado","X","X"}))))</f>
        <v>ALAMBRE RECOCIDO</v>
      </c>
      <c r="LEK120" s="12" t="str">
        <v>Kg</v>
      </c>
      <c r="LEL120" s="4">
        <v>22</v>
      </c>
      <c r="LEM120" s="1">
        <f t="shared" ref="LEM120" si="9219">(LEM118+LEM119)*0.03</f>
        <v>0.1</v>
      </c>
      <c r="LEN120" s="4">
        <f t="shared" si="2064"/>
        <v>2.2000000000000002</v>
      </c>
      <c r="LEQ120" s="1" t="s">
        <v>539</v>
      </c>
      <c r="LER120" s="4" t="str" cm="1">
        <f t="array" ref="LER120:LET120">IFERROR(VLOOKUP(LEQ120,[1]MA!$A$6:$D$32,{2,3,4},0),IFERROR(VLOOKUP(LEQ120,[1]MO!$A$6:$D$26,{2,3,4},0),IFERROR(VLOOKUP(LEQ120,[1]MQ!$A$6:$D$26,{2,3,4},0),IFERROR(VLOOKUP(LEQ120,[1]BA!$A$6:$H$184,{2,5,8},0),{"No encontrado","X","X"}))))</f>
        <v>ALAMBRE RECOCIDO</v>
      </c>
      <c r="LES120" s="12" t="str">
        <v>Kg</v>
      </c>
      <c r="LET120" s="4">
        <v>22</v>
      </c>
      <c r="LEU120" s="1">
        <f t="shared" ref="LEU120" si="9220">(LEU118+LEU119)*0.03</f>
        <v>0.1</v>
      </c>
      <c r="LEV120" s="4">
        <f t="shared" si="2066"/>
        <v>2.2000000000000002</v>
      </c>
      <c r="LEY120" s="1" t="s">
        <v>539</v>
      </c>
      <c r="LEZ120" s="4" t="str" cm="1">
        <f t="array" ref="LEZ120:LFB120">IFERROR(VLOOKUP(LEY120,[1]MA!$A$6:$D$32,{2,3,4},0),IFERROR(VLOOKUP(LEY120,[1]MO!$A$6:$D$26,{2,3,4},0),IFERROR(VLOOKUP(LEY120,[1]MQ!$A$6:$D$26,{2,3,4},0),IFERROR(VLOOKUP(LEY120,[1]BA!$A$6:$H$184,{2,5,8},0),{"No encontrado","X","X"}))))</f>
        <v>ALAMBRE RECOCIDO</v>
      </c>
      <c r="LFA120" s="12" t="str">
        <v>Kg</v>
      </c>
      <c r="LFB120" s="4">
        <v>22</v>
      </c>
      <c r="LFC120" s="1">
        <f t="shared" ref="LFC120" si="9221">(LFC118+LFC119)*0.03</f>
        <v>0.1</v>
      </c>
      <c r="LFD120" s="4">
        <f t="shared" si="2068"/>
        <v>2.2000000000000002</v>
      </c>
      <c r="LFG120" s="1" t="s">
        <v>539</v>
      </c>
      <c r="LFH120" s="4" t="str" cm="1">
        <f t="array" ref="LFH120:LFJ120">IFERROR(VLOOKUP(LFG120,[1]MA!$A$6:$D$32,{2,3,4},0),IFERROR(VLOOKUP(LFG120,[1]MO!$A$6:$D$26,{2,3,4},0),IFERROR(VLOOKUP(LFG120,[1]MQ!$A$6:$D$26,{2,3,4},0),IFERROR(VLOOKUP(LFG120,[1]BA!$A$6:$H$184,{2,5,8},0),{"No encontrado","X","X"}))))</f>
        <v>ALAMBRE RECOCIDO</v>
      </c>
      <c r="LFI120" s="12" t="str">
        <v>Kg</v>
      </c>
      <c r="LFJ120" s="4">
        <v>22</v>
      </c>
      <c r="LFK120" s="1">
        <f t="shared" ref="LFK120" si="9222">(LFK118+LFK119)*0.03</f>
        <v>0.1</v>
      </c>
      <c r="LFL120" s="4">
        <f t="shared" si="2070"/>
        <v>2.2000000000000002</v>
      </c>
      <c r="LFO120" s="1" t="s">
        <v>539</v>
      </c>
      <c r="LFP120" s="4" t="str" cm="1">
        <f t="array" ref="LFP120:LFR120">IFERROR(VLOOKUP(LFO120,[1]MA!$A$6:$D$32,{2,3,4},0),IFERROR(VLOOKUP(LFO120,[1]MO!$A$6:$D$26,{2,3,4},0),IFERROR(VLOOKUP(LFO120,[1]MQ!$A$6:$D$26,{2,3,4},0),IFERROR(VLOOKUP(LFO120,[1]BA!$A$6:$H$184,{2,5,8},0),{"No encontrado","X","X"}))))</f>
        <v>ALAMBRE RECOCIDO</v>
      </c>
      <c r="LFQ120" s="12" t="str">
        <v>Kg</v>
      </c>
      <c r="LFR120" s="4">
        <v>22</v>
      </c>
      <c r="LFS120" s="1">
        <f t="shared" ref="LFS120" si="9223">(LFS118+LFS119)*0.03</f>
        <v>0.1</v>
      </c>
      <c r="LFT120" s="4">
        <f t="shared" si="2072"/>
        <v>2.2000000000000002</v>
      </c>
      <c r="LFW120" s="1" t="s">
        <v>539</v>
      </c>
      <c r="LFX120" s="4" t="str" cm="1">
        <f t="array" ref="LFX120:LFZ120">IFERROR(VLOOKUP(LFW120,[1]MA!$A$6:$D$32,{2,3,4},0),IFERROR(VLOOKUP(LFW120,[1]MO!$A$6:$D$26,{2,3,4},0),IFERROR(VLOOKUP(LFW120,[1]MQ!$A$6:$D$26,{2,3,4},0),IFERROR(VLOOKUP(LFW120,[1]BA!$A$6:$H$184,{2,5,8},0),{"No encontrado","X","X"}))))</f>
        <v>ALAMBRE RECOCIDO</v>
      </c>
      <c r="LFY120" s="12" t="str">
        <v>Kg</v>
      </c>
      <c r="LFZ120" s="4">
        <v>22</v>
      </c>
      <c r="LGA120" s="1">
        <f t="shared" ref="LGA120" si="9224">(LGA118+LGA119)*0.03</f>
        <v>0.1</v>
      </c>
      <c r="LGB120" s="4">
        <f t="shared" si="2074"/>
        <v>2.2000000000000002</v>
      </c>
      <c r="LGE120" s="1" t="s">
        <v>539</v>
      </c>
      <c r="LGF120" s="4" t="str" cm="1">
        <f t="array" ref="LGF120:LGH120">IFERROR(VLOOKUP(LGE120,[1]MA!$A$6:$D$32,{2,3,4},0),IFERROR(VLOOKUP(LGE120,[1]MO!$A$6:$D$26,{2,3,4},0),IFERROR(VLOOKUP(LGE120,[1]MQ!$A$6:$D$26,{2,3,4},0),IFERROR(VLOOKUP(LGE120,[1]BA!$A$6:$H$184,{2,5,8},0),{"No encontrado","X","X"}))))</f>
        <v>ALAMBRE RECOCIDO</v>
      </c>
      <c r="LGG120" s="12" t="str">
        <v>Kg</v>
      </c>
      <c r="LGH120" s="4">
        <v>22</v>
      </c>
      <c r="LGI120" s="1">
        <f t="shared" ref="LGI120" si="9225">(LGI118+LGI119)*0.03</f>
        <v>0.1</v>
      </c>
      <c r="LGJ120" s="4">
        <f t="shared" si="2076"/>
        <v>2.2000000000000002</v>
      </c>
      <c r="LGM120" s="1" t="s">
        <v>539</v>
      </c>
      <c r="LGN120" s="4" t="str" cm="1">
        <f t="array" ref="LGN120:LGP120">IFERROR(VLOOKUP(LGM120,[1]MA!$A$6:$D$32,{2,3,4},0),IFERROR(VLOOKUP(LGM120,[1]MO!$A$6:$D$26,{2,3,4},0),IFERROR(VLOOKUP(LGM120,[1]MQ!$A$6:$D$26,{2,3,4},0),IFERROR(VLOOKUP(LGM120,[1]BA!$A$6:$H$184,{2,5,8},0),{"No encontrado","X","X"}))))</f>
        <v>ALAMBRE RECOCIDO</v>
      </c>
      <c r="LGO120" s="12" t="str">
        <v>Kg</v>
      </c>
      <c r="LGP120" s="4">
        <v>22</v>
      </c>
      <c r="LGQ120" s="1">
        <f t="shared" ref="LGQ120" si="9226">(LGQ118+LGQ119)*0.03</f>
        <v>0.1</v>
      </c>
      <c r="LGR120" s="4">
        <f t="shared" si="2078"/>
        <v>2.2000000000000002</v>
      </c>
      <c r="LGU120" s="1" t="s">
        <v>539</v>
      </c>
      <c r="LGV120" s="4" t="str" cm="1">
        <f t="array" ref="LGV120:LGX120">IFERROR(VLOOKUP(LGU120,[1]MA!$A$6:$D$32,{2,3,4},0),IFERROR(VLOOKUP(LGU120,[1]MO!$A$6:$D$26,{2,3,4},0),IFERROR(VLOOKUP(LGU120,[1]MQ!$A$6:$D$26,{2,3,4},0),IFERROR(VLOOKUP(LGU120,[1]BA!$A$6:$H$184,{2,5,8},0),{"No encontrado","X","X"}))))</f>
        <v>ALAMBRE RECOCIDO</v>
      </c>
      <c r="LGW120" s="12" t="str">
        <v>Kg</v>
      </c>
      <c r="LGX120" s="4">
        <v>22</v>
      </c>
      <c r="LGY120" s="1">
        <f t="shared" ref="LGY120" si="9227">(LGY118+LGY119)*0.03</f>
        <v>0.1</v>
      </c>
      <c r="LGZ120" s="4">
        <f t="shared" si="2080"/>
        <v>2.2000000000000002</v>
      </c>
      <c r="LHC120" s="1" t="s">
        <v>539</v>
      </c>
      <c r="LHD120" s="4" t="str" cm="1">
        <f t="array" ref="LHD120:LHF120">IFERROR(VLOOKUP(LHC120,[1]MA!$A$6:$D$32,{2,3,4},0),IFERROR(VLOOKUP(LHC120,[1]MO!$A$6:$D$26,{2,3,4},0),IFERROR(VLOOKUP(LHC120,[1]MQ!$A$6:$D$26,{2,3,4},0),IFERROR(VLOOKUP(LHC120,[1]BA!$A$6:$H$184,{2,5,8},0),{"No encontrado","X","X"}))))</f>
        <v>ALAMBRE RECOCIDO</v>
      </c>
      <c r="LHE120" s="12" t="str">
        <v>Kg</v>
      </c>
      <c r="LHF120" s="4">
        <v>22</v>
      </c>
      <c r="LHG120" s="1">
        <f t="shared" ref="LHG120" si="9228">(LHG118+LHG119)*0.03</f>
        <v>0.1</v>
      </c>
      <c r="LHH120" s="4">
        <f t="shared" si="2082"/>
        <v>2.2000000000000002</v>
      </c>
      <c r="LHK120" s="1" t="s">
        <v>539</v>
      </c>
      <c r="LHL120" s="4" t="str" cm="1">
        <f t="array" ref="LHL120:LHN120">IFERROR(VLOOKUP(LHK120,[1]MA!$A$6:$D$32,{2,3,4},0),IFERROR(VLOOKUP(LHK120,[1]MO!$A$6:$D$26,{2,3,4},0),IFERROR(VLOOKUP(LHK120,[1]MQ!$A$6:$D$26,{2,3,4},0),IFERROR(VLOOKUP(LHK120,[1]BA!$A$6:$H$184,{2,5,8},0),{"No encontrado","X","X"}))))</f>
        <v>ALAMBRE RECOCIDO</v>
      </c>
      <c r="LHM120" s="12" t="str">
        <v>Kg</v>
      </c>
      <c r="LHN120" s="4">
        <v>22</v>
      </c>
      <c r="LHO120" s="1">
        <f t="shared" ref="LHO120" si="9229">(LHO118+LHO119)*0.03</f>
        <v>0.1</v>
      </c>
      <c r="LHP120" s="4">
        <f t="shared" si="2084"/>
        <v>2.2000000000000002</v>
      </c>
      <c r="LHS120" s="1" t="s">
        <v>539</v>
      </c>
      <c r="LHT120" s="4" t="str" cm="1">
        <f t="array" ref="LHT120:LHV120">IFERROR(VLOOKUP(LHS120,[1]MA!$A$6:$D$32,{2,3,4},0),IFERROR(VLOOKUP(LHS120,[1]MO!$A$6:$D$26,{2,3,4},0),IFERROR(VLOOKUP(LHS120,[1]MQ!$A$6:$D$26,{2,3,4},0),IFERROR(VLOOKUP(LHS120,[1]BA!$A$6:$H$184,{2,5,8},0),{"No encontrado","X","X"}))))</f>
        <v>ALAMBRE RECOCIDO</v>
      </c>
      <c r="LHU120" s="12" t="str">
        <v>Kg</v>
      </c>
      <c r="LHV120" s="4">
        <v>22</v>
      </c>
      <c r="LHW120" s="1">
        <f t="shared" ref="LHW120" si="9230">(LHW118+LHW119)*0.03</f>
        <v>0.1</v>
      </c>
      <c r="LHX120" s="4">
        <f t="shared" si="2086"/>
        <v>2.2000000000000002</v>
      </c>
      <c r="LIA120" s="1" t="s">
        <v>539</v>
      </c>
      <c r="LIB120" s="4" t="str" cm="1">
        <f t="array" ref="LIB120:LID120">IFERROR(VLOOKUP(LIA120,[1]MA!$A$6:$D$32,{2,3,4},0),IFERROR(VLOOKUP(LIA120,[1]MO!$A$6:$D$26,{2,3,4},0),IFERROR(VLOOKUP(LIA120,[1]MQ!$A$6:$D$26,{2,3,4},0),IFERROR(VLOOKUP(LIA120,[1]BA!$A$6:$H$184,{2,5,8},0),{"No encontrado","X","X"}))))</f>
        <v>ALAMBRE RECOCIDO</v>
      </c>
      <c r="LIC120" s="12" t="str">
        <v>Kg</v>
      </c>
      <c r="LID120" s="4">
        <v>22</v>
      </c>
      <c r="LIE120" s="1">
        <f t="shared" ref="LIE120" si="9231">(LIE118+LIE119)*0.03</f>
        <v>0.1</v>
      </c>
      <c r="LIF120" s="4">
        <f t="shared" si="2088"/>
        <v>2.2000000000000002</v>
      </c>
      <c r="LII120" s="1" t="s">
        <v>539</v>
      </c>
      <c r="LIJ120" s="4" t="str" cm="1">
        <f t="array" ref="LIJ120:LIL120">IFERROR(VLOOKUP(LII120,[1]MA!$A$6:$D$32,{2,3,4},0),IFERROR(VLOOKUP(LII120,[1]MO!$A$6:$D$26,{2,3,4},0),IFERROR(VLOOKUP(LII120,[1]MQ!$A$6:$D$26,{2,3,4},0),IFERROR(VLOOKUP(LII120,[1]BA!$A$6:$H$184,{2,5,8},0),{"No encontrado","X","X"}))))</f>
        <v>ALAMBRE RECOCIDO</v>
      </c>
      <c r="LIK120" s="12" t="str">
        <v>Kg</v>
      </c>
      <c r="LIL120" s="4">
        <v>22</v>
      </c>
      <c r="LIM120" s="1">
        <f t="shared" ref="LIM120" si="9232">(LIM118+LIM119)*0.03</f>
        <v>0.1</v>
      </c>
      <c r="LIN120" s="4">
        <f t="shared" si="2090"/>
        <v>2.2000000000000002</v>
      </c>
      <c r="LIQ120" s="1" t="s">
        <v>539</v>
      </c>
      <c r="LIR120" s="4" t="str" cm="1">
        <f t="array" ref="LIR120:LIT120">IFERROR(VLOOKUP(LIQ120,[1]MA!$A$6:$D$32,{2,3,4},0),IFERROR(VLOOKUP(LIQ120,[1]MO!$A$6:$D$26,{2,3,4},0),IFERROR(VLOOKUP(LIQ120,[1]MQ!$A$6:$D$26,{2,3,4},0),IFERROR(VLOOKUP(LIQ120,[1]BA!$A$6:$H$184,{2,5,8},0),{"No encontrado","X","X"}))))</f>
        <v>ALAMBRE RECOCIDO</v>
      </c>
      <c r="LIS120" s="12" t="str">
        <v>Kg</v>
      </c>
      <c r="LIT120" s="4">
        <v>22</v>
      </c>
      <c r="LIU120" s="1">
        <f t="shared" ref="LIU120" si="9233">(LIU118+LIU119)*0.03</f>
        <v>0.1</v>
      </c>
      <c r="LIV120" s="4">
        <f t="shared" si="2092"/>
        <v>2.2000000000000002</v>
      </c>
      <c r="LIY120" s="1" t="s">
        <v>539</v>
      </c>
      <c r="LIZ120" s="4" t="str" cm="1">
        <f t="array" ref="LIZ120:LJB120">IFERROR(VLOOKUP(LIY120,[1]MA!$A$6:$D$32,{2,3,4},0),IFERROR(VLOOKUP(LIY120,[1]MO!$A$6:$D$26,{2,3,4},0),IFERROR(VLOOKUP(LIY120,[1]MQ!$A$6:$D$26,{2,3,4},0),IFERROR(VLOOKUP(LIY120,[1]BA!$A$6:$H$184,{2,5,8},0),{"No encontrado","X","X"}))))</f>
        <v>ALAMBRE RECOCIDO</v>
      </c>
      <c r="LJA120" s="12" t="str">
        <v>Kg</v>
      </c>
      <c r="LJB120" s="4">
        <v>22</v>
      </c>
      <c r="LJC120" s="1">
        <f t="shared" ref="LJC120" si="9234">(LJC118+LJC119)*0.03</f>
        <v>0.1</v>
      </c>
      <c r="LJD120" s="4">
        <f t="shared" si="2094"/>
        <v>2.2000000000000002</v>
      </c>
      <c r="LJG120" s="1" t="s">
        <v>539</v>
      </c>
      <c r="LJH120" s="4" t="str" cm="1">
        <f t="array" ref="LJH120:LJJ120">IFERROR(VLOOKUP(LJG120,[1]MA!$A$6:$D$32,{2,3,4},0),IFERROR(VLOOKUP(LJG120,[1]MO!$A$6:$D$26,{2,3,4},0),IFERROR(VLOOKUP(LJG120,[1]MQ!$A$6:$D$26,{2,3,4},0),IFERROR(VLOOKUP(LJG120,[1]BA!$A$6:$H$184,{2,5,8},0),{"No encontrado","X","X"}))))</f>
        <v>ALAMBRE RECOCIDO</v>
      </c>
      <c r="LJI120" s="12" t="str">
        <v>Kg</v>
      </c>
      <c r="LJJ120" s="4">
        <v>22</v>
      </c>
      <c r="LJK120" s="1">
        <f t="shared" ref="LJK120" si="9235">(LJK118+LJK119)*0.03</f>
        <v>0.1</v>
      </c>
      <c r="LJL120" s="4">
        <f t="shared" si="2096"/>
        <v>2.2000000000000002</v>
      </c>
      <c r="LJO120" s="1" t="s">
        <v>539</v>
      </c>
      <c r="LJP120" s="4" t="str" cm="1">
        <f t="array" ref="LJP120:LJR120">IFERROR(VLOOKUP(LJO120,[1]MA!$A$6:$D$32,{2,3,4},0),IFERROR(VLOOKUP(LJO120,[1]MO!$A$6:$D$26,{2,3,4},0),IFERROR(VLOOKUP(LJO120,[1]MQ!$A$6:$D$26,{2,3,4},0),IFERROR(VLOOKUP(LJO120,[1]BA!$A$6:$H$184,{2,5,8},0),{"No encontrado","X","X"}))))</f>
        <v>ALAMBRE RECOCIDO</v>
      </c>
      <c r="LJQ120" s="12" t="str">
        <v>Kg</v>
      </c>
      <c r="LJR120" s="4">
        <v>22</v>
      </c>
      <c r="LJS120" s="1">
        <f t="shared" ref="LJS120" si="9236">(LJS118+LJS119)*0.03</f>
        <v>0.1</v>
      </c>
      <c r="LJT120" s="4">
        <f t="shared" si="2098"/>
        <v>2.2000000000000002</v>
      </c>
      <c r="LJW120" s="1" t="s">
        <v>539</v>
      </c>
      <c r="LJX120" s="4" t="str" cm="1">
        <f t="array" ref="LJX120:LJZ120">IFERROR(VLOOKUP(LJW120,[1]MA!$A$6:$D$32,{2,3,4},0),IFERROR(VLOOKUP(LJW120,[1]MO!$A$6:$D$26,{2,3,4},0),IFERROR(VLOOKUP(LJW120,[1]MQ!$A$6:$D$26,{2,3,4},0),IFERROR(VLOOKUP(LJW120,[1]BA!$A$6:$H$184,{2,5,8},0),{"No encontrado","X","X"}))))</f>
        <v>ALAMBRE RECOCIDO</v>
      </c>
      <c r="LJY120" s="12" t="str">
        <v>Kg</v>
      </c>
      <c r="LJZ120" s="4">
        <v>22</v>
      </c>
      <c r="LKA120" s="1">
        <f t="shared" ref="LKA120" si="9237">(LKA118+LKA119)*0.03</f>
        <v>0.1</v>
      </c>
      <c r="LKB120" s="4">
        <f t="shared" si="2100"/>
        <v>2.2000000000000002</v>
      </c>
      <c r="LKE120" s="1" t="s">
        <v>539</v>
      </c>
      <c r="LKF120" s="4" t="str" cm="1">
        <f t="array" ref="LKF120:LKH120">IFERROR(VLOOKUP(LKE120,[1]MA!$A$6:$D$32,{2,3,4},0),IFERROR(VLOOKUP(LKE120,[1]MO!$A$6:$D$26,{2,3,4},0),IFERROR(VLOOKUP(LKE120,[1]MQ!$A$6:$D$26,{2,3,4},0),IFERROR(VLOOKUP(LKE120,[1]BA!$A$6:$H$184,{2,5,8},0),{"No encontrado","X","X"}))))</f>
        <v>ALAMBRE RECOCIDO</v>
      </c>
      <c r="LKG120" s="12" t="str">
        <v>Kg</v>
      </c>
      <c r="LKH120" s="4">
        <v>22</v>
      </c>
      <c r="LKI120" s="1">
        <f t="shared" ref="LKI120" si="9238">(LKI118+LKI119)*0.03</f>
        <v>0.1</v>
      </c>
      <c r="LKJ120" s="4">
        <f t="shared" si="2102"/>
        <v>2.2000000000000002</v>
      </c>
      <c r="LKM120" s="1" t="s">
        <v>539</v>
      </c>
      <c r="LKN120" s="4" t="str" cm="1">
        <f t="array" ref="LKN120:LKP120">IFERROR(VLOOKUP(LKM120,[1]MA!$A$6:$D$32,{2,3,4},0),IFERROR(VLOOKUP(LKM120,[1]MO!$A$6:$D$26,{2,3,4},0),IFERROR(VLOOKUP(LKM120,[1]MQ!$A$6:$D$26,{2,3,4},0),IFERROR(VLOOKUP(LKM120,[1]BA!$A$6:$H$184,{2,5,8},0),{"No encontrado","X","X"}))))</f>
        <v>ALAMBRE RECOCIDO</v>
      </c>
      <c r="LKO120" s="12" t="str">
        <v>Kg</v>
      </c>
      <c r="LKP120" s="4">
        <v>22</v>
      </c>
      <c r="LKQ120" s="1">
        <f t="shared" ref="LKQ120" si="9239">(LKQ118+LKQ119)*0.03</f>
        <v>0.1</v>
      </c>
      <c r="LKR120" s="4">
        <f t="shared" si="2104"/>
        <v>2.2000000000000002</v>
      </c>
      <c r="LKU120" s="1" t="s">
        <v>539</v>
      </c>
      <c r="LKV120" s="4" t="str" cm="1">
        <f t="array" ref="LKV120:LKX120">IFERROR(VLOOKUP(LKU120,[1]MA!$A$6:$D$32,{2,3,4},0),IFERROR(VLOOKUP(LKU120,[1]MO!$A$6:$D$26,{2,3,4},0),IFERROR(VLOOKUP(LKU120,[1]MQ!$A$6:$D$26,{2,3,4},0),IFERROR(VLOOKUP(LKU120,[1]BA!$A$6:$H$184,{2,5,8},0),{"No encontrado","X","X"}))))</f>
        <v>ALAMBRE RECOCIDO</v>
      </c>
      <c r="LKW120" s="12" t="str">
        <v>Kg</v>
      </c>
      <c r="LKX120" s="4">
        <v>22</v>
      </c>
      <c r="LKY120" s="1">
        <f t="shared" ref="LKY120" si="9240">(LKY118+LKY119)*0.03</f>
        <v>0.1</v>
      </c>
      <c r="LKZ120" s="4">
        <f t="shared" si="2106"/>
        <v>2.2000000000000002</v>
      </c>
      <c r="LLC120" s="1" t="s">
        <v>539</v>
      </c>
      <c r="LLD120" s="4" t="str" cm="1">
        <f t="array" ref="LLD120:LLF120">IFERROR(VLOOKUP(LLC120,[1]MA!$A$6:$D$32,{2,3,4},0),IFERROR(VLOOKUP(LLC120,[1]MO!$A$6:$D$26,{2,3,4},0),IFERROR(VLOOKUP(LLC120,[1]MQ!$A$6:$D$26,{2,3,4},0),IFERROR(VLOOKUP(LLC120,[1]BA!$A$6:$H$184,{2,5,8},0),{"No encontrado","X","X"}))))</f>
        <v>ALAMBRE RECOCIDO</v>
      </c>
      <c r="LLE120" s="12" t="str">
        <v>Kg</v>
      </c>
      <c r="LLF120" s="4">
        <v>22</v>
      </c>
      <c r="LLG120" s="1">
        <f t="shared" ref="LLG120" si="9241">(LLG118+LLG119)*0.03</f>
        <v>0.1</v>
      </c>
      <c r="LLH120" s="4">
        <f t="shared" si="2108"/>
        <v>2.2000000000000002</v>
      </c>
      <c r="LLK120" s="1" t="s">
        <v>539</v>
      </c>
      <c r="LLL120" s="4" t="str" cm="1">
        <f t="array" ref="LLL120:LLN120">IFERROR(VLOOKUP(LLK120,[1]MA!$A$6:$D$32,{2,3,4},0),IFERROR(VLOOKUP(LLK120,[1]MO!$A$6:$D$26,{2,3,4},0),IFERROR(VLOOKUP(LLK120,[1]MQ!$A$6:$D$26,{2,3,4},0),IFERROR(VLOOKUP(LLK120,[1]BA!$A$6:$H$184,{2,5,8},0),{"No encontrado","X","X"}))))</f>
        <v>ALAMBRE RECOCIDO</v>
      </c>
      <c r="LLM120" s="12" t="str">
        <v>Kg</v>
      </c>
      <c r="LLN120" s="4">
        <v>22</v>
      </c>
      <c r="LLO120" s="1">
        <f t="shared" ref="LLO120" si="9242">(LLO118+LLO119)*0.03</f>
        <v>0.1</v>
      </c>
      <c r="LLP120" s="4">
        <f t="shared" si="2110"/>
        <v>2.2000000000000002</v>
      </c>
      <c r="LLS120" s="1" t="s">
        <v>539</v>
      </c>
      <c r="LLT120" s="4" t="str" cm="1">
        <f t="array" ref="LLT120:LLV120">IFERROR(VLOOKUP(LLS120,[1]MA!$A$6:$D$32,{2,3,4},0),IFERROR(VLOOKUP(LLS120,[1]MO!$A$6:$D$26,{2,3,4},0),IFERROR(VLOOKUP(LLS120,[1]MQ!$A$6:$D$26,{2,3,4},0),IFERROR(VLOOKUP(LLS120,[1]BA!$A$6:$H$184,{2,5,8},0),{"No encontrado","X","X"}))))</f>
        <v>ALAMBRE RECOCIDO</v>
      </c>
      <c r="LLU120" s="12" t="str">
        <v>Kg</v>
      </c>
      <c r="LLV120" s="4">
        <v>22</v>
      </c>
      <c r="LLW120" s="1">
        <f t="shared" ref="LLW120" si="9243">(LLW118+LLW119)*0.03</f>
        <v>0.1</v>
      </c>
      <c r="LLX120" s="4">
        <f t="shared" si="2112"/>
        <v>2.2000000000000002</v>
      </c>
      <c r="LMA120" s="1" t="s">
        <v>539</v>
      </c>
      <c r="LMB120" s="4" t="str" cm="1">
        <f t="array" ref="LMB120:LMD120">IFERROR(VLOOKUP(LMA120,[1]MA!$A$6:$D$32,{2,3,4},0),IFERROR(VLOOKUP(LMA120,[1]MO!$A$6:$D$26,{2,3,4},0),IFERROR(VLOOKUP(LMA120,[1]MQ!$A$6:$D$26,{2,3,4},0),IFERROR(VLOOKUP(LMA120,[1]BA!$A$6:$H$184,{2,5,8},0),{"No encontrado","X","X"}))))</f>
        <v>ALAMBRE RECOCIDO</v>
      </c>
      <c r="LMC120" s="12" t="str">
        <v>Kg</v>
      </c>
      <c r="LMD120" s="4">
        <v>22</v>
      </c>
      <c r="LME120" s="1">
        <f t="shared" ref="LME120" si="9244">(LME118+LME119)*0.03</f>
        <v>0.1</v>
      </c>
      <c r="LMF120" s="4">
        <f t="shared" si="2114"/>
        <v>2.2000000000000002</v>
      </c>
      <c r="LMI120" s="1" t="s">
        <v>539</v>
      </c>
      <c r="LMJ120" s="4" t="str" cm="1">
        <f t="array" ref="LMJ120:LML120">IFERROR(VLOOKUP(LMI120,[1]MA!$A$6:$D$32,{2,3,4},0),IFERROR(VLOOKUP(LMI120,[1]MO!$A$6:$D$26,{2,3,4},0),IFERROR(VLOOKUP(LMI120,[1]MQ!$A$6:$D$26,{2,3,4},0),IFERROR(VLOOKUP(LMI120,[1]BA!$A$6:$H$184,{2,5,8},0),{"No encontrado","X","X"}))))</f>
        <v>ALAMBRE RECOCIDO</v>
      </c>
      <c r="LMK120" s="12" t="str">
        <v>Kg</v>
      </c>
      <c r="LML120" s="4">
        <v>22</v>
      </c>
      <c r="LMM120" s="1">
        <f t="shared" ref="LMM120" si="9245">(LMM118+LMM119)*0.03</f>
        <v>0.1</v>
      </c>
      <c r="LMN120" s="4">
        <f t="shared" si="2116"/>
        <v>2.2000000000000002</v>
      </c>
      <c r="LMQ120" s="1" t="s">
        <v>539</v>
      </c>
      <c r="LMR120" s="4" t="str" cm="1">
        <f t="array" ref="LMR120:LMT120">IFERROR(VLOOKUP(LMQ120,[1]MA!$A$6:$D$32,{2,3,4},0),IFERROR(VLOOKUP(LMQ120,[1]MO!$A$6:$D$26,{2,3,4},0),IFERROR(VLOOKUP(LMQ120,[1]MQ!$A$6:$D$26,{2,3,4},0),IFERROR(VLOOKUP(LMQ120,[1]BA!$A$6:$H$184,{2,5,8},0),{"No encontrado","X","X"}))))</f>
        <v>ALAMBRE RECOCIDO</v>
      </c>
      <c r="LMS120" s="12" t="str">
        <v>Kg</v>
      </c>
      <c r="LMT120" s="4">
        <v>22</v>
      </c>
      <c r="LMU120" s="1">
        <f t="shared" ref="LMU120" si="9246">(LMU118+LMU119)*0.03</f>
        <v>0.1</v>
      </c>
      <c r="LMV120" s="4">
        <f t="shared" si="2118"/>
        <v>2.2000000000000002</v>
      </c>
      <c r="LMY120" s="1" t="s">
        <v>539</v>
      </c>
      <c r="LMZ120" s="4" t="str" cm="1">
        <f t="array" ref="LMZ120:LNB120">IFERROR(VLOOKUP(LMY120,[1]MA!$A$6:$D$32,{2,3,4},0),IFERROR(VLOOKUP(LMY120,[1]MO!$A$6:$D$26,{2,3,4},0),IFERROR(VLOOKUP(LMY120,[1]MQ!$A$6:$D$26,{2,3,4},0),IFERROR(VLOOKUP(LMY120,[1]BA!$A$6:$H$184,{2,5,8},0),{"No encontrado","X","X"}))))</f>
        <v>ALAMBRE RECOCIDO</v>
      </c>
      <c r="LNA120" s="12" t="str">
        <v>Kg</v>
      </c>
      <c r="LNB120" s="4">
        <v>22</v>
      </c>
      <c r="LNC120" s="1">
        <f t="shared" ref="LNC120" si="9247">(LNC118+LNC119)*0.03</f>
        <v>0.1</v>
      </c>
      <c r="LND120" s="4">
        <f t="shared" si="2120"/>
        <v>2.2000000000000002</v>
      </c>
      <c r="LNG120" s="1" t="s">
        <v>539</v>
      </c>
      <c r="LNH120" s="4" t="str" cm="1">
        <f t="array" ref="LNH120:LNJ120">IFERROR(VLOOKUP(LNG120,[1]MA!$A$6:$D$32,{2,3,4},0),IFERROR(VLOOKUP(LNG120,[1]MO!$A$6:$D$26,{2,3,4},0),IFERROR(VLOOKUP(LNG120,[1]MQ!$A$6:$D$26,{2,3,4},0),IFERROR(VLOOKUP(LNG120,[1]BA!$A$6:$H$184,{2,5,8},0),{"No encontrado","X","X"}))))</f>
        <v>ALAMBRE RECOCIDO</v>
      </c>
      <c r="LNI120" s="12" t="str">
        <v>Kg</v>
      </c>
      <c r="LNJ120" s="4">
        <v>22</v>
      </c>
      <c r="LNK120" s="1">
        <f t="shared" ref="LNK120" si="9248">(LNK118+LNK119)*0.03</f>
        <v>0.1</v>
      </c>
      <c r="LNL120" s="4">
        <f t="shared" si="2122"/>
        <v>2.2000000000000002</v>
      </c>
      <c r="LNO120" s="1" t="s">
        <v>539</v>
      </c>
      <c r="LNP120" s="4" t="str" cm="1">
        <f t="array" ref="LNP120:LNR120">IFERROR(VLOOKUP(LNO120,[1]MA!$A$6:$D$32,{2,3,4},0),IFERROR(VLOOKUP(LNO120,[1]MO!$A$6:$D$26,{2,3,4},0),IFERROR(VLOOKUP(LNO120,[1]MQ!$A$6:$D$26,{2,3,4},0),IFERROR(VLOOKUP(LNO120,[1]BA!$A$6:$H$184,{2,5,8},0),{"No encontrado","X","X"}))))</f>
        <v>ALAMBRE RECOCIDO</v>
      </c>
      <c r="LNQ120" s="12" t="str">
        <v>Kg</v>
      </c>
      <c r="LNR120" s="4">
        <v>22</v>
      </c>
      <c r="LNS120" s="1">
        <f t="shared" ref="LNS120" si="9249">(LNS118+LNS119)*0.03</f>
        <v>0.1</v>
      </c>
      <c r="LNT120" s="4">
        <f t="shared" si="2124"/>
        <v>2.2000000000000002</v>
      </c>
      <c r="LNW120" s="1" t="s">
        <v>539</v>
      </c>
      <c r="LNX120" s="4" t="str" cm="1">
        <f t="array" ref="LNX120:LNZ120">IFERROR(VLOOKUP(LNW120,[1]MA!$A$6:$D$32,{2,3,4},0),IFERROR(VLOOKUP(LNW120,[1]MO!$A$6:$D$26,{2,3,4},0),IFERROR(VLOOKUP(LNW120,[1]MQ!$A$6:$D$26,{2,3,4},0),IFERROR(VLOOKUP(LNW120,[1]BA!$A$6:$H$184,{2,5,8},0),{"No encontrado","X","X"}))))</f>
        <v>ALAMBRE RECOCIDO</v>
      </c>
      <c r="LNY120" s="12" t="str">
        <v>Kg</v>
      </c>
      <c r="LNZ120" s="4">
        <v>22</v>
      </c>
      <c r="LOA120" s="1">
        <f t="shared" ref="LOA120" si="9250">(LOA118+LOA119)*0.03</f>
        <v>0.1</v>
      </c>
      <c r="LOB120" s="4">
        <f t="shared" si="2126"/>
        <v>2.2000000000000002</v>
      </c>
      <c r="LOE120" s="1" t="s">
        <v>539</v>
      </c>
      <c r="LOF120" s="4" t="str" cm="1">
        <f t="array" ref="LOF120:LOH120">IFERROR(VLOOKUP(LOE120,[1]MA!$A$6:$D$32,{2,3,4},0),IFERROR(VLOOKUP(LOE120,[1]MO!$A$6:$D$26,{2,3,4},0),IFERROR(VLOOKUP(LOE120,[1]MQ!$A$6:$D$26,{2,3,4},0),IFERROR(VLOOKUP(LOE120,[1]BA!$A$6:$H$184,{2,5,8},0),{"No encontrado","X","X"}))))</f>
        <v>ALAMBRE RECOCIDO</v>
      </c>
      <c r="LOG120" s="12" t="str">
        <v>Kg</v>
      </c>
      <c r="LOH120" s="4">
        <v>22</v>
      </c>
      <c r="LOI120" s="1">
        <f t="shared" ref="LOI120" si="9251">(LOI118+LOI119)*0.03</f>
        <v>0.1</v>
      </c>
      <c r="LOJ120" s="4">
        <f t="shared" si="2128"/>
        <v>2.2000000000000002</v>
      </c>
      <c r="LOM120" s="1" t="s">
        <v>539</v>
      </c>
      <c r="LON120" s="4" t="str" cm="1">
        <f t="array" ref="LON120:LOP120">IFERROR(VLOOKUP(LOM120,[1]MA!$A$6:$D$32,{2,3,4},0),IFERROR(VLOOKUP(LOM120,[1]MO!$A$6:$D$26,{2,3,4},0),IFERROR(VLOOKUP(LOM120,[1]MQ!$A$6:$D$26,{2,3,4},0),IFERROR(VLOOKUP(LOM120,[1]BA!$A$6:$H$184,{2,5,8},0),{"No encontrado","X","X"}))))</f>
        <v>ALAMBRE RECOCIDO</v>
      </c>
      <c r="LOO120" s="12" t="str">
        <v>Kg</v>
      </c>
      <c r="LOP120" s="4">
        <v>22</v>
      </c>
      <c r="LOQ120" s="1">
        <f t="shared" ref="LOQ120" si="9252">(LOQ118+LOQ119)*0.03</f>
        <v>0.1</v>
      </c>
      <c r="LOR120" s="4">
        <f t="shared" si="2130"/>
        <v>2.2000000000000002</v>
      </c>
      <c r="LOU120" s="1" t="s">
        <v>539</v>
      </c>
      <c r="LOV120" s="4" t="str" cm="1">
        <f t="array" ref="LOV120:LOX120">IFERROR(VLOOKUP(LOU120,[1]MA!$A$6:$D$32,{2,3,4},0),IFERROR(VLOOKUP(LOU120,[1]MO!$A$6:$D$26,{2,3,4},0),IFERROR(VLOOKUP(LOU120,[1]MQ!$A$6:$D$26,{2,3,4},0),IFERROR(VLOOKUP(LOU120,[1]BA!$A$6:$H$184,{2,5,8},0),{"No encontrado","X","X"}))))</f>
        <v>ALAMBRE RECOCIDO</v>
      </c>
      <c r="LOW120" s="12" t="str">
        <v>Kg</v>
      </c>
      <c r="LOX120" s="4">
        <v>22</v>
      </c>
      <c r="LOY120" s="1">
        <f t="shared" ref="LOY120" si="9253">(LOY118+LOY119)*0.03</f>
        <v>0.1</v>
      </c>
      <c r="LOZ120" s="4">
        <f t="shared" si="2132"/>
        <v>2.2000000000000002</v>
      </c>
      <c r="LPC120" s="1" t="s">
        <v>539</v>
      </c>
      <c r="LPD120" s="4" t="str" cm="1">
        <f t="array" ref="LPD120:LPF120">IFERROR(VLOOKUP(LPC120,[1]MA!$A$6:$D$32,{2,3,4},0),IFERROR(VLOOKUP(LPC120,[1]MO!$A$6:$D$26,{2,3,4},0),IFERROR(VLOOKUP(LPC120,[1]MQ!$A$6:$D$26,{2,3,4},0),IFERROR(VLOOKUP(LPC120,[1]BA!$A$6:$H$184,{2,5,8},0),{"No encontrado","X","X"}))))</f>
        <v>ALAMBRE RECOCIDO</v>
      </c>
      <c r="LPE120" s="12" t="str">
        <v>Kg</v>
      </c>
      <c r="LPF120" s="4">
        <v>22</v>
      </c>
      <c r="LPG120" s="1">
        <f t="shared" ref="LPG120" si="9254">(LPG118+LPG119)*0.03</f>
        <v>0.1</v>
      </c>
      <c r="LPH120" s="4">
        <f t="shared" si="2134"/>
        <v>2.2000000000000002</v>
      </c>
      <c r="LPK120" s="1" t="s">
        <v>539</v>
      </c>
      <c r="LPL120" s="4" t="str" cm="1">
        <f t="array" ref="LPL120:LPN120">IFERROR(VLOOKUP(LPK120,[1]MA!$A$6:$D$32,{2,3,4},0),IFERROR(VLOOKUP(LPK120,[1]MO!$A$6:$D$26,{2,3,4},0),IFERROR(VLOOKUP(LPK120,[1]MQ!$A$6:$D$26,{2,3,4},0),IFERROR(VLOOKUP(LPK120,[1]BA!$A$6:$H$184,{2,5,8},0),{"No encontrado","X","X"}))))</f>
        <v>ALAMBRE RECOCIDO</v>
      </c>
      <c r="LPM120" s="12" t="str">
        <v>Kg</v>
      </c>
      <c r="LPN120" s="4">
        <v>22</v>
      </c>
      <c r="LPO120" s="1">
        <f t="shared" ref="LPO120" si="9255">(LPO118+LPO119)*0.03</f>
        <v>0.1</v>
      </c>
      <c r="LPP120" s="4">
        <f t="shared" si="2136"/>
        <v>2.2000000000000002</v>
      </c>
      <c r="LPS120" s="1" t="s">
        <v>539</v>
      </c>
      <c r="LPT120" s="4" t="str" cm="1">
        <f t="array" ref="LPT120:LPV120">IFERROR(VLOOKUP(LPS120,[1]MA!$A$6:$D$32,{2,3,4},0),IFERROR(VLOOKUP(LPS120,[1]MO!$A$6:$D$26,{2,3,4},0),IFERROR(VLOOKUP(LPS120,[1]MQ!$A$6:$D$26,{2,3,4},0),IFERROR(VLOOKUP(LPS120,[1]BA!$A$6:$H$184,{2,5,8},0),{"No encontrado","X","X"}))))</f>
        <v>ALAMBRE RECOCIDO</v>
      </c>
      <c r="LPU120" s="12" t="str">
        <v>Kg</v>
      </c>
      <c r="LPV120" s="4">
        <v>22</v>
      </c>
      <c r="LPW120" s="1">
        <f t="shared" ref="LPW120" si="9256">(LPW118+LPW119)*0.03</f>
        <v>0.1</v>
      </c>
      <c r="LPX120" s="4">
        <f t="shared" si="2138"/>
        <v>2.2000000000000002</v>
      </c>
      <c r="LQA120" s="1" t="s">
        <v>539</v>
      </c>
      <c r="LQB120" s="4" t="str" cm="1">
        <f t="array" ref="LQB120:LQD120">IFERROR(VLOOKUP(LQA120,[1]MA!$A$6:$D$32,{2,3,4},0),IFERROR(VLOOKUP(LQA120,[1]MO!$A$6:$D$26,{2,3,4},0),IFERROR(VLOOKUP(LQA120,[1]MQ!$A$6:$D$26,{2,3,4},0),IFERROR(VLOOKUP(LQA120,[1]BA!$A$6:$H$184,{2,5,8},0),{"No encontrado","X","X"}))))</f>
        <v>ALAMBRE RECOCIDO</v>
      </c>
      <c r="LQC120" s="12" t="str">
        <v>Kg</v>
      </c>
      <c r="LQD120" s="4">
        <v>22</v>
      </c>
      <c r="LQE120" s="1">
        <f t="shared" ref="LQE120" si="9257">(LQE118+LQE119)*0.03</f>
        <v>0.1</v>
      </c>
      <c r="LQF120" s="4">
        <f t="shared" si="2140"/>
        <v>2.2000000000000002</v>
      </c>
      <c r="LQI120" s="1" t="s">
        <v>539</v>
      </c>
      <c r="LQJ120" s="4" t="str" cm="1">
        <f t="array" ref="LQJ120:LQL120">IFERROR(VLOOKUP(LQI120,[1]MA!$A$6:$D$32,{2,3,4},0),IFERROR(VLOOKUP(LQI120,[1]MO!$A$6:$D$26,{2,3,4},0),IFERROR(VLOOKUP(LQI120,[1]MQ!$A$6:$D$26,{2,3,4},0),IFERROR(VLOOKUP(LQI120,[1]BA!$A$6:$H$184,{2,5,8},0),{"No encontrado","X","X"}))))</f>
        <v>ALAMBRE RECOCIDO</v>
      </c>
      <c r="LQK120" s="12" t="str">
        <v>Kg</v>
      </c>
      <c r="LQL120" s="4">
        <v>22</v>
      </c>
      <c r="LQM120" s="1">
        <f t="shared" ref="LQM120" si="9258">(LQM118+LQM119)*0.03</f>
        <v>0.1</v>
      </c>
      <c r="LQN120" s="4">
        <f t="shared" si="2142"/>
        <v>2.2000000000000002</v>
      </c>
      <c r="LQQ120" s="1" t="s">
        <v>539</v>
      </c>
      <c r="LQR120" s="4" t="str" cm="1">
        <f t="array" ref="LQR120:LQT120">IFERROR(VLOOKUP(LQQ120,[1]MA!$A$6:$D$32,{2,3,4},0),IFERROR(VLOOKUP(LQQ120,[1]MO!$A$6:$D$26,{2,3,4},0),IFERROR(VLOOKUP(LQQ120,[1]MQ!$A$6:$D$26,{2,3,4},0),IFERROR(VLOOKUP(LQQ120,[1]BA!$A$6:$H$184,{2,5,8},0),{"No encontrado","X","X"}))))</f>
        <v>ALAMBRE RECOCIDO</v>
      </c>
      <c r="LQS120" s="12" t="str">
        <v>Kg</v>
      </c>
      <c r="LQT120" s="4">
        <v>22</v>
      </c>
      <c r="LQU120" s="1">
        <f t="shared" ref="LQU120" si="9259">(LQU118+LQU119)*0.03</f>
        <v>0.1</v>
      </c>
      <c r="LQV120" s="4">
        <f t="shared" si="2144"/>
        <v>2.2000000000000002</v>
      </c>
      <c r="LQY120" s="1" t="s">
        <v>539</v>
      </c>
      <c r="LQZ120" s="4" t="str" cm="1">
        <f t="array" ref="LQZ120:LRB120">IFERROR(VLOOKUP(LQY120,[1]MA!$A$6:$D$32,{2,3,4},0),IFERROR(VLOOKUP(LQY120,[1]MO!$A$6:$D$26,{2,3,4},0),IFERROR(VLOOKUP(LQY120,[1]MQ!$A$6:$D$26,{2,3,4},0),IFERROR(VLOOKUP(LQY120,[1]BA!$A$6:$H$184,{2,5,8},0),{"No encontrado","X","X"}))))</f>
        <v>ALAMBRE RECOCIDO</v>
      </c>
      <c r="LRA120" s="12" t="str">
        <v>Kg</v>
      </c>
      <c r="LRB120" s="4">
        <v>22</v>
      </c>
      <c r="LRC120" s="1">
        <f t="shared" ref="LRC120" si="9260">(LRC118+LRC119)*0.03</f>
        <v>0.1</v>
      </c>
      <c r="LRD120" s="4">
        <f t="shared" si="2146"/>
        <v>2.2000000000000002</v>
      </c>
      <c r="LRG120" s="1" t="s">
        <v>539</v>
      </c>
      <c r="LRH120" s="4" t="str" cm="1">
        <f t="array" ref="LRH120:LRJ120">IFERROR(VLOOKUP(LRG120,[1]MA!$A$6:$D$32,{2,3,4},0),IFERROR(VLOOKUP(LRG120,[1]MO!$A$6:$D$26,{2,3,4},0),IFERROR(VLOOKUP(LRG120,[1]MQ!$A$6:$D$26,{2,3,4},0),IFERROR(VLOOKUP(LRG120,[1]BA!$A$6:$H$184,{2,5,8},0),{"No encontrado","X","X"}))))</f>
        <v>ALAMBRE RECOCIDO</v>
      </c>
      <c r="LRI120" s="12" t="str">
        <v>Kg</v>
      </c>
      <c r="LRJ120" s="4">
        <v>22</v>
      </c>
      <c r="LRK120" s="1">
        <f t="shared" ref="LRK120" si="9261">(LRK118+LRK119)*0.03</f>
        <v>0.1</v>
      </c>
      <c r="LRL120" s="4">
        <f t="shared" si="2148"/>
        <v>2.2000000000000002</v>
      </c>
      <c r="LRO120" s="1" t="s">
        <v>539</v>
      </c>
      <c r="LRP120" s="4" t="str" cm="1">
        <f t="array" ref="LRP120:LRR120">IFERROR(VLOOKUP(LRO120,[1]MA!$A$6:$D$32,{2,3,4},0),IFERROR(VLOOKUP(LRO120,[1]MO!$A$6:$D$26,{2,3,4},0),IFERROR(VLOOKUP(LRO120,[1]MQ!$A$6:$D$26,{2,3,4},0),IFERROR(VLOOKUP(LRO120,[1]BA!$A$6:$H$184,{2,5,8},0),{"No encontrado","X","X"}))))</f>
        <v>ALAMBRE RECOCIDO</v>
      </c>
      <c r="LRQ120" s="12" t="str">
        <v>Kg</v>
      </c>
      <c r="LRR120" s="4">
        <v>22</v>
      </c>
      <c r="LRS120" s="1">
        <f t="shared" ref="LRS120" si="9262">(LRS118+LRS119)*0.03</f>
        <v>0.1</v>
      </c>
      <c r="LRT120" s="4">
        <f t="shared" si="2150"/>
        <v>2.2000000000000002</v>
      </c>
      <c r="LRW120" s="1" t="s">
        <v>539</v>
      </c>
      <c r="LRX120" s="4" t="str" cm="1">
        <f t="array" ref="LRX120:LRZ120">IFERROR(VLOOKUP(LRW120,[1]MA!$A$6:$D$32,{2,3,4},0),IFERROR(VLOOKUP(LRW120,[1]MO!$A$6:$D$26,{2,3,4},0),IFERROR(VLOOKUP(LRW120,[1]MQ!$A$6:$D$26,{2,3,4},0),IFERROR(VLOOKUP(LRW120,[1]BA!$A$6:$H$184,{2,5,8},0),{"No encontrado","X","X"}))))</f>
        <v>ALAMBRE RECOCIDO</v>
      </c>
      <c r="LRY120" s="12" t="str">
        <v>Kg</v>
      </c>
      <c r="LRZ120" s="4">
        <v>22</v>
      </c>
      <c r="LSA120" s="1">
        <f t="shared" ref="LSA120" si="9263">(LSA118+LSA119)*0.03</f>
        <v>0.1</v>
      </c>
      <c r="LSB120" s="4">
        <f t="shared" si="2152"/>
        <v>2.2000000000000002</v>
      </c>
      <c r="LSE120" s="1" t="s">
        <v>539</v>
      </c>
      <c r="LSF120" s="4" t="str" cm="1">
        <f t="array" ref="LSF120:LSH120">IFERROR(VLOOKUP(LSE120,[1]MA!$A$6:$D$32,{2,3,4},0),IFERROR(VLOOKUP(LSE120,[1]MO!$A$6:$D$26,{2,3,4},0),IFERROR(VLOOKUP(LSE120,[1]MQ!$A$6:$D$26,{2,3,4},0),IFERROR(VLOOKUP(LSE120,[1]BA!$A$6:$H$184,{2,5,8},0),{"No encontrado","X","X"}))))</f>
        <v>ALAMBRE RECOCIDO</v>
      </c>
      <c r="LSG120" s="12" t="str">
        <v>Kg</v>
      </c>
      <c r="LSH120" s="4">
        <v>22</v>
      </c>
      <c r="LSI120" s="1">
        <f t="shared" ref="LSI120" si="9264">(LSI118+LSI119)*0.03</f>
        <v>0.1</v>
      </c>
      <c r="LSJ120" s="4">
        <f t="shared" si="2154"/>
        <v>2.2000000000000002</v>
      </c>
      <c r="LSM120" s="1" t="s">
        <v>539</v>
      </c>
      <c r="LSN120" s="4" t="str" cm="1">
        <f t="array" ref="LSN120:LSP120">IFERROR(VLOOKUP(LSM120,[1]MA!$A$6:$D$32,{2,3,4},0),IFERROR(VLOOKUP(LSM120,[1]MO!$A$6:$D$26,{2,3,4},0),IFERROR(VLOOKUP(LSM120,[1]MQ!$A$6:$D$26,{2,3,4},0),IFERROR(VLOOKUP(LSM120,[1]BA!$A$6:$H$184,{2,5,8},0),{"No encontrado","X","X"}))))</f>
        <v>ALAMBRE RECOCIDO</v>
      </c>
      <c r="LSO120" s="12" t="str">
        <v>Kg</v>
      </c>
      <c r="LSP120" s="4">
        <v>22</v>
      </c>
      <c r="LSQ120" s="1">
        <f t="shared" ref="LSQ120" si="9265">(LSQ118+LSQ119)*0.03</f>
        <v>0.1</v>
      </c>
      <c r="LSR120" s="4">
        <f t="shared" si="2156"/>
        <v>2.2000000000000002</v>
      </c>
      <c r="LSU120" s="1" t="s">
        <v>539</v>
      </c>
      <c r="LSV120" s="4" t="str" cm="1">
        <f t="array" ref="LSV120:LSX120">IFERROR(VLOOKUP(LSU120,[1]MA!$A$6:$D$32,{2,3,4},0),IFERROR(VLOOKUP(LSU120,[1]MO!$A$6:$D$26,{2,3,4},0),IFERROR(VLOOKUP(LSU120,[1]MQ!$A$6:$D$26,{2,3,4},0),IFERROR(VLOOKUP(LSU120,[1]BA!$A$6:$H$184,{2,5,8},0),{"No encontrado","X","X"}))))</f>
        <v>ALAMBRE RECOCIDO</v>
      </c>
      <c r="LSW120" s="12" t="str">
        <v>Kg</v>
      </c>
      <c r="LSX120" s="4">
        <v>22</v>
      </c>
      <c r="LSY120" s="1">
        <f t="shared" ref="LSY120" si="9266">(LSY118+LSY119)*0.03</f>
        <v>0.1</v>
      </c>
      <c r="LSZ120" s="4">
        <f t="shared" si="2158"/>
        <v>2.2000000000000002</v>
      </c>
      <c r="LTC120" s="1" t="s">
        <v>539</v>
      </c>
      <c r="LTD120" s="4" t="str" cm="1">
        <f t="array" ref="LTD120:LTF120">IFERROR(VLOOKUP(LTC120,[1]MA!$A$6:$D$32,{2,3,4},0),IFERROR(VLOOKUP(LTC120,[1]MO!$A$6:$D$26,{2,3,4},0),IFERROR(VLOOKUP(LTC120,[1]MQ!$A$6:$D$26,{2,3,4},0),IFERROR(VLOOKUP(LTC120,[1]BA!$A$6:$H$184,{2,5,8},0),{"No encontrado","X","X"}))))</f>
        <v>ALAMBRE RECOCIDO</v>
      </c>
      <c r="LTE120" s="12" t="str">
        <v>Kg</v>
      </c>
      <c r="LTF120" s="4">
        <v>22</v>
      </c>
      <c r="LTG120" s="1">
        <f t="shared" ref="LTG120" si="9267">(LTG118+LTG119)*0.03</f>
        <v>0.1</v>
      </c>
      <c r="LTH120" s="4">
        <f t="shared" si="2160"/>
        <v>2.2000000000000002</v>
      </c>
      <c r="LTK120" s="1" t="s">
        <v>539</v>
      </c>
      <c r="LTL120" s="4" t="str" cm="1">
        <f t="array" ref="LTL120:LTN120">IFERROR(VLOOKUP(LTK120,[1]MA!$A$6:$D$32,{2,3,4},0),IFERROR(VLOOKUP(LTK120,[1]MO!$A$6:$D$26,{2,3,4},0),IFERROR(VLOOKUP(LTK120,[1]MQ!$A$6:$D$26,{2,3,4},0),IFERROR(VLOOKUP(LTK120,[1]BA!$A$6:$H$184,{2,5,8},0),{"No encontrado","X","X"}))))</f>
        <v>ALAMBRE RECOCIDO</v>
      </c>
      <c r="LTM120" s="12" t="str">
        <v>Kg</v>
      </c>
      <c r="LTN120" s="4">
        <v>22</v>
      </c>
      <c r="LTO120" s="1">
        <f t="shared" ref="LTO120" si="9268">(LTO118+LTO119)*0.03</f>
        <v>0.1</v>
      </c>
      <c r="LTP120" s="4">
        <f t="shared" si="2162"/>
        <v>2.2000000000000002</v>
      </c>
      <c r="LTS120" s="1" t="s">
        <v>539</v>
      </c>
      <c r="LTT120" s="4" t="str" cm="1">
        <f t="array" ref="LTT120:LTV120">IFERROR(VLOOKUP(LTS120,[1]MA!$A$6:$D$32,{2,3,4},0),IFERROR(VLOOKUP(LTS120,[1]MO!$A$6:$D$26,{2,3,4},0),IFERROR(VLOOKUP(LTS120,[1]MQ!$A$6:$D$26,{2,3,4},0),IFERROR(VLOOKUP(LTS120,[1]BA!$A$6:$H$184,{2,5,8},0),{"No encontrado","X","X"}))))</f>
        <v>ALAMBRE RECOCIDO</v>
      </c>
      <c r="LTU120" s="12" t="str">
        <v>Kg</v>
      </c>
      <c r="LTV120" s="4">
        <v>22</v>
      </c>
      <c r="LTW120" s="1">
        <f t="shared" ref="LTW120" si="9269">(LTW118+LTW119)*0.03</f>
        <v>0.1</v>
      </c>
      <c r="LTX120" s="4">
        <f t="shared" si="2164"/>
        <v>2.2000000000000002</v>
      </c>
      <c r="LUA120" s="1" t="s">
        <v>539</v>
      </c>
      <c r="LUB120" s="4" t="str" cm="1">
        <f t="array" ref="LUB120:LUD120">IFERROR(VLOOKUP(LUA120,[1]MA!$A$6:$D$32,{2,3,4},0),IFERROR(VLOOKUP(LUA120,[1]MO!$A$6:$D$26,{2,3,4},0),IFERROR(VLOOKUP(LUA120,[1]MQ!$A$6:$D$26,{2,3,4},0),IFERROR(VLOOKUP(LUA120,[1]BA!$A$6:$H$184,{2,5,8},0),{"No encontrado","X","X"}))))</f>
        <v>ALAMBRE RECOCIDO</v>
      </c>
      <c r="LUC120" s="12" t="str">
        <v>Kg</v>
      </c>
      <c r="LUD120" s="4">
        <v>22</v>
      </c>
      <c r="LUE120" s="1">
        <f t="shared" ref="LUE120" si="9270">(LUE118+LUE119)*0.03</f>
        <v>0.1</v>
      </c>
      <c r="LUF120" s="4">
        <f t="shared" si="2166"/>
        <v>2.2000000000000002</v>
      </c>
      <c r="LUI120" s="1" t="s">
        <v>539</v>
      </c>
      <c r="LUJ120" s="4" t="str" cm="1">
        <f t="array" ref="LUJ120:LUL120">IFERROR(VLOOKUP(LUI120,[1]MA!$A$6:$D$32,{2,3,4},0),IFERROR(VLOOKUP(LUI120,[1]MO!$A$6:$D$26,{2,3,4},0),IFERROR(VLOOKUP(LUI120,[1]MQ!$A$6:$D$26,{2,3,4},0),IFERROR(VLOOKUP(LUI120,[1]BA!$A$6:$H$184,{2,5,8},0),{"No encontrado","X","X"}))))</f>
        <v>ALAMBRE RECOCIDO</v>
      </c>
      <c r="LUK120" s="12" t="str">
        <v>Kg</v>
      </c>
      <c r="LUL120" s="4">
        <v>22</v>
      </c>
      <c r="LUM120" s="1">
        <f t="shared" ref="LUM120" si="9271">(LUM118+LUM119)*0.03</f>
        <v>0.1</v>
      </c>
      <c r="LUN120" s="4">
        <f t="shared" si="2168"/>
        <v>2.2000000000000002</v>
      </c>
      <c r="LUQ120" s="1" t="s">
        <v>539</v>
      </c>
      <c r="LUR120" s="4" t="str" cm="1">
        <f t="array" ref="LUR120:LUT120">IFERROR(VLOOKUP(LUQ120,[1]MA!$A$6:$D$32,{2,3,4},0),IFERROR(VLOOKUP(LUQ120,[1]MO!$A$6:$D$26,{2,3,4},0),IFERROR(VLOOKUP(LUQ120,[1]MQ!$A$6:$D$26,{2,3,4},0),IFERROR(VLOOKUP(LUQ120,[1]BA!$A$6:$H$184,{2,5,8},0),{"No encontrado","X","X"}))))</f>
        <v>ALAMBRE RECOCIDO</v>
      </c>
      <c r="LUS120" s="12" t="str">
        <v>Kg</v>
      </c>
      <c r="LUT120" s="4">
        <v>22</v>
      </c>
      <c r="LUU120" s="1">
        <f t="shared" ref="LUU120" si="9272">(LUU118+LUU119)*0.03</f>
        <v>0.1</v>
      </c>
      <c r="LUV120" s="4">
        <f t="shared" si="2170"/>
        <v>2.2000000000000002</v>
      </c>
      <c r="LUY120" s="1" t="s">
        <v>539</v>
      </c>
      <c r="LUZ120" s="4" t="str" cm="1">
        <f t="array" ref="LUZ120:LVB120">IFERROR(VLOOKUP(LUY120,[1]MA!$A$6:$D$32,{2,3,4},0),IFERROR(VLOOKUP(LUY120,[1]MO!$A$6:$D$26,{2,3,4},0),IFERROR(VLOOKUP(LUY120,[1]MQ!$A$6:$D$26,{2,3,4},0),IFERROR(VLOOKUP(LUY120,[1]BA!$A$6:$H$184,{2,5,8},0),{"No encontrado","X","X"}))))</f>
        <v>ALAMBRE RECOCIDO</v>
      </c>
      <c r="LVA120" s="12" t="str">
        <v>Kg</v>
      </c>
      <c r="LVB120" s="4">
        <v>22</v>
      </c>
      <c r="LVC120" s="1">
        <f t="shared" ref="LVC120" si="9273">(LVC118+LVC119)*0.03</f>
        <v>0.1</v>
      </c>
      <c r="LVD120" s="4">
        <f t="shared" si="2172"/>
        <v>2.2000000000000002</v>
      </c>
      <c r="LVG120" s="1" t="s">
        <v>539</v>
      </c>
      <c r="LVH120" s="4" t="str" cm="1">
        <f t="array" ref="LVH120:LVJ120">IFERROR(VLOOKUP(LVG120,[1]MA!$A$6:$D$32,{2,3,4},0),IFERROR(VLOOKUP(LVG120,[1]MO!$A$6:$D$26,{2,3,4},0),IFERROR(VLOOKUP(LVG120,[1]MQ!$A$6:$D$26,{2,3,4},0),IFERROR(VLOOKUP(LVG120,[1]BA!$A$6:$H$184,{2,5,8},0),{"No encontrado","X","X"}))))</f>
        <v>ALAMBRE RECOCIDO</v>
      </c>
      <c r="LVI120" s="12" t="str">
        <v>Kg</v>
      </c>
      <c r="LVJ120" s="4">
        <v>22</v>
      </c>
      <c r="LVK120" s="1">
        <f t="shared" ref="LVK120" si="9274">(LVK118+LVK119)*0.03</f>
        <v>0.1</v>
      </c>
      <c r="LVL120" s="4">
        <f t="shared" si="2174"/>
        <v>2.2000000000000002</v>
      </c>
      <c r="LVO120" s="1" t="s">
        <v>539</v>
      </c>
      <c r="LVP120" s="4" t="str" cm="1">
        <f t="array" ref="LVP120:LVR120">IFERROR(VLOOKUP(LVO120,[1]MA!$A$6:$D$32,{2,3,4},0),IFERROR(VLOOKUP(LVO120,[1]MO!$A$6:$D$26,{2,3,4},0),IFERROR(VLOOKUP(LVO120,[1]MQ!$A$6:$D$26,{2,3,4},0),IFERROR(VLOOKUP(LVO120,[1]BA!$A$6:$H$184,{2,5,8},0),{"No encontrado","X","X"}))))</f>
        <v>ALAMBRE RECOCIDO</v>
      </c>
      <c r="LVQ120" s="12" t="str">
        <v>Kg</v>
      </c>
      <c r="LVR120" s="4">
        <v>22</v>
      </c>
      <c r="LVS120" s="1">
        <f t="shared" ref="LVS120" si="9275">(LVS118+LVS119)*0.03</f>
        <v>0.1</v>
      </c>
      <c r="LVT120" s="4">
        <f t="shared" si="2176"/>
        <v>2.2000000000000002</v>
      </c>
      <c r="LVW120" s="1" t="s">
        <v>539</v>
      </c>
      <c r="LVX120" s="4" t="str" cm="1">
        <f t="array" ref="LVX120:LVZ120">IFERROR(VLOOKUP(LVW120,[1]MA!$A$6:$D$32,{2,3,4},0),IFERROR(VLOOKUP(LVW120,[1]MO!$A$6:$D$26,{2,3,4},0),IFERROR(VLOOKUP(LVW120,[1]MQ!$A$6:$D$26,{2,3,4},0),IFERROR(VLOOKUP(LVW120,[1]BA!$A$6:$H$184,{2,5,8},0),{"No encontrado","X","X"}))))</f>
        <v>ALAMBRE RECOCIDO</v>
      </c>
      <c r="LVY120" s="12" t="str">
        <v>Kg</v>
      </c>
      <c r="LVZ120" s="4">
        <v>22</v>
      </c>
      <c r="LWA120" s="1">
        <f t="shared" ref="LWA120" si="9276">(LWA118+LWA119)*0.03</f>
        <v>0.1</v>
      </c>
      <c r="LWB120" s="4">
        <f t="shared" si="2178"/>
        <v>2.2000000000000002</v>
      </c>
      <c r="LWE120" s="1" t="s">
        <v>539</v>
      </c>
      <c r="LWF120" s="4" t="str" cm="1">
        <f t="array" ref="LWF120:LWH120">IFERROR(VLOOKUP(LWE120,[1]MA!$A$6:$D$32,{2,3,4},0),IFERROR(VLOOKUP(LWE120,[1]MO!$A$6:$D$26,{2,3,4},0),IFERROR(VLOOKUP(LWE120,[1]MQ!$A$6:$D$26,{2,3,4},0),IFERROR(VLOOKUP(LWE120,[1]BA!$A$6:$H$184,{2,5,8},0),{"No encontrado","X","X"}))))</f>
        <v>ALAMBRE RECOCIDO</v>
      </c>
      <c r="LWG120" s="12" t="str">
        <v>Kg</v>
      </c>
      <c r="LWH120" s="4">
        <v>22</v>
      </c>
      <c r="LWI120" s="1">
        <f t="shared" ref="LWI120" si="9277">(LWI118+LWI119)*0.03</f>
        <v>0.1</v>
      </c>
      <c r="LWJ120" s="4">
        <f t="shared" si="2180"/>
        <v>2.2000000000000002</v>
      </c>
      <c r="LWM120" s="1" t="s">
        <v>539</v>
      </c>
      <c r="LWN120" s="4" t="str" cm="1">
        <f t="array" ref="LWN120:LWP120">IFERROR(VLOOKUP(LWM120,[1]MA!$A$6:$D$32,{2,3,4},0),IFERROR(VLOOKUP(LWM120,[1]MO!$A$6:$D$26,{2,3,4},0),IFERROR(VLOOKUP(LWM120,[1]MQ!$A$6:$D$26,{2,3,4},0),IFERROR(VLOOKUP(LWM120,[1]BA!$A$6:$H$184,{2,5,8},0),{"No encontrado","X","X"}))))</f>
        <v>ALAMBRE RECOCIDO</v>
      </c>
      <c r="LWO120" s="12" t="str">
        <v>Kg</v>
      </c>
      <c r="LWP120" s="4">
        <v>22</v>
      </c>
      <c r="LWQ120" s="1">
        <f t="shared" ref="LWQ120" si="9278">(LWQ118+LWQ119)*0.03</f>
        <v>0.1</v>
      </c>
      <c r="LWR120" s="4">
        <f t="shared" si="2182"/>
        <v>2.2000000000000002</v>
      </c>
      <c r="LWU120" s="1" t="s">
        <v>539</v>
      </c>
      <c r="LWV120" s="4" t="str" cm="1">
        <f t="array" ref="LWV120:LWX120">IFERROR(VLOOKUP(LWU120,[1]MA!$A$6:$D$32,{2,3,4},0),IFERROR(VLOOKUP(LWU120,[1]MO!$A$6:$D$26,{2,3,4},0),IFERROR(VLOOKUP(LWU120,[1]MQ!$A$6:$D$26,{2,3,4},0),IFERROR(VLOOKUP(LWU120,[1]BA!$A$6:$H$184,{2,5,8},0),{"No encontrado","X","X"}))))</f>
        <v>ALAMBRE RECOCIDO</v>
      </c>
      <c r="LWW120" s="12" t="str">
        <v>Kg</v>
      </c>
      <c r="LWX120" s="4">
        <v>22</v>
      </c>
      <c r="LWY120" s="1">
        <f t="shared" ref="LWY120" si="9279">(LWY118+LWY119)*0.03</f>
        <v>0.1</v>
      </c>
      <c r="LWZ120" s="4">
        <f t="shared" si="2184"/>
        <v>2.2000000000000002</v>
      </c>
      <c r="LXC120" s="1" t="s">
        <v>539</v>
      </c>
      <c r="LXD120" s="4" t="str" cm="1">
        <f t="array" ref="LXD120:LXF120">IFERROR(VLOOKUP(LXC120,[1]MA!$A$6:$D$32,{2,3,4},0),IFERROR(VLOOKUP(LXC120,[1]MO!$A$6:$D$26,{2,3,4},0),IFERROR(VLOOKUP(LXC120,[1]MQ!$A$6:$D$26,{2,3,4},0),IFERROR(VLOOKUP(LXC120,[1]BA!$A$6:$H$184,{2,5,8},0),{"No encontrado","X","X"}))))</f>
        <v>ALAMBRE RECOCIDO</v>
      </c>
      <c r="LXE120" s="12" t="str">
        <v>Kg</v>
      </c>
      <c r="LXF120" s="4">
        <v>22</v>
      </c>
      <c r="LXG120" s="1">
        <f t="shared" ref="LXG120" si="9280">(LXG118+LXG119)*0.03</f>
        <v>0.1</v>
      </c>
      <c r="LXH120" s="4">
        <f t="shared" si="2186"/>
        <v>2.2000000000000002</v>
      </c>
      <c r="LXK120" s="1" t="s">
        <v>539</v>
      </c>
      <c r="LXL120" s="4" t="str" cm="1">
        <f t="array" ref="LXL120:LXN120">IFERROR(VLOOKUP(LXK120,[1]MA!$A$6:$D$32,{2,3,4},0),IFERROR(VLOOKUP(LXK120,[1]MO!$A$6:$D$26,{2,3,4},0),IFERROR(VLOOKUP(LXK120,[1]MQ!$A$6:$D$26,{2,3,4},0),IFERROR(VLOOKUP(LXK120,[1]BA!$A$6:$H$184,{2,5,8},0),{"No encontrado","X","X"}))))</f>
        <v>ALAMBRE RECOCIDO</v>
      </c>
      <c r="LXM120" s="12" t="str">
        <v>Kg</v>
      </c>
      <c r="LXN120" s="4">
        <v>22</v>
      </c>
      <c r="LXO120" s="1">
        <f t="shared" ref="LXO120" si="9281">(LXO118+LXO119)*0.03</f>
        <v>0.1</v>
      </c>
      <c r="LXP120" s="4">
        <f t="shared" si="2188"/>
        <v>2.2000000000000002</v>
      </c>
      <c r="LXS120" s="1" t="s">
        <v>539</v>
      </c>
      <c r="LXT120" s="4" t="str" cm="1">
        <f t="array" ref="LXT120:LXV120">IFERROR(VLOOKUP(LXS120,[1]MA!$A$6:$D$32,{2,3,4},0),IFERROR(VLOOKUP(LXS120,[1]MO!$A$6:$D$26,{2,3,4},0),IFERROR(VLOOKUP(LXS120,[1]MQ!$A$6:$D$26,{2,3,4},0),IFERROR(VLOOKUP(LXS120,[1]BA!$A$6:$H$184,{2,5,8},0),{"No encontrado","X","X"}))))</f>
        <v>ALAMBRE RECOCIDO</v>
      </c>
      <c r="LXU120" s="12" t="str">
        <v>Kg</v>
      </c>
      <c r="LXV120" s="4">
        <v>22</v>
      </c>
      <c r="LXW120" s="1">
        <f t="shared" ref="LXW120" si="9282">(LXW118+LXW119)*0.03</f>
        <v>0.1</v>
      </c>
      <c r="LXX120" s="4">
        <f t="shared" si="2190"/>
        <v>2.2000000000000002</v>
      </c>
      <c r="LYA120" s="1" t="s">
        <v>539</v>
      </c>
      <c r="LYB120" s="4" t="str" cm="1">
        <f t="array" ref="LYB120:LYD120">IFERROR(VLOOKUP(LYA120,[1]MA!$A$6:$D$32,{2,3,4},0),IFERROR(VLOOKUP(LYA120,[1]MO!$A$6:$D$26,{2,3,4},0),IFERROR(VLOOKUP(LYA120,[1]MQ!$A$6:$D$26,{2,3,4},0),IFERROR(VLOOKUP(LYA120,[1]BA!$A$6:$H$184,{2,5,8},0),{"No encontrado","X","X"}))))</f>
        <v>ALAMBRE RECOCIDO</v>
      </c>
      <c r="LYC120" s="12" t="str">
        <v>Kg</v>
      </c>
      <c r="LYD120" s="4">
        <v>22</v>
      </c>
      <c r="LYE120" s="1">
        <f t="shared" ref="LYE120" si="9283">(LYE118+LYE119)*0.03</f>
        <v>0.1</v>
      </c>
      <c r="LYF120" s="4">
        <f t="shared" si="2192"/>
        <v>2.2000000000000002</v>
      </c>
      <c r="LYI120" s="1" t="s">
        <v>539</v>
      </c>
      <c r="LYJ120" s="4" t="str" cm="1">
        <f t="array" ref="LYJ120:LYL120">IFERROR(VLOOKUP(LYI120,[1]MA!$A$6:$D$32,{2,3,4},0),IFERROR(VLOOKUP(LYI120,[1]MO!$A$6:$D$26,{2,3,4},0),IFERROR(VLOOKUP(LYI120,[1]MQ!$A$6:$D$26,{2,3,4},0),IFERROR(VLOOKUP(LYI120,[1]BA!$A$6:$H$184,{2,5,8},0),{"No encontrado","X","X"}))))</f>
        <v>ALAMBRE RECOCIDO</v>
      </c>
      <c r="LYK120" s="12" t="str">
        <v>Kg</v>
      </c>
      <c r="LYL120" s="4">
        <v>22</v>
      </c>
      <c r="LYM120" s="1">
        <f t="shared" ref="LYM120" si="9284">(LYM118+LYM119)*0.03</f>
        <v>0.1</v>
      </c>
      <c r="LYN120" s="4">
        <f t="shared" si="2194"/>
        <v>2.2000000000000002</v>
      </c>
      <c r="LYQ120" s="1" t="s">
        <v>539</v>
      </c>
      <c r="LYR120" s="4" t="str" cm="1">
        <f t="array" ref="LYR120:LYT120">IFERROR(VLOOKUP(LYQ120,[1]MA!$A$6:$D$32,{2,3,4},0),IFERROR(VLOOKUP(LYQ120,[1]MO!$A$6:$D$26,{2,3,4},0),IFERROR(VLOOKUP(LYQ120,[1]MQ!$A$6:$D$26,{2,3,4},0),IFERROR(VLOOKUP(LYQ120,[1]BA!$A$6:$H$184,{2,5,8},0),{"No encontrado","X","X"}))))</f>
        <v>ALAMBRE RECOCIDO</v>
      </c>
      <c r="LYS120" s="12" t="str">
        <v>Kg</v>
      </c>
      <c r="LYT120" s="4">
        <v>22</v>
      </c>
      <c r="LYU120" s="1">
        <f t="shared" ref="LYU120" si="9285">(LYU118+LYU119)*0.03</f>
        <v>0.1</v>
      </c>
      <c r="LYV120" s="4">
        <f t="shared" si="2196"/>
        <v>2.2000000000000002</v>
      </c>
      <c r="LYY120" s="1" t="s">
        <v>539</v>
      </c>
      <c r="LYZ120" s="4" t="str" cm="1">
        <f t="array" ref="LYZ120:LZB120">IFERROR(VLOOKUP(LYY120,[1]MA!$A$6:$D$32,{2,3,4},0),IFERROR(VLOOKUP(LYY120,[1]MO!$A$6:$D$26,{2,3,4},0),IFERROR(VLOOKUP(LYY120,[1]MQ!$A$6:$D$26,{2,3,4},0),IFERROR(VLOOKUP(LYY120,[1]BA!$A$6:$H$184,{2,5,8},0),{"No encontrado","X","X"}))))</f>
        <v>ALAMBRE RECOCIDO</v>
      </c>
      <c r="LZA120" s="12" t="str">
        <v>Kg</v>
      </c>
      <c r="LZB120" s="4">
        <v>22</v>
      </c>
      <c r="LZC120" s="1">
        <f t="shared" ref="LZC120" si="9286">(LZC118+LZC119)*0.03</f>
        <v>0.1</v>
      </c>
      <c r="LZD120" s="4">
        <f t="shared" si="2198"/>
        <v>2.2000000000000002</v>
      </c>
      <c r="LZG120" s="1" t="s">
        <v>539</v>
      </c>
      <c r="LZH120" s="4" t="str" cm="1">
        <f t="array" ref="LZH120:LZJ120">IFERROR(VLOOKUP(LZG120,[1]MA!$A$6:$D$32,{2,3,4},0),IFERROR(VLOOKUP(LZG120,[1]MO!$A$6:$D$26,{2,3,4},0),IFERROR(VLOOKUP(LZG120,[1]MQ!$A$6:$D$26,{2,3,4},0),IFERROR(VLOOKUP(LZG120,[1]BA!$A$6:$H$184,{2,5,8},0),{"No encontrado","X","X"}))))</f>
        <v>ALAMBRE RECOCIDO</v>
      </c>
      <c r="LZI120" s="12" t="str">
        <v>Kg</v>
      </c>
      <c r="LZJ120" s="4">
        <v>22</v>
      </c>
      <c r="LZK120" s="1">
        <f t="shared" ref="LZK120" si="9287">(LZK118+LZK119)*0.03</f>
        <v>0.1</v>
      </c>
      <c r="LZL120" s="4">
        <f t="shared" si="2200"/>
        <v>2.2000000000000002</v>
      </c>
      <c r="LZO120" s="1" t="s">
        <v>539</v>
      </c>
      <c r="LZP120" s="4" t="str" cm="1">
        <f t="array" ref="LZP120:LZR120">IFERROR(VLOOKUP(LZO120,[1]MA!$A$6:$D$32,{2,3,4},0),IFERROR(VLOOKUP(LZO120,[1]MO!$A$6:$D$26,{2,3,4},0),IFERROR(VLOOKUP(LZO120,[1]MQ!$A$6:$D$26,{2,3,4},0),IFERROR(VLOOKUP(LZO120,[1]BA!$A$6:$H$184,{2,5,8},0),{"No encontrado","X","X"}))))</f>
        <v>ALAMBRE RECOCIDO</v>
      </c>
      <c r="LZQ120" s="12" t="str">
        <v>Kg</v>
      </c>
      <c r="LZR120" s="4">
        <v>22</v>
      </c>
      <c r="LZS120" s="1">
        <f t="shared" ref="LZS120" si="9288">(LZS118+LZS119)*0.03</f>
        <v>0.1</v>
      </c>
      <c r="LZT120" s="4">
        <f t="shared" si="2202"/>
        <v>2.2000000000000002</v>
      </c>
      <c r="LZW120" s="1" t="s">
        <v>539</v>
      </c>
      <c r="LZX120" s="4" t="str" cm="1">
        <f t="array" ref="LZX120:LZZ120">IFERROR(VLOOKUP(LZW120,[1]MA!$A$6:$D$32,{2,3,4},0),IFERROR(VLOOKUP(LZW120,[1]MO!$A$6:$D$26,{2,3,4},0),IFERROR(VLOOKUP(LZW120,[1]MQ!$A$6:$D$26,{2,3,4},0),IFERROR(VLOOKUP(LZW120,[1]BA!$A$6:$H$184,{2,5,8},0),{"No encontrado","X","X"}))))</f>
        <v>ALAMBRE RECOCIDO</v>
      </c>
      <c r="LZY120" s="12" t="str">
        <v>Kg</v>
      </c>
      <c r="LZZ120" s="4">
        <v>22</v>
      </c>
      <c r="MAA120" s="1">
        <f t="shared" ref="MAA120" si="9289">(MAA118+MAA119)*0.03</f>
        <v>0.1</v>
      </c>
      <c r="MAB120" s="4">
        <f t="shared" si="2204"/>
        <v>2.2000000000000002</v>
      </c>
      <c r="MAE120" s="1" t="s">
        <v>539</v>
      </c>
      <c r="MAF120" s="4" t="str" cm="1">
        <f t="array" ref="MAF120:MAH120">IFERROR(VLOOKUP(MAE120,[1]MA!$A$6:$D$32,{2,3,4},0),IFERROR(VLOOKUP(MAE120,[1]MO!$A$6:$D$26,{2,3,4},0),IFERROR(VLOOKUP(MAE120,[1]MQ!$A$6:$D$26,{2,3,4},0),IFERROR(VLOOKUP(MAE120,[1]BA!$A$6:$H$184,{2,5,8},0),{"No encontrado","X","X"}))))</f>
        <v>ALAMBRE RECOCIDO</v>
      </c>
      <c r="MAG120" s="12" t="str">
        <v>Kg</v>
      </c>
      <c r="MAH120" s="4">
        <v>22</v>
      </c>
      <c r="MAI120" s="1">
        <f t="shared" ref="MAI120" si="9290">(MAI118+MAI119)*0.03</f>
        <v>0.1</v>
      </c>
      <c r="MAJ120" s="4">
        <f t="shared" si="2206"/>
        <v>2.2000000000000002</v>
      </c>
      <c r="MAM120" s="1" t="s">
        <v>539</v>
      </c>
      <c r="MAN120" s="4" t="str" cm="1">
        <f t="array" ref="MAN120:MAP120">IFERROR(VLOOKUP(MAM120,[1]MA!$A$6:$D$32,{2,3,4},0),IFERROR(VLOOKUP(MAM120,[1]MO!$A$6:$D$26,{2,3,4},0),IFERROR(VLOOKUP(MAM120,[1]MQ!$A$6:$D$26,{2,3,4},0),IFERROR(VLOOKUP(MAM120,[1]BA!$A$6:$H$184,{2,5,8},0),{"No encontrado","X","X"}))))</f>
        <v>ALAMBRE RECOCIDO</v>
      </c>
      <c r="MAO120" s="12" t="str">
        <v>Kg</v>
      </c>
      <c r="MAP120" s="4">
        <v>22</v>
      </c>
      <c r="MAQ120" s="1">
        <f t="shared" ref="MAQ120" si="9291">(MAQ118+MAQ119)*0.03</f>
        <v>0.1</v>
      </c>
      <c r="MAR120" s="4">
        <f t="shared" si="2208"/>
        <v>2.2000000000000002</v>
      </c>
      <c r="MAU120" s="1" t="s">
        <v>539</v>
      </c>
      <c r="MAV120" s="4" t="str" cm="1">
        <f t="array" ref="MAV120:MAX120">IFERROR(VLOOKUP(MAU120,[1]MA!$A$6:$D$32,{2,3,4},0),IFERROR(VLOOKUP(MAU120,[1]MO!$A$6:$D$26,{2,3,4},0),IFERROR(VLOOKUP(MAU120,[1]MQ!$A$6:$D$26,{2,3,4},0),IFERROR(VLOOKUP(MAU120,[1]BA!$A$6:$H$184,{2,5,8},0),{"No encontrado","X","X"}))))</f>
        <v>ALAMBRE RECOCIDO</v>
      </c>
      <c r="MAW120" s="12" t="str">
        <v>Kg</v>
      </c>
      <c r="MAX120" s="4">
        <v>22</v>
      </c>
      <c r="MAY120" s="1">
        <f t="shared" ref="MAY120" si="9292">(MAY118+MAY119)*0.03</f>
        <v>0.1</v>
      </c>
      <c r="MAZ120" s="4">
        <f t="shared" si="2210"/>
        <v>2.2000000000000002</v>
      </c>
      <c r="MBC120" s="1" t="s">
        <v>539</v>
      </c>
      <c r="MBD120" s="4" t="str" cm="1">
        <f t="array" ref="MBD120:MBF120">IFERROR(VLOOKUP(MBC120,[1]MA!$A$6:$D$32,{2,3,4},0),IFERROR(VLOOKUP(MBC120,[1]MO!$A$6:$D$26,{2,3,4},0),IFERROR(VLOOKUP(MBC120,[1]MQ!$A$6:$D$26,{2,3,4},0),IFERROR(VLOOKUP(MBC120,[1]BA!$A$6:$H$184,{2,5,8},0),{"No encontrado","X","X"}))))</f>
        <v>ALAMBRE RECOCIDO</v>
      </c>
      <c r="MBE120" s="12" t="str">
        <v>Kg</v>
      </c>
      <c r="MBF120" s="4">
        <v>22</v>
      </c>
      <c r="MBG120" s="1">
        <f t="shared" ref="MBG120" si="9293">(MBG118+MBG119)*0.03</f>
        <v>0.1</v>
      </c>
      <c r="MBH120" s="4">
        <f t="shared" si="2212"/>
        <v>2.2000000000000002</v>
      </c>
      <c r="MBK120" s="1" t="s">
        <v>539</v>
      </c>
      <c r="MBL120" s="4" t="str" cm="1">
        <f t="array" ref="MBL120:MBN120">IFERROR(VLOOKUP(MBK120,[1]MA!$A$6:$D$32,{2,3,4},0),IFERROR(VLOOKUP(MBK120,[1]MO!$A$6:$D$26,{2,3,4},0),IFERROR(VLOOKUP(MBK120,[1]MQ!$A$6:$D$26,{2,3,4},0),IFERROR(VLOOKUP(MBK120,[1]BA!$A$6:$H$184,{2,5,8},0),{"No encontrado","X","X"}))))</f>
        <v>ALAMBRE RECOCIDO</v>
      </c>
      <c r="MBM120" s="12" t="str">
        <v>Kg</v>
      </c>
      <c r="MBN120" s="4">
        <v>22</v>
      </c>
      <c r="MBO120" s="1">
        <f t="shared" ref="MBO120" si="9294">(MBO118+MBO119)*0.03</f>
        <v>0.1</v>
      </c>
      <c r="MBP120" s="4">
        <f t="shared" si="2214"/>
        <v>2.2000000000000002</v>
      </c>
      <c r="MBS120" s="1" t="s">
        <v>539</v>
      </c>
      <c r="MBT120" s="4" t="str" cm="1">
        <f t="array" ref="MBT120:MBV120">IFERROR(VLOOKUP(MBS120,[1]MA!$A$6:$D$32,{2,3,4},0),IFERROR(VLOOKUP(MBS120,[1]MO!$A$6:$D$26,{2,3,4},0),IFERROR(VLOOKUP(MBS120,[1]MQ!$A$6:$D$26,{2,3,4},0),IFERROR(VLOOKUP(MBS120,[1]BA!$A$6:$H$184,{2,5,8},0),{"No encontrado","X","X"}))))</f>
        <v>ALAMBRE RECOCIDO</v>
      </c>
      <c r="MBU120" s="12" t="str">
        <v>Kg</v>
      </c>
      <c r="MBV120" s="4">
        <v>22</v>
      </c>
      <c r="MBW120" s="1">
        <f t="shared" ref="MBW120" si="9295">(MBW118+MBW119)*0.03</f>
        <v>0.1</v>
      </c>
      <c r="MBX120" s="4">
        <f t="shared" si="2216"/>
        <v>2.2000000000000002</v>
      </c>
      <c r="MCA120" s="1" t="s">
        <v>539</v>
      </c>
      <c r="MCB120" s="4" t="str" cm="1">
        <f t="array" ref="MCB120:MCD120">IFERROR(VLOOKUP(MCA120,[1]MA!$A$6:$D$32,{2,3,4},0),IFERROR(VLOOKUP(MCA120,[1]MO!$A$6:$D$26,{2,3,4},0),IFERROR(VLOOKUP(MCA120,[1]MQ!$A$6:$D$26,{2,3,4},0),IFERROR(VLOOKUP(MCA120,[1]BA!$A$6:$H$184,{2,5,8},0),{"No encontrado","X","X"}))))</f>
        <v>ALAMBRE RECOCIDO</v>
      </c>
      <c r="MCC120" s="12" t="str">
        <v>Kg</v>
      </c>
      <c r="MCD120" s="4">
        <v>22</v>
      </c>
      <c r="MCE120" s="1">
        <f t="shared" ref="MCE120" si="9296">(MCE118+MCE119)*0.03</f>
        <v>0.1</v>
      </c>
      <c r="MCF120" s="4">
        <f t="shared" si="2218"/>
        <v>2.2000000000000002</v>
      </c>
      <c r="MCI120" s="1" t="s">
        <v>539</v>
      </c>
      <c r="MCJ120" s="4" t="str" cm="1">
        <f t="array" ref="MCJ120:MCL120">IFERROR(VLOOKUP(MCI120,[1]MA!$A$6:$D$32,{2,3,4},0),IFERROR(VLOOKUP(MCI120,[1]MO!$A$6:$D$26,{2,3,4},0),IFERROR(VLOOKUP(MCI120,[1]MQ!$A$6:$D$26,{2,3,4},0),IFERROR(VLOOKUP(MCI120,[1]BA!$A$6:$H$184,{2,5,8},0),{"No encontrado","X","X"}))))</f>
        <v>ALAMBRE RECOCIDO</v>
      </c>
      <c r="MCK120" s="12" t="str">
        <v>Kg</v>
      </c>
      <c r="MCL120" s="4">
        <v>22</v>
      </c>
      <c r="MCM120" s="1">
        <f t="shared" ref="MCM120" si="9297">(MCM118+MCM119)*0.03</f>
        <v>0.1</v>
      </c>
      <c r="MCN120" s="4">
        <f t="shared" si="2220"/>
        <v>2.2000000000000002</v>
      </c>
      <c r="MCQ120" s="1" t="s">
        <v>539</v>
      </c>
      <c r="MCR120" s="4" t="str" cm="1">
        <f t="array" ref="MCR120:MCT120">IFERROR(VLOOKUP(MCQ120,[1]MA!$A$6:$D$32,{2,3,4},0),IFERROR(VLOOKUP(MCQ120,[1]MO!$A$6:$D$26,{2,3,4},0),IFERROR(VLOOKUP(MCQ120,[1]MQ!$A$6:$D$26,{2,3,4},0),IFERROR(VLOOKUP(MCQ120,[1]BA!$A$6:$H$184,{2,5,8},0),{"No encontrado","X","X"}))))</f>
        <v>ALAMBRE RECOCIDO</v>
      </c>
      <c r="MCS120" s="12" t="str">
        <v>Kg</v>
      </c>
      <c r="MCT120" s="4">
        <v>22</v>
      </c>
      <c r="MCU120" s="1">
        <f t="shared" ref="MCU120" si="9298">(MCU118+MCU119)*0.03</f>
        <v>0.1</v>
      </c>
      <c r="MCV120" s="4">
        <f t="shared" si="2222"/>
        <v>2.2000000000000002</v>
      </c>
      <c r="MCY120" s="1" t="s">
        <v>539</v>
      </c>
      <c r="MCZ120" s="4" t="str" cm="1">
        <f t="array" ref="MCZ120:MDB120">IFERROR(VLOOKUP(MCY120,[1]MA!$A$6:$D$32,{2,3,4},0),IFERROR(VLOOKUP(MCY120,[1]MO!$A$6:$D$26,{2,3,4},0),IFERROR(VLOOKUP(MCY120,[1]MQ!$A$6:$D$26,{2,3,4},0),IFERROR(VLOOKUP(MCY120,[1]BA!$A$6:$H$184,{2,5,8},0),{"No encontrado","X","X"}))))</f>
        <v>ALAMBRE RECOCIDO</v>
      </c>
      <c r="MDA120" s="12" t="str">
        <v>Kg</v>
      </c>
      <c r="MDB120" s="4">
        <v>22</v>
      </c>
      <c r="MDC120" s="1">
        <f t="shared" ref="MDC120" si="9299">(MDC118+MDC119)*0.03</f>
        <v>0.1</v>
      </c>
      <c r="MDD120" s="4">
        <f t="shared" si="2224"/>
        <v>2.2000000000000002</v>
      </c>
      <c r="MDG120" s="1" t="s">
        <v>539</v>
      </c>
      <c r="MDH120" s="4" t="str" cm="1">
        <f t="array" ref="MDH120:MDJ120">IFERROR(VLOOKUP(MDG120,[1]MA!$A$6:$D$32,{2,3,4},0),IFERROR(VLOOKUP(MDG120,[1]MO!$A$6:$D$26,{2,3,4},0),IFERROR(VLOOKUP(MDG120,[1]MQ!$A$6:$D$26,{2,3,4},0),IFERROR(VLOOKUP(MDG120,[1]BA!$A$6:$H$184,{2,5,8},0),{"No encontrado","X","X"}))))</f>
        <v>ALAMBRE RECOCIDO</v>
      </c>
      <c r="MDI120" s="12" t="str">
        <v>Kg</v>
      </c>
      <c r="MDJ120" s="4">
        <v>22</v>
      </c>
      <c r="MDK120" s="1">
        <f t="shared" ref="MDK120" si="9300">(MDK118+MDK119)*0.03</f>
        <v>0.1</v>
      </c>
      <c r="MDL120" s="4">
        <f t="shared" si="2226"/>
        <v>2.2000000000000002</v>
      </c>
      <c r="MDO120" s="1" t="s">
        <v>539</v>
      </c>
      <c r="MDP120" s="4" t="str" cm="1">
        <f t="array" ref="MDP120:MDR120">IFERROR(VLOOKUP(MDO120,[1]MA!$A$6:$D$32,{2,3,4},0),IFERROR(VLOOKUP(MDO120,[1]MO!$A$6:$D$26,{2,3,4},0),IFERROR(VLOOKUP(MDO120,[1]MQ!$A$6:$D$26,{2,3,4},0),IFERROR(VLOOKUP(MDO120,[1]BA!$A$6:$H$184,{2,5,8},0),{"No encontrado","X","X"}))))</f>
        <v>ALAMBRE RECOCIDO</v>
      </c>
      <c r="MDQ120" s="12" t="str">
        <v>Kg</v>
      </c>
      <c r="MDR120" s="4">
        <v>22</v>
      </c>
      <c r="MDS120" s="1">
        <f t="shared" ref="MDS120" si="9301">(MDS118+MDS119)*0.03</f>
        <v>0.1</v>
      </c>
      <c r="MDT120" s="4">
        <f t="shared" si="2228"/>
        <v>2.2000000000000002</v>
      </c>
      <c r="MDW120" s="1" t="s">
        <v>539</v>
      </c>
      <c r="MDX120" s="4" t="str" cm="1">
        <f t="array" ref="MDX120:MDZ120">IFERROR(VLOOKUP(MDW120,[1]MA!$A$6:$D$32,{2,3,4},0),IFERROR(VLOOKUP(MDW120,[1]MO!$A$6:$D$26,{2,3,4},0),IFERROR(VLOOKUP(MDW120,[1]MQ!$A$6:$D$26,{2,3,4},0),IFERROR(VLOOKUP(MDW120,[1]BA!$A$6:$H$184,{2,5,8},0),{"No encontrado","X","X"}))))</f>
        <v>ALAMBRE RECOCIDO</v>
      </c>
      <c r="MDY120" s="12" t="str">
        <v>Kg</v>
      </c>
      <c r="MDZ120" s="4">
        <v>22</v>
      </c>
      <c r="MEA120" s="1">
        <f t="shared" ref="MEA120" si="9302">(MEA118+MEA119)*0.03</f>
        <v>0.1</v>
      </c>
      <c r="MEB120" s="4">
        <f t="shared" si="2230"/>
        <v>2.2000000000000002</v>
      </c>
      <c r="MEE120" s="1" t="s">
        <v>539</v>
      </c>
      <c r="MEF120" s="4" t="str" cm="1">
        <f t="array" ref="MEF120:MEH120">IFERROR(VLOOKUP(MEE120,[1]MA!$A$6:$D$32,{2,3,4},0),IFERROR(VLOOKUP(MEE120,[1]MO!$A$6:$D$26,{2,3,4},0),IFERROR(VLOOKUP(MEE120,[1]MQ!$A$6:$D$26,{2,3,4},0),IFERROR(VLOOKUP(MEE120,[1]BA!$A$6:$H$184,{2,5,8},0),{"No encontrado","X","X"}))))</f>
        <v>ALAMBRE RECOCIDO</v>
      </c>
      <c r="MEG120" s="12" t="str">
        <v>Kg</v>
      </c>
      <c r="MEH120" s="4">
        <v>22</v>
      </c>
      <c r="MEI120" s="1">
        <f t="shared" ref="MEI120" si="9303">(MEI118+MEI119)*0.03</f>
        <v>0.1</v>
      </c>
      <c r="MEJ120" s="4">
        <f t="shared" si="2232"/>
        <v>2.2000000000000002</v>
      </c>
      <c r="MEM120" s="1" t="s">
        <v>539</v>
      </c>
      <c r="MEN120" s="4" t="str" cm="1">
        <f t="array" ref="MEN120:MEP120">IFERROR(VLOOKUP(MEM120,[1]MA!$A$6:$D$32,{2,3,4},0),IFERROR(VLOOKUP(MEM120,[1]MO!$A$6:$D$26,{2,3,4},0),IFERROR(VLOOKUP(MEM120,[1]MQ!$A$6:$D$26,{2,3,4},0),IFERROR(VLOOKUP(MEM120,[1]BA!$A$6:$H$184,{2,5,8},0),{"No encontrado","X","X"}))))</f>
        <v>ALAMBRE RECOCIDO</v>
      </c>
      <c r="MEO120" s="12" t="str">
        <v>Kg</v>
      </c>
      <c r="MEP120" s="4">
        <v>22</v>
      </c>
      <c r="MEQ120" s="1">
        <f t="shared" ref="MEQ120" si="9304">(MEQ118+MEQ119)*0.03</f>
        <v>0.1</v>
      </c>
      <c r="MER120" s="4">
        <f t="shared" si="2234"/>
        <v>2.2000000000000002</v>
      </c>
      <c r="MEU120" s="1" t="s">
        <v>539</v>
      </c>
      <c r="MEV120" s="4" t="str" cm="1">
        <f t="array" ref="MEV120:MEX120">IFERROR(VLOOKUP(MEU120,[1]MA!$A$6:$D$32,{2,3,4},0),IFERROR(VLOOKUP(MEU120,[1]MO!$A$6:$D$26,{2,3,4},0),IFERROR(VLOOKUP(MEU120,[1]MQ!$A$6:$D$26,{2,3,4},0),IFERROR(VLOOKUP(MEU120,[1]BA!$A$6:$H$184,{2,5,8},0),{"No encontrado","X","X"}))))</f>
        <v>ALAMBRE RECOCIDO</v>
      </c>
      <c r="MEW120" s="12" t="str">
        <v>Kg</v>
      </c>
      <c r="MEX120" s="4">
        <v>22</v>
      </c>
      <c r="MEY120" s="1">
        <f t="shared" ref="MEY120" si="9305">(MEY118+MEY119)*0.03</f>
        <v>0.1</v>
      </c>
      <c r="MEZ120" s="4">
        <f t="shared" si="2236"/>
        <v>2.2000000000000002</v>
      </c>
      <c r="MFC120" s="1" t="s">
        <v>539</v>
      </c>
      <c r="MFD120" s="4" t="str" cm="1">
        <f t="array" ref="MFD120:MFF120">IFERROR(VLOOKUP(MFC120,[1]MA!$A$6:$D$32,{2,3,4},0),IFERROR(VLOOKUP(MFC120,[1]MO!$A$6:$D$26,{2,3,4},0),IFERROR(VLOOKUP(MFC120,[1]MQ!$A$6:$D$26,{2,3,4},0),IFERROR(VLOOKUP(MFC120,[1]BA!$A$6:$H$184,{2,5,8},0),{"No encontrado","X","X"}))))</f>
        <v>ALAMBRE RECOCIDO</v>
      </c>
      <c r="MFE120" s="12" t="str">
        <v>Kg</v>
      </c>
      <c r="MFF120" s="4">
        <v>22</v>
      </c>
      <c r="MFG120" s="1">
        <f t="shared" ref="MFG120" si="9306">(MFG118+MFG119)*0.03</f>
        <v>0.1</v>
      </c>
      <c r="MFH120" s="4">
        <f t="shared" si="2238"/>
        <v>2.2000000000000002</v>
      </c>
      <c r="MFK120" s="1" t="s">
        <v>539</v>
      </c>
      <c r="MFL120" s="4" t="str" cm="1">
        <f t="array" ref="MFL120:MFN120">IFERROR(VLOOKUP(MFK120,[1]MA!$A$6:$D$32,{2,3,4},0),IFERROR(VLOOKUP(MFK120,[1]MO!$A$6:$D$26,{2,3,4},0),IFERROR(VLOOKUP(MFK120,[1]MQ!$A$6:$D$26,{2,3,4},0),IFERROR(VLOOKUP(MFK120,[1]BA!$A$6:$H$184,{2,5,8},0),{"No encontrado","X","X"}))))</f>
        <v>ALAMBRE RECOCIDO</v>
      </c>
      <c r="MFM120" s="12" t="str">
        <v>Kg</v>
      </c>
      <c r="MFN120" s="4">
        <v>22</v>
      </c>
      <c r="MFO120" s="1">
        <f t="shared" ref="MFO120" si="9307">(MFO118+MFO119)*0.03</f>
        <v>0.1</v>
      </c>
      <c r="MFP120" s="4">
        <f t="shared" si="2240"/>
        <v>2.2000000000000002</v>
      </c>
      <c r="MFS120" s="1" t="s">
        <v>539</v>
      </c>
      <c r="MFT120" s="4" t="str" cm="1">
        <f t="array" ref="MFT120:MFV120">IFERROR(VLOOKUP(MFS120,[1]MA!$A$6:$D$32,{2,3,4},0),IFERROR(VLOOKUP(MFS120,[1]MO!$A$6:$D$26,{2,3,4},0),IFERROR(VLOOKUP(MFS120,[1]MQ!$A$6:$D$26,{2,3,4},0),IFERROR(VLOOKUP(MFS120,[1]BA!$A$6:$H$184,{2,5,8},0),{"No encontrado","X","X"}))))</f>
        <v>ALAMBRE RECOCIDO</v>
      </c>
      <c r="MFU120" s="12" t="str">
        <v>Kg</v>
      </c>
      <c r="MFV120" s="4">
        <v>22</v>
      </c>
      <c r="MFW120" s="1">
        <f t="shared" ref="MFW120" si="9308">(MFW118+MFW119)*0.03</f>
        <v>0.1</v>
      </c>
      <c r="MFX120" s="4">
        <f t="shared" si="2242"/>
        <v>2.2000000000000002</v>
      </c>
      <c r="MGA120" s="1" t="s">
        <v>539</v>
      </c>
      <c r="MGB120" s="4" t="str" cm="1">
        <f t="array" ref="MGB120:MGD120">IFERROR(VLOOKUP(MGA120,[1]MA!$A$6:$D$32,{2,3,4},0),IFERROR(VLOOKUP(MGA120,[1]MO!$A$6:$D$26,{2,3,4},0),IFERROR(VLOOKUP(MGA120,[1]MQ!$A$6:$D$26,{2,3,4},0),IFERROR(VLOOKUP(MGA120,[1]BA!$A$6:$H$184,{2,5,8},0),{"No encontrado","X","X"}))))</f>
        <v>ALAMBRE RECOCIDO</v>
      </c>
      <c r="MGC120" s="12" t="str">
        <v>Kg</v>
      </c>
      <c r="MGD120" s="4">
        <v>22</v>
      </c>
      <c r="MGE120" s="1">
        <f t="shared" ref="MGE120" si="9309">(MGE118+MGE119)*0.03</f>
        <v>0.1</v>
      </c>
      <c r="MGF120" s="4">
        <f t="shared" si="2244"/>
        <v>2.2000000000000002</v>
      </c>
      <c r="MGI120" s="1" t="s">
        <v>539</v>
      </c>
      <c r="MGJ120" s="4" t="str" cm="1">
        <f t="array" ref="MGJ120:MGL120">IFERROR(VLOOKUP(MGI120,[1]MA!$A$6:$D$32,{2,3,4},0),IFERROR(VLOOKUP(MGI120,[1]MO!$A$6:$D$26,{2,3,4},0),IFERROR(VLOOKUP(MGI120,[1]MQ!$A$6:$D$26,{2,3,4},0),IFERROR(VLOOKUP(MGI120,[1]BA!$A$6:$H$184,{2,5,8},0),{"No encontrado","X","X"}))))</f>
        <v>ALAMBRE RECOCIDO</v>
      </c>
      <c r="MGK120" s="12" t="str">
        <v>Kg</v>
      </c>
      <c r="MGL120" s="4">
        <v>22</v>
      </c>
      <c r="MGM120" s="1">
        <f t="shared" ref="MGM120" si="9310">(MGM118+MGM119)*0.03</f>
        <v>0.1</v>
      </c>
      <c r="MGN120" s="4">
        <f t="shared" si="2246"/>
        <v>2.2000000000000002</v>
      </c>
      <c r="MGQ120" s="1" t="s">
        <v>539</v>
      </c>
      <c r="MGR120" s="4" t="str" cm="1">
        <f t="array" ref="MGR120:MGT120">IFERROR(VLOOKUP(MGQ120,[1]MA!$A$6:$D$32,{2,3,4},0),IFERROR(VLOOKUP(MGQ120,[1]MO!$A$6:$D$26,{2,3,4},0),IFERROR(VLOOKUP(MGQ120,[1]MQ!$A$6:$D$26,{2,3,4},0),IFERROR(VLOOKUP(MGQ120,[1]BA!$A$6:$H$184,{2,5,8},0),{"No encontrado","X","X"}))))</f>
        <v>ALAMBRE RECOCIDO</v>
      </c>
      <c r="MGS120" s="12" t="str">
        <v>Kg</v>
      </c>
      <c r="MGT120" s="4">
        <v>22</v>
      </c>
      <c r="MGU120" s="1">
        <f t="shared" ref="MGU120" si="9311">(MGU118+MGU119)*0.03</f>
        <v>0.1</v>
      </c>
      <c r="MGV120" s="4">
        <f t="shared" si="2248"/>
        <v>2.2000000000000002</v>
      </c>
      <c r="MGY120" s="1" t="s">
        <v>539</v>
      </c>
      <c r="MGZ120" s="4" t="str" cm="1">
        <f t="array" ref="MGZ120:MHB120">IFERROR(VLOOKUP(MGY120,[1]MA!$A$6:$D$32,{2,3,4},0),IFERROR(VLOOKUP(MGY120,[1]MO!$A$6:$D$26,{2,3,4},0),IFERROR(VLOOKUP(MGY120,[1]MQ!$A$6:$D$26,{2,3,4},0),IFERROR(VLOOKUP(MGY120,[1]BA!$A$6:$H$184,{2,5,8},0),{"No encontrado","X","X"}))))</f>
        <v>ALAMBRE RECOCIDO</v>
      </c>
      <c r="MHA120" s="12" t="str">
        <v>Kg</v>
      </c>
      <c r="MHB120" s="4">
        <v>22</v>
      </c>
      <c r="MHC120" s="1">
        <f t="shared" ref="MHC120" si="9312">(MHC118+MHC119)*0.03</f>
        <v>0.1</v>
      </c>
      <c r="MHD120" s="4">
        <f t="shared" si="2250"/>
        <v>2.2000000000000002</v>
      </c>
      <c r="MHG120" s="1" t="s">
        <v>539</v>
      </c>
      <c r="MHH120" s="4" t="str" cm="1">
        <f t="array" ref="MHH120:MHJ120">IFERROR(VLOOKUP(MHG120,[1]MA!$A$6:$D$32,{2,3,4},0),IFERROR(VLOOKUP(MHG120,[1]MO!$A$6:$D$26,{2,3,4},0),IFERROR(VLOOKUP(MHG120,[1]MQ!$A$6:$D$26,{2,3,4},0),IFERROR(VLOOKUP(MHG120,[1]BA!$A$6:$H$184,{2,5,8},0),{"No encontrado","X","X"}))))</f>
        <v>ALAMBRE RECOCIDO</v>
      </c>
      <c r="MHI120" s="12" t="str">
        <v>Kg</v>
      </c>
      <c r="MHJ120" s="4">
        <v>22</v>
      </c>
      <c r="MHK120" s="1">
        <f t="shared" ref="MHK120" si="9313">(MHK118+MHK119)*0.03</f>
        <v>0.1</v>
      </c>
      <c r="MHL120" s="4">
        <f t="shared" si="2252"/>
        <v>2.2000000000000002</v>
      </c>
      <c r="MHO120" s="1" t="s">
        <v>539</v>
      </c>
      <c r="MHP120" s="4" t="str" cm="1">
        <f t="array" ref="MHP120:MHR120">IFERROR(VLOOKUP(MHO120,[1]MA!$A$6:$D$32,{2,3,4},0),IFERROR(VLOOKUP(MHO120,[1]MO!$A$6:$D$26,{2,3,4},0),IFERROR(VLOOKUP(MHO120,[1]MQ!$A$6:$D$26,{2,3,4},0),IFERROR(VLOOKUP(MHO120,[1]BA!$A$6:$H$184,{2,5,8},0),{"No encontrado","X","X"}))))</f>
        <v>ALAMBRE RECOCIDO</v>
      </c>
      <c r="MHQ120" s="12" t="str">
        <v>Kg</v>
      </c>
      <c r="MHR120" s="4">
        <v>22</v>
      </c>
      <c r="MHS120" s="1">
        <f t="shared" ref="MHS120" si="9314">(MHS118+MHS119)*0.03</f>
        <v>0.1</v>
      </c>
      <c r="MHT120" s="4">
        <f t="shared" si="2254"/>
        <v>2.2000000000000002</v>
      </c>
      <c r="MHW120" s="1" t="s">
        <v>539</v>
      </c>
      <c r="MHX120" s="4" t="str" cm="1">
        <f t="array" ref="MHX120:MHZ120">IFERROR(VLOOKUP(MHW120,[1]MA!$A$6:$D$32,{2,3,4},0),IFERROR(VLOOKUP(MHW120,[1]MO!$A$6:$D$26,{2,3,4},0),IFERROR(VLOOKUP(MHW120,[1]MQ!$A$6:$D$26,{2,3,4},0),IFERROR(VLOOKUP(MHW120,[1]BA!$A$6:$H$184,{2,5,8},0),{"No encontrado","X","X"}))))</f>
        <v>ALAMBRE RECOCIDO</v>
      </c>
      <c r="MHY120" s="12" t="str">
        <v>Kg</v>
      </c>
      <c r="MHZ120" s="4">
        <v>22</v>
      </c>
      <c r="MIA120" s="1">
        <f t="shared" ref="MIA120" si="9315">(MIA118+MIA119)*0.03</f>
        <v>0.1</v>
      </c>
      <c r="MIB120" s="4">
        <f t="shared" si="2256"/>
        <v>2.2000000000000002</v>
      </c>
      <c r="MIE120" s="1" t="s">
        <v>539</v>
      </c>
      <c r="MIF120" s="4" t="str" cm="1">
        <f t="array" ref="MIF120:MIH120">IFERROR(VLOOKUP(MIE120,[1]MA!$A$6:$D$32,{2,3,4},0),IFERROR(VLOOKUP(MIE120,[1]MO!$A$6:$D$26,{2,3,4},0),IFERROR(VLOOKUP(MIE120,[1]MQ!$A$6:$D$26,{2,3,4},0),IFERROR(VLOOKUP(MIE120,[1]BA!$A$6:$H$184,{2,5,8},0),{"No encontrado","X","X"}))))</f>
        <v>ALAMBRE RECOCIDO</v>
      </c>
      <c r="MIG120" s="12" t="str">
        <v>Kg</v>
      </c>
      <c r="MIH120" s="4">
        <v>22</v>
      </c>
      <c r="MII120" s="1">
        <f t="shared" ref="MII120" si="9316">(MII118+MII119)*0.03</f>
        <v>0.1</v>
      </c>
      <c r="MIJ120" s="4">
        <f t="shared" si="2258"/>
        <v>2.2000000000000002</v>
      </c>
      <c r="MIM120" s="1" t="s">
        <v>539</v>
      </c>
      <c r="MIN120" s="4" t="str" cm="1">
        <f t="array" ref="MIN120:MIP120">IFERROR(VLOOKUP(MIM120,[1]MA!$A$6:$D$32,{2,3,4},0),IFERROR(VLOOKUP(MIM120,[1]MO!$A$6:$D$26,{2,3,4},0),IFERROR(VLOOKUP(MIM120,[1]MQ!$A$6:$D$26,{2,3,4},0),IFERROR(VLOOKUP(MIM120,[1]BA!$A$6:$H$184,{2,5,8},0),{"No encontrado","X","X"}))))</f>
        <v>ALAMBRE RECOCIDO</v>
      </c>
      <c r="MIO120" s="12" t="str">
        <v>Kg</v>
      </c>
      <c r="MIP120" s="4">
        <v>22</v>
      </c>
      <c r="MIQ120" s="1">
        <f t="shared" ref="MIQ120" si="9317">(MIQ118+MIQ119)*0.03</f>
        <v>0.1</v>
      </c>
      <c r="MIR120" s="4">
        <f t="shared" si="2260"/>
        <v>2.2000000000000002</v>
      </c>
      <c r="MIU120" s="1" t="s">
        <v>539</v>
      </c>
      <c r="MIV120" s="4" t="str" cm="1">
        <f t="array" ref="MIV120:MIX120">IFERROR(VLOOKUP(MIU120,[1]MA!$A$6:$D$32,{2,3,4},0),IFERROR(VLOOKUP(MIU120,[1]MO!$A$6:$D$26,{2,3,4},0),IFERROR(VLOOKUP(MIU120,[1]MQ!$A$6:$D$26,{2,3,4},0),IFERROR(VLOOKUP(MIU120,[1]BA!$A$6:$H$184,{2,5,8},0),{"No encontrado","X","X"}))))</f>
        <v>ALAMBRE RECOCIDO</v>
      </c>
      <c r="MIW120" s="12" t="str">
        <v>Kg</v>
      </c>
      <c r="MIX120" s="4">
        <v>22</v>
      </c>
      <c r="MIY120" s="1">
        <f t="shared" ref="MIY120" si="9318">(MIY118+MIY119)*0.03</f>
        <v>0.1</v>
      </c>
      <c r="MIZ120" s="4">
        <f t="shared" si="2262"/>
        <v>2.2000000000000002</v>
      </c>
      <c r="MJC120" s="1" t="s">
        <v>539</v>
      </c>
      <c r="MJD120" s="4" t="str" cm="1">
        <f t="array" ref="MJD120:MJF120">IFERROR(VLOOKUP(MJC120,[1]MA!$A$6:$D$32,{2,3,4},0),IFERROR(VLOOKUP(MJC120,[1]MO!$A$6:$D$26,{2,3,4},0),IFERROR(VLOOKUP(MJC120,[1]MQ!$A$6:$D$26,{2,3,4},0),IFERROR(VLOOKUP(MJC120,[1]BA!$A$6:$H$184,{2,5,8},0),{"No encontrado","X","X"}))))</f>
        <v>ALAMBRE RECOCIDO</v>
      </c>
      <c r="MJE120" s="12" t="str">
        <v>Kg</v>
      </c>
      <c r="MJF120" s="4">
        <v>22</v>
      </c>
      <c r="MJG120" s="1">
        <f t="shared" ref="MJG120" si="9319">(MJG118+MJG119)*0.03</f>
        <v>0.1</v>
      </c>
      <c r="MJH120" s="4">
        <f t="shared" si="2264"/>
        <v>2.2000000000000002</v>
      </c>
      <c r="MJK120" s="1" t="s">
        <v>539</v>
      </c>
      <c r="MJL120" s="4" t="str" cm="1">
        <f t="array" ref="MJL120:MJN120">IFERROR(VLOOKUP(MJK120,[1]MA!$A$6:$D$32,{2,3,4},0),IFERROR(VLOOKUP(MJK120,[1]MO!$A$6:$D$26,{2,3,4},0),IFERROR(VLOOKUP(MJK120,[1]MQ!$A$6:$D$26,{2,3,4},0),IFERROR(VLOOKUP(MJK120,[1]BA!$A$6:$H$184,{2,5,8},0),{"No encontrado","X","X"}))))</f>
        <v>ALAMBRE RECOCIDO</v>
      </c>
      <c r="MJM120" s="12" t="str">
        <v>Kg</v>
      </c>
      <c r="MJN120" s="4">
        <v>22</v>
      </c>
      <c r="MJO120" s="1">
        <f t="shared" ref="MJO120" si="9320">(MJO118+MJO119)*0.03</f>
        <v>0.1</v>
      </c>
      <c r="MJP120" s="4">
        <f t="shared" si="2266"/>
        <v>2.2000000000000002</v>
      </c>
      <c r="MJS120" s="1" t="s">
        <v>539</v>
      </c>
      <c r="MJT120" s="4" t="str" cm="1">
        <f t="array" ref="MJT120:MJV120">IFERROR(VLOOKUP(MJS120,[1]MA!$A$6:$D$32,{2,3,4},0),IFERROR(VLOOKUP(MJS120,[1]MO!$A$6:$D$26,{2,3,4},0),IFERROR(VLOOKUP(MJS120,[1]MQ!$A$6:$D$26,{2,3,4},0),IFERROR(VLOOKUP(MJS120,[1]BA!$A$6:$H$184,{2,5,8},0),{"No encontrado","X","X"}))))</f>
        <v>ALAMBRE RECOCIDO</v>
      </c>
      <c r="MJU120" s="12" t="str">
        <v>Kg</v>
      </c>
      <c r="MJV120" s="4">
        <v>22</v>
      </c>
      <c r="MJW120" s="1">
        <f t="shared" ref="MJW120" si="9321">(MJW118+MJW119)*0.03</f>
        <v>0.1</v>
      </c>
      <c r="MJX120" s="4">
        <f t="shared" si="2268"/>
        <v>2.2000000000000002</v>
      </c>
      <c r="MKA120" s="1" t="s">
        <v>539</v>
      </c>
      <c r="MKB120" s="4" t="str" cm="1">
        <f t="array" ref="MKB120:MKD120">IFERROR(VLOOKUP(MKA120,[1]MA!$A$6:$D$32,{2,3,4},0),IFERROR(VLOOKUP(MKA120,[1]MO!$A$6:$D$26,{2,3,4},0),IFERROR(VLOOKUP(MKA120,[1]MQ!$A$6:$D$26,{2,3,4},0),IFERROR(VLOOKUP(MKA120,[1]BA!$A$6:$H$184,{2,5,8},0),{"No encontrado","X","X"}))))</f>
        <v>ALAMBRE RECOCIDO</v>
      </c>
      <c r="MKC120" s="12" t="str">
        <v>Kg</v>
      </c>
      <c r="MKD120" s="4">
        <v>22</v>
      </c>
      <c r="MKE120" s="1">
        <f t="shared" ref="MKE120" si="9322">(MKE118+MKE119)*0.03</f>
        <v>0.1</v>
      </c>
      <c r="MKF120" s="4">
        <f t="shared" si="2270"/>
        <v>2.2000000000000002</v>
      </c>
      <c r="MKI120" s="1" t="s">
        <v>539</v>
      </c>
      <c r="MKJ120" s="4" t="str" cm="1">
        <f t="array" ref="MKJ120:MKL120">IFERROR(VLOOKUP(MKI120,[1]MA!$A$6:$D$32,{2,3,4},0),IFERROR(VLOOKUP(MKI120,[1]MO!$A$6:$D$26,{2,3,4},0),IFERROR(VLOOKUP(MKI120,[1]MQ!$A$6:$D$26,{2,3,4},0),IFERROR(VLOOKUP(MKI120,[1]BA!$A$6:$H$184,{2,5,8},0),{"No encontrado","X","X"}))))</f>
        <v>ALAMBRE RECOCIDO</v>
      </c>
      <c r="MKK120" s="12" t="str">
        <v>Kg</v>
      </c>
      <c r="MKL120" s="4">
        <v>22</v>
      </c>
      <c r="MKM120" s="1">
        <f t="shared" ref="MKM120" si="9323">(MKM118+MKM119)*0.03</f>
        <v>0.1</v>
      </c>
      <c r="MKN120" s="4">
        <f t="shared" si="2272"/>
        <v>2.2000000000000002</v>
      </c>
      <c r="MKQ120" s="1" t="s">
        <v>539</v>
      </c>
      <c r="MKR120" s="4" t="str" cm="1">
        <f t="array" ref="MKR120:MKT120">IFERROR(VLOOKUP(MKQ120,[1]MA!$A$6:$D$32,{2,3,4},0),IFERROR(VLOOKUP(MKQ120,[1]MO!$A$6:$D$26,{2,3,4},0),IFERROR(VLOOKUP(MKQ120,[1]MQ!$A$6:$D$26,{2,3,4},0),IFERROR(VLOOKUP(MKQ120,[1]BA!$A$6:$H$184,{2,5,8},0),{"No encontrado","X","X"}))))</f>
        <v>ALAMBRE RECOCIDO</v>
      </c>
      <c r="MKS120" s="12" t="str">
        <v>Kg</v>
      </c>
      <c r="MKT120" s="4">
        <v>22</v>
      </c>
      <c r="MKU120" s="1">
        <f t="shared" ref="MKU120" si="9324">(MKU118+MKU119)*0.03</f>
        <v>0.1</v>
      </c>
      <c r="MKV120" s="4">
        <f t="shared" si="2274"/>
        <v>2.2000000000000002</v>
      </c>
      <c r="MKY120" s="1" t="s">
        <v>539</v>
      </c>
      <c r="MKZ120" s="4" t="str" cm="1">
        <f t="array" ref="MKZ120:MLB120">IFERROR(VLOOKUP(MKY120,[1]MA!$A$6:$D$32,{2,3,4},0),IFERROR(VLOOKUP(MKY120,[1]MO!$A$6:$D$26,{2,3,4},0),IFERROR(VLOOKUP(MKY120,[1]MQ!$A$6:$D$26,{2,3,4},0),IFERROR(VLOOKUP(MKY120,[1]BA!$A$6:$H$184,{2,5,8},0),{"No encontrado","X","X"}))))</f>
        <v>ALAMBRE RECOCIDO</v>
      </c>
      <c r="MLA120" s="12" t="str">
        <v>Kg</v>
      </c>
      <c r="MLB120" s="4">
        <v>22</v>
      </c>
      <c r="MLC120" s="1">
        <f t="shared" ref="MLC120" si="9325">(MLC118+MLC119)*0.03</f>
        <v>0.1</v>
      </c>
      <c r="MLD120" s="4">
        <f t="shared" si="2276"/>
        <v>2.2000000000000002</v>
      </c>
      <c r="MLG120" s="1" t="s">
        <v>539</v>
      </c>
      <c r="MLH120" s="4" t="str" cm="1">
        <f t="array" ref="MLH120:MLJ120">IFERROR(VLOOKUP(MLG120,[1]MA!$A$6:$D$32,{2,3,4},0),IFERROR(VLOOKUP(MLG120,[1]MO!$A$6:$D$26,{2,3,4},0),IFERROR(VLOOKUP(MLG120,[1]MQ!$A$6:$D$26,{2,3,4},0),IFERROR(VLOOKUP(MLG120,[1]BA!$A$6:$H$184,{2,5,8},0),{"No encontrado","X","X"}))))</f>
        <v>ALAMBRE RECOCIDO</v>
      </c>
      <c r="MLI120" s="12" t="str">
        <v>Kg</v>
      </c>
      <c r="MLJ120" s="4">
        <v>22</v>
      </c>
      <c r="MLK120" s="1">
        <f t="shared" ref="MLK120" si="9326">(MLK118+MLK119)*0.03</f>
        <v>0.1</v>
      </c>
      <c r="MLL120" s="4">
        <f t="shared" si="2278"/>
        <v>2.2000000000000002</v>
      </c>
      <c r="MLO120" s="1" t="s">
        <v>539</v>
      </c>
      <c r="MLP120" s="4" t="str" cm="1">
        <f t="array" ref="MLP120:MLR120">IFERROR(VLOOKUP(MLO120,[1]MA!$A$6:$D$32,{2,3,4},0),IFERROR(VLOOKUP(MLO120,[1]MO!$A$6:$D$26,{2,3,4},0),IFERROR(VLOOKUP(MLO120,[1]MQ!$A$6:$D$26,{2,3,4},0),IFERROR(VLOOKUP(MLO120,[1]BA!$A$6:$H$184,{2,5,8},0),{"No encontrado","X","X"}))))</f>
        <v>ALAMBRE RECOCIDO</v>
      </c>
      <c r="MLQ120" s="12" t="str">
        <v>Kg</v>
      </c>
      <c r="MLR120" s="4">
        <v>22</v>
      </c>
      <c r="MLS120" s="1">
        <f t="shared" ref="MLS120" si="9327">(MLS118+MLS119)*0.03</f>
        <v>0.1</v>
      </c>
      <c r="MLT120" s="4">
        <f t="shared" si="2280"/>
        <v>2.2000000000000002</v>
      </c>
      <c r="MLW120" s="1" t="s">
        <v>539</v>
      </c>
      <c r="MLX120" s="4" t="str" cm="1">
        <f t="array" ref="MLX120:MLZ120">IFERROR(VLOOKUP(MLW120,[1]MA!$A$6:$D$32,{2,3,4},0),IFERROR(VLOOKUP(MLW120,[1]MO!$A$6:$D$26,{2,3,4},0),IFERROR(VLOOKUP(MLW120,[1]MQ!$A$6:$D$26,{2,3,4},0),IFERROR(VLOOKUP(MLW120,[1]BA!$A$6:$H$184,{2,5,8},0),{"No encontrado","X","X"}))))</f>
        <v>ALAMBRE RECOCIDO</v>
      </c>
      <c r="MLY120" s="12" t="str">
        <v>Kg</v>
      </c>
      <c r="MLZ120" s="4">
        <v>22</v>
      </c>
      <c r="MMA120" s="1">
        <f t="shared" ref="MMA120" si="9328">(MMA118+MMA119)*0.03</f>
        <v>0.1</v>
      </c>
      <c r="MMB120" s="4">
        <f t="shared" si="2282"/>
        <v>2.2000000000000002</v>
      </c>
      <c r="MME120" s="1" t="s">
        <v>539</v>
      </c>
      <c r="MMF120" s="4" t="str" cm="1">
        <f t="array" ref="MMF120:MMH120">IFERROR(VLOOKUP(MME120,[1]MA!$A$6:$D$32,{2,3,4},0),IFERROR(VLOOKUP(MME120,[1]MO!$A$6:$D$26,{2,3,4},0),IFERROR(VLOOKUP(MME120,[1]MQ!$A$6:$D$26,{2,3,4},0),IFERROR(VLOOKUP(MME120,[1]BA!$A$6:$H$184,{2,5,8},0),{"No encontrado","X","X"}))))</f>
        <v>ALAMBRE RECOCIDO</v>
      </c>
      <c r="MMG120" s="12" t="str">
        <v>Kg</v>
      </c>
      <c r="MMH120" s="4">
        <v>22</v>
      </c>
      <c r="MMI120" s="1">
        <f t="shared" ref="MMI120" si="9329">(MMI118+MMI119)*0.03</f>
        <v>0.1</v>
      </c>
      <c r="MMJ120" s="4">
        <f t="shared" si="2284"/>
        <v>2.2000000000000002</v>
      </c>
      <c r="MMM120" s="1" t="s">
        <v>539</v>
      </c>
      <c r="MMN120" s="4" t="str" cm="1">
        <f t="array" ref="MMN120:MMP120">IFERROR(VLOOKUP(MMM120,[1]MA!$A$6:$D$32,{2,3,4},0),IFERROR(VLOOKUP(MMM120,[1]MO!$A$6:$D$26,{2,3,4},0),IFERROR(VLOOKUP(MMM120,[1]MQ!$A$6:$D$26,{2,3,4},0),IFERROR(VLOOKUP(MMM120,[1]BA!$A$6:$H$184,{2,5,8},0),{"No encontrado","X","X"}))))</f>
        <v>ALAMBRE RECOCIDO</v>
      </c>
      <c r="MMO120" s="12" t="str">
        <v>Kg</v>
      </c>
      <c r="MMP120" s="4">
        <v>22</v>
      </c>
      <c r="MMQ120" s="1">
        <f t="shared" ref="MMQ120" si="9330">(MMQ118+MMQ119)*0.03</f>
        <v>0.1</v>
      </c>
      <c r="MMR120" s="4">
        <f t="shared" si="2286"/>
        <v>2.2000000000000002</v>
      </c>
      <c r="MMU120" s="1" t="s">
        <v>539</v>
      </c>
      <c r="MMV120" s="4" t="str" cm="1">
        <f t="array" ref="MMV120:MMX120">IFERROR(VLOOKUP(MMU120,[1]MA!$A$6:$D$32,{2,3,4},0),IFERROR(VLOOKUP(MMU120,[1]MO!$A$6:$D$26,{2,3,4},0),IFERROR(VLOOKUP(MMU120,[1]MQ!$A$6:$D$26,{2,3,4},0),IFERROR(VLOOKUP(MMU120,[1]BA!$A$6:$H$184,{2,5,8},0),{"No encontrado","X","X"}))))</f>
        <v>ALAMBRE RECOCIDO</v>
      </c>
      <c r="MMW120" s="12" t="str">
        <v>Kg</v>
      </c>
      <c r="MMX120" s="4">
        <v>22</v>
      </c>
      <c r="MMY120" s="1">
        <f t="shared" ref="MMY120" si="9331">(MMY118+MMY119)*0.03</f>
        <v>0.1</v>
      </c>
      <c r="MMZ120" s="4">
        <f t="shared" si="2288"/>
        <v>2.2000000000000002</v>
      </c>
      <c r="MNC120" s="1" t="s">
        <v>539</v>
      </c>
      <c r="MND120" s="4" t="str" cm="1">
        <f t="array" ref="MND120:MNF120">IFERROR(VLOOKUP(MNC120,[1]MA!$A$6:$D$32,{2,3,4},0),IFERROR(VLOOKUP(MNC120,[1]MO!$A$6:$D$26,{2,3,4},0),IFERROR(VLOOKUP(MNC120,[1]MQ!$A$6:$D$26,{2,3,4},0),IFERROR(VLOOKUP(MNC120,[1]BA!$A$6:$H$184,{2,5,8},0),{"No encontrado","X","X"}))))</f>
        <v>ALAMBRE RECOCIDO</v>
      </c>
      <c r="MNE120" s="12" t="str">
        <v>Kg</v>
      </c>
      <c r="MNF120" s="4">
        <v>22</v>
      </c>
      <c r="MNG120" s="1">
        <f t="shared" ref="MNG120" si="9332">(MNG118+MNG119)*0.03</f>
        <v>0.1</v>
      </c>
      <c r="MNH120" s="4">
        <f t="shared" si="2290"/>
        <v>2.2000000000000002</v>
      </c>
      <c r="MNK120" s="1" t="s">
        <v>539</v>
      </c>
      <c r="MNL120" s="4" t="str" cm="1">
        <f t="array" ref="MNL120:MNN120">IFERROR(VLOOKUP(MNK120,[1]MA!$A$6:$D$32,{2,3,4},0),IFERROR(VLOOKUP(MNK120,[1]MO!$A$6:$D$26,{2,3,4},0),IFERROR(VLOOKUP(MNK120,[1]MQ!$A$6:$D$26,{2,3,4},0),IFERROR(VLOOKUP(MNK120,[1]BA!$A$6:$H$184,{2,5,8},0),{"No encontrado","X","X"}))))</f>
        <v>ALAMBRE RECOCIDO</v>
      </c>
      <c r="MNM120" s="12" t="str">
        <v>Kg</v>
      </c>
      <c r="MNN120" s="4">
        <v>22</v>
      </c>
      <c r="MNO120" s="1">
        <f t="shared" ref="MNO120" si="9333">(MNO118+MNO119)*0.03</f>
        <v>0.1</v>
      </c>
      <c r="MNP120" s="4">
        <f t="shared" si="2292"/>
        <v>2.2000000000000002</v>
      </c>
      <c r="MNS120" s="1" t="s">
        <v>539</v>
      </c>
      <c r="MNT120" s="4" t="str" cm="1">
        <f t="array" ref="MNT120:MNV120">IFERROR(VLOOKUP(MNS120,[1]MA!$A$6:$D$32,{2,3,4},0),IFERROR(VLOOKUP(MNS120,[1]MO!$A$6:$D$26,{2,3,4},0),IFERROR(VLOOKUP(MNS120,[1]MQ!$A$6:$D$26,{2,3,4},0),IFERROR(VLOOKUP(MNS120,[1]BA!$A$6:$H$184,{2,5,8},0),{"No encontrado","X","X"}))))</f>
        <v>ALAMBRE RECOCIDO</v>
      </c>
      <c r="MNU120" s="12" t="str">
        <v>Kg</v>
      </c>
      <c r="MNV120" s="4">
        <v>22</v>
      </c>
      <c r="MNW120" s="1">
        <f t="shared" ref="MNW120" si="9334">(MNW118+MNW119)*0.03</f>
        <v>0.1</v>
      </c>
      <c r="MNX120" s="4">
        <f t="shared" si="2294"/>
        <v>2.2000000000000002</v>
      </c>
      <c r="MOA120" s="1" t="s">
        <v>539</v>
      </c>
      <c r="MOB120" s="4" t="str" cm="1">
        <f t="array" ref="MOB120:MOD120">IFERROR(VLOOKUP(MOA120,[1]MA!$A$6:$D$32,{2,3,4},0),IFERROR(VLOOKUP(MOA120,[1]MO!$A$6:$D$26,{2,3,4},0),IFERROR(VLOOKUP(MOA120,[1]MQ!$A$6:$D$26,{2,3,4},0),IFERROR(VLOOKUP(MOA120,[1]BA!$A$6:$H$184,{2,5,8},0),{"No encontrado","X","X"}))))</f>
        <v>ALAMBRE RECOCIDO</v>
      </c>
      <c r="MOC120" s="12" t="str">
        <v>Kg</v>
      </c>
      <c r="MOD120" s="4">
        <v>22</v>
      </c>
      <c r="MOE120" s="1">
        <f t="shared" ref="MOE120" si="9335">(MOE118+MOE119)*0.03</f>
        <v>0.1</v>
      </c>
      <c r="MOF120" s="4">
        <f t="shared" si="2296"/>
        <v>2.2000000000000002</v>
      </c>
      <c r="MOI120" s="1" t="s">
        <v>539</v>
      </c>
      <c r="MOJ120" s="4" t="str" cm="1">
        <f t="array" ref="MOJ120:MOL120">IFERROR(VLOOKUP(MOI120,[1]MA!$A$6:$D$32,{2,3,4},0),IFERROR(VLOOKUP(MOI120,[1]MO!$A$6:$D$26,{2,3,4},0),IFERROR(VLOOKUP(MOI120,[1]MQ!$A$6:$D$26,{2,3,4},0),IFERROR(VLOOKUP(MOI120,[1]BA!$A$6:$H$184,{2,5,8},0),{"No encontrado","X","X"}))))</f>
        <v>ALAMBRE RECOCIDO</v>
      </c>
      <c r="MOK120" s="12" t="str">
        <v>Kg</v>
      </c>
      <c r="MOL120" s="4">
        <v>22</v>
      </c>
      <c r="MOM120" s="1">
        <f t="shared" ref="MOM120" si="9336">(MOM118+MOM119)*0.03</f>
        <v>0.1</v>
      </c>
      <c r="MON120" s="4">
        <f t="shared" si="2298"/>
        <v>2.2000000000000002</v>
      </c>
      <c r="MOQ120" s="1" t="s">
        <v>539</v>
      </c>
      <c r="MOR120" s="4" t="str" cm="1">
        <f t="array" ref="MOR120:MOT120">IFERROR(VLOOKUP(MOQ120,[1]MA!$A$6:$D$32,{2,3,4},0),IFERROR(VLOOKUP(MOQ120,[1]MO!$A$6:$D$26,{2,3,4},0),IFERROR(VLOOKUP(MOQ120,[1]MQ!$A$6:$D$26,{2,3,4},0),IFERROR(VLOOKUP(MOQ120,[1]BA!$A$6:$H$184,{2,5,8},0),{"No encontrado","X","X"}))))</f>
        <v>ALAMBRE RECOCIDO</v>
      </c>
      <c r="MOS120" s="12" t="str">
        <v>Kg</v>
      </c>
      <c r="MOT120" s="4">
        <v>22</v>
      </c>
      <c r="MOU120" s="1">
        <f t="shared" ref="MOU120" si="9337">(MOU118+MOU119)*0.03</f>
        <v>0.1</v>
      </c>
      <c r="MOV120" s="4">
        <f t="shared" si="2300"/>
        <v>2.2000000000000002</v>
      </c>
      <c r="MOY120" s="1" t="s">
        <v>539</v>
      </c>
      <c r="MOZ120" s="4" t="str" cm="1">
        <f t="array" ref="MOZ120:MPB120">IFERROR(VLOOKUP(MOY120,[1]MA!$A$6:$D$32,{2,3,4},0),IFERROR(VLOOKUP(MOY120,[1]MO!$A$6:$D$26,{2,3,4},0),IFERROR(VLOOKUP(MOY120,[1]MQ!$A$6:$D$26,{2,3,4},0),IFERROR(VLOOKUP(MOY120,[1]BA!$A$6:$H$184,{2,5,8},0),{"No encontrado","X","X"}))))</f>
        <v>ALAMBRE RECOCIDO</v>
      </c>
      <c r="MPA120" s="12" t="str">
        <v>Kg</v>
      </c>
      <c r="MPB120" s="4">
        <v>22</v>
      </c>
      <c r="MPC120" s="1">
        <f t="shared" ref="MPC120" si="9338">(MPC118+MPC119)*0.03</f>
        <v>0.1</v>
      </c>
      <c r="MPD120" s="4">
        <f t="shared" si="2302"/>
        <v>2.2000000000000002</v>
      </c>
      <c r="MPG120" s="1" t="s">
        <v>539</v>
      </c>
      <c r="MPH120" s="4" t="str" cm="1">
        <f t="array" ref="MPH120:MPJ120">IFERROR(VLOOKUP(MPG120,[1]MA!$A$6:$D$32,{2,3,4},0),IFERROR(VLOOKUP(MPG120,[1]MO!$A$6:$D$26,{2,3,4},0),IFERROR(VLOOKUP(MPG120,[1]MQ!$A$6:$D$26,{2,3,4},0),IFERROR(VLOOKUP(MPG120,[1]BA!$A$6:$H$184,{2,5,8},0),{"No encontrado","X","X"}))))</f>
        <v>ALAMBRE RECOCIDO</v>
      </c>
      <c r="MPI120" s="12" t="str">
        <v>Kg</v>
      </c>
      <c r="MPJ120" s="4">
        <v>22</v>
      </c>
      <c r="MPK120" s="1">
        <f t="shared" ref="MPK120" si="9339">(MPK118+MPK119)*0.03</f>
        <v>0.1</v>
      </c>
      <c r="MPL120" s="4">
        <f t="shared" si="2304"/>
        <v>2.2000000000000002</v>
      </c>
      <c r="MPO120" s="1" t="s">
        <v>539</v>
      </c>
      <c r="MPP120" s="4" t="str" cm="1">
        <f t="array" ref="MPP120:MPR120">IFERROR(VLOOKUP(MPO120,[1]MA!$A$6:$D$32,{2,3,4},0),IFERROR(VLOOKUP(MPO120,[1]MO!$A$6:$D$26,{2,3,4},0),IFERROR(VLOOKUP(MPO120,[1]MQ!$A$6:$D$26,{2,3,4},0),IFERROR(VLOOKUP(MPO120,[1]BA!$A$6:$H$184,{2,5,8},0),{"No encontrado","X","X"}))))</f>
        <v>ALAMBRE RECOCIDO</v>
      </c>
      <c r="MPQ120" s="12" t="str">
        <v>Kg</v>
      </c>
      <c r="MPR120" s="4">
        <v>22</v>
      </c>
      <c r="MPS120" s="1">
        <f t="shared" ref="MPS120" si="9340">(MPS118+MPS119)*0.03</f>
        <v>0.1</v>
      </c>
      <c r="MPT120" s="4">
        <f t="shared" si="2306"/>
        <v>2.2000000000000002</v>
      </c>
      <c r="MPW120" s="1" t="s">
        <v>539</v>
      </c>
      <c r="MPX120" s="4" t="str" cm="1">
        <f t="array" ref="MPX120:MPZ120">IFERROR(VLOOKUP(MPW120,[1]MA!$A$6:$D$32,{2,3,4},0),IFERROR(VLOOKUP(MPW120,[1]MO!$A$6:$D$26,{2,3,4},0),IFERROR(VLOOKUP(MPW120,[1]MQ!$A$6:$D$26,{2,3,4},0),IFERROR(VLOOKUP(MPW120,[1]BA!$A$6:$H$184,{2,5,8},0),{"No encontrado","X","X"}))))</f>
        <v>ALAMBRE RECOCIDO</v>
      </c>
      <c r="MPY120" s="12" t="str">
        <v>Kg</v>
      </c>
      <c r="MPZ120" s="4">
        <v>22</v>
      </c>
      <c r="MQA120" s="1">
        <f t="shared" ref="MQA120" si="9341">(MQA118+MQA119)*0.03</f>
        <v>0.1</v>
      </c>
      <c r="MQB120" s="4">
        <f t="shared" si="2308"/>
        <v>2.2000000000000002</v>
      </c>
      <c r="MQE120" s="1" t="s">
        <v>539</v>
      </c>
      <c r="MQF120" s="4" t="str" cm="1">
        <f t="array" ref="MQF120:MQH120">IFERROR(VLOOKUP(MQE120,[1]MA!$A$6:$D$32,{2,3,4},0),IFERROR(VLOOKUP(MQE120,[1]MO!$A$6:$D$26,{2,3,4},0),IFERROR(VLOOKUP(MQE120,[1]MQ!$A$6:$D$26,{2,3,4},0),IFERROR(VLOOKUP(MQE120,[1]BA!$A$6:$H$184,{2,5,8},0),{"No encontrado","X","X"}))))</f>
        <v>ALAMBRE RECOCIDO</v>
      </c>
      <c r="MQG120" s="12" t="str">
        <v>Kg</v>
      </c>
      <c r="MQH120" s="4">
        <v>22</v>
      </c>
      <c r="MQI120" s="1">
        <f t="shared" ref="MQI120" si="9342">(MQI118+MQI119)*0.03</f>
        <v>0.1</v>
      </c>
      <c r="MQJ120" s="4">
        <f t="shared" si="2310"/>
        <v>2.2000000000000002</v>
      </c>
      <c r="MQM120" s="1" t="s">
        <v>539</v>
      </c>
      <c r="MQN120" s="4" t="str" cm="1">
        <f t="array" ref="MQN120:MQP120">IFERROR(VLOOKUP(MQM120,[1]MA!$A$6:$D$32,{2,3,4},0),IFERROR(VLOOKUP(MQM120,[1]MO!$A$6:$D$26,{2,3,4},0),IFERROR(VLOOKUP(MQM120,[1]MQ!$A$6:$D$26,{2,3,4},0),IFERROR(VLOOKUP(MQM120,[1]BA!$A$6:$H$184,{2,5,8},0),{"No encontrado","X","X"}))))</f>
        <v>ALAMBRE RECOCIDO</v>
      </c>
      <c r="MQO120" s="12" t="str">
        <v>Kg</v>
      </c>
      <c r="MQP120" s="4">
        <v>22</v>
      </c>
      <c r="MQQ120" s="1">
        <f t="shared" ref="MQQ120" si="9343">(MQQ118+MQQ119)*0.03</f>
        <v>0.1</v>
      </c>
      <c r="MQR120" s="4">
        <f t="shared" si="2312"/>
        <v>2.2000000000000002</v>
      </c>
      <c r="MQU120" s="1" t="s">
        <v>539</v>
      </c>
      <c r="MQV120" s="4" t="str" cm="1">
        <f t="array" ref="MQV120:MQX120">IFERROR(VLOOKUP(MQU120,[1]MA!$A$6:$D$32,{2,3,4},0),IFERROR(VLOOKUP(MQU120,[1]MO!$A$6:$D$26,{2,3,4},0),IFERROR(VLOOKUP(MQU120,[1]MQ!$A$6:$D$26,{2,3,4},0),IFERROR(VLOOKUP(MQU120,[1]BA!$A$6:$H$184,{2,5,8},0),{"No encontrado","X","X"}))))</f>
        <v>ALAMBRE RECOCIDO</v>
      </c>
      <c r="MQW120" s="12" t="str">
        <v>Kg</v>
      </c>
      <c r="MQX120" s="4">
        <v>22</v>
      </c>
      <c r="MQY120" s="1">
        <f t="shared" ref="MQY120" si="9344">(MQY118+MQY119)*0.03</f>
        <v>0.1</v>
      </c>
      <c r="MQZ120" s="4">
        <f t="shared" si="2314"/>
        <v>2.2000000000000002</v>
      </c>
      <c r="MRC120" s="1" t="s">
        <v>539</v>
      </c>
      <c r="MRD120" s="4" t="str" cm="1">
        <f t="array" ref="MRD120:MRF120">IFERROR(VLOOKUP(MRC120,[1]MA!$A$6:$D$32,{2,3,4},0),IFERROR(VLOOKUP(MRC120,[1]MO!$A$6:$D$26,{2,3,4},0),IFERROR(VLOOKUP(MRC120,[1]MQ!$A$6:$D$26,{2,3,4},0),IFERROR(VLOOKUP(MRC120,[1]BA!$A$6:$H$184,{2,5,8},0),{"No encontrado","X","X"}))))</f>
        <v>ALAMBRE RECOCIDO</v>
      </c>
      <c r="MRE120" s="12" t="str">
        <v>Kg</v>
      </c>
      <c r="MRF120" s="4">
        <v>22</v>
      </c>
      <c r="MRG120" s="1">
        <f t="shared" ref="MRG120" si="9345">(MRG118+MRG119)*0.03</f>
        <v>0.1</v>
      </c>
      <c r="MRH120" s="4">
        <f t="shared" si="2316"/>
        <v>2.2000000000000002</v>
      </c>
      <c r="MRK120" s="1" t="s">
        <v>539</v>
      </c>
      <c r="MRL120" s="4" t="str" cm="1">
        <f t="array" ref="MRL120:MRN120">IFERROR(VLOOKUP(MRK120,[1]MA!$A$6:$D$32,{2,3,4},0),IFERROR(VLOOKUP(MRK120,[1]MO!$A$6:$D$26,{2,3,4},0),IFERROR(VLOOKUP(MRK120,[1]MQ!$A$6:$D$26,{2,3,4},0),IFERROR(VLOOKUP(MRK120,[1]BA!$A$6:$H$184,{2,5,8},0),{"No encontrado","X","X"}))))</f>
        <v>ALAMBRE RECOCIDO</v>
      </c>
      <c r="MRM120" s="12" t="str">
        <v>Kg</v>
      </c>
      <c r="MRN120" s="4">
        <v>22</v>
      </c>
      <c r="MRO120" s="1">
        <f t="shared" ref="MRO120" si="9346">(MRO118+MRO119)*0.03</f>
        <v>0.1</v>
      </c>
      <c r="MRP120" s="4">
        <f t="shared" si="2318"/>
        <v>2.2000000000000002</v>
      </c>
      <c r="MRS120" s="1" t="s">
        <v>539</v>
      </c>
      <c r="MRT120" s="4" t="str" cm="1">
        <f t="array" ref="MRT120:MRV120">IFERROR(VLOOKUP(MRS120,[1]MA!$A$6:$D$32,{2,3,4},0),IFERROR(VLOOKUP(MRS120,[1]MO!$A$6:$D$26,{2,3,4},0),IFERROR(VLOOKUP(MRS120,[1]MQ!$A$6:$D$26,{2,3,4},0),IFERROR(VLOOKUP(MRS120,[1]BA!$A$6:$H$184,{2,5,8},0),{"No encontrado","X","X"}))))</f>
        <v>ALAMBRE RECOCIDO</v>
      </c>
      <c r="MRU120" s="12" t="str">
        <v>Kg</v>
      </c>
      <c r="MRV120" s="4">
        <v>22</v>
      </c>
      <c r="MRW120" s="1">
        <f t="shared" ref="MRW120" si="9347">(MRW118+MRW119)*0.03</f>
        <v>0.1</v>
      </c>
      <c r="MRX120" s="4">
        <f t="shared" si="2320"/>
        <v>2.2000000000000002</v>
      </c>
      <c r="MSA120" s="1" t="s">
        <v>539</v>
      </c>
      <c r="MSB120" s="4" t="str" cm="1">
        <f t="array" ref="MSB120:MSD120">IFERROR(VLOOKUP(MSA120,[1]MA!$A$6:$D$32,{2,3,4},0),IFERROR(VLOOKUP(MSA120,[1]MO!$A$6:$D$26,{2,3,4},0),IFERROR(VLOOKUP(MSA120,[1]MQ!$A$6:$D$26,{2,3,4},0),IFERROR(VLOOKUP(MSA120,[1]BA!$A$6:$H$184,{2,5,8},0),{"No encontrado","X","X"}))))</f>
        <v>ALAMBRE RECOCIDO</v>
      </c>
      <c r="MSC120" s="12" t="str">
        <v>Kg</v>
      </c>
      <c r="MSD120" s="4">
        <v>22</v>
      </c>
      <c r="MSE120" s="1">
        <f t="shared" ref="MSE120" si="9348">(MSE118+MSE119)*0.03</f>
        <v>0.1</v>
      </c>
      <c r="MSF120" s="4">
        <f t="shared" si="2322"/>
        <v>2.2000000000000002</v>
      </c>
      <c r="MSI120" s="1" t="s">
        <v>539</v>
      </c>
      <c r="MSJ120" s="4" t="str" cm="1">
        <f t="array" ref="MSJ120:MSL120">IFERROR(VLOOKUP(MSI120,[1]MA!$A$6:$D$32,{2,3,4},0),IFERROR(VLOOKUP(MSI120,[1]MO!$A$6:$D$26,{2,3,4},0),IFERROR(VLOOKUP(MSI120,[1]MQ!$A$6:$D$26,{2,3,4},0),IFERROR(VLOOKUP(MSI120,[1]BA!$A$6:$H$184,{2,5,8},0),{"No encontrado","X","X"}))))</f>
        <v>ALAMBRE RECOCIDO</v>
      </c>
      <c r="MSK120" s="12" t="str">
        <v>Kg</v>
      </c>
      <c r="MSL120" s="4">
        <v>22</v>
      </c>
      <c r="MSM120" s="1">
        <f t="shared" ref="MSM120" si="9349">(MSM118+MSM119)*0.03</f>
        <v>0.1</v>
      </c>
      <c r="MSN120" s="4">
        <f t="shared" si="2324"/>
        <v>2.2000000000000002</v>
      </c>
      <c r="MSQ120" s="1" t="s">
        <v>539</v>
      </c>
      <c r="MSR120" s="4" t="str" cm="1">
        <f t="array" ref="MSR120:MST120">IFERROR(VLOOKUP(MSQ120,[1]MA!$A$6:$D$32,{2,3,4},0),IFERROR(VLOOKUP(MSQ120,[1]MO!$A$6:$D$26,{2,3,4},0),IFERROR(VLOOKUP(MSQ120,[1]MQ!$A$6:$D$26,{2,3,4},0),IFERROR(VLOOKUP(MSQ120,[1]BA!$A$6:$H$184,{2,5,8},0),{"No encontrado","X","X"}))))</f>
        <v>ALAMBRE RECOCIDO</v>
      </c>
      <c r="MSS120" s="12" t="str">
        <v>Kg</v>
      </c>
      <c r="MST120" s="4">
        <v>22</v>
      </c>
      <c r="MSU120" s="1">
        <f t="shared" ref="MSU120" si="9350">(MSU118+MSU119)*0.03</f>
        <v>0.1</v>
      </c>
      <c r="MSV120" s="4">
        <f t="shared" si="2326"/>
        <v>2.2000000000000002</v>
      </c>
      <c r="MSY120" s="1" t="s">
        <v>539</v>
      </c>
      <c r="MSZ120" s="4" t="str" cm="1">
        <f t="array" ref="MSZ120:MTB120">IFERROR(VLOOKUP(MSY120,[1]MA!$A$6:$D$32,{2,3,4},0),IFERROR(VLOOKUP(MSY120,[1]MO!$A$6:$D$26,{2,3,4},0),IFERROR(VLOOKUP(MSY120,[1]MQ!$A$6:$D$26,{2,3,4},0),IFERROR(VLOOKUP(MSY120,[1]BA!$A$6:$H$184,{2,5,8},0),{"No encontrado","X","X"}))))</f>
        <v>ALAMBRE RECOCIDO</v>
      </c>
      <c r="MTA120" s="12" t="str">
        <v>Kg</v>
      </c>
      <c r="MTB120" s="4">
        <v>22</v>
      </c>
      <c r="MTC120" s="1">
        <f t="shared" ref="MTC120" si="9351">(MTC118+MTC119)*0.03</f>
        <v>0.1</v>
      </c>
      <c r="MTD120" s="4">
        <f t="shared" si="2328"/>
        <v>2.2000000000000002</v>
      </c>
      <c r="MTG120" s="1" t="s">
        <v>539</v>
      </c>
      <c r="MTH120" s="4" t="str" cm="1">
        <f t="array" ref="MTH120:MTJ120">IFERROR(VLOOKUP(MTG120,[1]MA!$A$6:$D$32,{2,3,4},0),IFERROR(VLOOKUP(MTG120,[1]MO!$A$6:$D$26,{2,3,4},0),IFERROR(VLOOKUP(MTG120,[1]MQ!$A$6:$D$26,{2,3,4},0),IFERROR(VLOOKUP(MTG120,[1]BA!$A$6:$H$184,{2,5,8},0),{"No encontrado","X","X"}))))</f>
        <v>ALAMBRE RECOCIDO</v>
      </c>
      <c r="MTI120" s="12" t="str">
        <v>Kg</v>
      </c>
      <c r="MTJ120" s="4">
        <v>22</v>
      </c>
      <c r="MTK120" s="1">
        <f t="shared" ref="MTK120" si="9352">(MTK118+MTK119)*0.03</f>
        <v>0.1</v>
      </c>
      <c r="MTL120" s="4">
        <f t="shared" si="2330"/>
        <v>2.2000000000000002</v>
      </c>
      <c r="MTO120" s="1" t="s">
        <v>539</v>
      </c>
      <c r="MTP120" s="4" t="str" cm="1">
        <f t="array" ref="MTP120:MTR120">IFERROR(VLOOKUP(MTO120,[1]MA!$A$6:$D$32,{2,3,4},0),IFERROR(VLOOKUP(MTO120,[1]MO!$A$6:$D$26,{2,3,4},0),IFERROR(VLOOKUP(MTO120,[1]MQ!$A$6:$D$26,{2,3,4},0),IFERROR(VLOOKUP(MTO120,[1]BA!$A$6:$H$184,{2,5,8},0),{"No encontrado","X","X"}))))</f>
        <v>ALAMBRE RECOCIDO</v>
      </c>
      <c r="MTQ120" s="12" t="str">
        <v>Kg</v>
      </c>
      <c r="MTR120" s="4">
        <v>22</v>
      </c>
      <c r="MTS120" s="1">
        <f t="shared" ref="MTS120" si="9353">(MTS118+MTS119)*0.03</f>
        <v>0.1</v>
      </c>
      <c r="MTT120" s="4">
        <f t="shared" si="2332"/>
        <v>2.2000000000000002</v>
      </c>
      <c r="MTW120" s="1" t="s">
        <v>539</v>
      </c>
      <c r="MTX120" s="4" t="str" cm="1">
        <f t="array" ref="MTX120:MTZ120">IFERROR(VLOOKUP(MTW120,[1]MA!$A$6:$D$32,{2,3,4},0),IFERROR(VLOOKUP(MTW120,[1]MO!$A$6:$D$26,{2,3,4},0),IFERROR(VLOOKUP(MTW120,[1]MQ!$A$6:$D$26,{2,3,4},0),IFERROR(VLOOKUP(MTW120,[1]BA!$A$6:$H$184,{2,5,8},0),{"No encontrado","X","X"}))))</f>
        <v>ALAMBRE RECOCIDO</v>
      </c>
      <c r="MTY120" s="12" t="str">
        <v>Kg</v>
      </c>
      <c r="MTZ120" s="4">
        <v>22</v>
      </c>
      <c r="MUA120" s="1">
        <f t="shared" ref="MUA120" si="9354">(MUA118+MUA119)*0.03</f>
        <v>0.1</v>
      </c>
      <c r="MUB120" s="4">
        <f t="shared" si="2334"/>
        <v>2.2000000000000002</v>
      </c>
      <c r="MUE120" s="1" t="s">
        <v>539</v>
      </c>
      <c r="MUF120" s="4" t="str" cm="1">
        <f t="array" ref="MUF120:MUH120">IFERROR(VLOOKUP(MUE120,[1]MA!$A$6:$D$32,{2,3,4},0),IFERROR(VLOOKUP(MUE120,[1]MO!$A$6:$D$26,{2,3,4},0),IFERROR(VLOOKUP(MUE120,[1]MQ!$A$6:$D$26,{2,3,4},0),IFERROR(VLOOKUP(MUE120,[1]BA!$A$6:$H$184,{2,5,8},0),{"No encontrado","X","X"}))))</f>
        <v>ALAMBRE RECOCIDO</v>
      </c>
      <c r="MUG120" s="12" t="str">
        <v>Kg</v>
      </c>
      <c r="MUH120" s="4">
        <v>22</v>
      </c>
      <c r="MUI120" s="1">
        <f t="shared" ref="MUI120" si="9355">(MUI118+MUI119)*0.03</f>
        <v>0.1</v>
      </c>
      <c r="MUJ120" s="4">
        <f t="shared" si="2336"/>
        <v>2.2000000000000002</v>
      </c>
      <c r="MUM120" s="1" t="s">
        <v>539</v>
      </c>
      <c r="MUN120" s="4" t="str" cm="1">
        <f t="array" ref="MUN120:MUP120">IFERROR(VLOOKUP(MUM120,[1]MA!$A$6:$D$32,{2,3,4},0),IFERROR(VLOOKUP(MUM120,[1]MO!$A$6:$D$26,{2,3,4},0),IFERROR(VLOOKUP(MUM120,[1]MQ!$A$6:$D$26,{2,3,4},0),IFERROR(VLOOKUP(MUM120,[1]BA!$A$6:$H$184,{2,5,8},0),{"No encontrado","X","X"}))))</f>
        <v>ALAMBRE RECOCIDO</v>
      </c>
      <c r="MUO120" s="12" t="str">
        <v>Kg</v>
      </c>
      <c r="MUP120" s="4">
        <v>22</v>
      </c>
      <c r="MUQ120" s="1">
        <f t="shared" ref="MUQ120" si="9356">(MUQ118+MUQ119)*0.03</f>
        <v>0.1</v>
      </c>
      <c r="MUR120" s="4">
        <f t="shared" si="2338"/>
        <v>2.2000000000000002</v>
      </c>
      <c r="MUU120" s="1" t="s">
        <v>539</v>
      </c>
      <c r="MUV120" s="4" t="str" cm="1">
        <f t="array" ref="MUV120:MUX120">IFERROR(VLOOKUP(MUU120,[1]MA!$A$6:$D$32,{2,3,4},0),IFERROR(VLOOKUP(MUU120,[1]MO!$A$6:$D$26,{2,3,4},0),IFERROR(VLOOKUP(MUU120,[1]MQ!$A$6:$D$26,{2,3,4},0),IFERROR(VLOOKUP(MUU120,[1]BA!$A$6:$H$184,{2,5,8},0),{"No encontrado","X","X"}))))</f>
        <v>ALAMBRE RECOCIDO</v>
      </c>
      <c r="MUW120" s="12" t="str">
        <v>Kg</v>
      </c>
      <c r="MUX120" s="4">
        <v>22</v>
      </c>
      <c r="MUY120" s="1">
        <f t="shared" ref="MUY120" si="9357">(MUY118+MUY119)*0.03</f>
        <v>0.1</v>
      </c>
      <c r="MUZ120" s="4">
        <f t="shared" si="2340"/>
        <v>2.2000000000000002</v>
      </c>
      <c r="MVC120" s="1" t="s">
        <v>539</v>
      </c>
      <c r="MVD120" s="4" t="str" cm="1">
        <f t="array" ref="MVD120:MVF120">IFERROR(VLOOKUP(MVC120,[1]MA!$A$6:$D$32,{2,3,4},0),IFERROR(VLOOKUP(MVC120,[1]MO!$A$6:$D$26,{2,3,4},0),IFERROR(VLOOKUP(MVC120,[1]MQ!$A$6:$D$26,{2,3,4},0),IFERROR(VLOOKUP(MVC120,[1]BA!$A$6:$H$184,{2,5,8},0),{"No encontrado","X","X"}))))</f>
        <v>ALAMBRE RECOCIDO</v>
      </c>
      <c r="MVE120" s="12" t="str">
        <v>Kg</v>
      </c>
      <c r="MVF120" s="4">
        <v>22</v>
      </c>
      <c r="MVG120" s="1">
        <f t="shared" ref="MVG120" si="9358">(MVG118+MVG119)*0.03</f>
        <v>0.1</v>
      </c>
      <c r="MVH120" s="4">
        <f t="shared" si="2342"/>
        <v>2.2000000000000002</v>
      </c>
      <c r="MVK120" s="1" t="s">
        <v>539</v>
      </c>
      <c r="MVL120" s="4" t="str" cm="1">
        <f t="array" ref="MVL120:MVN120">IFERROR(VLOOKUP(MVK120,[1]MA!$A$6:$D$32,{2,3,4},0),IFERROR(VLOOKUP(MVK120,[1]MO!$A$6:$D$26,{2,3,4},0),IFERROR(VLOOKUP(MVK120,[1]MQ!$A$6:$D$26,{2,3,4},0),IFERROR(VLOOKUP(MVK120,[1]BA!$A$6:$H$184,{2,5,8},0),{"No encontrado","X","X"}))))</f>
        <v>ALAMBRE RECOCIDO</v>
      </c>
      <c r="MVM120" s="12" t="str">
        <v>Kg</v>
      </c>
      <c r="MVN120" s="4">
        <v>22</v>
      </c>
      <c r="MVO120" s="1">
        <f t="shared" ref="MVO120" si="9359">(MVO118+MVO119)*0.03</f>
        <v>0.1</v>
      </c>
      <c r="MVP120" s="4">
        <f t="shared" si="2344"/>
        <v>2.2000000000000002</v>
      </c>
      <c r="MVS120" s="1" t="s">
        <v>539</v>
      </c>
      <c r="MVT120" s="4" t="str" cm="1">
        <f t="array" ref="MVT120:MVV120">IFERROR(VLOOKUP(MVS120,[1]MA!$A$6:$D$32,{2,3,4},0),IFERROR(VLOOKUP(MVS120,[1]MO!$A$6:$D$26,{2,3,4},0),IFERROR(VLOOKUP(MVS120,[1]MQ!$A$6:$D$26,{2,3,4},0),IFERROR(VLOOKUP(MVS120,[1]BA!$A$6:$H$184,{2,5,8},0),{"No encontrado","X","X"}))))</f>
        <v>ALAMBRE RECOCIDO</v>
      </c>
      <c r="MVU120" s="12" t="str">
        <v>Kg</v>
      </c>
      <c r="MVV120" s="4">
        <v>22</v>
      </c>
      <c r="MVW120" s="1">
        <f t="shared" ref="MVW120" si="9360">(MVW118+MVW119)*0.03</f>
        <v>0.1</v>
      </c>
      <c r="MVX120" s="4">
        <f t="shared" si="2346"/>
        <v>2.2000000000000002</v>
      </c>
      <c r="MWA120" s="1" t="s">
        <v>539</v>
      </c>
      <c r="MWB120" s="4" t="str" cm="1">
        <f t="array" ref="MWB120:MWD120">IFERROR(VLOOKUP(MWA120,[1]MA!$A$6:$D$32,{2,3,4},0),IFERROR(VLOOKUP(MWA120,[1]MO!$A$6:$D$26,{2,3,4},0),IFERROR(VLOOKUP(MWA120,[1]MQ!$A$6:$D$26,{2,3,4},0),IFERROR(VLOOKUP(MWA120,[1]BA!$A$6:$H$184,{2,5,8},0),{"No encontrado","X","X"}))))</f>
        <v>ALAMBRE RECOCIDO</v>
      </c>
      <c r="MWC120" s="12" t="str">
        <v>Kg</v>
      </c>
      <c r="MWD120" s="4">
        <v>22</v>
      </c>
      <c r="MWE120" s="1">
        <f t="shared" ref="MWE120" si="9361">(MWE118+MWE119)*0.03</f>
        <v>0.1</v>
      </c>
      <c r="MWF120" s="4">
        <f t="shared" si="2348"/>
        <v>2.2000000000000002</v>
      </c>
      <c r="MWI120" s="1" t="s">
        <v>539</v>
      </c>
      <c r="MWJ120" s="4" t="str" cm="1">
        <f t="array" ref="MWJ120:MWL120">IFERROR(VLOOKUP(MWI120,[1]MA!$A$6:$D$32,{2,3,4},0),IFERROR(VLOOKUP(MWI120,[1]MO!$A$6:$D$26,{2,3,4},0),IFERROR(VLOOKUP(MWI120,[1]MQ!$A$6:$D$26,{2,3,4},0),IFERROR(VLOOKUP(MWI120,[1]BA!$A$6:$H$184,{2,5,8},0),{"No encontrado","X","X"}))))</f>
        <v>ALAMBRE RECOCIDO</v>
      </c>
      <c r="MWK120" s="12" t="str">
        <v>Kg</v>
      </c>
      <c r="MWL120" s="4">
        <v>22</v>
      </c>
      <c r="MWM120" s="1">
        <f t="shared" ref="MWM120" si="9362">(MWM118+MWM119)*0.03</f>
        <v>0.1</v>
      </c>
      <c r="MWN120" s="4">
        <f t="shared" si="2350"/>
        <v>2.2000000000000002</v>
      </c>
      <c r="MWQ120" s="1" t="s">
        <v>539</v>
      </c>
      <c r="MWR120" s="4" t="str" cm="1">
        <f t="array" ref="MWR120:MWT120">IFERROR(VLOOKUP(MWQ120,[1]MA!$A$6:$D$32,{2,3,4},0),IFERROR(VLOOKUP(MWQ120,[1]MO!$A$6:$D$26,{2,3,4},0),IFERROR(VLOOKUP(MWQ120,[1]MQ!$A$6:$D$26,{2,3,4},0),IFERROR(VLOOKUP(MWQ120,[1]BA!$A$6:$H$184,{2,5,8},0),{"No encontrado","X","X"}))))</f>
        <v>ALAMBRE RECOCIDO</v>
      </c>
      <c r="MWS120" s="12" t="str">
        <v>Kg</v>
      </c>
      <c r="MWT120" s="4">
        <v>22</v>
      </c>
      <c r="MWU120" s="1">
        <f t="shared" ref="MWU120" si="9363">(MWU118+MWU119)*0.03</f>
        <v>0.1</v>
      </c>
      <c r="MWV120" s="4">
        <f t="shared" si="2352"/>
        <v>2.2000000000000002</v>
      </c>
      <c r="MWY120" s="1" t="s">
        <v>539</v>
      </c>
      <c r="MWZ120" s="4" t="str" cm="1">
        <f t="array" ref="MWZ120:MXB120">IFERROR(VLOOKUP(MWY120,[1]MA!$A$6:$D$32,{2,3,4},0),IFERROR(VLOOKUP(MWY120,[1]MO!$A$6:$D$26,{2,3,4},0),IFERROR(VLOOKUP(MWY120,[1]MQ!$A$6:$D$26,{2,3,4},0),IFERROR(VLOOKUP(MWY120,[1]BA!$A$6:$H$184,{2,5,8},0),{"No encontrado","X","X"}))))</f>
        <v>ALAMBRE RECOCIDO</v>
      </c>
      <c r="MXA120" s="12" t="str">
        <v>Kg</v>
      </c>
      <c r="MXB120" s="4">
        <v>22</v>
      </c>
      <c r="MXC120" s="1">
        <f t="shared" ref="MXC120" si="9364">(MXC118+MXC119)*0.03</f>
        <v>0.1</v>
      </c>
      <c r="MXD120" s="4">
        <f t="shared" si="2354"/>
        <v>2.2000000000000002</v>
      </c>
      <c r="MXG120" s="1" t="s">
        <v>539</v>
      </c>
      <c r="MXH120" s="4" t="str" cm="1">
        <f t="array" ref="MXH120:MXJ120">IFERROR(VLOOKUP(MXG120,[1]MA!$A$6:$D$32,{2,3,4},0),IFERROR(VLOOKUP(MXG120,[1]MO!$A$6:$D$26,{2,3,4},0),IFERROR(VLOOKUP(MXG120,[1]MQ!$A$6:$D$26,{2,3,4},0),IFERROR(VLOOKUP(MXG120,[1]BA!$A$6:$H$184,{2,5,8},0),{"No encontrado","X","X"}))))</f>
        <v>ALAMBRE RECOCIDO</v>
      </c>
      <c r="MXI120" s="12" t="str">
        <v>Kg</v>
      </c>
      <c r="MXJ120" s="4">
        <v>22</v>
      </c>
      <c r="MXK120" s="1">
        <f t="shared" ref="MXK120" si="9365">(MXK118+MXK119)*0.03</f>
        <v>0.1</v>
      </c>
      <c r="MXL120" s="4">
        <f t="shared" si="2356"/>
        <v>2.2000000000000002</v>
      </c>
      <c r="MXO120" s="1" t="s">
        <v>539</v>
      </c>
      <c r="MXP120" s="4" t="str" cm="1">
        <f t="array" ref="MXP120:MXR120">IFERROR(VLOOKUP(MXO120,[1]MA!$A$6:$D$32,{2,3,4},0),IFERROR(VLOOKUP(MXO120,[1]MO!$A$6:$D$26,{2,3,4},0),IFERROR(VLOOKUP(MXO120,[1]MQ!$A$6:$D$26,{2,3,4},0),IFERROR(VLOOKUP(MXO120,[1]BA!$A$6:$H$184,{2,5,8},0),{"No encontrado","X","X"}))))</f>
        <v>ALAMBRE RECOCIDO</v>
      </c>
      <c r="MXQ120" s="12" t="str">
        <v>Kg</v>
      </c>
      <c r="MXR120" s="4">
        <v>22</v>
      </c>
      <c r="MXS120" s="1">
        <f t="shared" ref="MXS120" si="9366">(MXS118+MXS119)*0.03</f>
        <v>0.1</v>
      </c>
      <c r="MXT120" s="4">
        <f t="shared" si="2358"/>
        <v>2.2000000000000002</v>
      </c>
      <c r="MXW120" s="1" t="s">
        <v>539</v>
      </c>
      <c r="MXX120" s="4" t="str" cm="1">
        <f t="array" ref="MXX120:MXZ120">IFERROR(VLOOKUP(MXW120,[1]MA!$A$6:$D$32,{2,3,4},0),IFERROR(VLOOKUP(MXW120,[1]MO!$A$6:$D$26,{2,3,4},0),IFERROR(VLOOKUP(MXW120,[1]MQ!$A$6:$D$26,{2,3,4},0),IFERROR(VLOOKUP(MXW120,[1]BA!$A$6:$H$184,{2,5,8},0),{"No encontrado","X","X"}))))</f>
        <v>ALAMBRE RECOCIDO</v>
      </c>
      <c r="MXY120" s="12" t="str">
        <v>Kg</v>
      </c>
      <c r="MXZ120" s="4">
        <v>22</v>
      </c>
      <c r="MYA120" s="1">
        <f t="shared" ref="MYA120" si="9367">(MYA118+MYA119)*0.03</f>
        <v>0.1</v>
      </c>
      <c r="MYB120" s="4">
        <f t="shared" si="2360"/>
        <v>2.2000000000000002</v>
      </c>
      <c r="MYE120" s="1" t="s">
        <v>539</v>
      </c>
      <c r="MYF120" s="4" t="str" cm="1">
        <f t="array" ref="MYF120:MYH120">IFERROR(VLOOKUP(MYE120,[1]MA!$A$6:$D$32,{2,3,4},0),IFERROR(VLOOKUP(MYE120,[1]MO!$A$6:$D$26,{2,3,4},0),IFERROR(VLOOKUP(MYE120,[1]MQ!$A$6:$D$26,{2,3,4},0),IFERROR(VLOOKUP(MYE120,[1]BA!$A$6:$H$184,{2,5,8},0),{"No encontrado","X","X"}))))</f>
        <v>ALAMBRE RECOCIDO</v>
      </c>
      <c r="MYG120" s="12" t="str">
        <v>Kg</v>
      </c>
      <c r="MYH120" s="4">
        <v>22</v>
      </c>
      <c r="MYI120" s="1">
        <f t="shared" ref="MYI120" si="9368">(MYI118+MYI119)*0.03</f>
        <v>0.1</v>
      </c>
      <c r="MYJ120" s="4">
        <f t="shared" si="2362"/>
        <v>2.2000000000000002</v>
      </c>
      <c r="MYM120" s="1" t="s">
        <v>539</v>
      </c>
      <c r="MYN120" s="4" t="str" cm="1">
        <f t="array" ref="MYN120:MYP120">IFERROR(VLOOKUP(MYM120,[1]MA!$A$6:$D$32,{2,3,4},0),IFERROR(VLOOKUP(MYM120,[1]MO!$A$6:$D$26,{2,3,4},0),IFERROR(VLOOKUP(MYM120,[1]MQ!$A$6:$D$26,{2,3,4},0),IFERROR(VLOOKUP(MYM120,[1]BA!$A$6:$H$184,{2,5,8},0),{"No encontrado","X","X"}))))</f>
        <v>ALAMBRE RECOCIDO</v>
      </c>
      <c r="MYO120" s="12" t="str">
        <v>Kg</v>
      </c>
      <c r="MYP120" s="4">
        <v>22</v>
      </c>
      <c r="MYQ120" s="1">
        <f t="shared" ref="MYQ120" si="9369">(MYQ118+MYQ119)*0.03</f>
        <v>0.1</v>
      </c>
      <c r="MYR120" s="4">
        <f t="shared" si="2364"/>
        <v>2.2000000000000002</v>
      </c>
      <c r="MYU120" s="1" t="s">
        <v>539</v>
      </c>
      <c r="MYV120" s="4" t="str" cm="1">
        <f t="array" ref="MYV120:MYX120">IFERROR(VLOOKUP(MYU120,[1]MA!$A$6:$D$32,{2,3,4},0),IFERROR(VLOOKUP(MYU120,[1]MO!$A$6:$D$26,{2,3,4},0),IFERROR(VLOOKUP(MYU120,[1]MQ!$A$6:$D$26,{2,3,4},0),IFERROR(VLOOKUP(MYU120,[1]BA!$A$6:$H$184,{2,5,8},0),{"No encontrado","X","X"}))))</f>
        <v>ALAMBRE RECOCIDO</v>
      </c>
      <c r="MYW120" s="12" t="str">
        <v>Kg</v>
      </c>
      <c r="MYX120" s="4">
        <v>22</v>
      </c>
      <c r="MYY120" s="1">
        <f t="shared" ref="MYY120" si="9370">(MYY118+MYY119)*0.03</f>
        <v>0.1</v>
      </c>
      <c r="MYZ120" s="4">
        <f t="shared" si="2366"/>
        <v>2.2000000000000002</v>
      </c>
      <c r="MZC120" s="1" t="s">
        <v>539</v>
      </c>
      <c r="MZD120" s="4" t="str" cm="1">
        <f t="array" ref="MZD120:MZF120">IFERROR(VLOOKUP(MZC120,[1]MA!$A$6:$D$32,{2,3,4},0),IFERROR(VLOOKUP(MZC120,[1]MO!$A$6:$D$26,{2,3,4},0),IFERROR(VLOOKUP(MZC120,[1]MQ!$A$6:$D$26,{2,3,4},0),IFERROR(VLOOKUP(MZC120,[1]BA!$A$6:$H$184,{2,5,8},0),{"No encontrado","X","X"}))))</f>
        <v>ALAMBRE RECOCIDO</v>
      </c>
      <c r="MZE120" s="12" t="str">
        <v>Kg</v>
      </c>
      <c r="MZF120" s="4">
        <v>22</v>
      </c>
      <c r="MZG120" s="1">
        <f t="shared" ref="MZG120" si="9371">(MZG118+MZG119)*0.03</f>
        <v>0.1</v>
      </c>
      <c r="MZH120" s="4">
        <f t="shared" si="2368"/>
        <v>2.2000000000000002</v>
      </c>
      <c r="MZK120" s="1" t="s">
        <v>539</v>
      </c>
      <c r="MZL120" s="4" t="str" cm="1">
        <f t="array" ref="MZL120:MZN120">IFERROR(VLOOKUP(MZK120,[1]MA!$A$6:$D$32,{2,3,4},0),IFERROR(VLOOKUP(MZK120,[1]MO!$A$6:$D$26,{2,3,4},0),IFERROR(VLOOKUP(MZK120,[1]MQ!$A$6:$D$26,{2,3,4},0),IFERROR(VLOOKUP(MZK120,[1]BA!$A$6:$H$184,{2,5,8},0),{"No encontrado","X","X"}))))</f>
        <v>ALAMBRE RECOCIDO</v>
      </c>
      <c r="MZM120" s="12" t="str">
        <v>Kg</v>
      </c>
      <c r="MZN120" s="4">
        <v>22</v>
      </c>
      <c r="MZO120" s="1">
        <f t="shared" ref="MZO120" si="9372">(MZO118+MZO119)*0.03</f>
        <v>0.1</v>
      </c>
      <c r="MZP120" s="4">
        <f t="shared" si="2370"/>
        <v>2.2000000000000002</v>
      </c>
      <c r="MZS120" s="1" t="s">
        <v>539</v>
      </c>
      <c r="MZT120" s="4" t="str" cm="1">
        <f t="array" ref="MZT120:MZV120">IFERROR(VLOOKUP(MZS120,[1]MA!$A$6:$D$32,{2,3,4},0),IFERROR(VLOOKUP(MZS120,[1]MO!$A$6:$D$26,{2,3,4},0),IFERROR(VLOOKUP(MZS120,[1]MQ!$A$6:$D$26,{2,3,4},0),IFERROR(VLOOKUP(MZS120,[1]BA!$A$6:$H$184,{2,5,8},0),{"No encontrado","X","X"}))))</f>
        <v>ALAMBRE RECOCIDO</v>
      </c>
      <c r="MZU120" s="12" t="str">
        <v>Kg</v>
      </c>
      <c r="MZV120" s="4">
        <v>22</v>
      </c>
      <c r="MZW120" s="1">
        <f t="shared" ref="MZW120" si="9373">(MZW118+MZW119)*0.03</f>
        <v>0.1</v>
      </c>
      <c r="MZX120" s="4">
        <f t="shared" si="2372"/>
        <v>2.2000000000000002</v>
      </c>
      <c r="NAA120" s="1" t="s">
        <v>539</v>
      </c>
      <c r="NAB120" s="4" t="str" cm="1">
        <f t="array" ref="NAB120:NAD120">IFERROR(VLOOKUP(NAA120,[1]MA!$A$6:$D$32,{2,3,4},0),IFERROR(VLOOKUP(NAA120,[1]MO!$A$6:$D$26,{2,3,4},0),IFERROR(VLOOKUP(NAA120,[1]MQ!$A$6:$D$26,{2,3,4},0),IFERROR(VLOOKUP(NAA120,[1]BA!$A$6:$H$184,{2,5,8},0),{"No encontrado","X","X"}))))</f>
        <v>ALAMBRE RECOCIDO</v>
      </c>
      <c r="NAC120" s="12" t="str">
        <v>Kg</v>
      </c>
      <c r="NAD120" s="4">
        <v>22</v>
      </c>
      <c r="NAE120" s="1">
        <f t="shared" ref="NAE120" si="9374">(NAE118+NAE119)*0.03</f>
        <v>0.1</v>
      </c>
      <c r="NAF120" s="4">
        <f t="shared" si="2374"/>
        <v>2.2000000000000002</v>
      </c>
      <c r="NAI120" s="1" t="s">
        <v>539</v>
      </c>
      <c r="NAJ120" s="4" t="str" cm="1">
        <f t="array" ref="NAJ120:NAL120">IFERROR(VLOOKUP(NAI120,[1]MA!$A$6:$D$32,{2,3,4},0),IFERROR(VLOOKUP(NAI120,[1]MO!$A$6:$D$26,{2,3,4},0),IFERROR(VLOOKUP(NAI120,[1]MQ!$A$6:$D$26,{2,3,4},0),IFERROR(VLOOKUP(NAI120,[1]BA!$A$6:$H$184,{2,5,8},0),{"No encontrado","X","X"}))))</f>
        <v>ALAMBRE RECOCIDO</v>
      </c>
      <c r="NAK120" s="12" t="str">
        <v>Kg</v>
      </c>
      <c r="NAL120" s="4">
        <v>22</v>
      </c>
      <c r="NAM120" s="1">
        <f t="shared" ref="NAM120" si="9375">(NAM118+NAM119)*0.03</f>
        <v>0.1</v>
      </c>
      <c r="NAN120" s="4">
        <f t="shared" si="2376"/>
        <v>2.2000000000000002</v>
      </c>
      <c r="NAQ120" s="1" t="s">
        <v>539</v>
      </c>
      <c r="NAR120" s="4" t="str" cm="1">
        <f t="array" ref="NAR120:NAT120">IFERROR(VLOOKUP(NAQ120,[1]MA!$A$6:$D$32,{2,3,4},0),IFERROR(VLOOKUP(NAQ120,[1]MO!$A$6:$D$26,{2,3,4},0),IFERROR(VLOOKUP(NAQ120,[1]MQ!$A$6:$D$26,{2,3,4},0),IFERROR(VLOOKUP(NAQ120,[1]BA!$A$6:$H$184,{2,5,8},0),{"No encontrado","X","X"}))))</f>
        <v>ALAMBRE RECOCIDO</v>
      </c>
      <c r="NAS120" s="12" t="str">
        <v>Kg</v>
      </c>
      <c r="NAT120" s="4">
        <v>22</v>
      </c>
      <c r="NAU120" s="1">
        <f t="shared" ref="NAU120" si="9376">(NAU118+NAU119)*0.03</f>
        <v>0.1</v>
      </c>
      <c r="NAV120" s="4">
        <f t="shared" si="2378"/>
        <v>2.2000000000000002</v>
      </c>
      <c r="NAY120" s="1" t="s">
        <v>539</v>
      </c>
      <c r="NAZ120" s="4" t="str" cm="1">
        <f t="array" ref="NAZ120:NBB120">IFERROR(VLOOKUP(NAY120,[1]MA!$A$6:$D$32,{2,3,4},0),IFERROR(VLOOKUP(NAY120,[1]MO!$A$6:$D$26,{2,3,4},0),IFERROR(VLOOKUP(NAY120,[1]MQ!$A$6:$D$26,{2,3,4},0),IFERROR(VLOOKUP(NAY120,[1]BA!$A$6:$H$184,{2,5,8},0),{"No encontrado","X","X"}))))</f>
        <v>ALAMBRE RECOCIDO</v>
      </c>
      <c r="NBA120" s="12" t="str">
        <v>Kg</v>
      </c>
      <c r="NBB120" s="4">
        <v>22</v>
      </c>
      <c r="NBC120" s="1">
        <f t="shared" ref="NBC120" si="9377">(NBC118+NBC119)*0.03</f>
        <v>0.1</v>
      </c>
      <c r="NBD120" s="4">
        <f t="shared" si="2380"/>
        <v>2.2000000000000002</v>
      </c>
      <c r="NBG120" s="1" t="s">
        <v>539</v>
      </c>
      <c r="NBH120" s="4" t="str" cm="1">
        <f t="array" ref="NBH120:NBJ120">IFERROR(VLOOKUP(NBG120,[1]MA!$A$6:$D$32,{2,3,4},0),IFERROR(VLOOKUP(NBG120,[1]MO!$A$6:$D$26,{2,3,4},0),IFERROR(VLOOKUP(NBG120,[1]MQ!$A$6:$D$26,{2,3,4},0),IFERROR(VLOOKUP(NBG120,[1]BA!$A$6:$H$184,{2,5,8},0),{"No encontrado","X","X"}))))</f>
        <v>ALAMBRE RECOCIDO</v>
      </c>
      <c r="NBI120" s="12" t="str">
        <v>Kg</v>
      </c>
      <c r="NBJ120" s="4">
        <v>22</v>
      </c>
      <c r="NBK120" s="1">
        <f t="shared" ref="NBK120" si="9378">(NBK118+NBK119)*0.03</f>
        <v>0.1</v>
      </c>
      <c r="NBL120" s="4">
        <f t="shared" si="2382"/>
        <v>2.2000000000000002</v>
      </c>
      <c r="NBO120" s="1" t="s">
        <v>539</v>
      </c>
      <c r="NBP120" s="4" t="str" cm="1">
        <f t="array" ref="NBP120:NBR120">IFERROR(VLOOKUP(NBO120,[1]MA!$A$6:$D$32,{2,3,4},0),IFERROR(VLOOKUP(NBO120,[1]MO!$A$6:$D$26,{2,3,4},0),IFERROR(VLOOKUP(NBO120,[1]MQ!$A$6:$D$26,{2,3,4},0),IFERROR(VLOOKUP(NBO120,[1]BA!$A$6:$H$184,{2,5,8},0),{"No encontrado","X","X"}))))</f>
        <v>ALAMBRE RECOCIDO</v>
      </c>
      <c r="NBQ120" s="12" t="str">
        <v>Kg</v>
      </c>
      <c r="NBR120" s="4">
        <v>22</v>
      </c>
      <c r="NBS120" s="1">
        <f t="shared" ref="NBS120" si="9379">(NBS118+NBS119)*0.03</f>
        <v>0.1</v>
      </c>
      <c r="NBT120" s="4">
        <f t="shared" si="2384"/>
        <v>2.2000000000000002</v>
      </c>
      <c r="NBW120" s="1" t="s">
        <v>539</v>
      </c>
      <c r="NBX120" s="4" t="str" cm="1">
        <f t="array" ref="NBX120:NBZ120">IFERROR(VLOOKUP(NBW120,[1]MA!$A$6:$D$32,{2,3,4},0),IFERROR(VLOOKUP(NBW120,[1]MO!$A$6:$D$26,{2,3,4},0),IFERROR(VLOOKUP(NBW120,[1]MQ!$A$6:$D$26,{2,3,4},0),IFERROR(VLOOKUP(NBW120,[1]BA!$A$6:$H$184,{2,5,8},0),{"No encontrado","X","X"}))))</f>
        <v>ALAMBRE RECOCIDO</v>
      </c>
      <c r="NBY120" s="12" t="str">
        <v>Kg</v>
      </c>
      <c r="NBZ120" s="4">
        <v>22</v>
      </c>
      <c r="NCA120" s="1">
        <f t="shared" ref="NCA120" si="9380">(NCA118+NCA119)*0.03</f>
        <v>0.1</v>
      </c>
      <c r="NCB120" s="4">
        <f t="shared" si="2386"/>
        <v>2.2000000000000002</v>
      </c>
      <c r="NCE120" s="1" t="s">
        <v>539</v>
      </c>
      <c r="NCF120" s="4" t="str" cm="1">
        <f t="array" ref="NCF120:NCH120">IFERROR(VLOOKUP(NCE120,[1]MA!$A$6:$D$32,{2,3,4},0),IFERROR(VLOOKUP(NCE120,[1]MO!$A$6:$D$26,{2,3,4},0),IFERROR(VLOOKUP(NCE120,[1]MQ!$A$6:$D$26,{2,3,4},0),IFERROR(VLOOKUP(NCE120,[1]BA!$A$6:$H$184,{2,5,8},0),{"No encontrado","X","X"}))))</f>
        <v>ALAMBRE RECOCIDO</v>
      </c>
      <c r="NCG120" s="12" t="str">
        <v>Kg</v>
      </c>
      <c r="NCH120" s="4">
        <v>22</v>
      </c>
      <c r="NCI120" s="1">
        <f t="shared" ref="NCI120" si="9381">(NCI118+NCI119)*0.03</f>
        <v>0.1</v>
      </c>
      <c r="NCJ120" s="4">
        <f t="shared" si="2388"/>
        <v>2.2000000000000002</v>
      </c>
      <c r="NCM120" s="1" t="s">
        <v>539</v>
      </c>
      <c r="NCN120" s="4" t="str" cm="1">
        <f t="array" ref="NCN120:NCP120">IFERROR(VLOOKUP(NCM120,[1]MA!$A$6:$D$32,{2,3,4},0),IFERROR(VLOOKUP(NCM120,[1]MO!$A$6:$D$26,{2,3,4},0),IFERROR(VLOOKUP(NCM120,[1]MQ!$A$6:$D$26,{2,3,4},0),IFERROR(VLOOKUP(NCM120,[1]BA!$A$6:$H$184,{2,5,8},0),{"No encontrado","X","X"}))))</f>
        <v>ALAMBRE RECOCIDO</v>
      </c>
      <c r="NCO120" s="12" t="str">
        <v>Kg</v>
      </c>
      <c r="NCP120" s="4">
        <v>22</v>
      </c>
      <c r="NCQ120" s="1">
        <f t="shared" ref="NCQ120" si="9382">(NCQ118+NCQ119)*0.03</f>
        <v>0.1</v>
      </c>
      <c r="NCR120" s="4">
        <f t="shared" si="2390"/>
        <v>2.2000000000000002</v>
      </c>
      <c r="NCU120" s="1" t="s">
        <v>539</v>
      </c>
      <c r="NCV120" s="4" t="str" cm="1">
        <f t="array" ref="NCV120:NCX120">IFERROR(VLOOKUP(NCU120,[1]MA!$A$6:$D$32,{2,3,4},0),IFERROR(VLOOKUP(NCU120,[1]MO!$A$6:$D$26,{2,3,4},0),IFERROR(VLOOKUP(NCU120,[1]MQ!$A$6:$D$26,{2,3,4},0),IFERROR(VLOOKUP(NCU120,[1]BA!$A$6:$H$184,{2,5,8},0),{"No encontrado","X","X"}))))</f>
        <v>ALAMBRE RECOCIDO</v>
      </c>
      <c r="NCW120" s="12" t="str">
        <v>Kg</v>
      </c>
      <c r="NCX120" s="4">
        <v>22</v>
      </c>
      <c r="NCY120" s="1">
        <f t="shared" ref="NCY120" si="9383">(NCY118+NCY119)*0.03</f>
        <v>0.1</v>
      </c>
      <c r="NCZ120" s="4">
        <f t="shared" si="2392"/>
        <v>2.2000000000000002</v>
      </c>
      <c r="NDC120" s="1" t="s">
        <v>539</v>
      </c>
      <c r="NDD120" s="4" t="str" cm="1">
        <f t="array" ref="NDD120:NDF120">IFERROR(VLOOKUP(NDC120,[1]MA!$A$6:$D$32,{2,3,4},0),IFERROR(VLOOKUP(NDC120,[1]MO!$A$6:$D$26,{2,3,4},0),IFERROR(VLOOKUP(NDC120,[1]MQ!$A$6:$D$26,{2,3,4},0),IFERROR(VLOOKUP(NDC120,[1]BA!$A$6:$H$184,{2,5,8},0),{"No encontrado","X","X"}))))</f>
        <v>ALAMBRE RECOCIDO</v>
      </c>
      <c r="NDE120" s="12" t="str">
        <v>Kg</v>
      </c>
      <c r="NDF120" s="4">
        <v>22</v>
      </c>
      <c r="NDG120" s="1">
        <f t="shared" ref="NDG120" si="9384">(NDG118+NDG119)*0.03</f>
        <v>0.1</v>
      </c>
      <c r="NDH120" s="4">
        <f t="shared" si="2394"/>
        <v>2.2000000000000002</v>
      </c>
      <c r="NDK120" s="1" t="s">
        <v>539</v>
      </c>
      <c r="NDL120" s="4" t="str" cm="1">
        <f t="array" ref="NDL120:NDN120">IFERROR(VLOOKUP(NDK120,[1]MA!$A$6:$D$32,{2,3,4},0),IFERROR(VLOOKUP(NDK120,[1]MO!$A$6:$D$26,{2,3,4},0),IFERROR(VLOOKUP(NDK120,[1]MQ!$A$6:$D$26,{2,3,4},0),IFERROR(VLOOKUP(NDK120,[1]BA!$A$6:$H$184,{2,5,8},0),{"No encontrado","X","X"}))))</f>
        <v>ALAMBRE RECOCIDO</v>
      </c>
      <c r="NDM120" s="12" t="str">
        <v>Kg</v>
      </c>
      <c r="NDN120" s="4">
        <v>22</v>
      </c>
      <c r="NDO120" s="1">
        <f t="shared" ref="NDO120" si="9385">(NDO118+NDO119)*0.03</f>
        <v>0.1</v>
      </c>
      <c r="NDP120" s="4">
        <f t="shared" si="2396"/>
        <v>2.2000000000000002</v>
      </c>
      <c r="NDS120" s="1" t="s">
        <v>539</v>
      </c>
      <c r="NDT120" s="4" t="str" cm="1">
        <f t="array" ref="NDT120:NDV120">IFERROR(VLOOKUP(NDS120,[1]MA!$A$6:$D$32,{2,3,4},0),IFERROR(VLOOKUP(NDS120,[1]MO!$A$6:$D$26,{2,3,4},0),IFERROR(VLOOKUP(NDS120,[1]MQ!$A$6:$D$26,{2,3,4},0),IFERROR(VLOOKUP(NDS120,[1]BA!$A$6:$H$184,{2,5,8},0),{"No encontrado","X","X"}))))</f>
        <v>ALAMBRE RECOCIDO</v>
      </c>
      <c r="NDU120" s="12" t="str">
        <v>Kg</v>
      </c>
      <c r="NDV120" s="4">
        <v>22</v>
      </c>
      <c r="NDW120" s="1">
        <f t="shared" ref="NDW120" si="9386">(NDW118+NDW119)*0.03</f>
        <v>0.1</v>
      </c>
      <c r="NDX120" s="4">
        <f t="shared" si="2398"/>
        <v>2.2000000000000002</v>
      </c>
      <c r="NEA120" s="1" t="s">
        <v>539</v>
      </c>
      <c r="NEB120" s="4" t="str" cm="1">
        <f t="array" ref="NEB120:NED120">IFERROR(VLOOKUP(NEA120,[1]MA!$A$6:$D$32,{2,3,4},0),IFERROR(VLOOKUP(NEA120,[1]MO!$A$6:$D$26,{2,3,4},0),IFERROR(VLOOKUP(NEA120,[1]MQ!$A$6:$D$26,{2,3,4},0),IFERROR(VLOOKUP(NEA120,[1]BA!$A$6:$H$184,{2,5,8},0),{"No encontrado","X","X"}))))</f>
        <v>ALAMBRE RECOCIDO</v>
      </c>
      <c r="NEC120" s="12" t="str">
        <v>Kg</v>
      </c>
      <c r="NED120" s="4">
        <v>22</v>
      </c>
      <c r="NEE120" s="1">
        <f t="shared" ref="NEE120" si="9387">(NEE118+NEE119)*0.03</f>
        <v>0.1</v>
      </c>
      <c r="NEF120" s="4">
        <f t="shared" si="2400"/>
        <v>2.2000000000000002</v>
      </c>
      <c r="NEI120" s="1" t="s">
        <v>539</v>
      </c>
      <c r="NEJ120" s="4" t="str" cm="1">
        <f t="array" ref="NEJ120:NEL120">IFERROR(VLOOKUP(NEI120,[1]MA!$A$6:$D$32,{2,3,4},0),IFERROR(VLOOKUP(NEI120,[1]MO!$A$6:$D$26,{2,3,4},0),IFERROR(VLOOKUP(NEI120,[1]MQ!$A$6:$D$26,{2,3,4},0),IFERROR(VLOOKUP(NEI120,[1]BA!$A$6:$H$184,{2,5,8},0),{"No encontrado","X","X"}))))</f>
        <v>ALAMBRE RECOCIDO</v>
      </c>
      <c r="NEK120" s="12" t="str">
        <v>Kg</v>
      </c>
      <c r="NEL120" s="4">
        <v>22</v>
      </c>
      <c r="NEM120" s="1">
        <f t="shared" ref="NEM120" si="9388">(NEM118+NEM119)*0.03</f>
        <v>0.1</v>
      </c>
      <c r="NEN120" s="4">
        <f t="shared" si="2402"/>
        <v>2.2000000000000002</v>
      </c>
      <c r="NEQ120" s="1" t="s">
        <v>539</v>
      </c>
      <c r="NER120" s="4" t="str" cm="1">
        <f t="array" ref="NER120:NET120">IFERROR(VLOOKUP(NEQ120,[1]MA!$A$6:$D$32,{2,3,4},0),IFERROR(VLOOKUP(NEQ120,[1]MO!$A$6:$D$26,{2,3,4},0),IFERROR(VLOOKUP(NEQ120,[1]MQ!$A$6:$D$26,{2,3,4},0),IFERROR(VLOOKUP(NEQ120,[1]BA!$A$6:$H$184,{2,5,8},0),{"No encontrado","X","X"}))))</f>
        <v>ALAMBRE RECOCIDO</v>
      </c>
      <c r="NES120" s="12" t="str">
        <v>Kg</v>
      </c>
      <c r="NET120" s="4">
        <v>22</v>
      </c>
      <c r="NEU120" s="1">
        <f t="shared" ref="NEU120" si="9389">(NEU118+NEU119)*0.03</f>
        <v>0.1</v>
      </c>
      <c r="NEV120" s="4">
        <f t="shared" si="2404"/>
        <v>2.2000000000000002</v>
      </c>
      <c r="NEY120" s="1" t="s">
        <v>539</v>
      </c>
      <c r="NEZ120" s="4" t="str" cm="1">
        <f t="array" ref="NEZ120:NFB120">IFERROR(VLOOKUP(NEY120,[1]MA!$A$6:$D$32,{2,3,4},0),IFERROR(VLOOKUP(NEY120,[1]MO!$A$6:$D$26,{2,3,4},0),IFERROR(VLOOKUP(NEY120,[1]MQ!$A$6:$D$26,{2,3,4},0),IFERROR(VLOOKUP(NEY120,[1]BA!$A$6:$H$184,{2,5,8},0),{"No encontrado","X","X"}))))</f>
        <v>ALAMBRE RECOCIDO</v>
      </c>
      <c r="NFA120" s="12" t="str">
        <v>Kg</v>
      </c>
      <c r="NFB120" s="4">
        <v>22</v>
      </c>
      <c r="NFC120" s="1">
        <f t="shared" ref="NFC120" si="9390">(NFC118+NFC119)*0.03</f>
        <v>0.1</v>
      </c>
      <c r="NFD120" s="4">
        <f t="shared" si="2406"/>
        <v>2.2000000000000002</v>
      </c>
      <c r="NFG120" s="1" t="s">
        <v>539</v>
      </c>
      <c r="NFH120" s="4" t="str" cm="1">
        <f t="array" ref="NFH120:NFJ120">IFERROR(VLOOKUP(NFG120,[1]MA!$A$6:$D$32,{2,3,4},0),IFERROR(VLOOKUP(NFG120,[1]MO!$A$6:$D$26,{2,3,4},0),IFERROR(VLOOKUP(NFG120,[1]MQ!$A$6:$D$26,{2,3,4},0),IFERROR(VLOOKUP(NFG120,[1]BA!$A$6:$H$184,{2,5,8},0),{"No encontrado","X","X"}))))</f>
        <v>ALAMBRE RECOCIDO</v>
      </c>
      <c r="NFI120" s="12" t="str">
        <v>Kg</v>
      </c>
      <c r="NFJ120" s="4">
        <v>22</v>
      </c>
      <c r="NFK120" s="1">
        <f t="shared" ref="NFK120" si="9391">(NFK118+NFK119)*0.03</f>
        <v>0.1</v>
      </c>
      <c r="NFL120" s="4">
        <f t="shared" si="2408"/>
        <v>2.2000000000000002</v>
      </c>
      <c r="NFO120" s="1" t="s">
        <v>539</v>
      </c>
      <c r="NFP120" s="4" t="str" cm="1">
        <f t="array" ref="NFP120:NFR120">IFERROR(VLOOKUP(NFO120,[1]MA!$A$6:$D$32,{2,3,4},0),IFERROR(VLOOKUP(NFO120,[1]MO!$A$6:$D$26,{2,3,4},0),IFERROR(VLOOKUP(NFO120,[1]MQ!$A$6:$D$26,{2,3,4},0),IFERROR(VLOOKUP(NFO120,[1]BA!$A$6:$H$184,{2,5,8},0),{"No encontrado","X","X"}))))</f>
        <v>ALAMBRE RECOCIDO</v>
      </c>
      <c r="NFQ120" s="12" t="str">
        <v>Kg</v>
      </c>
      <c r="NFR120" s="4">
        <v>22</v>
      </c>
      <c r="NFS120" s="1">
        <f t="shared" ref="NFS120" si="9392">(NFS118+NFS119)*0.03</f>
        <v>0.1</v>
      </c>
      <c r="NFT120" s="4">
        <f t="shared" si="2410"/>
        <v>2.2000000000000002</v>
      </c>
      <c r="NFW120" s="1" t="s">
        <v>539</v>
      </c>
      <c r="NFX120" s="4" t="str" cm="1">
        <f t="array" ref="NFX120:NFZ120">IFERROR(VLOOKUP(NFW120,[1]MA!$A$6:$D$32,{2,3,4},0),IFERROR(VLOOKUP(NFW120,[1]MO!$A$6:$D$26,{2,3,4},0),IFERROR(VLOOKUP(NFW120,[1]MQ!$A$6:$D$26,{2,3,4},0),IFERROR(VLOOKUP(NFW120,[1]BA!$A$6:$H$184,{2,5,8},0),{"No encontrado","X","X"}))))</f>
        <v>ALAMBRE RECOCIDO</v>
      </c>
      <c r="NFY120" s="12" t="str">
        <v>Kg</v>
      </c>
      <c r="NFZ120" s="4">
        <v>22</v>
      </c>
      <c r="NGA120" s="1">
        <f t="shared" ref="NGA120" si="9393">(NGA118+NGA119)*0.03</f>
        <v>0.1</v>
      </c>
      <c r="NGB120" s="4">
        <f t="shared" si="2412"/>
        <v>2.2000000000000002</v>
      </c>
      <c r="NGE120" s="1" t="s">
        <v>539</v>
      </c>
      <c r="NGF120" s="4" t="str" cm="1">
        <f t="array" ref="NGF120:NGH120">IFERROR(VLOOKUP(NGE120,[1]MA!$A$6:$D$32,{2,3,4},0),IFERROR(VLOOKUP(NGE120,[1]MO!$A$6:$D$26,{2,3,4},0),IFERROR(VLOOKUP(NGE120,[1]MQ!$A$6:$D$26,{2,3,4},0),IFERROR(VLOOKUP(NGE120,[1]BA!$A$6:$H$184,{2,5,8},0),{"No encontrado","X","X"}))))</f>
        <v>ALAMBRE RECOCIDO</v>
      </c>
      <c r="NGG120" s="12" t="str">
        <v>Kg</v>
      </c>
      <c r="NGH120" s="4">
        <v>22</v>
      </c>
      <c r="NGI120" s="1">
        <f t="shared" ref="NGI120" si="9394">(NGI118+NGI119)*0.03</f>
        <v>0.1</v>
      </c>
      <c r="NGJ120" s="4">
        <f t="shared" si="2414"/>
        <v>2.2000000000000002</v>
      </c>
      <c r="NGM120" s="1" t="s">
        <v>539</v>
      </c>
      <c r="NGN120" s="4" t="str" cm="1">
        <f t="array" ref="NGN120:NGP120">IFERROR(VLOOKUP(NGM120,[1]MA!$A$6:$D$32,{2,3,4},0),IFERROR(VLOOKUP(NGM120,[1]MO!$A$6:$D$26,{2,3,4},0),IFERROR(VLOOKUP(NGM120,[1]MQ!$A$6:$D$26,{2,3,4},0),IFERROR(VLOOKUP(NGM120,[1]BA!$A$6:$H$184,{2,5,8},0),{"No encontrado","X","X"}))))</f>
        <v>ALAMBRE RECOCIDO</v>
      </c>
      <c r="NGO120" s="12" t="str">
        <v>Kg</v>
      </c>
      <c r="NGP120" s="4">
        <v>22</v>
      </c>
      <c r="NGQ120" s="1">
        <f t="shared" ref="NGQ120" si="9395">(NGQ118+NGQ119)*0.03</f>
        <v>0.1</v>
      </c>
      <c r="NGR120" s="4">
        <f t="shared" si="2416"/>
        <v>2.2000000000000002</v>
      </c>
      <c r="NGU120" s="1" t="s">
        <v>539</v>
      </c>
      <c r="NGV120" s="4" t="str" cm="1">
        <f t="array" ref="NGV120:NGX120">IFERROR(VLOOKUP(NGU120,[1]MA!$A$6:$D$32,{2,3,4},0),IFERROR(VLOOKUP(NGU120,[1]MO!$A$6:$D$26,{2,3,4},0),IFERROR(VLOOKUP(NGU120,[1]MQ!$A$6:$D$26,{2,3,4},0),IFERROR(VLOOKUP(NGU120,[1]BA!$A$6:$H$184,{2,5,8},0),{"No encontrado","X","X"}))))</f>
        <v>ALAMBRE RECOCIDO</v>
      </c>
      <c r="NGW120" s="12" t="str">
        <v>Kg</v>
      </c>
      <c r="NGX120" s="4">
        <v>22</v>
      </c>
      <c r="NGY120" s="1">
        <f t="shared" ref="NGY120" si="9396">(NGY118+NGY119)*0.03</f>
        <v>0.1</v>
      </c>
      <c r="NGZ120" s="4">
        <f t="shared" si="2418"/>
        <v>2.2000000000000002</v>
      </c>
      <c r="NHC120" s="1" t="s">
        <v>539</v>
      </c>
      <c r="NHD120" s="4" t="str" cm="1">
        <f t="array" ref="NHD120:NHF120">IFERROR(VLOOKUP(NHC120,[1]MA!$A$6:$D$32,{2,3,4},0),IFERROR(VLOOKUP(NHC120,[1]MO!$A$6:$D$26,{2,3,4},0),IFERROR(VLOOKUP(NHC120,[1]MQ!$A$6:$D$26,{2,3,4},0),IFERROR(VLOOKUP(NHC120,[1]BA!$A$6:$H$184,{2,5,8},0),{"No encontrado","X","X"}))))</f>
        <v>ALAMBRE RECOCIDO</v>
      </c>
      <c r="NHE120" s="12" t="str">
        <v>Kg</v>
      </c>
      <c r="NHF120" s="4">
        <v>22</v>
      </c>
      <c r="NHG120" s="1">
        <f t="shared" ref="NHG120" si="9397">(NHG118+NHG119)*0.03</f>
        <v>0.1</v>
      </c>
      <c r="NHH120" s="4">
        <f t="shared" si="2420"/>
        <v>2.2000000000000002</v>
      </c>
      <c r="NHK120" s="1" t="s">
        <v>539</v>
      </c>
      <c r="NHL120" s="4" t="str" cm="1">
        <f t="array" ref="NHL120:NHN120">IFERROR(VLOOKUP(NHK120,[1]MA!$A$6:$D$32,{2,3,4},0),IFERROR(VLOOKUP(NHK120,[1]MO!$A$6:$D$26,{2,3,4},0),IFERROR(VLOOKUP(NHK120,[1]MQ!$A$6:$D$26,{2,3,4},0),IFERROR(VLOOKUP(NHK120,[1]BA!$A$6:$H$184,{2,5,8},0),{"No encontrado","X","X"}))))</f>
        <v>ALAMBRE RECOCIDO</v>
      </c>
      <c r="NHM120" s="12" t="str">
        <v>Kg</v>
      </c>
      <c r="NHN120" s="4">
        <v>22</v>
      </c>
      <c r="NHO120" s="1">
        <f t="shared" ref="NHO120" si="9398">(NHO118+NHO119)*0.03</f>
        <v>0.1</v>
      </c>
      <c r="NHP120" s="4">
        <f t="shared" si="2422"/>
        <v>2.2000000000000002</v>
      </c>
      <c r="NHS120" s="1" t="s">
        <v>539</v>
      </c>
      <c r="NHT120" s="4" t="str" cm="1">
        <f t="array" ref="NHT120:NHV120">IFERROR(VLOOKUP(NHS120,[1]MA!$A$6:$D$32,{2,3,4},0),IFERROR(VLOOKUP(NHS120,[1]MO!$A$6:$D$26,{2,3,4},0),IFERROR(VLOOKUP(NHS120,[1]MQ!$A$6:$D$26,{2,3,4},0),IFERROR(VLOOKUP(NHS120,[1]BA!$A$6:$H$184,{2,5,8},0),{"No encontrado","X","X"}))))</f>
        <v>ALAMBRE RECOCIDO</v>
      </c>
      <c r="NHU120" s="12" t="str">
        <v>Kg</v>
      </c>
      <c r="NHV120" s="4">
        <v>22</v>
      </c>
      <c r="NHW120" s="1">
        <f t="shared" ref="NHW120" si="9399">(NHW118+NHW119)*0.03</f>
        <v>0.1</v>
      </c>
      <c r="NHX120" s="4">
        <f t="shared" si="2424"/>
        <v>2.2000000000000002</v>
      </c>
      <c r="NIA120" s="1" t="s">
        <v>539</v>
      </c>
      <c r="NIB120" s="4" t="str" cm="1">
        <f t="array" ref="NIB120:NID120">IFERROR(VLOOKUP(NIA120,[1]MA!$A$6:$D$32,{2,3,4},0),IFERROR(VLOOKUP(NIA120,[1]MO!$A$6:$D$26,{2,3,4},0),IFERROR(VLOOKUP(NIA120,[1]MQ!$A$6:$D$26,{2,3,4},0),IFERROR(VLOOKUP(NIA120,[1]BA!$A$6:$H$184,{2,5,8},0),{"No encontrado","X","X"}))))</f>
        <v>ALAMBRE RECOCIDO</v>
      </c>
      <c r="NIC120" s="12" t="str">
        <v>Kg</v>
      </c>
      <c r="NID120" s="4">
        <v>22</v>
      </c>
      <c r="NIE120" s="1">
        <f t="shared" ref="NIE120" si="9400">(NIE118+NIE119)*0.03</f>
        <v>0.1</v>
      </c>
      <c r="NIF120" s="4">
        <f t="shared" si="2426"/>
        <v>2.2000000000000002</v>
      </c>
      <c r="NII120" s="1" t="s">
        <v>539</v>
      </c>
      <c r="NIJ120" s="4" t="str" cm="1">
        <f t="array" ref="NIJ120:NIL120">IFERROR(VLOOKUP(NII120,[1]MA!$A$6:$D$32,{2,3,4},0),IFERROR(VLOOKUP(NII120,[1]MO!$A$6:$D$26,{2,3,4},0),IFERROR(VLOOKUP(NII120,[1]MQ!$A$6:$D$26,{2,3,4},0),IFERROR(VLOOKUP(NII120,[1]BA!$A$6:$H$184,{2,5,8},0),{"No encontrado","X","X"}))))</f>
        <v>ALAMBRE RECOCIDO</v>
      </c>
      <c r="NIK120" s="12" t="str">
        <v>Kg</v>
      </c>
      <c r="NIL120" s="4">
        <v>22</v>
      </c>
      <c r="NIM120" s="1">
        <f t="shared" ref="NIM120" si="9401">(NIM118+NIM119)*0.03</f>
        <v>0.1</v>
      </c>
      <c r="NIN120" s="4">
        <f t="shared" si="2428"/>
        <v>2.2000000000000002</v>
      </c>
      <c r="NIQ120" s="1" t="s">
        <v>539</v>
      </c>
      <c r="NIR120" s="4" t="str" cm="1">
        <f t="array" ref="NIR120:NIT120">IFERROR(VLOOKUP(NIQ120,[1]MA!$A$6:$D$32,{2,3,4},0),IFERROR(VLOOKUP(NIQ120,[1]MO!$A$6:$D$26,{2,3,4},0),IFERROR(VLOOKUP(NIQ120,[1]MQ!$A$6:$D$26,{2,3,4},0),IFERROR(VLOOKUP(NIQ120,[1]BA!$A$6:$H$184,{2,5,8},0),{"No encontrado","X","X"}))))</f>
        <v>ALAMBRE RECOCIDO</v>
      </c>
      <c r="NIS120" s="12" t="str">
        <v>Kg</v>
      </c>
      <c r="NIT120" s="4">
        <v>22</v>
      </c>
      <c r="NIU120" s="1">
        <f t="shared" ref="NIU120" si="9402">(NIU118+NIU119)*0.03</f>
        <v>0.1</v>
      </c>
      <c r="NIV120" s="4">
        <f t="shared" si="2430"/>
        <v>2.2000000000000002</v>
      </c>
      <c r="NIY120" s="1" t="s">
        <v>539</v>
      </c>
      <c r="NIZ120" s="4" t="str" cm="1">
        <f t="array" ref="NIZ120:NJB120">IFERROR(VLOOKUP(NIY120,[1]MA!$A$6:$D$32,{2,3,4},0),IFERROR(VLOOKUP(NIY120,[1]MO!$A$6:$D$26,{2,3,4},0),IFERROR(VLOOKUP(NIY120,[1]MQ!$A$6:$D$26,{2,3,4},0),IFERROR(VLOOKUP(NIY120,[1]BA!$A$6:$H$184,{2,5,8},0),{"No encontrado","X","X"}))))</f>
        <v>ALAMBRE RECOCIDO</v>
      </c>
      <c r="NJA120" s="12" t="str">
        <v>Kg</v>
      </c>
      <c r="NJB120" s="4">
        <v>22</v>
      </c>
      <c r="NJC120" s="1">
        <f t="shared" ref="NJC120" si="9403">(NJC118+NJC119)*0.03</f>
        <v>0.1</v>
      </c>
      <c r="NJD120" s="4">
        <f t="shared" si="2432"/>
        <v>2.2000000000000002</v>
      </c>
      <c r="NJG120" s="1" t="s">
        <v>539</v>
      </c>
      <c r="NJH120" s="4" t="str" cm="1">
        <f t="array" ref="NJH120:NJJ120">IFERROR(VLOOKUP(NJG120,[1]MA!$A$6:$D$32,{2,3,4},0),IFERROR(VLOOKUP(NJG120,[1]MO!$A$6:$D$26,{2,3,4},0),IFERROR(VLOOKUP(NJG120,[1]MQ!$A$6:$D$26,{2,3,4},0),IFERROR(VLOOKUP(NJG120,[1]BA!$A$6:$H$184,{2,5,8},0),{"No encontrado","X","X"}))))</f>
        <v>ALAMBRE RECOCIDO</v>
      </c>
      <c r="NJI120" s="12" t="str">
        <v>Kg</v>
      </c>
      <c r="NJJ120" s="4">
        <v>22</v>
      </c>
      <c r="NJK120" s="1">
        <f t="shared" ref="NJK120" si="9404">(NJK118+NJK119)*0.03</f>
        <v>0.1</v>
      </c>
      <c r="NJL120" s="4">
        <f t="shared" si="2434"/>
        <v>2.2000000000000002</v>
      </c>
      <c r="NJO120" s="1" t="s">
        <v>539</v>
      </c>
      <c r="NJP120" s="4" t="str" cm="1">
        <f t="array" ref="NJP120:NJR120">IFERROR(VLOOKUP(NJO120,[1]MA!$A$6:$D$32,{2,3,4},0),IFERROR(VLOOKUP(NJO120,[1]MO!$A$6:$D$26,{2,3,4},0),IFERROR(VLOOKUP(NJO120,[1]MQ!$A$6:$D$26,{2,3,4},0),IFERROR(VLOOKUP(NJO120,[1]BA!$A$6:$H$184,{2,5,8},0),{"No encontrado","X","X"}))))</f>
        <v>ALAMBRE RECOCIDO</v>
      </c>
      <c r="NJQ120" s="12" t="str">
        <v>Kg</v>
      </c>
      <c r="NJR120" s="4">
        <v>22</v>
      </c>
      <c r="NJS120" s="1">
        <f t="shared" ref="NJS120" si="9405">(NJS118+NJS119)*0.03</f>
        <v>0.1</v>
      </c>
      <c r="NJT120" s="4">
        <f t="shared" si="2436"/>
        <v>2.2000000000000002</v>
      </c>
      <c r="NJW120" s="1" t="s">
        <v>539</v>
      </c>
      <c r="NJX120" s="4" t="str" cm="1">
        <f t="array" ref="NJX120:NJZ120">IFERROR(VLOOKUP(NJW120,[1]MA!$A$6:$D$32,{2,3,4},0),IFERROR(VLOOKUP(NJW120,[1]MO!$A$6:$D$26,{2,3,4},0),IFERROR(VLOOKUP(NJW120,[1]MQ!$A$6:$D$26,{2,3,4},0),IFERROR(VLOOKUP(NJW120,[1]BA!$A$6:$H$184,{2,5,8},0),{"No encontrado","X","X"}))))</f>
        <v>ALAMBRE RECOCIDO</v>
      </c>
      <c r="NJY120" s="12" t="str">
        <v>Kg</v>
      </c>
      <c r="NJZ120" s="4">
        <v>22</v>
      </c>
      <c r="NKA120" s="1">
        <f t="shared" ref="NKA120" si="9406">(NKA118+NKA119)*0.03</f>
        <v>0.1</v>
      </c>
      <c r="NKB120" s="4">
        <f t="shared" si="2438"/>
        <v>2.2000000000000002</v>
      </c>
      <c r="NKE120" s="1" t="s">
        <v>539</v>
      </c>
      <c r="NKF120" s="4" t="str" cm="1">
        <f t="array" ref="NKF120:NKH120">IFERROR(VLOOKUP(NKE120,[1]MA!$A$6:$D$32,{2,3,4},0),IFERROR(VLOOKUP(NKE120,[1]MO!$A$6:$D$26,{2,3,4},0),IFERROR(VLOOKUP(NKE120,[1]MQ!$A$6:$D$26,{2,3,4},0),IFERROR(VLOOKUP(NKE120,[1]BA!$A$6:$H$184,{2,5,8},0),{"No encontrado","X","X"}))))</f>
        <v>ALAMBRE RECOCIDO</v>
      </c>
      <c r="NKG120" s="12" t="str">
        <v>Kg</v>
      </c>
      <c r="NKH120" s="4">
        <v>22</v>
      </c>
      <c r="NKI120" s="1">
        <f t="shared" ref="NKI120" si="9407">(NKI118+NKI119)*0.03</f>
        <v>0.1</v>
      </c>
      <c r="NKJ120" s="4">
        <f t="shared" si="2440"/>
        <v>2.2000000000000002</v>
      </c>
      <c r="NKM120" s="1" t="s">
        <v>539</v>
      </c>
      <c r="NKN120" s="4" t="str" cm="1">
        <f t="array" ref="NKN120:NKP120">IFERROR(VLOOKUP(NKM120,[1]MA!$A$6:$D$32,{2,3,4},0),IFERROR(VLOOKUP(NKM120,[1]MO!$A$6:$D$26,{2,3,4},0),IFERROR(VLOOKUP(NKM120,[1]MQ!$A$6:$D$26,{2,3,4},0),IFERROR(VLOOKUP(NKM120,[1]BA!$A$6:$H$184,{2,5,8},0),{"No encontrado","X","X"}))))</f>
        <v>ALAMBRE RECOCIDO</v>
      </c>
      <c r="NKO120" s="12" t="str">
        <v>Kg</v>
      </c>
      <c r="NKP120" s="4">
        <v>22</v>
      </c>
      <c r="NKQ120" s="1">
        <f t="shared" ref="NKQ120" si="9408">(NKQ118+NKQ119)*0.03</f>
        <v>0.1</v>
      </c>
      <c r="NKR120" s="4">
        <f t="shared" si="2442"/>
        <v>2.2000000000000002</v>
      </c>
      <c r="NKU120" s="1" t="s">
        <v>539</v>
      </c>
      <c r="NKV120" s="4" t="str" cm="1">
        <f t="array" ref="NKV120:NKX120">IFERROR(VLOOKUP(NKU120,[1]MA!$A$6:$D$32,{2,3,4},0),IFERROR(VLOOKUP(NKU120,[1]MO!$A$6:$D$26,{2,3,4},0),IFERROR(VLOOKUP(NKU120,[1]MQ!$A$6:$D$26,{2,3,4},0),IFERROR(VLOOKUP(NKU120,[1]BA!$A$6:$H$184,{2,5,8},0),{"No encontrado","X","X"}))))</f>
        <v>ALAMBRE RECOCIDO</v>
      </c>
      <c r="NKW120" s="12" t="str">
        <v>Kg</v>
      </c>
      <c r="NKX120" s="4">
        <v>22</v>
      </c>
      <c r="NKY120" s="1">
        <f t="shared" ref="NKY120" si="9409">(NKY118+NKY119)*0.03</f>
        <v>0.1</v>
      </c>
      <c r="NKZ120" s="4">
        <f t="shared" si="2444"/>
        <v>2.2000000000000002</v>
      </c>
      <c r="NLC120" s="1" t="s">
        <v>539</v>
      </c>
      <c r="NLD120" s="4" t="str" cm="1">
        <f t="array" ref="NLD120:NLF120">IFERROR(VLOOKUP(NLC120,[1]MA!$A$6:$D$32,{2,3,4},0),IFERROR(VLOOKUP(NLC120,[1]MO!$A$6:$D$26,{2,3,4},0),IFERROR(VLOOKUP(NLC120,[1]MQ!$A$6:$D$26,{2,3,4},0),IFERROR(VLOOKUP(NLC120,[1]BA!$A$6:$H$184,{2,5,8},0),{"No encontrado","X","X"}))))</f>
        <v>ALAMBRE RECOCIDO</v>
      </c>
      <c r="NLE120" s="12" t="str">
        <v>Kg</v>
      </c>
      <c r="NLF120" s="4">
        <v>22</v>
      </c>
      <c r="NLG120" s="1">
        <f t="shared" ref="NLG120" si="9410">(NLG118+NLG119)*0.03</f>
        <v>0.1</v>
      </c>
      <c r="NLH120" s="4">
        <f t="shared" si="2446"/>
        <v>2.2000000000000002</v>
      </c>
      <c r="NLK120" s="1" t="s">
        <v>539</v>
      </c>
      <c r="NLL120" s="4" t="str" cm="1">
        <f t="array" ref="NLL120:NLN120">IFERROR(VLOOKUP(NLK120,[1]MA!$A$6:$D$32,{2,3,4},0),IFERROR(VLOOKUP(NLK120,[1]MO!$A$6:$D$26,{2,3,4},0),IFERROR(VLOOKUP(NLK120,[1]MQ!$A$6:$D$26,{2,3,4},0),IFERROR(VLOOKUP(NLK120,[1]BA!$A$6:$H$184,{2,5,8},0),{"No encontrado","X","X"}))))</f>
        <v>ALAMBRE RECOCIDO</v>
      </c>
      <c r="NLM120" s="12" t="str">
        <v>Kg</v>
      </c>
      <c r="NLN120" s="4">
        <v>22</v>
      </c>
      <c r="NLO120" s="1">
        <f t="shared" ref="NLO120" si="9411">(NLO118+NLO119)*0.03</f>
        <v>0.1</v>
      </c>
      <c r="NLP120" s="4">
        <f t="shared" si="2448"/>
        <v>2.2000000000000002</v>
      </c>
      <c r="NLS120" s="1" t="s">
        <v>539</v>
      </c>
      <c r="NLT120" s="4" t="str" cm="1">
        <f t="array" ref="NLT120:NLV120">IFERROR(VLOOKUP(NLS120,[1]MA!$A$6:$D$32,{2,3,4},0),IFERROR(VLOOKUP(NLS120,[1]MO!$A$6:$D$26,{2,3,4},0),IFERROR(VLOOKUP(NLS120,[1]MQ!$A$6:$D$26,{2,3,4},0),IFERROR(VLOOKUP(NLS120,[1]BA!$A$6:$H$184,{2,5,8},0),{"No encontrado","X","X"}))))</f>
        <v>ALAMBRE RECOCIDO</v>
      </c>
      <c r="NLU120" s="12" t="str">
        <v>Kg</v>
      </c>
      <c r="NLV120" s="4">
        <v>22</v>
      </c>
      <c r="NLW120" s="1">
        <f t="shared" ref="NLW120" si="9412">(NLW118+NLW119)*0.03</f>
        <v>0.1</v>
      </c>
      <c r="NLX120" s="4">
        <f t="shared" si="2450"/>
        <v>2.2000000000000002</v>
      </c>
      <c r="NMA120" s="1" t="s">
        <v>539</v>
      </c>
      <c r="NMB120" s="4" t="str" cm="1">
        <f t="array" ref="NMB120:NMD120">IFERROR(VLOOKUP(NMA120,[1]MA!$A$6:$D$32,{2,3,4},0),IFERROR(VLOOKUP(NMA120,[1]MO!$A$6:$D$26,{2,3,4},0),IFERROR(VLOOKUP(NMA120,[1]MQ!$A$6:$D$26,{2,3,4},0),IFERROR(VLOOKUP(NMA120,[1]BA!$A$6:$H$184,{2,5,8},0),{"No encontrado","X","X"}))))</f>
        <v>ALAMBRE RECOCIDO</v>
      </c>
      <c r="NMC120" s="12" t="str">
        <v>Kg</v>
      </c>
      <c r="NMD120" s="4">
        <v>22</v>
      </c>
      <c r="NME120" s="1">
        <f t="shared" ref="NME120" si="9413">(NME118+NME119)*0.03</f>
        <v>0.1</v>
      </c>
      <c r="NMF120" s="4">
        <f t="shared" si="2452"/>
        <v>2.2000000000000002</v>
      </c>
      <c r="NMI120" s="1" t="s">
        <v>539</v>
      </c>
      <c r="NMJ120" s="4" t="str" cm="1">
        <f t="array" ref="NMJ120:NML120">IFERROR(VLOOKUP(NMI120,[1]MA!$A$6:$D$32,{2,3,4},0),IFERROR(VLOOKUP(NMI120,[1]MO!$A$6:$D$26,{2,3,4},0),IFERROR(VLOOKUP(NMI120,[1]MQ!$A$6:$D$26,{2,3,4},0),IFERROR(VLOOKUP(NMI120,[1]BA!$A$6:$H$184,{2,5,8},0),{"No encontrado","X","X"}))))</f>
        <v>ALAMBRE RECOCIDO</v>
      </c>
      <c r="NMK120" s="12" t="str">
        <v>Kg</v>
      </c>
      <c r="NML120" s="4">
        <v>22</v>
      </c>
      <c r="NMM120" s="1">
        <f t="shared" ref="NMM120" si="9414">(NMM118+NMM119)*0.03</f>
        <v>0.1</v>
      </c>
      <c r="NMN120" s="4">
        <f t="shared" si="2454"/>
        <v>2.2000000000000002</v>
      </c>
      <c r="NMQ120" s="1" t="s">
        <v>539</v>
      </c>
      <c r="NMR120" s="4" t="str" cm="1">
        <f t="array" ref="NMR120:NMT120">IFERROR(VLOOKUP(NMQ120,[1]MA!$A$6:$D$32,{2,3,4},0),IFERROR(VLOOKUP(NMQ120,[1]MO!$A$6:$D$26,{2,3,4},0),IFERROR(VLOOKUP(NMQ120,[1]MQ!$A$6:$D$26,{2,3,4},0),IFERROR(VLOOKUP(NMQ120,[1]BA!$A$6:$H$184,{2,5,8},0),{"No encontrado","X","X"}))))</f>
        <v>ALAMBRE RECOCIDO</v>
      </c>
      <c r="NMS120" s="12" t="str">
        <v>Kg</v>
      </c>
      <c r="NMT120" s="4">
        <v>22</v>
      </c>
      <c r="NMU120" s="1">
        <f t="shared" ref="NMU120" si="9415">(NMU118+NMU119)*0.03</f>
        <v>0.1</v>
      </c>
      <c r="NMV120" s="4">
        <f t="shared" si="2456"/>
        <v>2.2000000000000002</v>
      </c>
      <c r="NMY120" s="1" t="s">
        <v>539</v>
      </c>
      <c r="NMZ120" s="4" t="str" cm="1">
        <f t="array" ref="NMZ120:NNB120">IFERROR(VLOOKUP(NMY120,[1]MA!$A$6:$D$32,{2,3,4},0),IFERROR(VLOOKUP(NMY120,[1]MO!$A$6:$D$26,{2,3,4},0),IFERROR(VLOOKUP(NMY120,[1]MQ!$A$6:$D$26,{2,3,4},0),IFERROR(VLOOKUP(NMY120,[1]BA!$A$6:$H$184,{2,5,8},0),{"No encontrado","X","X"}))))</f>
        <v>ALAMBRE RECOCIDO</v>
      </c>
      <c r="NNA120" s="12" t="str">
        <v>Kg</v>
      </c>
      <c r="NNB120" s="4">
        <v>22</v>
      </c>
      <c r="NNC120" s="1">
        <f t="shared" ref="NNC120" si="9416">(NNC118+NNC119)*0.03</f>
        <v>0.1</v>
      </c>
      <c r="NND120" s="4">
        <f t="shared" si="2458"/>
        <v>2.2000000000000002</v>
      </c>
      <c r="NNG120" s="1" t="s">
        <v>539</v>
      </c>
      <c r="NNH120" s="4" t="str" cm="1">
        <f t="array" ref="NNH120:NNJ120">IFERROR(VLOOKUP(NNG120,[1]MA!$A$6:$D$32,{2,3,4},0),IFERROR(VLOOKUP(NNG120,[1]MO!$A$6:$D$26,{2,3,4},0),IFERROR(VLOOKUP(NNG120,[1]MQ!$A$6:$D$26,{2,3,4},0),IFERROR(VLOOKUP(NNG120,[1]BA!$A$6:$H$184,{2,5,8},0),{"No encontrado","X","X"}))))</f>
        <v>ALAMBRE RECOCIDO</v>
      </c>
      <c r="NNI120" s="12" t="str">
        <v>Kg</v>
      </c>
      <c r="NNJ120" s="4">
        <v>22</v>
      </c>
      <c r="NNK120" s="1">
        <f t="shared" ref="NNK120" si="9417">(NNK118+NNK119)*0.03</f>
        <v>0.1</v>
      </c>
      <c r="NNL120" s="4">
        <f t="shared" si="2460"/>
        <v>2.2000000000000002</v>
      </c>
      <c r="NNO120" s="1" t="s">
        <v>539</v>
      </c>
      <c r="NNP120" s="4" t="str" cm="1">
        <f t="array" ref="NNP120:NNR120">IFERROR(VLOOKUP(NNO120,[1]MA!$A$6:$D$32,{2,3,4},0),IFERROR(VLOOKUP(NNO120,[1]MO!$A$6:$D$26,{2,3,4},0),IFERROR(VLOOKUP(NNO120,[1]MQ!$A$6:$D$26,{2,3,4},0),IFERROR(VLOOKUP(NNO120,[1]BA!$A$6:$H$184,{2,5,8},0),{"No encontrado","X","X"}))))</f>
        <v>ALAMBRE RECOCIDO</v>
      </c>
      <c r="NNQ120" s="12" t="str">
        <v>Kg</v>
      </c>
      <c r="NNR120" s="4">
        <v>22</v>
      </c>
      <c r="NNS120" s="1">
        <f t="shared" ref="NNS120" si="9418">(NNS118+NNS119)*0.03</f>
        <v>0.1</v>
      </c>
      <c r="NNT120" s="4">
        <f t="shared" si="2462"/>
        <v>2.2000000000000002</v>
      </c>
      <c r="NNW120" s="1" t="s">
        <v>539</v>
      </c>
      <c r="NNX120" s="4" t="str" cm="1">
        <f t="array" ref="NNX120:NNZ120">IFERROR(VLOOKUP(NNW120,[1]MA!$A$6:$D$32,{2,3,4},0),IFERROR(VLOOKUP(NNW120,[1]MO!$A$6:$D$26,{2,3,4},0),IFERROR(VLOOKUP(NNW120,[1]MQ!$A$6:$D$26,{2,3,4},0),IFERROR(VLOOKUP(NNW120,[1]BA!$A$6:$H$184,{2,5,8},0),{"No encontrado","X","X"}))))</f>
        <v>ALAMBRE RECOCIDO</v>
      </c>
      <c r="NNY120" s="12" t="str">
        <v>Kg</v>
      </c>
      <c r="NNZ120" s="4">
        <v>22</v>
      </c>
      <c r="NOA120" s="1">
        <f t="shared" ref="NOA120" si="9419">(NOA118+NOA119)*0.03</f>
        <v>0.1</v>
      </c>
      <c r="NOB120" s="4">
        <f t="shared" si="2464"/>
        <v>2.2000000000000002</v>
      </c>
      <c r="NOE120" s="1" t="s">
        <v>539</v>
      </c>
      <c r="NOF120" s="4" t="str" cm="1">
        <f t="array" ref="NOF120:NOH120">IFERROR(VLOOKUP(NOE120,[1]MA!$A$6:$D$32,{2,3,4},0),IFERROR(VLOOKUP(NOE120,[1]MO!$A$6:$D$26,{2,3,4},0),IFERROR(VLOOKUP(NOE120,[1]MQ!$A$6:$D$26,{2,3,4},0),IFERROR(VLOOKUP(NOE120,[1]BA!$A$6:$H$184,{2,5,8},0),{"No encontrado","X","X"}))))</f>
        <v>ALAMBRE RECOCIDO</v>
      </c>
      <c r="NOG120" s="12" t="str">
        <v>Kg</v>
      </c>
      <c r="NOH120" s="4">
        <v>22</v>
      </c>
      <c r="NOI120" s="1">
        <f t="shared" ref="NOI120" si="9420">(NOI118+NOI119)*0.03</f>
        <v>0.1</v>
      </c>
      <c r="NOJ120" s="4">
        <f t="shared" si="2466"/>
        <v>2.2000000000000002</v>
      </c>
      <c r="NOM120" s="1" t="s">
        <v>539</v>
      </c>
      <c r="NON120" s="4" t="str" cm="1">
        <f t="array" ref="NON120:NOP120">IFERROR(VLOOKUP(NOM120,[1]MA!$A$6:$D$32,{2,3,4},0),IFERROR(VLOOKUP(NOM120,[1]MO!$A$6:$D$26,{2,3,4},0),IFERROR(VLOOKUP(NOM120,[1]MQ!$A$6:$D$26,{2,3,4},0),IFERROR(VLOOKUP(NOM120,[1]BA!$A$6:$H$184,{2,5,8},0),{"No encontrado","X","X"}))))</f>
        <v>ALAMBRE RECOCIDO</v>
      </c>
      <c r="NOO120" s="12" t="str">
        <v>Kg</v>
      </c>
      <c r="NOP120" s="4">
        <v>22</v>
      </c>
      <c r="NOQ120" s="1">
        <f t="shared" ref="NOQ120" si="9421">(NOQ118+NOQ119)*0.03</f>
        <v>0.1</v>
      </c>
      <c r="NOR120" s="4">
        <f t="shared" si="2468"/>
        <v>2.2000000000000002</v>
      </c>
      <c r="NOU120" s="1" t="s">
        <v>539</v>
      </c>
      <c r="NOV120" s="4" t="str" cm="1">
        <f t="array" ref="NOV120:NOX120">IFERROR(VLOOKUP(NOU120,[1]MA!$A$6:$D$32,{2,3,4},0),IFERROR(VLOOKUP(NOU120,[1]MO!$A$6:$D$26,{2,3,4},0),IFERROR(VLOOKUP(NOU120,[1]MQ!$A$6:$D$26,{2,3,4},0),IFERROR(VLOOKUP(NOU120,[1]BA!$A$6:$H$184,{2,5,8},0),{"No encontrado","X","X"}))))</f>
        <v>ALAMBRE RECOCIDO</v>
      </c>
      <c r="NOW120" s="12" t="str">
        <v>Kg</v>
      </c>
      <c r="NOX120" s="4">
        <v>22</v>
      </c>
      <c r="NOY120" s="1">
        <f t="shared" ref="NOY120" si="9422">(NOY118+NOY119)*0.03</f>
        <v>0.1</v>
      </c>
      <c r="NOZ120" s="4">
        <f t="shared" si="2470"/>
        <v>2.2000000000000002</v>
      </c>
      <c r="NPC120" s="1" t="s">
        <v>539</v>
      </c>
      <c r="NPD120" s="4" t="str" cm="1">
        <f t="array" ref="NPD120:NPF120">IFERROR(VLOOKUP(NPC120,[1]MA!$A$6:$D$32,{2,3,4},0),IFERROR(VLOOKUP(NPC120,[1]MO!$A$6:$D$26,{2,3,4},0),IFERROR(VLOOKUP(NPC120,[1]MQ!$A$6:$D$26,{2,3,4},0),IFERROR(VLOOKUP(NPC120,[1]BA!$A$6:$H$184,{2,5,8},0),{"No encontrado","X","X"}))))</f>
        <v>ALAMBRE RECOCIDO</v>
      </c>
      <c r="NPE120" s="12" t="str">
        <v>Kg</v>
      </c>
      <c r="NPF120" s="4">
        <v>22</v>
      </c>
      <c r="NPG120" s="1">
        <f t="shared" ref="NPG120" si="9423">(NPG118+NPG119)*0.03</f>
        <v>0.1</v>
      </c>
      <c r="NPH120" s="4">
        <f t="shared" si="2472"/>
        <v>2.2000000000000002</v>
      </c>
      <c r="NPK120" s="1" t="s">
        <v>539</v>
      </c>
      <c r="NPL120" s="4" t="str" cm="1">
        <f t="array" ref="NPL120:NPN120">IFERROR(VLOOKUP(NPK120,[1]MA!$A$6:$D$32,{2,3,4},0),IFERROR(VLOOKUP(NPK120,[1]MO!$A$6:$D$26,{2,3,4},0),IFERROR(VLOOKUP(NPK120,[1]MQ!$A$6:$D$26,{2,3,4},0),IFERROR(VLOOKUP(NPK120,[1]BA!$A$6:$H$184,{2,5,8},0),{"No encontrado","X","X"}))))</f>
        <v>ALAMBRE RECOCIDO</v>
      </c>
      <c r="NPM120" s="12" t="str">
        <v>Kg</v>
      </c>
      <c r="NPN120" s="4">
        <v>22</v>
      </c>
      <c r="NPO120" s="1">
        <f t="shared" ref="NPO120" si="9424">(NPO118+NPO119)*0.03</f>
        <v>0.1</v>
      </c>
      <c r="NPP120" s="4">
        <f t="shared" si="2474"/>
        <v>2.2000000000000002</v>
      </c>
      <c r="NPS120" s="1" t="s">
        <v>539</v>
      </c>
      <c r="NPT120" s="4" t="str" cm="1">
        <f t="array" ref="NPT120:NPV120">IFERROR(VLOOKUP(NPS120,[1]MA!$A$6:$D$32,{2,3,4},0),IFERROR(VLOOKUP(NPS120,[1]MO!$A$6:$D$26,{2,3,4},0),IFERROR(VLOOKUP(NPS120,[1]MQ!$A$6:$D$26,{2,3,4},0),IFERROR(VLOOKUP(NPS120,[1]BA!$A$6:$H$184,{2,5,8},0),{"No encontrado","X","X"}))))</f>
        <v>ALAMBRE RECOCIDO</v>
      </c>
      <c r="NPU120" s="12" t="str">
        <v>Kg</v>
      </c>
      <c r="NPV120" s="4">
        <v>22</v>
      </c>
      <c r="NPW120" s="1">
        <f t="shared" ref="NPW120" si="9425">(NPW118+NPW119)*0.03</f>
        <v>0.1</v>
      </c>
      <c r="NPX120" s="4">
        <f t="shared" si="2476"/>
        <v>2.2000000000000002</v>
      </c>
      <c r="NQA120" s="1" t="s">
        <v>539</v>
      </c>
      <c r="NQB120" s="4" t="str" cm="1">
        <f t="array" ref="NQB120:NQD120">IFERROR(VLOOKUP(NQA120,[1]MA!$A$6:$D$32,{2,3,4},0),IFERROR(VLOOKUP(NQA120,[1]MO!$A$6:$D$26,{2,3,4},0),IFERROR(VLOOKUP(NQA120,[1]MQ!$A$6:$D$26,{2,3,4},0),IFERROR(VLOOKUP(NQA120,[1]BA!$A$6:$H$184,{2,5,8},0),{"No encontrado","X","X"}))))</f>
        <v>ALAMBRE RECOCIDO</v>
      </c>
      <c r="NQC120" s="12" t="str">
        <v>Kg</v>
      </c>
      <c r="NQD120" s="4">
        <v>22</v>
      </c>
      <c r="NQE120" s="1">
        <f t="shared" ref="NQE120" si="9426">(NQE118+NQE119)*0.03</f>
        <v>0.1</v>
      </c>
      <c r="NQF120" s="4">
        <f t="shared" si="2478"/>
        <v>2.2000000000000002</v>
      </c>
      <c r="NQI120" s="1" t="s">
        <v>539</v>
      </c>
      <c r="NQJ120" s="4" t="str" cm="1">
        <f t="array" ref="NQJ120:NQL120">IFERROR(VLOOKUP(NQI120,[1]MA!$A$6:$D$32,{2,3,4},0),IFERROR(VLOOKUP(NQI120,[1]MO!$A$6:$D$26,{2,3,4},0),IFERROR(VLOOKUP(NQI120,[1]MQ!$A$6:$D$26,{2,3,4},0),IFERROR(VLOOKUP(NQI120,[1]BA!$A$6:$H$184,{2,5,8},0),{"No encontrado","X","X"}))))</f>
        <v>ALAMBRE RECOCIDO</v>
      </c>
      <c r="NQK120" s="12" t="str">
        <v>Kg</v>
      </c>
      <c r="NQL120" s="4">
        <v>22</v>
      </c>
      <c r="NQM120" s="1">
        <f t="shared" ref="NQM120" si="9427">(NQM118+NQM119)*0.03</f>
        <v>0.1</v>
      </c>
      <c r="NQN120" s="4">
        <f t="shared" si="2480"/>
        <v>2.2000000000000002</v>
      </c>
      <c r="NQQ120" s="1" t="s">
        <v>539</v>
      </c>
      <c r="NQR120" s="4" t="str" cm="1">
        <f t="array" ref="NQR120:NQT120">IFERROR(VLOOKUP(NQQ120,[1]MA!$A$6:$D$32,{2,3,4},0),IFERROR(VLOOKUP(NQQ120,[1]MO!$A$6:$D$26,{2,3,4},0),IFERROR(VLOOKUP(NQQ120,[1]MQ!$A$6:$D$26,{2,3,4},0),IFERROR(VLOOKUP(NQQ120,[1]BA!$A$6:$H$184,{2,5,8},0),{"No encontrado","X","X"}))))</f>
        <v>ALAMBRE RECOCIDO</v>
      </c>
      <c r="NQS120" s="12" t="str">
        <v>Kg</v>
      </c>
      <c r="NQT120" s="4">
        <v>22</v>
      </c>
      <c r="NQU120" s="1">
        <f t="shared" ref="NQU120" si="9428">(NQU118+NQU119)*0.03</f>
        <v>0.1</v>
      </c>
      <c r="NQV120" s="4">
        <f t="shared" si="2482"/>
        <v>2.2000000000000002</v>
      </c>
      <c r="NQY120" s="1" t="s">
        <v>539</v>
      </c>
      <c r="NQZ120" s="4" t="str" cm="1">
        <f t="array" ref="NQZ120:NRB120">IFERROR(VLOOKUP(NQY120,[1]MA!$A$6:$D$32,{2,3,4},0),IFERROR(VLOOKUP(NQY120,[1]MO!$A$6:$D$26,{2,3,4},0),IFERROR(VLOOKUP(NQY120,[1]MQ!$A$6:$D$26,{2,3,4},0),IFERROR(VLOOKUP(NQY120,[1]BA!$A$6:$H$184,{2,5,8},0),{"No encontrado","X","X"}))))</f>
        <v>ALAMBRE RECOCIDO</v>
      </c>
      <c r="NRA120" s="12" t="str">
        <v>Kg</v>
      </c>
      <c r="NRB120" s="4">
        <v>22</v>
      </c>
      <c r="NRC120" s="1">
        <f t="shared" ref="NRC120" si="9429">(NRC118+NRC119)*0.03</f>
        <v>0.1</v>
      </c>
      <c r="NRD120" s="4">
        <f t="shared" si="2484"/>
        <v>2.2000000000000002</v>
      </c>
      <c r="NRG120" s="1" t="s">
        <v>539</v>
      </c>
      <c r="NRH120" s="4" t="str" cm="1">
        <f t="array" ref="NRH120:NRJ120">IFERROR(VLOOKUP(NRG120,[1]MA!$A$6:$D$32,{2,3,4},0),IFERROR(VLOOKUP(NRG120,[1]MO!$A$6:$D$26,{2,3,4},0),IFERROR(VLOOKUP(NRG120,[1]MQ!$A$6:$D$26,{2,3,4},0),IFERROR(VLOOKUP(NRG120,[1]BA!$A$6:$H$184,{2,5,8},0),{"No encontrado","X","X"}))))</f>
        <v>ALAMBRE RECOCIDO</v>
      </c>
      <c r="NRI120" s="12" t="str">
        <v>Kg</v>
      </c>
      <c r="NRJ120" s="4">
        <v>22</v>
      </c>
      <c r="NRK120" s="1">
        <f t="shared" ref="NRK120" si="9430">(NRK118+NRK119)*0.03</f>
        <v>0.1</v>
      </c>
      <c r="NRL120" s="4">
        <f t="shared" si="2486"/>
        <v>2.2000000000000002</v>
      </c>
      <c r="NRO120" s="1" t="s">
        <v>539</v>
      </c>
      <c r="NRP120" s="4" t="str" cm="1">
        <f t="array" ref="NRP120:NRR120">IFERROR(VLOOKUP(NRO120,[1]MA!$A$6:$D$32,{2,3,4},0),IFERROR(VLOOKUP(NRO120,[1]MO!$A$6:$D$26,{2,3,4},0),IFERROR(VLOOKUP(NRO120,[1]MQ!$A$6:$D$26,{2,3,4},0),IFERROR(VLOOKUP(NRO120,[1]BA!$A$6:$H$184,{2,5,8},0),{"No encontrado","X","X"}))))</f>
        <v>ALAMBRE RECOCIDO</v>
      </c>
      <c r="NRQ120" s="12" t="str">
        <v>Kg</v>
      </c>
      <c r="NRR120" s="4">
        <v>22</v>
      </c>
      <c r="NRS120" s="1">
        <f t="shared" ref="NRS120" si="9431">(NRS118+NRS119)*0.03</f>
        <v>0.1</v>
      </c>
      <c r="NRT120" s="4">
        <f t="shared" si="2488"/>
        <v>2.2000000000000002</v>
      </c>
      <c r="NRW120" s="1" t="s">
        <v>539</v>
      </c>
      <c r="NRX120" s="4" t="str" cm="1">
        <f t="array" ref="NRX120:NRZ120">IFERROR(VLOOKUP(NRW120,[1]MA!$A$6:$D$32,{2,3,4},0),IFERROR(VLOOKUP(NRW120,[1]MO!$A$6:$D$26,{2,3,4},0),IFERROR(VLOOKUP(NRW120,[1]MQ!$A$6:$D$26,{2,3,4},0),IFERROR(VLOOKUP(NRW120,[1]BA!$A$6:$H$184,{2,5,8},0),{"No encontrado","X","X"}))))</f>
        <v>ALAMBRE RECOCIDO</v>
      </c>
      <c r="NRY120" s="12" t="str">
        <v>Kg</v>
      </c>
      <c r="NRZ120" s="4">
        <v>22</v>
      </c>
      <c r="NSA120" s="1">
        <f t="shared" ref="NSA120" si="9432">(NSA118+NSA119)*0.03</f>
        <v>0.1</v>
      </c>
      <c r="NSB120" s="4">
        <f t="shared" si="2490"/>
        <v>2.2000000000000002</v>
      </c>
      <c r="NSE120" s="1" t="s">
        <v>539</v>
      </c>
      <c r="NSF120" s="4" t="str" cm="1">
        <f t="array" ref="NSF120:NSH120">IFERROR(VLOOKUP(NSE120,[1]MA!$A$6:$D$32,{2,3,4},0),IFERROR(VLOOKUP(NSE120,[1]MO!$A$6:$D$26,{2,3,4},0),IFERROR(VLOOKUP(NSE120,[1]MQ!$A$6:$D$26,{2,3,4},0),IFERROR(VLOOKUP(NSE120,[1]BA!$A$6:$H$184,{2,5,8},0),{"No encontrado","X","X"}))))</f>
        <v>ALAMBRE RECOCIDO</v>
      </c>
      <c r="NSG120" s="12" t="str">
        <v>Kg</v>
      </c>
      <c r="NSH120" s="4">
        <v>22</v>
      </c>
      <c r="NSI120" s="1">
        <f t="shared" ref="NSI120" si="9433">(NSI118+NSI119)*0.03</f>
        <v>0.1</v>
      </c>
      <c r="NSJ120" s="4">
        <f t="shared" si="2492"/>
        <v>2.2000000000000002</v>
      </c>
      <c r="NSM120" s="1" t="s">
        <v>539</v>
      </c>
      <c r="NSN120" s="4" t="str" cm="1">
        <f t="array" ref="NSN120:NSP120">IFERROR(VLOOKUP(NSM120,[1]MA!$A$6:$D$32,{2,3,4},0),IFERROR(VLOOKUP(NSM120,[1]MO!$A$6:$D$26,{2,3,4},0),IFERROR(VLOOKUP(NSM120,[1]MQ!$A$6:$D$26,{2,3,4},0),IFERROR(VLOOKUP(NSM120,[1]BA!$A$6:$H$184,{2,5,8},0),{"No encontrado","X","X"}))))</f>
        <v>ALAMBRE RECOCIDO</v>
      </c>
      <c r="NSO120" s="12" t="str">
        <v>Kg</v>
      </c>
      <c r="NSP120" s="4">
        <v>22</v>
      </c>
      <c r="NSQ120" s="1">
        <f t="shared" ref="NSQ120" si="9434">(NSQ118+NSQ119)*0.03</f>
        <v>0.1</v>
      </c>
      <c r="NSR120" s="4">
        <f t="shared" si="2494"/>
        <v>2.2000000000000002</v>
      </c>
      <c r="NSU120" s="1" t="s">
        <v>539</v>
      </c>
      <c r="NSV120" s="4" t="str" cm="1">
        <f t="array" ref="NSV120:NSX120">IFERROR(VLOOKUP(NSU120,[1]MA!$A$6:$D$32,{2,3,4},0),IFERROR(VLOOKUP(NSU120,[1]MO!$A$6:$D$26,{2,3,4},0),IFERROR(VLOOKUP(NSU120,[1]MQ!$A$6:$D$26,{2,3,4},0),IFERROR(VLOOKUP(NSU120,[1]BA!$A$6:$H$184,{2,5,8},0),{"No encontrado","X","X"}))))</f>
        <v>ALAMBRE RECOCIDO</v>
      </c>
      <c r="NSW120" s="12" t="str">
        <v>Kg</v>
      </c>
      <c r="NSX120" s="4">
        <v>22</v>
      </c>
      <c r="NSY120" s="1">
        <f t="shared" ref="NSY120" si="9435">(NSY118+NSY119)*0.03</f>
        <v>0.1</v>
      </c>
      <c r="NSZ120" s="4">
        <f t="shared" si="2496"/>
        <v>2.2000000000000002</v>
      </c>
      <c r="NTC120" s="1" t="s">
        <v>539</v>
      </c>
      <c r="NTD120" s="4" t="str" cm="1">
        <f t="array" ref="NTD120:NTF120">IFERROR(VLOOKUP(NTC120,[1]MA!$A$6:$D$32,{2,3,4},0),IFERROR(VLOOKUP(NTC120,[1]MO!$A$6:$D$26,{2,3,4},0),IFERROR(VLOOKUP(NTC120,[1]MQ!$A$6:$D$26,{2,3,4},0),IFERROR(VLOOKUP(NTC120,[1]BA!$A$6:$H$184,{2,5,8},0),{"No encontrado","X","X"}))))</f>
        <v>ALAMBRE RECOCIDO</v>
      </c>
      <c r="NTE120" s="12" t="str">
        <v>Kg</v>
      </c>
      <c r="NTF120" s="4">
        <v>22</v>
      </c>
      <c r="NTG120" s="1">
        <f t="shared" ref="NTG120" si="9436">(NTG118+NTG119)*0.03</f>
        <v>0.1</v>
      </c>
      <c r="NTH120" s="4">
        <f t="shared" si="2498"/>
        <v>2.2000000000000002</v>
      </c>
      <c r="NTK120" s="1" t="s">
        <v>539</v>
      </c>
      <c r="NTL120" s="4" t="str" cm="1">
        <f t="array" ref="NTL120:NTN120">IFERROR(VLOOKUP(NTK120,[1]MA!$A$6:$D$32,{2,3,4},0),IFERROR(VLOOKUP(NTK120,[1]MO!$A$6:$D$26,{2,3,4},0),IFERROR(VLOOKUP(NTK120,[1]MQ!$A$6:$D$26,{2,3,4},0),IFERROR(VLOOKUP(NTK120,[1]BA!$A$6:$H$184,{2,5,8},0),{"No encontrado","X","X"}))))</f>
        <v>ALAMBRE RECOCIDO</v>
      </c>
      <c r="NTM120" s="12" t="str">
        <v>Kg</v>
      </c>
      <c r="NTN120" s="4">
        <v>22</v>
      </c>
      <c r="NTO120" s="1">
        <f t="shared" ref="NTO120" si="9437">(NTO118+NTO119)*0.03</f>
        <v>0.1</v>
      </c>
      <c r="NTP120" s="4">
        <f t="shared" si="2500"/>
        <v>2.2000000000000002</v>
      </c>
      <c r="NTS120" s="1" t="s">
        <v>539</v>
      </c>
      <c r="NTT120" s="4" t="str" cm="1">
        <f t="array" ref="NTT120:NTV120">IFERROR(VLOOKUP(NTS120,[1]MA!$A$6:$D$32,{2,3,4},0),IFERROR(VLOOKUP(NTS120,[1]MO!$A$6:$D$26,{2,3,4},0),IFERROR(VLOOKUP(NTS120,[1]MQ!$A$6:$D$26,{2,3,4},0),IFERROR(VLOOKUP(NTS120,[1]BA!$A$6:$H$184,{2,5,8},0),{"No encontrado","X","X"}))))</f>
        <v>ALAMBRE RECOCIDO</v>
      </c>
      <c r="NTU120" s="12" t="str">
        <v>Kg</v>
      </c>
      <c r="NTV120" s="4">
        <v>22</v>
      </c>
      <c r="NTW120" s="1">
        <f t="shared" ref="NTW120" si="9438">(NTW118+NTW119)*0.03</f>
        <v>0.1</v>
      </c>
      <c r="NTX120" s="4">
        <f t="shared" si="2502"/>
        <v>2.2000000000000002</v>
      </c>
      <c r="NUA120" s="1" t="s">
        <v>539</v>
      </c>
      <c r="NUB120" s="4" t="str" cm="1">
        <f t="array" ref="NUB120:NUD120">IFERROR(VLOOKUP(NUA120,[1]MA!$A$6:$D$32,{2,3,4},0),IFERROR(VLOOKUP(NUA120,[1]MO!$A$6:$D$26,{2,3,4},0),IFERROR(VLOOKUP(NUA120,[1]MQ!$A$6:$D$26,{2,3,4},0),IFERROR(VLOOKUP(NUA120,[1]BA!$A$6:$H$184,{2,5,8},0),{"No encontrado","X","X"}))))</f>
        <v>ALAMBRE RECOCIDO</v>
      </c>
      <c r="NUC120" s="12" t="str">
        <v>Kg</v>
      </c>
      <c r="NUD120" s="4">
        <v>22</v>
      </c>
      <c r="NUE120" s="1">
        <f t="shared" ref="NUE120" si="9439">(NUE118+NUE119)*0.03</f>
        <v>0.1</v>
      </c>
      <c r="NUF120" s="4">
        <f t="shared" si="2504"/>
        <v>2.2000000000000002</v>
      </c>
      <c r="NUI120" s="1" t="s">
        <v>539</v>
      </c>
      <c r="NUJ120" s="4" t="str" cm="1">
        <f t="array" ref="NUJ120:NUL120">IFERROR(VLOOKUP(NUI120,[1]MA!$A$6:$D$32,{2,3,4},0),IFERROR(VLOOKUP(NUI120,[1]MO!$A$6:$D$26,{2,3,4},0),IFERROR(VLOOKUP(NUI120,[1]MQ!$A$6:$D$26,{2,3,4},0),IFERROR(VLOOKUP(NUI120,[1]BA!$A$6:$H$184,{2,5,8},0),{"No encontrado","X","X"}))))</f>
        <v>ALAMBRE RECOCIDO</v>
      </c>
      <c r="NUK120" s="12" t="str">
        <v>Kg</v>
      </c>
      <c r="NUL120" s="4">
        <v>22</v>
      </c>
      <c r="NUM120" s="1">
        <f t="shared" ref="NUM120" si="9440">(NUM118+NUM119)*0.03</f>
        <v>0.1</v>
      </c>
      <c r="NUN120" s="4">
        <f t="shared" si="2506"/>
        <v>2.2000000000000002</v>
      </c>
      <c r="NUQ120" s="1" t="s">
        <v>539</v>
      </c>
      <c r="NUR120" s="4" t="str" cm="1">
        <f t="array" ref="NUR120:NUT120">IFERROR(VLOOKUP(NUQ120,[1]MA!$A$6:$D$32,{2,3,4},0),IFERROR(VLOOKUP(NUQ120,[1]MO!$A$6:$D$26,{2,3,4},0),IFERROR(VLOOKUP(NUQ120,[1]MQ!$A$6:$D$26,{2,3,4},0),IFERROR(VLOOKUP(NUQ120,[1]BA!$A$6:$H$184,{2,5,8},0),{"No encontrado","X","X"}))))</f>
        <v>ALAMBRE RECOCIDO</v>
      </c>
      <c r="NUS120" s="12" t="str">
        <v>Kg</v>
      </c>
      <c r="NUT120" s="4">
        <v>22</v>
      </c>
      <c r="NUU120" s="1">
        <f t="shared" ref="NUU120" si="9441">(NUU118+NUU119)*0.03</f>
        <v>0.1</v>
      </c>
      <c r="NUV120" s="4">
        <f t="shared" si="2508"/>
        <v>2.2000000000000002</v>
      </c>
      <c r="NUY120" s="1" t="s">
        <v>539</v>
      </c>
      <c r="NUZ120" s="4" t="str" cm="1">
        <f t="array" ref="NUZ120:NVB120">IFERROR(VLOOKUP(NUY120,[1]MA!$A$6:$D$32,{2,3,4},0),IFERROR(VLOOKUP(NUY120,[1]MO!$A$6:$D$26,{2,3,4},0),IFERROR(VLOOKUP(NUY120,[1]MQ!$A$6:$D$26,{2,3,4},0),IFERROR(VLOOKUP(NUY120,[1]BA!$A$6:$H$184,{2,5,8},0),{"No encontrado","X","X"}))))</f>
        <v>ALAMBRE RECOCIDO</v>
      </c>
      <c r="NVA120" s="12" t="str">
        <v>Kg</v>
      </c>
      <c r="NVB120" s="4">
        <v>22</v>
      </c>
      <c r="NVC120" s="1">
        <f t="shared" ref="NVC120" si="9442">(NVC118+NVC119)*0.03</f>
        <v>0.1</v>
      </c>
      <c r="NVD120" s="4">
        <f t="shared" si="2510"/>
        <v>2.2000000000000002</v>
      </c>
      <c r="NVG120" s="1" t="s">
        <v>539</v>
      </c>
      <c r="NVH120" s="4" t="str" cm="1">
        <f t="array" ref="NVH120:NVJ120">IFERROR(VLOOKUP(NVG120,[1]MA!$A$6:$D$32,{2,3,4},0),IFERROR(VLOOKUP(NVG120,[1]MO!$A$6:$D$26,{2,3,4},0),IFERROR(VLOOKUP(NVG120,[1]MQ!$A$6:$D$26,{2,3,4},0),IFERROR(VLOOKUP(NVG120,[1]BA!$A$6:$H$184,{2,5,8},0),{"No encontrado","X","X"}))))</f>
        <v>ALAMBRE RECOCIDO</v>
      </c>
      <c r="NVI120" s="12" t="str">
        <v>Kg</v>
      </c>
      <c r="NVJ120" s="4">
        <v>22</v>
      </c>
      <c r="NVK120" s="1">
        <f t="shared" ref="NVK120" si="9443">(NVK118+NVK119)*0.03</f>
        <v>0.1</v>
      </c>
      <c r="NVL120" s="4">
        <f t="shared" si="2512"/>
        <v>2.2000000000000002</v>
      </c>
      <c r="NVO120" s="1" t="s">
        <v>539</v>
      </c>
      <c r="NVP120" s="4" t="str" cm="1">
        <f t="array" ref="NVP120:NVR120">IFERROR(VLOOKUP(NVO120,[1]MA!$A$6:$D$32,{2,3,4},0),IFERROR(VLOOKUP(NVO120,[1]MO!$A$6:$D$26,{2,3,4},0),IFERROR(VLOOKUP(NVO120,[1]MQ!$A$6:$D$26,{2,3,4},0),IFERROR(VLOOKUP(NVO120,[1]BA!$A$6:$H$184,{2,5,8},0),{"No encontrado","X","X"}))))</f>
        <v>ALAMBRE RECOCIDO</v>
      </c>
      <c r="NVQ120" s="12" t="str">
        <v>Kg</v>
      </c>
      <c r="NVR120" s="4">
        <v>22</v>
      </c>
      <c r="NVS120" s="1">
        <f t="shared" ref="NVS120" si="9444">(NVS118+NVS119)*0.03</f>
        <v>0.1</v>
      </c>
      <c r="NVT120" s="4">
        <f t="shared" si="2514"/>
        <v>2.2000000000000002</v>
      </c>
      <c r="NVW120" s="1" t="s">
        <v>539</v>
      </c>
      <c r="NVX120" s="4" t="str" cm="1">
        <f t="array" ref="NVX120:NVZ120">IFERROR(VLOOKUP(NVW120,[1]MA!$A$6:$D$32,{2,3,4},0),IFERROR(VLOOKUP(NVW120,[1]MO!$A$6:$D$26,{2,3,4},0),IFERROR(VLOOKUP(NVW120,[1]MQ!$A$6:$D$26,{2,3,4},0),IFERROR(VLOOKUP(NVW120,[1]BA!$A$6:$H$184,{2,5,8},0),{"No encontrado","X","X"}))))</f>
        <v>ALAMBRE RECOCIDO</v>
      </c>
      <c r="NVY120" s="12" t="str">
        <v>Kg</v>
      </c>
      <c r="NVZ120" s="4">
        <v>22</v>
      </c>
      <c r="NWA120" s="1">
        <f t="shared" ref="NWA120" si="9445">(NWA118+NWA119)*0.03</f>
        <v>0.1</v>
      </c>
      <c r="NWB120" s="4">
        <f t="shared" si="2516"/>
        <v>2.2000000000000002</v>
      </c>
      <c r="NWE120" s="1" t="s">
        <v>539</v>
      </c>
      <c r="NWF120" s="4" t="str" cm="1">
        <f t="array" ref="NWF120:NWH120">IFERROR(VLOOKUP(NWE120,[1]MA!$A$6:$D$32,{2,3,4},0),IFERROR(VLOOKUP(NWE120,[1]MO!$A$6:$D$26,{2,3,4},0),IFERROR(VLOOKUP(NWE120,[1]MQ!$A$6:$D$26,{2,3,4},0),IFERROR(VLOOKUP(NWE120,[1]BA!$A$6:$H$184,{2,5,8},0),{"No encontrado","X","X"}))))</f>
        <v>ALAMBRE RECOCIDO</v>
      </c>
      <c r="NWG120" s="12" t="str">
        <v>Kg</v>
      </c>
      <c r="NWH120" s="4">
        <v>22</v>
      </c>
      <c r="NWI120" s="1">
        <f t="shared" ref="NWI120" si="9446">(NWI118+NWI119)*0.03</f>
        <v>0.1</v>
      </c>
      <c r="NWJ120" s="4">
        <f t="shared" si="2518"/>
        <v>2.2000000000000002</v>
      </c>
      <c r="NWM120" s="1" t="s">
        <v>539</v>
      </c>
      <c r="NWN120" s="4" t="str" cm="1">
        <f t="array" ref="NWN120:NWP120">IFERROR(VLOOKUP(NWM120,[1]MA!$A$6:$D$32,{2,3,4},0),IFERROR(VLOOKUP(NWM120,[1]MO!$A$6:$D$26,{2,3,4},0),IFERROR(VLOOKUP(NWM120,[1]MQ!$A$6:$D$26,{2,3,4},0),IFERROR(VLOOKUP(NWM120,[1]BA!$A$6:$H$184,{2,5,8},0),{"No encontrado","X","X"}))))</f>
        <v>ALAMBRE RECOCIDO</v>
      </c>
      <c r="NWO120" s="12" t="str">
        <v>Kg</v>
      </c>
      <c r="NWP120" s="4">
        <v>22</v>
      </c>
      <c r="NWQ120" s="1">
        <f t="shared" ref="NWQ120" si="9447">(NWQ118+NWQ119)*0.03</f>
        <v>0.1</v>
      </c>
      <c r="NWR120" s="4">
        <f t="shared" si="2520"/>
        <v>2.2000000000000002</v>
      </c>
      <c r="NWU120" s="1" t="s">
        <v>539</v>
      </c>
      <c r="NWV120" s="4" t="str" cm="1">
        <f t="array" ref="NWV120:NWX120">IFERROR(VLOOKUP(NWU120,[1]MA!$A$6:$D$32,{2,3,4},0),IFERROR(VLOOKUP(NWU120,[1]MO!$A$6:$D$26,{2,3,4},0),IFERROR(VLOOKUP(NWU120,[1]MQ!$A$6:$D$26,{2,3,4},0),IFERROR(VLOOKUP(NWU120,[1]BA!$A$6:$H$184,{2,5,8},0),{"No encontrado","X","X"}))))</f>
        <v>ALAMBRE RECOCIDO</v>
      </c>
      <c r="NWW120" s="12" t="str">
        <v>Kg</v>
      </c>
      <c r="NWX120" s="4">
        <v>22</v>
      </c>
      <c r="NWY120" s="1">
        <f t="shared" ref="NWY120" si="9448">(NWY118+NWY119)*0.03</f>
        <v>0.1</v>
      </c>
      <c r="NWZ120" s="4">
        <f t="shared" si="2522"/>
        <v>2.2000000000000002</v>
      </c>
      <c r="NXC120" s="1" t="s">
        <v>539</v>
      </c>
      <c r="NXD120" s="4" t="str" cm="1">
        <f t="array" ref="NXD120:NXF120">IFERROR(VLOOKUP(NXC120,[1]MA!$A$6:$D$32,{2,3,4},0),IFERROR(VLOOKUP(NXC120,[1]MO!$A$6:$D$26,{2,3,4},0),IFERROR(VLOOKUP(NXC120,[1]MQ!$A$6:$D$26,{2,3,4},0),IFERROR(VLOOKUP(NXC120,[1]BA!$A$6:$H$184,{2,5,8},0),{"No encontrado","X","X"}))))</f>
        <v>ALAMBRE RECOCIDO</v>
      </c>
      <c r="NXE120" s="12" t="str">
        <v>Kg</v>
      </c>
      <c r="NXF120" s="4">
        <v>22</v>
      </c>
      <c r="NXG120" s="1">
        <f t="shared" ref="NXG120" si="9449">(NXG118+NXG119)*0.03</f>
        <v>0.1</v>
      </c>
      <c r="NXH120" s="4">
        <f t="shared" si="2524"/>
        <v>2.2000000000000002</v>
      </c>
      <c r="NXK120" s="1" t="s">
        <v>539</v>
      </c>
      <c r="NXL120" s="4" t="str" cm="1">
        <f t="array" ref="NXL120:NXN120">IFERROR(VLOOKUP(NXK120,[1]MA!$A$6:$D$32,{2,3,4},0),IFERROR(VLOOKUP(NXK120,[1]MO!$A$6:$D$26,{2,3,4},0),IFERROR(VLOOKUP(NXK120,[1]MQ!$A$6:$D$26,{2,3,4},0),IFERROR(VLOOKUP(NXK120,[1]BA!$A$6:$H$184,{2,5,8},0),{"No encontrado","X","X"}))))</f>
        <v>ALAMBRE RECOCIDO</v>
      </c>
      <c r="NXM120" s="12" t="str">
        <v>Kg</v>
      </c>
      <c r="NXN120" s="4">
        <v>22</v>
      </c>
      <c r="NXO120" s="1">
        <f t="shared" ref="NXO120" si="9450">(NXO118+NXO119)*0.03</f>
        <v>0.1</v>
      </c>
      <c r="NXP120" s="4">
        <f t="shared" si="2526"/>
        <v>2.2000000000000002</v>
      </c>
      <c r="NXS120" s="1" t="s">
        <v>539</v>
      </c>
      <c r="NXT120" s="4" t="str" cm="1">
        <f t="array" ref="NXT120:NXV120">IFERROR(VLOOKUP(NXS120,[1]MA!$A$6:$D$32,{2,3,4},0),IFERROR(VLOOKUP(NXS120,[1]MO!$A$6:$D$26,{2,3,4},0),IFERROR(VLOOKUP(NXS120,[1]MQ!$A$6:$D$26,{2,3,4},0),IFERROR(VLOOKUP(NXS120,[1]BA!$A$6:$H$184,{2,5,8},0),{"No encontrado","X","X"}))))</f>
        <v>ALAMBRE RECOCIDO</v>
      </c>
      <c r="NXU120" s="12" t="str">
        <v>Kg</v>
      </c>
      <c r="NXV120" s="4">
        <v>22</v>
      </c>
      <c r="NXW120" s="1">
        <f t="shared" ref="NXW120" si="9451">(NXW118+NXW119)*0.03</f>
        <v>0.1</v>
      </c>
      <c r="NXX120" s="4">
        <f t="shared" si="2528"/>
        <v>2.2000000000000002</v>
      </c>
      <c r="NYA120" s="1" t="s">
        <v>539</v>
      </c>
      <c r="NYB120" s="4" t="str" cm="1">
        <f t="array" ref="NYB120:NYD120">IFERROR(VLOOKUP(NYA120,[1]MA!$A$6:$D$32,{2,3,4},0),IFERROR(VLOOKUP(NYA120,[1]MO!$A$6:$D$26,{2,3,4},0),IFERROR(VLOOKUP(NYA120,[1]MQ!$A$6:$D$26,{2,3,4},0),IFERROR(VLOOKUP(NYA120,[1]BA!$A$6:$H$184,{2,5,8},0),{"No encontrado","X","X"}))))</f>
        <v>ALAMBRE RECOCIDO</v>
      </c>
      <c r="NYC120" s="12" t="str">
        <v>Kg</v>
      </c>
      <c r="NYD120" s="4">
        <v>22</v>
      </c>
      <c r="NYE120" s="1">
        <f t="shared" ref="NYE120" si="9452">(NYE118+NYE119)*0.03</f>
        <v>0.1</v>
      </c>
      <c r="NYF120" s="4">
        <f t="shared" si="2530"/>
        <v>2.2000000000000002</v>
      </c>
      <c r="NYI120" s="1" t="s">
        <v>539</v>
      </c>
      <c r="NYJ120" s="4" t="str" cm="1">
        <f t="array" ref="NYJ120:NYL120">IFERROR(VLOOKUP(NYI120,[1]MA!$A$6:$D$32,{2,3,4},0),IFERROR(VLOOKUP(NYI120,[1]MO!$A$6:$D$26,{2,3,4},0),IFERROR(VLOOKUP(NYI120,[1]MQ!$A$6:$D$26,{2,3,4},0),IFERROR(VLOOKUP(NYI120,[1]BA!$A$6:$H$184,{2,5,8},0),{"No encontrado","X","X"}))))</f>
        <v>ALAMBRE RECOCIDO</v>
      </c>
      <c r="NYK120" s="12" t="str">
        <v>Kg</v>
      </c>
      <c r="NYL120" s="4">
        <v>22</v>
      </c>
      <c r="NYM120" s="1">
        <f t="shared" ref="NYM120" si="9453">(NYM118+NYM119)*0.03</f>
        <v>0.1</v>
      </c>
      <c r="NYN120" s="4">
        <f t="shared" si="2532"/>
        <v>2.2000000000000002</v>
      </c>
      <c r="NYQ120" s="1" t="s">
        <v>539</v>
      </c>
      <c r="NYR120" s="4" t="str" cm="1">
        <f t="array" ref="NYR120:NYT120">IFERROR(VLOOKUP(NYQ120,[1]MA!$A$6:$D$32,{2,3,4},0),IFERROR(VLOOKUP(NYQ120,[1]MO!$A$6:$D$26,{2,3,4},0),IFERROR(VLOOKUP(NYQ120,[1]MQ!$A$6:$D$26,{2,3,4},0),IFERROR(VLOOKUP(NYQ120,[1]BA!$A$6:$H$184,{2,5,8},0),{"No encontrado","X","X"}))))</f>
        <v>ALAMBRE RECOCIDO</v>
      </c>
      <c r="NYS120" s="12" t="str">
        <v>Kg</v>
      </c>
      <c r="NYT120" s="4">
        <v>22</v>
      </c>
      <c r="NYU120" s="1">
        <f t="shared" ref="NYU120" si="9454">(NYU118+NYU119)*0.03</f>
        <v>0.1</v>
      </c>
      <c r="NYV120" s="4">
        <f t="shared" si="2534"/>
        <v>2.2000000000000002</v>
      </c>
      <c r="NYY120" s="1" t="s">
        <v>539</v>
      </c>
      <c r="NYZ120" s="4" t="str" cm="1">
        <f t="array" ref="NYZ120:NZB120">IFERROR(VLOOKUP(NYY120,[1]MA!$A$6:$D$32,{2,3,4},0),IFERROR(VLOOKUP(NYY120,[1]MO!$A$6:$D$26,{2,3,4},0),IFERROR(VLOOKUP(NYY120,[1]MQ!$A$6:$D$26,{2,3,4},0),IFERROR(VLOOKUP(NYY120,[1]BA!$A$6:$H$184,{2,5,8},0),{"No encontrado","X","X"}))))</f>
        <v>ALAMBRE RECOCIDO</v>
      </c>
      <c r="NZA120" s="12" t="str">
        <v>Kg</v>
      </c>
      <c r="NZB120" s="4">
        <v>22</v>
      </c>
      <c r="NZC120" s="1">
        <f t="shared" ref="NZC120" si="9455">(NZC118+NZC119)*0.03</f>
        <v>0.1</v>
      </c>
      <c r="NZD120" s="4">
        <f t="shared" si="2536"/>
        <v>2.2000000000000002</v>
      </c>
      <c r="NZG120" s="1" t="s">
        <v>539</v>
      </c>
      <c r="NZH120" s="4" t="str" cm="1">
        <f t="array" ref="NZH120:NZJ120">IFERROR(VLOOKUP(NZG120,[1]MA!$A$6:$D$32,{2,3,4},0),IFERROR(VLOOKUP(NZG120,[1]MO!$A$6:$D$26,{2,3,4},0),IFERROR(VLOOKUP(NZG120,[1]MQ!$A$6:$D$26,{2,3,4},0),IFERROR(VLOOKUP(NZG120,[1]BA!$A$6:$H$184,{2,5,8},0),{"No encontrado","X","X"}))))</f>
        <v>ALAMBRE RECOCIDO</v>
      </c>
      <c r="NZI120" s="12" t="str">
        <v>Kg</v>
      </c>
      <c r="NZJ120" s="4">
        <v>22</v>
      </c>
      <c r="NZK120" s="1">
        <f t="shared" ref="NZK120" si="9456">(NZK118+NZK119)*0.03</f>
        <v>0.1</v>
      </c>
      <c r="NZL120" s="4">
        <f t="shared" si="2538"/>
        <v>2.2000000000000002</v>
      </c>
      <c r="NZO120" s="1" t="s">
        <v>539</v>
      </c>
      <c r="NZP120" s="4" t="str" cm="1">
        <f t="array" ref="NZP120:NZR120">IFERROR(VLOOKUP(NZO120,[1]MA!$A$6:$D$32,{2,3,4},0),IFERROR(VLOOKUP(NZO120,[1]MO!$A$6:$D$26,{2,3,4},0),IFERROR(VLOOKUP(NZO120,[1]MQ!$A$6:$D$26,{2,3,4},0),IFERROR(VLOOKUP(NZO120,[1]BA!$A$6:$H$184,{2,5,8},0),{"No encontrado","X","X"}))))</f>
        <v>ALAMBRE RECOCIDO</v>
      </c>
      <c r="NZQ120" s="12" t="str">
        <v>Kg</v>
      </c>
      <c r="NZR120" s="4">
        <v>22</v>
      </c>
      <c r="NZS120" s="1">
        <f t="shared" ref="NZS120" si="9457">(NZS118+NZS119)*0.03</f>
        <v>0.1</v>
      </c>
      <c r="NZT120" s="4">
        <f t="shared" si="2540"/>
        <v>2.2000000000000002</v>
      </c>
      <c r="NZW120" s="1" t="s">
        <v>539</v>
      </c>
      <c r="NZX120" s="4" t="str" cm="1">
        <f t="array" ref="NZX120:NZZ120">IFERROR(VLOOKUP(NZW120,[1]MA!$A$6:$D$32,{2,3,4},0),IFERROR(VLOOKUP(NZW120,[1]MO!$A$6:$D$26,{2,3,4},0),IFERROR(VLOOKUP(NZW120,[1]MQ!$A$6:$D$26,{2,3,4},0),IFERROR(VLOOKUP(NZW120,[1]BA!$A$6:$H$184,{2,5,8},0),{"No encontrado","X","X"}))))</f>
        <v>ALAMBRE RECOCIDO</v>
      </c>
      <c r="NZY120" s="12" t="str">
        <v>Kg</v>
      </c>
      <c r="NZZ120" s="4">
        <v>22</v>
      </c>
      <c r="OAA120" s="1">
        <f t="shared" ref="OAA120" si="9458">(OAA118+OAA119)*0.03</f>
        <v>0.1</v>
      </c>
      <c r="OAB120" s="4">
        <f t="shared" si="2542"/>
        <v>2.2000000000000002</v>
      </c>
      <c r="OAE120" s="1" t="s">
        <v>539</v>
      </c>
      <c r="OAF120" s="4" t="str" cm="1">
        <f t="array" ref="OAF120:OAH120">IFERROR(VLOOKUP(OAE120,[1]MA!$A$6:$D$32,{2,3,4},0),IFERROR(VLOOKUP(OAE120,[1]MO!$A$6:$D$26,{2,3,4},0),IFERROR(VLOOKUP(OAE120,[1]MQ!$A$6:$D$26,{2,3,4},0),IFERROR(VLOOKUP(OAE120,[1]BA!$A$6:$H$184,{2,5,8},0),{"No encontrado","X","X"}))))</f>
        <v>ALAMBRE RECOCIDO</v>
      </c>
      <c r="OAG120" s="12" t="str">
        <v>Kg</v>
      </c>
      <c r="OAH120" s="4">
        <v>22</v>
      </c>
      <c r="OAI120" s="1">
        <f t="shared" ref="OAI120" si="9459">(OAI118+OAI119)*0.03</f>
        <v>0.1</v>
      </c>
      <c r="OAJ120" s="4">
        <f t="shared" si="2544"/>
        <v>2.2000000000000002</v>
      </c>
      <c r="OAM120" s="1" t="s">
        <v>539</v>
      </c>
      <c r="OAN120" s="4" t="str" cm="1">
        <f t="array" ref="OAN120:OAP120">IFERROR(VLOOKUP(OAM120,[1]MA!$A$6:$D$32,{2,3,4},0),IFERROR(VLOOKUP(OAM120,[1]MO!$A$6:$D$26,{2,3,4},0),IFERROR(VLOOKUP(OAM120,[1]MQ!$A$6:$D$26,{2,3,4},0),IFERROR(VLOOKUP(OAM120,[1]BA!$A$6:$H$184,{2,5,8},0),{"No encontrado","X","X"}))))</f>
        <v>ALAMBRE RECOCIDO</v>
      </c>
      <c r="OAO120" s="12" t="str">
        <v>Kg</v>
      </c>
      <c r="OAP120" s="4">
        <v>22</v>
      </c>
      <c r="OAQ120" s="1">
        <f t="shared" ref="OAQ120" si="9460">(OAQ118+OAQ119)*0.03</f>
        <v>0.1</v>
      </c>
      <c r="OAR120" s="4">
        <f t="shared" si="2546"/>
        <v>2.2000000000000002</v>
      </c>
      <c r="OAU120" s="1" t="s">
        <v>539</v>
      </c>
      <c r="OAV120" s="4" t="str" cm="1">
        <f t="array" ref="OAV120:OAX120">IFERROR(VLOOKUP(OAU120,[1]MA!$A$6:$D$32,{2,3,4},0),IFERROR(VLOOKUP(OAU120,[1]MO!$A$6:$D$26,{2,3,4},0),IFERROR(VLOOKUP(OAU120,[1]MQ!$A$6:$D$26,{2,3,4},0),IFERROR(VLOOKUP(OAU120,[1]BA!$A$6:$H$184,{2,5,8},0),{"No encontrado","X","X"}))))</f>
        <v>ALAMBRE RECOCIDO</v>
      </c>
      <c r="OAW120" s="12" t="str">
        <v>Kg</v>
      </c>
      <c r="OAX120" s="4">
        <v>22</v>
      </c>
      <c r="OAY120" s="1">
        <f t="shared" ref="OAY120" si="9461">(OAY118+OAY119)*0.03</f>
        <v>0.1</v>
      </c>
      <c r="OAZ120" s="4">
        <f t="shared" si="2548"/>
        <v>2.2000000000000002</v>
      </c>
      <c r="OBC120" s="1" t="s">
        <v>539</v>
      </c>
      <c r="OBD120" s="4" t="str" cm="1">
        <f t="array" ref="OBD120:OBF120">IFERROR(VLOOKUP(OBC120,[1]MA!$A$6:$D$32,{2,3,4},0),IFERROR(VLOOKUP(OBC120,[1]MO!$A$6:$D$26,{2,3,4},0),IFERROR(VLOOKUP(OBC120,[1]MQ!$A$6:$D$26,{2,3,4},0),IFERROR(VLOOKUP(OBC120,[1]BA!$A$6:$H$184,{2,5,8},0),{"No encontrado","X","X"}))))</f>
        <v>ALAMBRE RECOCIDO</v>
      </c>
      <c r="OBE120" s="12" t="str">
        <v>Kg</v>
      </c>
      <c r="OBF120" s="4">
        <v>22</v>
      </c>
      <c r="OBG120" s="1">
        <f t="shared" ref="OBG120" si="9462">(OBG118+OBG119)*0.03</f>
        <v>0.1</v>
      </c>
      <c r="OBH120" s="4">
        <f t="shared" si="2550"/>
        <v>2.2000000000000002</v>
      </c>
      <c r="OBK120" s="1" t="s">
        <v>539</v>
      </c>
      <c r="OBL120" s="4" t="str" cm="1">
        <f t="array" ref="OBL120:OBN120">IFERROR(VLOOKUP(OBK120,[1]MA!$A$6:$D$32,{2,3,4},0),IFERROR(VLOOKUP(OBK120,[1]MO!$A$6:$D$26,{2,3,4},0),IFERROR(VLOOKUP(OBK120,[1]MQ!$A$6:$D$26,{2,3,4},0),IFERROR(VLOOKUP(OBK120,[1]BA!$A$6:$H$184,{2,5,8},0),{"No encontrado","X","X"}))))</f>
        <v>ALAMBRE RECOCIDO</v>
      </c>
      <c r="OBM120" s="12" t="str">
        <v>Kg</v>
      </c>
      <c r="OBN120" s="4">
        <v>22</v>
      </c>
      <c r="OBO120" s="1">
        <f t="shared" ref="OBO120" si="9463">(OBO118+OBO119)*0.03</f>
        <v>0.1</v>
      </c>
      <c r="OBP120" s="4">
        <f t="shared" si="2552"/>
        <v>2.2000000000000002</v>
      </c>
      <c r="OBS120" s="1" t="s">
        <v>539</v>
      </c>
      <c r="OBT120" s="4" t="str" cm="1">
        <f t="array" ref="OBT120:OBV120">IFERROR(VLOOKUP(OBS120,[1]MA!$A$6:$D$32,{2,3,4},0),IFERROR(VLOOKUP(OBS120,[1]MO!$A$6:$D$26,{2,3,4},0),IFERROR(VLOOKUP(OBS120,[1]MQ!$A$6:$D$26,{2,3,4},0),IFERROR(VLOOKUP(OBS120,[1]BA!$A$6:$H$184,{2,5,8},0),{"No encontrado","X","X"}))))</f>
        <v>ALAMBRE RECOCIDO</v>
      </c>
      <c r="OBU120" s="12" t="str">
        <v>Kg</v>
      </c>
      <c r="OBV120" s="4">
        <v>22</v>
      </c>
      <c r="OBW120" s="1">
        <f t="shared" ref="OBW120" si="9464">(OBW118+OBW119)*0.03</f>
        <v>0.1</v>
      </c>
      <c r="OBX120" s="4">
        <f t="shared" si="2554"/>
        <v>2.2000000000000002</v>
      </c>
      <c r="OCA120" s="1" t="s">
        <v>539</v>
      </c>
      <c r="OCB120" s="4" t="str" cm="1">
        <f t="array" ref="OCB120:OCD120">IFERROR(VLOOKUP(OCA120,[1]MA!$A$6:$D$32,{2,3,4},0),IFERROR(VLOOKUP(OCA120,[1]MO!$A$6:$D$26,{2,3,4},0),IFERROR(VLOOKUP(OCA120,[1]MQ!$A$6:$D$26,{2,3,4},0),IFERROR(VLOOKUP(OCA120,[1]BA!$A$6:$H$184,{2,5,8},0),{"No encontrado","X","X"}))))</f>
        <v>ALAMBRE RECOCIDO</v>
      </c>
      <c r="OCC120" s="12" t="str">
        <v>Kg</v>
      </c>
      <c r="OCD120" s="4">
        <v>22</v>
      </c>
      <c r="OCE120" s="1">
        <f t="shared" ref="OCE120" si="9465">(OCE118+OCE119)*0.03</f>
        <v>0.1</v>
      </c>
      <c r="OCF120" s="4">
        <f t="shared" si="2556"/>
        <v>2.2000000000000002</v>
      </c>
      <c r="OCI120" s="1" t="s">
        <v>539</v>
      </c>
      <c r="OCJ120" s="4" t="str" cm="1">
        <f t="array" ref="OCJ120:OCL120">IFERROR(VLOOKUP(OCI120,[1]MA!$A$6:$D$32,{2,3,4},0),IFERROR(VLOOKUP(OCI120,[1]MO!$A$6:$D$26,{2,3,4},0),IFERROR(VLOOKUP(OCI120,[1]MQ!$A$6:$D$26,{2,3,4},0),IFERROR(VLOOKUP(OCI120,[1]BA!$A$6:$H$184,{2,5,8},0),{"No encontrado","X","X"}))))</f>
        <v>ALAMBRE RECOCIDO</v>
      </c>
      <c r="OCK120" s="12" t="str">
        <v>Kg</v>
      </c>
      <c r="OCL120" s="4">
        <v>22</v>
      </c>
      <c r="OCM120" s="1">
        <f t="shared" ref="OCM120" si="9466">(OCM118+OCM119)*0.03</f>
        <v>0.1</v>
      </c>
      <c r="OCN120" s="4">
        <f t="shared" si="2558"/>
        <v>2.2000000000000002</v>
      </c>
      <c r="OCQ120" s="1" t="s">
        <v>539</v>
      </c>
      <c r="OCR120" s="4" t="str" cm="1">
        <f t="array" ref="OCR120:OCT120">IFERROR(VLOOKUP(OCQ120,[1]MA!$A$6:$D$32,{2,3,4},0),IFERROR(VLOOKUP(OCQ120,[1]MO!$A$6:$D$26,{2,3,4},0),IFERROR(VLOOKUP(OCQ120,[1]MQ!$A$6:$D$26,{2,3,4},0),IFERROR(VLOOKUP(OCQ120,[1]BA!$A$6:$H$184,{2,5,8},0),{"No encontrado","X","X"}))))</f>
        <v>ALAMBRE RECOCIDO</v>
      </c>
      <c r="OCS120" s="12" t="str">
        <v>Kg</v>
      </c>
      <c r="OCT120" s="4">
        <v>22</v>
      </c>
      <c r="OCU120" s="1">
        <f t="shared" ref="OCU120" si="9467">(OCU118+OCU119)*0.03</f>
        <v>0.1</v>
      </c>
      <c r="OCV120" s="4">
        <f t="shared" si="2560"/>
        <v>2.2000000000000002</v>
      </c>
      <c r="OCY120" s="1" t="s">
        <v>539</v>
      </c>
      <c r="OCZ120" s="4" t="str" cm="1">
        <f t="array" ref="OCZ120:ODB120">IFERROR(VLOOKUP(OCY120,[1]MA!$A$6:$D$32,{2,3,4},0),IFERROR(VLOOKUP(OCY120,[1]MO!$A$6:$D$26,{2,3,4},0),IFERROR(VLOOKUP(OCY120,[1]MQ!$A$6:$D$26,{2,3,4},0),IFERROR(VLOOKUP(OCY120,[1]BA!$A$6:$H$184,{2,5,8},0),{"No encontrado","X","X"}))))</f>
        <v>ALAMBRE RECOCIDO</v>
      </c>
      <c r="ODA120" s="12" t="str">
        <v>Kg</v>
      </c>
      <c r="ODB120" s="4">
        <v>22</v>
      </c>
      <c r="ODC120" s="1">
        <f t="shared" ref="ODC120" si="9468">(ODC118+ODC119)*0.03</f>
        <v>0.1</v>
      </c>
      <c r="ODD120" s="4">
        <f t="shared" si="2562"/>
        <v>2.2000000000000002</v>
      </c>
      <c r="ODG120" s="1" t="s">
        <v>539</v>
      </c>
      <c r="ODH120" s="4" t="str" cm="1">
        <f t="array" ref="ODH120:ODJ120">IFERROR(VLOOKUP(ODG120,[1]MA!$A$6:$D$32,{2,3,4},0),IFERROR(VLOOKUP(ODG120,[1]MO!$A$6:$D$26,{2,3,4},0),IFERROR(VLOOKUP(ODG120,[1]MQ!$A$6:$D$26,{2,3,4},0),IFERROR(VLOOKUP(ODG120,[1]BA!$A$6:$H$184,{2,5,8},0),{"No encontrado","X","X"}))))</f>
        <v>ALAMBRE RECOCIDO</v>
      </c>
      <c r="ODI120" s="12" t="str">
        <v>Kg</v>
      </c>
      <c r="ODJ120" s="4">
        <v>22</v>
      </c>
      <c r="ODK120" s="1">
        <f t="shared" ref="ODK120" si="9469">(ODK118+ODK119)*0.03</f>
        <v>0.1</v>
      </c>
      <c r="ODL120" s="4">
        <f t="shared" si="2564"/>
        <v>2.2000000000000002</v>
      </c>
      <c r="ODO120" s="1" t="s">
        <v>539</v>
      </c>
      <c r="ODP120" s="4" t="str" cm="1">
        <f t="array" ref="ODP120:ODR120">IFERROR(VLOOKUP(ODO120,[1]MA!$A$6:$D$32,{2,3,4},0),IFERROR(VLOOKUP(ODO120,[1]MO!$A$6:$D$26,{2,3,4},0),IFERROR(VLOOKUP(ODO120,[1]MQ!$A$6:$D$26,{2,3,4},0),IFERROR(VLOOKUP(ODO120,[1]BA!$A$6:$H$184,{2,5,8},0),{"No encontrado","X","X"}))))</f>
        <v>ALAMBRE RECOCIDO</v>
      </c>
      <c r="ODQ120" s="12" t="str">
        <v>Kg</v>
      </c>
      <c r="ODR120" s="4">
        <v>22</v>
      </c>
      <c r="ODS120" s="1">
        <f t="shared" ref="ODS120" si="9470">(ODS118+ODS119)*0.03</f>
        <v>0.1</v>
      </c>
      <c r="ODT120" s="4">
        <f t="shared" si="2566"/>
        <v>2.2000000000000002</v>
      </c>
      <c r="ODW120" s="1" t="s">
        <v>539</v>
      </c>
      <c r="ODX120" s="4" t="str" cm="1">
        <f t="array" ref="ODX120:ODZ120">IFERROR(VLOOKUP(ODW120,[1]MA!$A$6:$D$32,{2,3,4},0),IFERROR(VLOOKUP(ODW120,[1]MO!$A$6:$D$26,{2,3,4},0),IFERROR(VLOOKUP(ODW120,[1]MQ!$A$6:$D$26,{2,3,4},0),IFERROR(VLOOKUP(ODW120,[1]BA!$A$6:$H$184,{2,5,8},0),{"No encontrado","X","X"}))))</f>
        <v>ALAMBRE RECOCIDO</v>
      </c>
      <c r="ODY120" s="12" t="str">
        <v>Kg</v>
      </c>
      <c r="ODZ120" s="4">
        <v>22</v>
      </c>
      <c r="OEA120" s="1">
        <f t="shared" ref="OEA120" si="9471">(OEA118+OEA119)*0.03</f>
        <v>0.1</v>
      </c>
      <c r="OEB120" s="4">
        <f t="shared" si="2568"/>
        <v>2.2000000000000002</v>
      </c>
      <c r="OEE120" s="1" t="s">
        <v>539</v>
      </c>
      <c r="OEF120" s="4" t="str" cm="1">
        <f t="array" ref="OEF120:OEH120">IFERROR(VLOOKUP(OEE120,[1]MA!$A$6:$D$32,{2,3,4},0),IFERROR(VLOOKUP(OEE120,[1]MO!$A$6:$D$26,{2,3,4},0),IFERROR(VLOOKUP(OEE120,[1]MQ!$A$6:$D$26,{2,3,4},0),IFERROR(VLOOKUP(OEE120,[1]BA!$A$6:$H$184,{2,5,8},0),{"No encontrado","X","X"}))))</f>
        <v>ALAMBRE RECOCIDO</v>
      </c>
      <c r="OEG120" s="12" t="str">
        <v>Kg</v>
      </c>
      <c r="OEH120" s="4">
        <v>22</v>
      </c>
      <c r="OEI120" s="1">
        <f t="shared" ref="OEI120" si="9472">(OEI118+OEI119)*0.03</f>
        <v>0.1</v>
      </c>
      <c r="OEJ120" s="4">
        <f t="shared" si="2570"/>
        <v>2.2000000000000002</v>
      </c>
      <c r="OEM120" s="1" t="s">
        <v>539</v>
      </c>
      <c r="OEN120" s="4" t="str" cm="1">
        <f t="array" ref="OEN120:OEP120">IFERROR(VLOOKUP(OEM120,[1]MA!$A$6:$D$32,{2,3,4},0),IFERROR(VLOOKUP(OEM120,[1]MO!$A$6:$D$26,{2,3,4},0),IFERROR(VLOOKUP(OEM120,[1]MQ!$A$6:$D$26,{2,3,4},0),IFERROR(VLOOKUP(OEM120,[1]BA!$A$6:$H$184,{2,5,8},0),{"No encontrado","X","X"}))))</f>
        <v>ALAMBRE RECOCIDO</v>
      </c>
      <c r="OEO120" s="12" t="str">
        <v>Kg</v>
      </c>
      <c r="OEP120" s="4">
        <v>22</v>
      </c>
      <c r="OEQ120" s="1">
        <f t="shared" ref="OEQ120" si="9473">(OEQ118+OEQ119)*0.03</f>
        <v>0.1</v>
      </c>
      <c r="OER120" s="4">
        <f t="shared" si="2572"/>
        <v>2.2000000000000002</v>
      </c>
      <c r="OEU120" s="1" t="s">
        <v>539</v>
      </c>
      <c r="OEV120" s="4" t="str" cm="1">
        <f t="array" ref="OEV120:OEX120">IFERROR(VLOOKUP(OEU120,[1]MA!$A$6:$D$32,{2,3,4},0),IFERROR(VLOOKUP(OEU120,[1]MO!$A$6:$D$26,{2,3,4},0),IFERROR(VLOOKUP(OEU120,[1]MQ!$A$6:$D$26,{2,3,4},0),IFERROR(VLOOKUP(OEU120,[1]BA!$A$6:$H$184,{2,5,8},0),{"No encontrado","X","X"}))))</f>
        <v>ALAMBRE RECOCIDO</v>
      </c>
      <c r="OEW120" s="12" t="str">
        <v>Kg</v>
      </c>
      <c r="OEX120" s="4">
        <v>22</v>
      </c>
      <c r="OEY120" s="1">
        <f t="shared" ref="OEY120" si="9474">(OEY118+OEY119)*0.03</f>
        <v>0.1</v>
      </c>
      <c r="OEZ120" s="4">
        <f t="shared" si="2574"/>
        <v>2.2000000000000002</v>
      </c>
      <c r="OFC120" s="1" t="s">
        <v>539</v>
      </c>
      <c r="OFD120" s="4" t="str" cm="1">
        <f t="array" ref="OFD120:OFF120">IFERROR(VLOOKUP(OFC120,[1]MA!$A$6:$D$32,{2,3,4},0),IFERROR(VLOOKUP(OFC120,[1]MO!$A$6:$D$26,{2,3,4},0),IFERROR(VLOOKUP(OFC120,[1]MQ!$A$6:$D$26,{2,3,4},0),IFERROR(VLOOKUP(OFC120,[1]BA!$A$6:$H$184,{2,5,8},0),{"No encontrado","X","X"}))))</f>
        <v>ALAMBRE RECOCIDO</v>
      </c>
      <c r="OFE120" s="12" t="str">
        <v>Kg</v>
      </c>
      <c r="OFF120" s="4">
        <v>22</v>
      </c>
      <c r="OFG120" s="1">
        <f t="shared" ref="OFG120" si="9475">(OFG118+OFG119)*0.03</f>
        <v>0.1</v>
      </c>
      <c r="OFH120" s="4">
        <f t="shared" si="2576"/>
        <v>2.2000000000000002</v>
      </c>
      <c r="OFK120" s="1" t="s">
        <v>539</v>
      </c>
      <c r="OFL120" s="4" t="str" cm="1">
        <f t="array" ref="OFL120:OFN120">IFERROR(VLOOKUP(OFK120,[1]MA!$A$6:$D$32,{2,3,4},0),IFERROR(VLOOKUP(OFK120,[1]MO!$A$6:$D$26,{2,3,4},0),IFERROR(VLOOKUP(OFK120,[1]MQ!$A$6:$D$26,{2,3,4},0),IFERROR(VLOOKUP(OFK120,[1]BA!$A$6:$H$184,{2,5,8},0),{"No encontrado","X","X"}))))</f>
        <v>ALAMBRE RECOCIDO</v>
      </c>
      <c r="OFM120" s="12" t="str">
        <v>Kg</v>
      </c>
      <c r="OFN120" s="4">
        <v>22</v>
      </c>
      <c r="OFO120" s="1">
        <f t="shared" ref="OFO120" si="9476">(OFO118+OFO119)*0.03</f>
        <v>0.1</v>
      </c>
      <c r="OFP120" s="4">
        <f t="shared" si="2578"/>
        <v>2.2000000000000002</v>
      </c>
      <c r="OFS120" s="1" t="s">
        <v>539</v>
      </c>
      <c r="OFT120" s="4" t="str" cm="1">
        <f t="array" ref="OFT120:OFV120">IFERROR(VLOOKUP(OFS120,[1]MA!$A$6:$D$32,{2,3,4},0),IFERROR(VLOOKUP(OFS120,[1]MO!$A$6:$D$26,{2,3,4},0),IFERROR(VLOOKUP(OFS120,[1]MQ!$A$6:$D$26,{2,3,4},0),IFERROR(VLOOKUP(OFS120,[1]BA!$A$6:$H$184,{2,5,8},0),{"No encontrado","X","X"}))))</f>
        <v>ALAMBRE RECOCIDO</v>
      </c>
      <c r="OFU120" s="12" t="str">
        <v>Kg</v>
      </c>
      <c r="OFV120" s="4">
        <v>22</v>
      </c>
      <c r="OFW120" s="1">
        <f t="shared" ref="OFW120" si="9477">(OFW118+OFW119)*0.03</f>
        <v>0.1</v>
      </c>
      <c r="OFX120" s="4">
        <f t="shared" si="2580"/>
        <v>2.2000000000000002</v>
      </c>
      <c r="OGA120" s="1" t="s">
        <v>539</v>
      </c>
      <c r="OGB120" s="4" t="str" cm="1">
        <f t="array" ref="OGB120:OGD120">IFERROR(VLOOKUP(OGA120,[1]MA!$A$6:$D$32,{2,3,4},0),IFERROR(VLOOKUP(OGA120,[1]MO!$A$6:$D$26,{2,3,4},0),IFERROR(VLOOKUP(OGA120,[1]MQ!$A$6:$D$26,{2,3,4},0),IFERROR(VLOOKUP(OGA120,[1]BA!$A$6:$H$184,{2,5,8},0),{"No encontrado","X","X"}))))</f>
        <v>ALAMBRE RECOCIDO</v>
      </c>
      <c r="OGC120" s="12" t="str">
        <v>Kg</v>
      </c>
      <c r="OGD120" s="4">
        <v>22</v>
      </c>
      <c r="OGE120" s="1">
        <f t="shared" ref="OGE120" si="9478">(OGE118+OGE119)*0.03</f>
        <v>0.1</v>
      </c>
      <c r="OGF120" s="4">
        <f t="shared" si="2582"/>
        <v>2.2000000000000002</v>
      </c>
      <c r="OGI120" s="1" t="s">
        <v>539</v>
      </c>
      <c r="OGJ120" s="4" t="str" cm="1">
        <f t="array" ref="OGJ120:OGL120">IFERROR(VLOOKUP(OGI120,[1]MA!$A$6:$D$32,{2,3,4},0),IFERROR(VLOOKUP(OGI120,[1]MO!$A$6:$D$26,{2,3,4},0),IFERROR(VLOOKUP(OGI120,[1]MQ!$A$6:$D$26,{2,3,4},0),IFERROR(VLOOKUP(OGI120,[1]BA!$A$6:$H$184,{2,5,8},0),{"No encontrado","X","X"}))))</f>
        <v>ALAMBRE RECOCIDO</v>
      </c>
      <c r="OGK120" s="12" t="str">
        <v>Kg</v>
      </c>
      <c r="OGL120" s="4">
        <v>22</v>
      </c>
      <c r="OGM120" s="1">
        <f t="shared" ref="OGM120" si="9479">(OGM118+OGM119)*0.03</f>
        <v>0.1</v>
      </c>
      <c r="OGN120" s="4">
        <f t="shared" si="2584"/>
        <v>2.2000000000000002</v>
      </c>
      <c r="OGQ120" s="1" t="s">
        <v>539</v>
      </c>
      <c r="OGR120" s="4" t="str" cm="1">
        <f t="array" ref="OGR120:OGT120">IFERROR(VLOOKUP(OGQ120,[1]MA!$A$6:$D$32,{2,3,4},0),IFERROR(VLOOKUP(OGQ120,[1]MO!$A$6:$D$26,{2,3,4},0),IFERROR(VLOOKUP(OGQ120,[1]MQ!$A$6:$D$26,{2,3,4},0),IFERROR(VLOOKUP(OGQ120,[1]BA!$A$6:$H$184,{2,5,8},0),{"No encontrado","X","X"}))))</f>
        <v>ALAMBRE RECOCIDO</v>
      </c>
      <c r="OGS120" s="12" t="str">
        <v>Kg</v>
      </c>
      <c r="OGT120" s="4">
        <v>22</v>
      </c>
      <c r="OGU120" s="1">
        <f t="shared" ref="OGU120" si="9480">(OGU118+OGU119)*0.03</f>
        <v>0.1</v>
      </c>
      <c r="OGV120" s="4">
        <f t="shared" si="2586"/>
        <v>2.2000000000000002</v>
      </c>
      <c r="OGY120" s="1" t="s">
        <v>539</v>
      </c>
      <c r="OGZ120" s="4" t="str" cm="1">
        <f t="array" ref="OGZ120:OHB120">IFERROR(VLOOKUP(OGY120,[1]MA!$A$6:$D$32,{2,3,4},0),IFERROR(VLOOKUP(OGY120,[1]MO!$A$6:$D$26,{2,3,4},0),IFERROR(VLOOKUP(OGY120,[1]MQ!$A$6:$D$26,{2,3,4},0),IFERROR(VLOOKUP(OGY120,[1]BA!$A$6:$H$184,{2,5,8},0),{"No encontrado","X","X"}))))</f>
        <v>ALAMBRE RECOCIDO</v>
      </c>
      <c r="OHA120" s="12" t="str">
        <v>Kg</v>
      </c>
      <c r="OHB120" s="4">
        <v>22</v>
      </c>
      <c r="OHC120" s="1">
        <f t="shared" ref="OHC120" si="9481">(OHC118+OHC119)*0.03</f>
        <v>0.1</v>
      </c>
      <c r="OHD120" s="4">
        <f t="shared" si="2588"/>
        <v>2.2000000000000002</v>
      </c>
      <c r="OHG120" s="1" t="s">
        <v>539</v>
      </c>
      <c r="OHH120" s="4" t="str" cm="1">
        <f t="array" ref="OHH120:OHJ120">IFERROR(VLOOKUP(OHG120,[1]MA!$A$6:$D$32,{2,3,4},0),IFERROR(VLOOKUP(OHG120,[1]MO!$A$6:$D$26,{2,3,4},0),IFERROR(VLOOKUP(OHG120,[1]MQ!$A$6:$D$26,{2,3,4},0),IFERROR(VLOOKUP(OHG120,[1]BA!$A$6:$H$184,{2,5,8},0),{"No encontrado","X","X"}))))</f>
        <v>ALAMBRE RECOCIDO</v>
      </c>
      <c r="OHI120" s="12" t="str">
        <v>Kg</v>
      </c>
      <c r="OHJ120" s="4">
        <v>22</v>
      </c>
      <c r="OHK120" s="1">
        <f t="shared" ref="OHK120" si="9482">(OHK118+OHK119)*0.03</f>
        <v>0.1</v>
      </c>
      <c r="OHL120" s="4">
        <f t="shared" si="2590"/>
        <v>2.2000000000000002</v>
      </c>
      <c r="OHO120" s="1" t="s">
        <v>539</v>
      </c>
      <c r="OHP120" s="4" t="str" cm="1">
        <f t="array" ref="OHP120:OHR120">IFERROR(VLOOKUP(OHO120,[1]MA!$A$6:$D$32,{2,3,4},0),IFERROR(VLOOKUP(OHO120,[1]MO!$A$6:$D$26,{2,3,4},0),IFERROR(VLOOKUP(OHO120,[1]MQ!$A$6:$D$26,{2,3,4},0),IFERROR(VLOOKUP(OHO120,[1]BA!$A$6:$H$184,{2,5,8},0),{"No encontrado","X","X"}))))</f>
        <v>ALAMBRE RECOCIDO</v>
      </c>
      <c r="OHQ120" s="12" t="str">
        <v>Kg</v>
      </c>
      <c r="OHR120" s="4">
        <v>22</v>
      </c>
      <c r="OHS120" s="1">
        <f t="shared" ref="OHS120" si="9483">(OHS118+OHS119)*0.03</f>
        <v>0.1</v>
      </c>
      <c r="OHT120" s="4">
        <f t="shared" si="2592"/>
        <v>2.2000000000000002</v>
      </c>
      <c r="OHW120" s="1" t="s">
        <v>539</v>
      </c>
      <c r="OHX120" s="4" t="str" cm="1">
        <f t="array" ref="OHX120:OHZ120">IFERROR(VLOOKUP(OHW120,[1]MA!$A$6:$D$32,{2,3,4},0),IFERROR(VLOOKUP(OHW120,[1]MO!$A$6:$D$26,{2,3,4},0),IFERROR(VLOOKUP(OHW120,[1]MQ!$A$6:$D$26,{2,3,4},0),IFERROR(VLOOKUP(OHW120,[1]BA!$A$6:$H$184,{2,5,8},0),{"No encontrado","X","X"}))))</f>
        <v>ALAMBRE RECOCIDO</v>
      </c>
      <c r="OHY120" s="12" t="str">
        <v>Kg</v>
      </c>
      <c r="OHZ120" s="4">
        <v>22</v>
      </c>
      <c r="OIA120" s="1">
        <f t="shared" ref="OIA120" si="9484">(OIA118+OIA119)*0.03</f>
        <v>0.1</v>
      </c>
      <c r="OIB120" s="4">
        <f t="shared" si="2594"/>
        <v>2.2000000000000002</v>
      </c>
      <c r="OIE120" s="1" t="s">
        <v>539</v>
      </c>
      <c r="OIF120" s="4" t="str" cm="1">
        <f t="array" ref="OIF120:OIH120">IFERROR(VLOOKUP(OIE120,[1]MA!$A$6:$D$32,{2,3,4},0),IFERROR(VLOOKUP(OIE120,[1]MO!$A$6:$D$26,{2,3,4},0),IFERROR(VLOOKUP(OIE120,[1]MQ!$A$6:$D$26,{2,3,4},0),IFERROR(VLOOKUP(OIE120,[1]BA!$A$6:$H$184,{2,5,8},0),{"No encontrado","X","X"}))))</f>
        <v>ALAMBRE RECOCIDO</v>
      </c>
      <c r="OIG120" s="12" t="str">
        <v>Kg</v>
      </c>
      <c r="OIH120" s="4">
        <v>22</v>
      </c>
      <c r="OII120" s="1">
        <f t="shared" ref="OII120" si="9485">(OII118+OII119)*0.03</f>
        <v>0.1</v>
      </c>
      <c r="OIJ120" s="4">
        <f t="shared" si="2596"/>
        <v>2.2000000000000002</v>
      </c>
      <c r="OIM120" s="1" t="s">
        <v>539</v>
      </c>
      <c r="OIN120" s="4" t="str" cm="1">
        <f t="array" ref="OIN120:OIP120">IFERROR(VLOOKUP(OIM120,[1]MA!$A$6:$D$32,{2,3,4},0),IFERROR(VLOOKUP(OIM120,[1]MO!$A$6:$D$26,{2,3,4},0),IFERROR(VLOOKUP(OIM120,[1]MQ!$A$6:$D$26,{2,3,4},0),IFERROR(VLOOKUP(OIM120,[1]BA!$A$6:$H$184,{2,5,8},0),{"No encontrado","X","X"}))))</f>
        <v>ALAMBRE RECOCIDO</v>
      </c>
      <c r="OIO120" s="12" t="str">
        <v>Kg</v>
      </c>
      <c r="OIP120" s="4">
        <v>22</v>
      </c>
      <c r="OIQ120" s="1">
        <f t="shared" ref="OIQ120" si="9486">(OIQ118+OIQ119)*0.03</f>
        <v>0.1</v>
      </c>
      <c r="OIR120" s="4">
        <f t="shared" si="2598"/>
        <v>2.2000000000000002</v>
      </c>
      <c r="OIU120" s="1" t="s">
        <v>539</v>
      </c>
      <c r="OIV120" s="4" t="str" cm="1">
        <f t="array" ref="OIV120:OIX120">IFERROR(VLOOKUP(OIU120,[1]MA!$A$6:$D$32,{2,3,4},0),IFERROR(VLOOKUP(OIU120,[1]MO!$A$6:$D$26,{2,3,4},0),IFERROR(VLOOKUP(OIU120,[1]MQ!$A$6:$D$26,{2,3,4},0),IFERROR(VLOOKUP(OIU120,[1]BA!$A$6:$H$184,{2,5,8},0),{"No encontrado","X","X"}))))</f>
        <v>ALAMBRE RECOCIDO</v>
      </c>
      <c r="OIW120" s="12" t="str">
        <v>Kg</v>
      </c>
      <c r="OIX120" s="4">
        <v>22</v>
      </c>
      <c r="OIY120" s="1">
        <f t="shared" ref="OIY120" si="9487">(OIY118+OIY119)*0.03</f>
        <v>0.1</v>
      </c>
      <c r="OIZ120" s="4">
        <f t="shared" si="2600"/>
        <v>2.2000000000000002</v>
      </c>
      <c r="OJC120" s="1" t="s">
        <v>539</v>
      </c>
      <c r="OJD120" s="4" t="str" cm="1">
        <f t="array" ref="OJD120:OJF120">IFERROR(VLOOKUP(OJC120,[1]MA!$A$6:$D$32,{2,3,4},0),IFERROR(VLOOKUP(OJC120,[1]MO!$A$6:$D$26,{2,3,4},0),IFERROR(VLOOKUP(OJC120,[1]MQ!$A$6:$D$26,{2,3,4},0),IFERROR(VLOOKUP(OJC120,[1]BA!$A$6:$H$184,{2,5,8},0),{"No encontrado","X","X"}))))</f>
        <v>ALAMBRE RECOCIDO</v>
      </c>
      <c r="OJE120" s="12" t="str">
        <v>Kg</v>
      </c>
      <c r="OJF120" s="4">
        <v>22</v>
      </c>
      <c r="OJG120" s="1">
        <f t="shared" ref="OJG120" si="9488">(OJG118+OJG119)*0.03</f>
        <v>0.1</v>
      </c>
      <c r="OJH120" s="4">
        <f t="shared" si="2602"/>
        <v>2.2000000000000002</v>
      </c>
      <c r="OJK120" s="1" t="s">
        <v>539</v>
      </c>
      <c r="OJL120" s="4" t="str" cm="1">
        <f t="array" ref="OJL120:OJN120">IFERROR(VLOOKUP(OJK120,[1]MA!$A$6:$D$32,{2,3,4},0),IFERROR(VLOOKUP(OJK120,[1]MO!$A$6:$D$26,{2,3,4},0),IFERROR(VLOOKUP(OJK120,[1]MQ!$A$6:$D$26,{2,3,4},0),IFERROR(VLOOKUP(OJK120,[1]BA!$A$6:$H$184,{2,5,8},0),{"No encontrado","X","X"}))))</f>
        <v>ALAMBRE RECOCIDO</v>
      </c>
      <c r="OJM120" s="12" t="str">
        <v>Kg</v>
      </c>
      <c r="OJN120" s="4">
        <v>22</v>
      </c>
      <c r="OJO120" s="1">
        <f t="shared" ref="OJO120" si="9489">(OJO118+OJO119)*0.03</f>
        <v>0.1</v>
      </c>
      <c r="OJP120" s="4">
        <f t="shared" si="2604"/>
        <v>2.2000000000000002</v>
      </c>
      <c r="OJS120" s="1" t="s">
        <v>539</v>
      </c>
      <c r="OJT120" s="4" t="str" cm="1">
        <f t="array" ref="OJT120:OJV120">IFERROR(VLOOKUP(OJS120,[1]MA!$A$6:$D$32,{2,3,4},0),IFERROR(VLOOKUP(OJS120,[1]MO!$A$6:$D$26,{2,3,4},0),IFERROR(VLOOKUP(OJS120,[1]MQ!$A$6:$D$26,{2,3,4},0),IFERROR(VLOOKUP(OJS120,[1]BA!$A$6:$H$184,{2,5,8},0),{"No encontrado","X","X"}))))</f>
        <v>ALAMBRE RECOCIDO</v>
      </c>
      <c r="OJU120" s="12" t="str">
        <v>Kg</v>
      </c>
      <c r="OJV120" s="4">
        <v>22</v>
      </c>
      <c r="OJW120" s="1">
        <f t="shared" ref="OJW120" si="9490">(OJW118+OJW119)*0.03</f>
        <v>0.1</v>
      </c>
      <c r="OJX120" s="4">
        <f t="shared" si="2606"/>
        <v>2.2000000000000002</v>
      </c>
      <c r="OKA120" s="1" t="s">
        <v>539</v>
      </c>
      <c r="OKB120" s="4" t="str" cm="1">
        <f t="array" ref="OKB120:OKD120">IFERROR(VLOOKUP(OKA120,[1]MA!$A$6:$D$32,{2,3,4},0),IFERROR(VLOOKUP(OKA120,[1]MO!$A$6:$D$26,{2,3,4},0),IFERROR(VLOOKUP(OKA120,[1]MQ!$A$6:$D$26,{2,3,4},0),IFERROR(VLOOKUP(OKA120,[1]BA!$A$6:$H$184,{2,5,8},0),{"No encontrado","X","X"}))))</f>
        <v>ALAMBRE RECOCIDO</v>
      </c>
      <c r="OKC120" s="12" t="str">
        <v>Kg</v>
      </c>
      <c r="OKD120" s="4">
        <v>22</v>
      </c>
      <c r="OKE120" s="1">
        <f t="shared" ref="OKE120" si="9491">(OKE118+OKE119)*0.03</f>
        <v>0.1</v>
      </c>
      <c r="OKF120" s="4">
        <f t="shared" si="2608"/>
        <v>2.2000000000000002</v>
      </c>
      <c r="OKI120" s="1" t="s">
        <v>539</v>
      </c>
      <c r="OKJ120" s="4" t="str" cm="1">
        <f t="array" ref="OKJ120:OKL120">IFERROR(VLOOKUP(OKI120,[1]MA!$A$6:$D$32,{2,3,4},0),IFERROR(VLOOKUP(OKI120,[1]MO!$A$6:$D$26,{2,3,4},0),IFERROR(VLOOKUP(OKI120,[1]MQ!$A$6:$D$26,{2,3,4},0),IFERROR(VLOOKUP(OKI120,[1]BA!$A$6:$H$184,{2,5,8},0),{"No encontrado","X","X"}))))</f>
        <v>ALAMBRE RECOCIDO</v>
      </c>
      <c r="OKK120" s="12" t="str">
        <v>Kg</v>
      </c>
      <c r="OKL120" s="4">
        <v>22</v>
      </c>
      <c r="OKM120" s="1">
        <f t="shared" ref="OKM120" si="9492">(OKM118+OKM119)*0.03</f>
        <v>0.1</v>
      </c>
      <c r="OKN120" s="4">
        <f t="shared" si="2610"/>
        <v>2.2000000000000002</v>
      </c>
      <c r="OKQ120" s="1" t="s">
        <v>539</v>
      </c>
      <c r="OKR120" s="4" t="str" cm="1">
        <f t="array" ref="OKR120:OKT120">IFERROR(VLOOKUP(OKQ120,[1]MA!$A$6:$D$32,{2,3,4},0),IFERROR(VLOOKUP(OKQ120,[1]MO!$A$6:$D$26,{2,3,4},0),IFERROR(VLOOKUP(OKQ120,[1]MQ!$A$6:$D$26,{2,3,4},0),IFERROR(VLOOKUP(OKQ120,[1]BA!$A$6:$H$184,{2,5,8},0),{"No encontrado","X","X"}))))</f>
        <v>ALAMBRE RECOCIDO</v>
      </c>
      <c r="OKS120" s="12" t="str">
        <v>Kg</v>
      </c>
      <c r="OKT120" s="4">
        <v>22</v>
      </c>
      <c r="OKU120" s="1">
        <f t="shared" ref="OKU120" si="9493">(OKU118+OKU119)*0.03</f>
        <v>0.1</v>
      </c>
      <c r="OKV120" s="4">
        <f t="shared" si="2612"/>
        <v>2.2000000000000002</v>
      </c>
      <c r="OKY120" s="1" t="s">
        <v>539</v>
      </c>
      <c r="OKZ120" s="4" t="str" cm="1">
        <f t="array" ref="OKZ120:OLB120">IFERROR(VLOOKUP(OKY120,[1]MA!$A$6:$D$32,{2,3,4},0),IFERROR(VLOOKUP(OKY120,[1]MO!$A$6:$D$26,{2,3,4},0),IFERROR(VLOOKUP(OKY120,[1]MQ!$A$6:$D$26,{2,3,4},0),IFERROR(VLOOKUP(OKY120,[1]BA!$A$6:$H$184,{2,5,8},0),{"No encontrado","X","X"}))))</f>
        <v>ALAMBRE RECOCIDO</v>
      </c>
      <c r="OLA120" s="12" t="str">
        <v>Kg</v>
      </c>
      <c r="OLB120" s="4">
        <v>22</v>
      </c>
      <c r="OLC120" s="1">
        <f t="shared" ref="OLC120" si="9494">(OLC118+OLC119)*0.03</f>
        <v>0.1</v>
      </c>
      <c r="OLD120" s="4">
        <f t="shared" si="2614"/>
        <v>2.2000000000000002</v>
      </c>
      <c r="OLG120" s="1" t="s">
        <v>539</v>
      </c>
      <c r="OLH120" s="4" t="str" cm="1">
        <f t="array" ref="OLH120:OLJ120">IFERROR(VLOOKUP(OLG120,[1]MA!$A$6:$D$32,{2,3,4},0),IFERROR(VLOOKUP(OLG120,[1]MO!$A$6:$D$26,{2,3,4},0),IFERROR(VLOOKUP(OLG120,[1]MQ!$A$6:$D$26,{2,3,4},0),IFERROR(VLOOKUP(OLG120,[1]BA!$A$6:$H$184,{2,5,8},0),{"No encontrado","X","X"}))))</f>
        <v>ALAMBRE RECOCIDO</v>
      </c>
      <c r="OLI120" s="12" t="str">
        <v>Kg</v>
      </c>
      <c r="OLJ120" s="4">
        <v>22</v>
      </c>
      <c r="OLK120" s="1">
        <f t="shared" ref="OLK120" si="9495">(OLK118+OLK119)*0.03</f>
        <v>0.1</v>
      </c>
      <c r="OLL120" s="4">
        <f t="shared" si="2616"/>
        <v>2.2000000000000002</v>
      </c>
      <c r="OLO120" s="1" t="s">
        <v>539</v>
      </c>
      <c r="OLP120" s="4" t="str" cm="1">
        <f t="array" ref="OLP120:OLR120">IFERROR(VLOOKUP(OLO120,[1]MA!$A$6:$D$32,{2,3,4},0),IFERROR(VLOOKUP(OLO120,[1]MO!$A$6:$D$26,{2,3,4},0),IFERROR(VLOOKUP(OLO120,[1]MQ!$A$6:$D$26,{2,3,4},0),IFERROR(VLOOKUP(OLO120,[1]BA!$A$6:$H$184,{2,5,8},0),{"No encontrado","X","X"}))))</f>
        <v>ALAMBRE RECOCIDO</v>
      </c>
      <c r="OLQ120" s="12" t="str">
        <v>Kg</v>
      </c>
      <c r="OLR120" s="4">
        <v>22</v>
      </c>
      <c r="OLS120" s="1">
        <f t="shared" ref="OLS120" si="9496">(OLS118+OLS119)*0.03</f>
        <v>0.1</v>
      </c>
      <c r="OLT120" s="4">
        <f t="shared" si="2618"/>
        <v>2.2000000000000002</v>
      </c>
      <c r="OLW120" s="1" t="s">
        <v>539</v>
      </c>
      <c r="OLX120" s="4" t="str" cm="1">
        <f t="array" ref="OLX120:OLZ120">IFERROR(VLOOKUP(OLW120,[1]MA!$A$6:$D$32,{2,3,4},0),IFERROR(VLOOKUP(OLW120,[1]MO!$A$6:$D$26,{2,3,4},0),IFERROR(VLOOKUP(OLW120,[1]MQ!$A$6:$D$26,{2,3,4},0),IFERROR(VLOOKUP(OLW120,[1]BA!$A$6:$H$184,{2,5,8},0),{"No encontrado","X","X"}))))</f>
        <v>ALAMBRE RECOCIDO</v>
      </c>
      <c r="OLY120" s="12" t="str">
        <v>Kg</v>
      </c>
      <c r="OLZ120" s="4">
        <v>22</v>
      </c>
      <c r="OMA120" s="1">
        <f t="shared" ref="OMA120" si="9497">(OMA118+OMA119)*0.03</f>
        <v>0.1</v>
      </c>
      <c r="OMB120" s="4">
        <f t="shared" si="2620"/>
        <v>2.2000000000000002</v>
      </c>
      <c r="OME120" s="1" t="s">
        <v>539</v>
      </c>
      <c r="OMF120" s="4" t="str" cm="1">
        <f t="array" ref="OMF120:OMH120">IFERROR(VLOOKUP(OME120,[1]MA!$A$6:$D$32,{2,3,4},0),IFERROR(VLOOKUP(OME120,[1]MO!$A$6:$D$26,{2,3,4},0),IFERROR(VLOOKUP(OME120,[1]MQ!$A$6:$D$26,{2,3,4},0),IFERROR(VLOOKUP(OME120,[1]BA!$A$6:$H$184,{2,5,8},0),{"No encontrado","X","X"}))))</f>
        <v>ALAMBRE RECOCIDO</v>
      </c>
      <c r="OMG120" s="12" t="str">
        <v>Kg</v>
      </c>
      <c r="OMH120" s="4">
        <v>22</v>
      </c>
      <c r="OMI120" s="1">
        <f t="shared" ref="OMI120" si="9498">(OMI118+OMI119)*0.03</f>
        <v>0.1</v>
      </c>
      <c r="OMJ120" s="4">
        <f t="shared" si="2622"/>
        <v>2.2000000000000002</v>
      </c>
      <c r="OMM120" s="1" t="s">
        <v>539</v>
      </c>
      <c r="OMN120" s="4" t="str" cm="1">
        <f t="array" ref="OMN120:OMP120">IFERROR(VLOOKUP(OMM120,[1]MA!$A$6:$D$32,{2,3,4},0),IFERROR(VLOOKUP(OMM120,[1]MO!$A$6:$D$26,{2,3,4},0),IFERROR(VLOOKUP(OMM120,[1]MQ!$A$6:$D$26,{2,3,4},0),IFERROR(VLOOKUP(OMM120,[1]BA!$A$6:$H$184,{2,5,8},0),{"No encontrado","X","X"}))))</f>
        <v>ALAMBRE RECOCIDO</v>
      </c>
      <c r="OMO120" s="12" t="str">
        <v>Kg</v>
      </c>
      <c r="OMP120" s="4">
        <v>22</v>
      </c>
      <c r="OMQ120" s="1">
        <f t="shared" ref="OMQ120" si="9499">(OMQ118+OMQ119)*0.03</f>
        <v>0.1</v>
      </c>
      <c r="OMR120" s="4">
        <f t="shared" si="2624"/>
        <v>2.2000000000000002</v>
      </c>
      <c r="OMU120" s="1" t="s">
        <v>539</v>
      </c>
      <c r="OMV120" s="4" t="str" cm="1">
        <f t="array" ref="OMV120:OMX120">IFERROR(VLOOKUP(OMU120,[1]MA!$A$6:$D$32,{2,3,4},0),IFERROR(VLOOKUP(OMU120,[1]MO!$A$6:$D$26,{2,3,4},0),IFERROR(VLOOKUP(OMU120,[1]MQ!$A$6:$D$26,{2,3,4},0),IFERROR(VLOOKUP(OMU120,[1]BA!$A$6:$H$184,{2,5,8},0),{"No encontrado","X","X"}))))</f>
        <v>ALAMBRE RECOCIDO</v>
      </c>
      <c r="OMW120" s="12" t="str">
        <v>Kg</v>
      </c>
      <c r="OMX120" s="4">
        <v>22</v>
      </c>
      <c r="OMY120" s="1">
        <f t="shared" ref="OMY120" si="9500">(OMY118+OMY119)*0.03</f>
        <v>0.1</v>
      </c>
      <c r="OMZ120" s="4">
        <f t="shared" si="2626"/>
        <v>2.2000000000000002</v>
      </c>
      <c r="ONC120" s="1" t="s">
        <v>539</v>
      </c>
      <c r="OND120" s="4" t="str" cm="1">
        <f t="array" ref="OND120:ONF120">IFERROR(VLOOKUP(ONC120,[1]MA!$A$6:$D$32,{2,3,4},0),IFERROR(VLOOKUP(ONC120,[1]MO!$A$6:$D$26,{2,3,4},0),IFERROR(VLOOKUP(ONC120,[1]MQ!$A$6:$D$26,{2,3,4},0),IFERROR(VLOOKUP(ONC120,[1]BA!$A$6:$H$184,{2,5,8},0),{"No encontrado","X","X"}))))</f>
        <v>ALAMBRE RECOCIDO</v>
      </c>
      <c r="ONE120" s="12" t="str">
        <v>Kg</v>
      </c>
      <c r="ONF120" s="4">
        <v>22</v>
      </c>
      <c r="ONG120" s="1">
        <f t="shared" ref="ONG120" si="9501">(ONG118+ONG119)*0.03</f>
        <v>0.1</v>
      </c>
      <c r="ONH120" s="4">
        <f t="shared" si="2628"/>
        <v>2.2000000000000002</v>
      </c>
      <c r="ONK120" s="1" t="s">
        <v>539</v>
      </c>
      <c r="ONL120" s="4" t="str" cm="1">
        <f t="array" ref="ONL120:ONN120">IFERROR(VLOOKUP(ONK120,[1]MA!$A$6:$D$32,{2,3,4},0),IFERROR(VLOOKUP(ONK120,[1]MO!$A$6:$D$26,{2,3,4},0),IFERROR(VLOOKUP(ONK120,[1]MQ!$A$6:$D$26,{2,3,4},0),IFERROR(VLOOKUP(ONK120,[1]BA!$A$6:$H$184,{2,5,8},0),{"No encontrado","X","X"}))))</f>
        <v>ALAMBRE RECOCIDO</v>
      </c>
      <c r="ONM120" s="12" t="str">
        <v>Kg</v>
      </c>
      <c r="ONN120" s="4">
        <v>22</v>
      </c>
      <c r="ONO120" s="1">
        <f t="shared" ref="ONO120" si="9502">(ONO118+ONO119)*0.03</f>
        <v>0.1</v>
      </c>
      <c r="ONP120" s="4">
        <f t="shared" si="2630"/>
        <v>2.2000000000000002</v>
      </c>
      <c r="ONS120" s="1" t="s">
        <v>539</v>
      </c>
      <c r="ONT120" s="4" t="str" cm="1">
        <f t="array" ref="ONT120:ONV120">IFERROR(VLOOKUP(ONS120,[1]MA!$A$6:$D$32,{2,3,4},0),IFERROR(VLOOKUP(ONS120,[1]MO!$A$6:$D$26,{2,3,4},0),IFERROR(VLOOKUP(ONS120,[1]MQ!$A$6:$D$26,{2,3,4},0),IFERROR(VLOOKUP(ONS120,[1]BA!$A$6:$H$184,{2,5,8},0),{"No encontrado","X","X"}))))</f>
        <v>ALAMBRE RECOCIDO</v>
      </c>
      <c r="ONU120" s="12" t="str">
        <v>Kg</v>
      </c>
      <c r="ONV120" s="4">
        <v>22</v>
      </c>
      <c r="ONW120" s="1">
        <f t="shared" ref="ONW120" si="9503">(ONW118+ONW119)*0.03</f>
        <v>0.1</v>
      </c>
      <c r="ONX120" s="4">
        <f t="shared" si="2632"/>
        <v>2.2000000000000002</v>
      </c>
      <c r="OOA120" s="1" t="s">
        <v>539</v>
      </c>
      <c r="OOB120" s="4" t="str" cm="1">
        <f t="array" ref="OOB120:OOD120">IFERROR(VLOOKUP(OOA120,[1]MA!$A$6:$D$32,{2,3,4},0),IFERROR(VLOOKUP(OOA120,[1]MO!$A$6:$D$26,{2,3,4},0),IFERROR(VLOOKUP(OOA120,[1]MQ!$A$6:$D$26,{2,3,4},0),IFERROR(VLOOKUP(OOA120,[1]BA!$A$6:$H$184,{2,5,8},0),{"No encontrado","X","X"}))))</f>
        <v>ALAMBRE RECOCIDO</v>
      </c>
      <c r="OOC120" s="12" t="str">
        <v>Kg</v>
      </c>
      <c r="OOD120" s="4">
        <v>22</v>
      </c>
      <c r="OOE120" s="1">
        <f t="shared" ref="OOE120" si="9504">(OOE118+OOE119)*0.03</f>
        <v>0.1</v>
      </c>
      <c r="OOF120" s="4">
        <f t="shared" si="2634"/>
        <v>2.2000000000000002</v>
      </c>
      <c r="OOI120" s="1" t="s">
        <v>539</v>
      </c>
      <c r="OOJ120" s="4" t="str" cm="1">
        <f t="array" ref="OOJ120:OOL120">IFERROR(VLOOKUP(OOI120,[1]MA!$A$6:$D$32,{2,3,4},0),IFERROR(VLOOKUP(OOI120,[1]MO!$A$6:$D$26,{2,3,4},0),IFERROR(VLOOKUP(OOI120,[1]MQ!$A$6:$D$26,{2,3,4},0),IFERROR(VLOOKUP(OOI120,[1]BA!$A$6:$H$184,{2,5,8},0),{"No encontrado","X","X"}))))</f>
        <v>ALAMBRE RECOCIDO</v>
      </c>
      <c r="OOK120" s="12" t="str">
        <v>Kg</v>
      </c>
      <c r="OOL120" s="4">
        <v>22</v>
      </c>
      <c r="OOM120" s="1">
        <f t="shared" ref="OOM120" si="9505">(OOM118+OOM119)*0.03</f>
        <v>0.1</v>
      </c>
      <c r="OON120" s="4">
        <f t="shared" si="2636"/>
        <v>2.2000000000000002</v>
      </c>
      <c r="OOQ120" s="1" t="s">
        <v>539</v>
      </c>
      <c r="OOR120" s="4" t="str" cm="1">
        <f t="array" ref="OOR120:OOT120">IFERROR(VLOOKUP(OOQ120,[1]MA!$A$6:$D$32,{2,3,4},0),IFERROR(VLOOKUP(OOQ120,[1]MO!$A$6:$D$26,{2,3,4},0),IFERROR(VLOOKUP(OOQ120,[1]MQ!$A$6:$D$26,{2,3,4},0),IFERROR(VLOOKUP(OOQ120,[1]BA!$A$6:$H$184,{2,5,8},0),{"No encontrado","X","X"}))))</f>
        <v>ALAMBRE RECOCIDO</v>
      </c>
      <c r="OOS120" s="12" t="str">
        <v>Kg</v>
      </c>
      <c r="OOT120" s="4">
        <v>22</v>
      </c>
      <c r="OOU120" s="1">
        <f t="shared" ref="OOU120" si="9506">(OOU118+OOU119)*0.03</f>
        <v>0.1</v>
      </c>
      <c r="OOV120" s="4">
        <f t="shared" si="2638"/>
        <v>2.2000000000000002</v>
      </c>
      <c r="OOY120" s="1" t="s">
        <v>539</v>
      </c>
      <c r="OOZ120" s="4" t="str" cm="1">
        <f t="array" ref="OOZ120:OPB120">IFERROR(VLOOKUP(OOY120,[1]MA!$A$6:$D$32,{2,3,4},0),IFERROR(VLOOKUP(OOY120,[1]MO!$A$6:$D$26,{2,3,4},0),IFERROR(VLOOKUP(OOY120,[1]MQ!$A$6:$D$26,{2,3,4},0),IFERROR(VLOOKUP(OOY120,[1]BA!$A$6:$H$184,{2,5,8},0),{"No encontrado","X","X"}))))</f>
        <v>ALAMBRE RECOCIDO</v>
      </c>
      <c r="OPA120" s="12" t="str">
        <v>Kg</v>
      </c>
      <c r="OPB120" s="4">
        <v>22</v>
      </c>
      <c r="OPC120" s="1">
        <f t="shared" ref="OPC120" si="9507">(OPC118+OPC119)*0.03</f>
        <v>0.1</v>
      </c>
      <c r="OPD120" s="4">
        <f t="shared" si="2640"/>
        <v>2.2000000000000002</v>
      </c>
      <c r="OPG120" s="1" t="s">
        <v>539</v>
      </c>
      <c r="OPH120" s="4" t="str" cm="1">
        <f t="array" ref="OPH120:OPJ120">IFERROR(VLOOKUP(OPG120,[1]MA!$A$6:$D$32,{2,3,4},0),IFERROR(VLOOKUP(OPG120,[1]MO!$A$6:$D$26,{2,3,4},0),IFERROR(VLOOKUP(OPG120,[1]MQ!$A$6:$D$26,{2,3,4},0),IFERROR(VLOOKUP(OPG120,[1]BA!$A$6:$H$184,{2,5,8},0),{"No encontrado","X","X"}))))</f>
        <v>ALAMBRE RECOCIDO</v>
      </c>
      <c r="OPI120" s="12" t="str">
        <v>Kg</v>
      </c>
      <c r="OPJ120" s="4">
        <v>22</v>
      </c>
      <c r="OPK120" s="1">
        <f t="shared" ref="OPK120" si="9508">(OPK118+OPK119)*0.03</f>
        <v>0.1</v>
      </c>
      <c r="OPL120" s="4">
        <f t="shared" si="2642"/>
        <v>2.2000000000000002</v>
      </c>
      <c r="OPO120" s="1" t="s">
        <v>539</v>
      </c>
      <c r="OPP120" s="4" t="str" cm="1">
        <f t="array" ref="OPP120:OPR120">IFERROR(VLOOKUP(OPO120,[1]MA!$A$6:$D$32,{2,3,4},0),IFERROR(VLOOKUP(OPO120,[1]MO!$A$6:$D$26,{2,3,4},0),IFERROR(VLOOKUP(OPO120,[1]MQ!$A$6:$D$26,{2,3,4},0),IFERROR(VLOOKUP(OPO120,[1]BA!$A$6:$H$184,{2,5,8},0),{"No encontrado","X","X"}))))</f>
        <v>ALAMBRE RECOCIDO</v>
      </c>
      <c r="OPQ120" s="12" t="str">
        <v>Kg</v>
      </c>
      <c r="OPR120" s="4">
        <v>22</v>
      </c>
      <c r="OPS120" s="1">
        <f t="shared" ref="OPS120" si="9509">(OPS118+OPS119)*0.03</f>
        <v>0.1</v>
      </c>
      <c r="OPT120" s="4">
        <f t="shared" si="2644"/>
        <v>2.2000000000000002</v>
      </c>
      <c r="OPW120" s="1" t="s">
        <v>539</v>
      </c>
      <c r="OPX120" s="4" t="str" cm="1">
        <f t="array" ref="OPX120:OPZ120">IFERROR(VLOOKUP(OPW120,[1]MA!$A$6:$D$32,{2,3,4},0),IFERROR(VLOOKUP(OPW120,[1]MO!$A$6:$D$26,{2,3,4},0),IFERROR(VLOOKUP(OPW120,[1]MQ!$A$6:$D$26,{2,3,4},0),IFERROR(VLOOKUP(OPW120,[1]BA!$A$6:$H$184,{2,5,8},0),{"No encontrado","X","X"}))))</f>
        <v>ALAMBRE RECOCIDO</v>
      </c>
      <c r="OPY120" s="12" t="str">
        <v>Kg</v>
      </c>
      <c r="OPZ120" s="4">
        <v>22</v>
      </c>
      <c r="OQA120" s="1">
        <f t="shared" ref="OQA120" si="9510">(OQA118+OQA119)*0.03</f>
        <v>0.1</v>
      </c>
      <c r="OQB120" s="4">
        <f t="shared" si="2646"/>
        <v>2.2000000000000002</v>
      </c>
      <c r="OQE120" s="1" t="s">
        <v>539</v>
      </c>
      <c r="OQF120" s="4" t="str" cm="1">
        <f t="array" ref="OQF120:OQH120">IFERROR(VLOOKUP(OQE120,[1]MA!$A$6:$D$32,{2,3,4},0),IFERROR(VLOOKUP(OQE120,[1]MO!$A$6:$D$26,{2,3,4},0),IFERROR(VLOOKUP(OQE120,[1]MQ!$A$6:$D$26,{2,3,4},0),IFERROR(VLOOKUP(OQE120,[1]BA!$A$6:$H$184,{2,5,8},0),{"No encontrado","X","X"}))))</f>
        <v>ALAMBRE RECOCIDO</v>
      </c>
      <c r="OQG120" s="12" t="str">
        <v>Kg</v>
      </c>
      <c r="OQH120" s="4">
        <v>22</v>
      </c>
      <c r="OQI120" s="1">
        <f t="shared" ref="OQI120" si="9511">(OQI118+OQI119)*0.03</f>
        <v>0.1</v>
      </c>
      <c r="OQJ120" s="4">
        <f t="shared" si="2648"/>
        <v>2.2000000000000002</v>
      </c>
      <c r="OQM120" s="1" t="s">
        <v>539</v>
      </c>
      <c r="OQN120" s="4" t="str" cm="1">
        <f t="array" ref="OQN120:OQP120">IFERROR(VLOOKUP(OQM120,[1]MA!$A$6:$D$32,{2,3,4},0),IFERROR(VLOOKUP(OQM120,[1]MO!$A$6:$D$26,{2,3,4},0),IFERROR(VLOOKUP(OQM120,[1]MQ!$A$6:$D$26,{2,3,4},0),IFERROR(VLOOKUP(OQM120,[1]BA!$A$6:$H$184,{2,5,8},0),{"No encontrado","X","X"}))))</f>
        <v>ALAMBRE RECOCIDO</v>
      </c>
      <c r="OQO120" s="12" t="str">
        <v>Kg</v>
      </c>
      <c r="OQP120" s="4">
        <v>22</v>
      </c>
      <c r="OQQ120" s="1">
        <f t="shared" ref="OQQ120" si="9512">(OQQ118+OQQ119)*0.03</f>
        <v>0.1</v>
      </c>
      <c r="OQR120" s="4">
        <f t="shared" si="2650"/>
        <v>2.2000000000000002</v>
      </c>
      <c r="OQU120" s="1" t="s">
        <v>539</v>
      </c>
      <c r="OQV120" s="4" t="str" cm="1">
        <f t="array" ref="OQV120:OQX120">IFERROR(VLOOKUP(OQU120,[1]MA!$A$6:$D$32,{2,3,4},0),IFERROR(VLOOKUP(OQU120,[1]MO!$A$6:$D$26,{2,3,4},0),IFERROR(VLOOKUP(OQU120,[1]MQ!$A$6:$D$26,{2,3,4},0),IFERROR(VLOOKUP(OQU120,[1]BA!$A$6:$H$184,{2,5,8},0),{"No encontrado","X","X"}))))</f>
        <v>ALAMBRE RECOCIDO</v>
      </c>
      <c r="OQW120" s="12" t="str">
        <v>Kg</v>
      </c>
      <c r="OQX120" s="4">
        <v>22</v>
      </c>
      <c r="OQY120" s="1">
        <f t="shared" ref="OQY120" si="9513">(OQY118+OQY119)*0.03</f>
        <v>0.1</v>
      </c>
      <c r="OQZ120" s="4">
        <f t="shared" si="2652"/>
        <v>2.2000000000000002</v>
      </c>
      <c r="ORC120" s="1" t="s">
        <v>539</v>
      </c>
      <c r="ORD120" s="4" t="str" cm="1">
        <f t="array" ref="ORD120:ORF120">IFERROR(VLOOKUP(ORC120,[1]MA!$A$6:$D$32,{2,3,4},0),IFERROR(VLOOKUP(ORC120,[1]MO!$A$6:$D$26,{2,3,4},0),IFERROR(VLOOKUP(ORC120,[1]MQ!$A$6:$D$26,{2,3,4},0),IFERROR(VLOOKUP(ORC120,[1]BA!$A$6:$H$184,{2,5,8},0),{"No encontrado","X","X"}))))</f>
        <v>ALAMBRE RECOCIDO</v>
      </c>
      <c r="ORE120" s="12" t="str">
        <v>Kg</v>
      </c>
      <c r="ORF120" s="4">
        <v>22</v>
      </c>
      <c r="ORG120" s="1">
        <f t="shared" ref="ORG120" si="9514">(ORG118+ORG119)*0.03</f>
        <v>0.1</v>
      </c>
      <c r="ORH120" s="4">
        <f t="shared" si="2654"/>
        <v>2.2000000000000002</v>
      </c>
      <c r="ORK120" s="1" t="s">
        <v>539</v>
      </c>
      <c r="ORL120" s="4" t="str" cm="1">
        <f t="array" ref="ORL120:ORN120">IFERROR(VLOOKUP(ORK120,[1]MA!$A$6:$D$32,{2,3,4},0),IFERROR(VLOOKUP(ORK120,[1]MO!$A$6:$D$26,{2,3,4},0),IFERROR(VLOOKUP(ORK120,[1]MQ!$A$6:$D$26,{2,3,4},0),IFERROR(VLOOKUP(ORK120,[1]BA!$A$6:$H$184,{2,5,8},0),{"No encontrado","X","X"}))))</f>
        <v>ALAMBRE RECOCIDO</v>
      </c>
      <c r="ORM120" s="12" t="str">
        <v>Kg</v>
      </c>
      <c r="ORN120" s="4">
        <v>22</v>
      </c>
      <c r="ORO120" s="1">
        <f t="shared" ref="ORO120" si="9515">(ORO118+ORO119)*0.03</f>
        <v>0.1</v>
      </c>
      <c r="ORP120" s="4">
        <f t="shared" si="2656"/>
        <v>2.2000000000000002</v>
      </c>
      <c r="ORS120" s="1" t="s">
        <v>539</v>
      </c>
      <c r="ORT120" s="4" t="str" cm="1">
        <f t="array" ref="ORT120:ORV120">IFERROR(VLOOKUP(ORS120,[1]MA!$A$6:$D$32,{2,3,4},0),IFERROR(VLOOKUP(ORS120,[1]MO!$A$6:$D$26,{2,3,4},0),IFERROR(VLOOKUP(ORS120,[1]MQ!$A$6:$D$26,{2,3,4},0),IFERROR(VLOOKUP(ORS120,[1]BA!$A$6:$H$184,{2,5,8},0),{"No encontrado","X","X"}))))</f>
        <v>ALAMBRE RECOCIDO</v>
      </c>
      <c r="ORU120" s="12" t="str">
        <v>Kg</v>
      </c>
      <c r="ORV120" s="4">
        <v>22</v>
      </c>
      <c r="ORW120" s="1">
        <f t="shared" ref="ORW120" si="9516">(ORW118+ORW119)*0.03</f>
        <v>0.1</v>
      </c>
      <c r="ORX120" s="4">
        <f t="shared" si="2658"/>
        <v>2.2000000000000002</v>
      </c>
      <c r="OSA120" s="1" t="s">
        <v>539</v>
      </c>
      <c r="OSB120" s="4" t="str" cm="1">
        <f t="array" ref="OSB120:OSD120">IFERROR(VLOOKUP(OSA120,[1]MA!$A$6:$D$32,{2,3,4},0),IFERROR(VLOOKUP(OSA120,[1]MO!$A$6:$D$26,{2,3,4},0),IFERROR(VLOOKUP(OSA120,[1]MQ!$A$6:$D$26,{2,3,4},0),IFERROR(VLOOKUP(OSA120,[1]BA!$A$6:$H$184,{2,5,8},0),{"No encontrado","X","X"}))))</f>
        <v>ALAMBRE RECOCIDO</v>
      </c>
      <c r="OSC120" s="12" t="str">
        <v>Kg</v>
      </c>
      <c r="OSD120" s="4">
        <v>22</v>
      </c>
      <c r="OSE120" s="1">
        <f t="shared" ref="OSE120" si="9517">(OSE118+OSE119)*0.03</f>
        <v>0.1</v>
      </c>
      <c r="OSF120" s="4">
        <f t="shared" si="2660"/>
        <v>2.2000000000000002</v>
      </c>
      <c r="OSI120" s="1" t="s">
        <v>539</v>
      </c>
      <c r="OSJ120" s="4" t="str" cm="1">
        <f t="array" ref="OSJ120:OSL120">IFERROR(VLOOKUP(OSI120,[1]MA!$A$6:$D$32,{2,3,4},0),IFERROR(VLOOKUP(OSI120,[1]MO!$A$6:$D$26,{2,3,4},0),IFERROR(VLOOKUP(OSI120,[1]MQ!$A$6:$D$26,{2,3,4},0),IFERROR(VLOOKUP(OSI120,[1]BA!$A$6:$H$184,{2,5,8},0),{"No encontrado","X","X"}))))</f>
        <v>ALAMBRE RECOCIDO</v>
      </c>
      <c r="OSK120" s="12" t="str">
        <v>Kg</v>
      </c>
      <c r="OSL120" s="4">
        <v>22</v>
      </c>
      <c r="OSM120" s="1">
        <f t="shared" ref="OSM120" si="9518">(OSM118+OSM119)*0.03</f>
        <v>0.1</v>
      </c>
      <c r="OSN120" s="4">
        <f t="shared" si="2662"/>
        <v>2.2000000000000002</v>
      </c>
      <c r="OSQ120" s="1" t="s">
        <v>539</v>
      </c>
      <c r="OSR120" s="4" t="str" cm="1">
        <f t="array" ref="OSR120:OST120">IFERROR(VLOOKUP(OSQ120,[1]MA!$A$6:$D$32,{2,3,4},0),IFERROR(VLOOKUP(OSQ120,[1]MO!$A$6:$D$26,{2,3,4},0),IFERROR(VLOOKUP(OSQ120,[1]MQ!$A$6:$D$26,{2,3,4},0),IFERROR(VLOOKUP(OSQ120,[1]BA!$A$6:$H$184,{2,5,8},0),{"No encontrado","X","X"}))))</f>
        <v>ALAMBRE RECOCIDO</v>
      </c>
      <c r="OSS120" s="12" t="str">
        <v>Kg</v>
      </c>
      <c r="OST120" s="4">
        <v>22</v>
      </c>
      <c r="OSU120" s="1">
        <f t="shared" ref="OSU120" si="9519">(OSU118+OSU119)*0.03</f>
        <v>0.1</v>
      </c>
      <c r="OSV120" s="4">
        <f t="shared" si="2664"/>
        <v>2.2000000000000002</v>
      </c>
      <c r="OSY120" s="1" t="s">
        <v>539</v>
      </c>
      <c r="OSZ120" s="4" t="str" cm="1">
        <f t="array" ref="OSZ120:OTB120">IFERROR(VLOOKUP(OSY120,[1]MA!$A$6:$D$32,{2,3,4},0),IFERROR(VLOOKUP(OSY120,[1]MO!$A$6:$D$26,{2,3,4},0),IFERROR(VLOOKUP(OSY120,[1]MQ!$A$6:$D$26,{2,3,4},0),IFERROR(VLOOKUP(OSY120,[1]BA!$A$6:$H$184,{2,5,8},0),{"No encontrado","X","X"}))))</f>
        <v>ALAMBRE RECOCIDO</v>
      </c>
      <c r="OTA120" s="12" t="str">
        <v>Kg</v>
      </c>
      <c r="OTB120" s="4">
        <v>22</v>
      </c>
      <c r="OTC120" s="1">
        <f t="shared" ref="OTC120" si="9520">(OTC118+OTC119)*0.03</f>
        <v>0.1</v>
      </c>
      <c r="OTD120" s="4">
        <f t="shared" si="2666"/>
        <v>2.2000000000000002</v>
      </c>
      <c r="OTG120" s="1" t="s">
        <v>539</v>
      </c>
      <c r="OTH120" s="4" t="str" cm="1">
        <f t="array" ref="OTH120:OTJ120">IFERROR(VLOOKUP(OTG120,[1]MA!$A$6:$D$32,{2,3,4},0),IFERROR(VLOOKUP(OTG120,[1]MO!$A$6:$D$26,{2,3,4},0),IFERROR(VLOOKUP(OTG120,[1]MQ!$A$6:$D$26,{2,3,4},0),IFERROR(VLOOKUP(OTG120,[1]BA!$A$6:$H$184,{2,5,8},0),{"No encontrado","X","X"}))))</f>
        <v>ALAMBRE RECOCIDO</v>
      </c>
      <c r="OTI120" s="12" t="str">
        <v>Kg</v>
      </c>
      <c r="OTJ120" s="4">
        <v>22</v>
      </c>
      <c r="OTK120" s="1">
        <f t="shared" ref="OTK120" si="9521">(OTK118+OTK119)*0.03</f>
        <v>0.1</v>
      </c>
      <c r="OTL120" s="4">
        <f t="shared" si="2668"/>
        <v>2.2000000000000002</v>
      </c>
      <c r="OTO120" s="1" t="s">
        <v>539</v>
      </c>
      <c r="OTP120" s="4" t="str" cm="1">
        <f t="array" ref="OTP120:OTR120">IFERROR(VLOOKUP(OTO120,[1]MA!$A$6:$D$32,{2,3,4},0),IFERROR(VLOOKUP(OTO120,[1]MO!$A$6:$D$26,{2,3,4},0),IFERROR(VLOOKUP(OTO120,[1]MQ!$A$6:$D$26,{2,3,4},0),IFERROR(VLOOKUP(OTO120,[1]BA!$A$6:$H$184,{2,5,8},0),{"No encontrado","X","X"}))))</f>
        <v>ALAMBRE RECOCIDO</v>
      </c>
      <c r="OTQ120" s="12" t="str">
        <v>Kg</v>
      </c>
      <c r="OTR120" s="4">
        <v>22</v>
      </c>
      <c r="OTS120" s="1">
        <f t="shared" ref="OTS120" si="9522">(OTS118+OTS119)*0.03</f>
        <v>0.1</v>
      </c>
      <c r="OTT120" s="4">
        <f t="shared" si="2670"/>
        <v>2.2000000000000002</v>
      </c>
      <c r="OTW120" s="1" t="s">
        <v>539</v>
      </c>
      <c r="OTX120" s="4" t="str" cm="1">
        <f t="array" ref="OTX120:OTZ120">IFERROR(VLOOKUP(OTW120,[1]MA!$A$6:$D$32,{2,3,4},0),IFERROR(VLOOKUP(OTW120,[1]MO!$A$6:$D$26,{2,3,4},0),IFERROR(VLOOKUP(OTW120,[1]MQ!$A$6:$D$26,{2,3,4},0),IFERROR(VLOOKUP(OTW120,[1]BA!$A$6:$H$184,{2,5,8},0),{"No encontrado","X","X"}))))</f>
        <v>ALAMBRE RECOCIDO</v>
      </c>
      <c r="OTY120" s="12" t="str">
        <v>Kg</v>
      </c>
      <c r="OTZ120" s="4">
        <v>22</v>
      </c>
      <c r="OUA120" s="1">
        <f t="shared" ref="OUA120" si="9523">(OUA118+OUA119)*0.03</f>
        <v>0.1</v>
      </c>
      <c r="OUB120" s="4">
        <f t="shared" si="2672"/>
        <v>2.2000000000000002</v>
      </c>
      <c r="OUE120" s="1" t="s">
        <v>539</v>
      </c>
      <c r="OUF120" s="4" t="str" cm="1">
        <f t="array" ref="OUF120:OUH120">IFERROR(VLOOKUP(OUE120,[1]MA!$A$6:$D$32,{2,3,4},0),IFERROR(VLOOKUP(OUE120,[1]MO!$A$6:$D$26,{2,3,4},0),IFERROR(VLOOKUP(OUE120,[1]MQ!$A$6:$D$26,{2,3,4},0),IFERROR(VLOOKUP(OUE120,[1]BA!$A$6:$H$184,{2,5,8},0),{"No encontrado","X","X"}))))</f>
        <v>ALAMBRE RECOCIDO</v>
      </c>
      <c r="OUG120" s="12" t="str">
        <v>Kg</v>
      </c>
      <c r="OUH120" s="4">
        <v>22</v>
      </c>
      <c r="OUI120" s="1">
        <f t="shared" ref="OUI120" si="9524">(OUI118+OUI119)*0.03</f>
        <v>0.1</v>
      </c>
      <c r="OUJ120" s="4">
        <f t="shared" si="2674"/>
        <v>2.2000000000000002</v>
      </c>
      <c r="OUM120" s="1" t="s">
        <v>539</v>
      </c>
      <c r="OUN120" s="4" t="str" cm="1">
        <f t="array" ref="OUN120:OUP120">IFERROR(VLOOKUP(OUM120,[1]MA!$A$6:$D$32,{2,3,4},0),IFERROR(VLOOKUP(OUM120,[1]MO!$A$6:$D$26,{2,3,4},0),IFERROR(VLOOKUP(OUM120,[1]MQ!$A$6:$D$26,{2,3,4},0),IFERROR(VLOOKUP(OUM120,[1]BA!$A$6:$H$184,{2,5,8},0),{"No encontrado","X","X"}))))</f>
        <v>ALAMBRE RECOCIDO</v>
      </c>
      <c r="OUO120" s="12" t="str">
        <v>Kg</v>
      </c>
      <c r="OUP120" s="4">
        <v>22</v>
      </c>
      <c r="OUQ120" s="1">
        <f t="shared" ref="OUQ120" si="9525">(OUQ118+OUQ119)*0.03</f>
        <v>0.1</v>
      </c>
      <c r="OUR120" s="4">
        <f t="shared" si="2676"/>
        <v>2.2000000000000002</v>
      </c>
      <c r="OUU120" s="1" t="s">
        <v>539</v>
      </c>
      <c r="OUV120" s="4" t="str" cm="1">
        <f t="array" ref="OUV120:OUX120">IFERROR(VLOOKUP(OUU120,[1]MA!$A$6:$D$32,{2,3,4},0),IFERROR(VLOOKUP(OUU120,[1]MO!$A$6:$D$26,{2,3,4},0),IFERROR(VLOOKUP(OUU120,[1]MQ!$A$6:$D$26,{2,3,4},0),IFERROR(VLOOKUP(OUU120,[1]BA!$A$6:$H$184,{2,5,8},0),{"No encontrado","X","X"}))))</f>
        <v>ALAMBRE RECOCIDO</v>
      </c>
      <c r="OUW120" s="12" t="str">
        <v>Kg</v>
      </c>
      <c r="OUX120" s="4">
        <v>22</v>
      </c>
      <c r="OUY120" s="1">
        <f t="shared" ref="OUY120" si="9526">(OUY118+OUY119)*0.03</f>
        <v>0.1</v>
      </c>
      <c r="OUZ120" s="4">
        <f t="shared" si="2678"/>
        <v>2.2000000000000002</v>
      </c>
      <c r="OVC120" s="1" t="s">
        <v>539</v>
      </c>
      <c r="OVD120" s="4" t="str" cm="1">
        <f t="array" ref="OVD120:OVF120">IFERROR(VLOOKUP(OVC120,[1]MA!$A$6:$D$32,{2,3,4},0),IFERROR(VLOOKUP(OVC120,[1]MO!$A$6:$D$26,{2,3,4},0),IFERROR(VLOOKUP(OVC120,[1]MQ!$A$6:$D$26,{2,3,4},0),IFERROR(VLOOKUP(OVC120,[1]BA!$A$6:$H$184,{2,5,8},0),{"No encontrado","X","X"}))))</f>
        <v>ALAMBRE RECOCIDO</v>
      </c>
      <c r="OVE120" s="12" t="str">
        <v>Kg</v>
      </c>
      <c r="OVF120" s="4">
        <v>22</v>
      </c>
      <c r="OVG120" s="1">
        <f t="shared" ref="OVG120" si="9527">(OVG118+OVG119)*0.03</f>
        <v>0.1</v>
      </c>
      <c r="OVH120" s="4">
        <f t="shared" si="2680"/>
        <v>2.2000000000000002</v>
      </c>
      <c r="OVK120" s="1" t="s">
        <v>539</v>
      </c>
      <c r="OVL120" s="4" t="str" cm="1">
        <f t="array" ref="OVL120:OVN120">IFERROR(VLOOKUP(OVK120,[1]MA!$A$6:$D$32,{2,3,4},0),IFERROR(VLOOKUP(OVK120,[1]MO!$A$6:$D$26,{2,3,4},0),IFERROR(VLOOKUP(OVK120,[1]MQ!$A$6:$D$26,{2,3,4},0),IFERROR(VLOOKUP(OVK120,[1]BA!$A$6:$H$184,{2,5,8},0),{"No encontrado","X","X"}))))</f>
        <v>ALAMBRE RECOCIDO</v>
      </c>
      <c r="OVM120" s="12" t="str">
        <v>Kg</v>
      </c>
      <c r="OVN120" s="4">
        <v>22</v>
      </c>
      <c r="OVO120" s="1">
        <f t="shared" ref="OVO120" si="9528">(OVO118+OVO119)*0.03</f>
        <v>0.1</v>
      </c>
      <c r="OVP120" s="4">
        <f t="shared" si="2682"/>
        <v>2.2000000000000002</v>
      </c>
      <c r="OVS120" s="1" t="s">
        <v>539</v>
      </c>
      <c r="OVT120" s="4" t="str" cm="1">
        <f t="array" ref="OVT120:OVV120">IFERROR(VLOOKUP(OVS120,[1]MA!$A$6:$D$32,{2,3,4},0),IFERROR(VLOOKUP(OVS120,[1]MO!$A$6:$D$26,{2,3,4},0),IFERROR(VLOOKUP(OVS120,[1]MQ!$A$6:$D$26,{2,3,4},0),IFERROR(VLOOKUP(OVS120,[1]BA!$A$6:$H$184,{2,5,8},0),{"No encontrado","X","X"}))))</f>
        <v>ALAMBRE RECOCIDO</v>
      </c>
      <c r="OVU120" s="12" t="str">
        <v>Kg</v>
      </c>
      <c r="OVV120" s="4">
        <v>22</v>
      </c>
      <c r="OVW120" s="1">
        <f t="shared" ref="OVW120" si="9529">(OVW118+OVW119)*0.03</f>
        <v>0.1</v>
      </c>
      <c r="OVX120" s="4">
        <f t="shared" si="2684"/>
        <v>2.2000000000000002</v>
      </c>
      <c r="OWA120" s="1" t="s">
        <v>539</v>
      </c>
      <c r="OWB120" s="4" t="str" cm="1">
        <f t="array" ref="OWB120:OWD120">IFERROR(VLOOKUP(OWA120,[1]MA!$A$6:$D$32,{2,3,4},0),IFERROR(VLOOKUP(OWA120,[1]MO!$A$6:$D$26,{2,3,4},0),IFERROR(VLOOKUP(OWA120,[1]MQ!$A$6:$D$26,{2,3,4},0),IFERROR(VLOOKUP(OWA120,[1]BA!$A$6:$H$184,{2,5,8},0),{"No encontrado","X","X"}))))</f>
        <v>ALAMBRE RECOCIDO</v>
      </c>
      <c r="OWC120" s="12" t="str">
        <v>Kg</v>
      </c>
      <c r="OWD120" s="4">
        <v>22</v>
      </c>
      <c r="OWE120" s="1">
        <f t="shared" ref="OWE120" si="9530">(OWE118+OWE119)*0.03</f>
        <v>0.1</v>
      </c>
      <c r="OWF120" s="4">
        <f t="shared" si="2686"/>
        <v>2.2000000000000002</v>
      </c>
      <c r="OWI120" s="1" t="s">
        <v>539</v>
      </c>
      <c r="OWJ120" s="4" t="str" cm="1">
        <f t="array" ref="OWJ120:OWL120">IFERROR(VLOOKUP(OWI120,[1]MA!$A$6:$D$32,{2,3,4},0),IFERROR(VLOOKUP(OWI120,[1]MO!$A$6:$D$26,{2,3,4},0),IFERROR(VLOOKUP(OWI120,[1]MQ!$A$6:$D$26,{2,3,4},0),IFERROR(VLOOKUP(OWI120,[1]BA!$A$6:$H$184,{2,5,8},0),{"No encontrado","X","X"}))))</f>
        <v>ALAMBRE RECOCIDO</v>
      </c>
      <c r="OWK120" s="12" t="str">
        <v>Kg</v>
      </c>
      <c r="OWL120" s="4">
        <v>22</v>
      </c>
      <c r="OWM120" s="1">
        <f t="shared" ref="OWM120" si="9531">(OWM118+OWM119)*0.03</f>
        <v>0.1</v>
      </c>
      <c r="OWN120" s="4">
        <f t="shared" si="2688"/>
        <v>2.2000000000000002</v>
      </c>
      <c r="OWQ120" s="1" t="s">
        <v>539</v>
      </c>
      <c r="OWR120" s="4" t="str" cm="1">
        <f t="array" ref="OWR120:OWT120">IFERROR(VLOOKUP(OWQ120,[1]MA!$A$6:$D$32,{2,3,4},0),IFERROR(VLOOKUP(OWQ120,[1]MO!$A$6:$D$26,{2,3,4},0),IFERROR(VLOOKUP(OWQ120,[1]MQ!$A$6:$D$26,{2,3,4},0),IFERROR(VLOOKUP(OWQ120,[1]BA!$A$6:$H$184,{2,5,8},0),{"No encontrado","X","X"}))))</f>
        <v>ALAMBRE RECOCIDO</v>
      </c>
      <c r="OWS120" s="12" t="str">
        <v>Kg</v>
      </c>
      <c r="OWT120" s="4">
        <v>22</v>
      </c>
      <c r="OWU120" s="1">
        <f t="shared" ref="OWU120" si="9532">(OWU118+OWU119)*0.03</f>
        <v>0.1</v>
      </c>
      <c r="OWV120" s="4">
        <f t="shared" si="2690"/>
        <v>2.2000000000000002</v>
      </c>
      <c r="OWY120" s="1" t="s">
        <v>539</v>
      </c>
      <c r="OWZ120" s="4" t="str" cm="1">
        <f t="array" ref="OWZ120:OXB120">IFERROR(VLOOKUP(OWY120,[1]MA!$A$6:$D$32,{2,3,4},0),IFERROR(VLOOKUP(OWY120,[1]MO!$A$6:$D$26,{2,3,4},0),IFERROR(VLOOKUP(OWY120,[1]MQ!$A$6:$D$26,{2,3,4},0),IFERROR(VLOOKUP(OWY120,[1]BA!$A$6:$H$184,{2,5,8},0),{"No encontrado","X","X"}))))</f>
        <v>ALAMBRE RECOCIDO</v>
      </c>
      <c r="OXA120" s="12" t="str">
        <v>Kg</v>
      </c>
      <c r="OXB120" s="4">
        <v>22</v>
      </c>
      <c r="OXC120" s="1">
        <f t="shared" ref="OXC120" si="9533">(OXC118+OXC119)*0.03</f>
        <v>0.1</v>
      </c>
      <c r="OXD120" s="4">
        <f t="shared" si="2692"/>
        <v>2.2000000000000002</v>
      </c>
      <c r="OXG120" s="1" t="s">
        <v>539</v>
      </c>
      <c r="OXH120" s="4" t="str" cm="1">
        <f t="array" ref="OXH120:OXJ120">IFERROR(VLOOKUP(OXG120,[1]MA!$A$6:$D$32,{2,3,4},0),IFERROR(VLOOKUP(OXG120,[1]MO!$A$6:$D$26,{2,3,4},0),IFERROR(VLOOKUP(OXG120,[1]MQ!$A$6:$D$26,{2,3,4},0),IFERROR(VLOOKUP(OXG120,[1]BA!$A$6:$H$184,{2,5,8},0),{"No encontrado","X","X"}))))</f>
        <v>ALAMBRE RECOCIDO</v>
      </c>
      <c r="OXI120" s="12" t="str">
        <v>Kg</v>
      </c>
      <c r="OXJ120" s="4">
        <v>22</v>
      </c>
      <c r="OXK120" s="1">
        <f t="shared" ref="OXK120" si="9534">(OXK118+OXK119)*0.03</f>
        <v>0.1</v>
      </c>
      <c r="OXL120" s="4">
        <f t="shared" si="2694"/>
        <v>2.2000000000000002</v>
      </c>
      <c r="OXO120" s="1" t="s">
        <v>539</v>
      </c>
      <c r="OXP120" s="4" t="str" cm="1">
        <f t="array" ref="OXP120:OXR120">IFERROR(VLOOKUP(OXO120,[1]MA!$A$6:$D$32,{2,3,4},0),IFERROR(VLOOKUP(OXO120,[1]MO!$A$6:$D$26,{2,3,4},0),IFERROR(VLOOKUP(OXO120,[1]MQ!$A$6:$D$26,{2,3,4},0),IFERROR(VLOOKUP(OXO120,[1]BA!$A$6:$H$184,{2,5,8},0),{"No encontrado","X","X"}))))</f>
        <v>ALAMBRE RECOCIDO</v>
      </c>
      <c r="OXQ120" s="12" t="str">
        <v>Kg</v>
      </c>
      <c r="OXR120" s="4">
        <v>22</v>
      </c>
      <c r="OXS120" s="1">
        <f t="shared" ref="OXS120" si="9535">(OXS118+OXS119)*0.03</f>
        <v>0.1</v>
      </c>
      <c r="OXT120" s="4">
        <f t="shared" si="2696"/>
        <v>2.2000000000000002</v>
      </c>
      <c r="OXW120" s="1" t="s">
        <v>539</v>
      </c>
      <c r="OXX120" s="4" t="str" cm="1">
        <f t="array" ref="OXX120:OXZ120">IFERROR(VLOOKUP(OXW120,[1]MA!$A$6:$D$32,{2,3,4},0),IFERROR(VLOOKUP(OXW120,[1]MO!$A$6:$D$26,{2,3,4},0),IFERROR(VLOOKUP(OXW120,[1]MQ!$A$6:$D$26,{2,3,4},0),IFERROR(VLOOKUP(OXW120,[1]BA!$A$6:$H$184,{2,5,8},0),{"No encontrado","X","X"}))))</f>
        <v>ALAMBRE RECOCIDO</v>
      </c>
      <c r="OXY120" s="12" t="str">
        <v>Kg</v>
      </c>
      <c r="OXZ120" s="4">
        <v>22</v>
      </c>
      <c r="OYA120" s="1">
        <f t="shared" ref="OYA120" si="9536">(OYA118+OYA119)*0.03</f>
        <v>0.1</v>
      </c>
      <c r="OYB120" s="4">
        <f t="shared" si="2698"/>
        <v>2.2000000000000002</v>
      </c>
      <c r="OYE120" s="1" t="s">
        <v>539</v>
      </c>
      <c r="OYF120" s="4" t="str" cm="1">
        <f t="array" ref="OYF120:OYH120">IFERROR(VLOOKUP(OYE120,[1]MA!$A$6:$D$32,{2,3,4},0),IFERROR(VLOOKUP(OYE120,[1]MO!$A$6:$D$26,{2,3,4},0),IFERROR(VLOOKUP(OYE120,[1]MQ!$A$6:$D$26,{2,3,4},0),IFERROR(VLOOKUP(OYE120,[1]BA!$A$6:$H$184,{2,5,8},0),{"No encontrado","X","X"}))))</f>
        <v>ALAMBRE RECOCIDO</v>
      </c>
      <c r="OYG120" s="12" t="str">
        <v>Kg</v>
      </c>
      <c r="OYH120" s="4">
        <v>22</v>
      </c>
      <c r="OYI120" s="1">
        <f t="shared" ref="OYI120" si="9537">(OYI118+OYI119)*0.03</f>
        <v>0.1</v>
      </c>
      <c r="OYJ120" s="4">
        <f t="shared" si="2700"/>
        <v>2.2000000000000002</v>
      </c>
      <c r="OYM120" s="1" t="s">
        <v>539</v>
      </c>
      <c r="OYN120" s="4" t="str" cm="1">
        <f t="array" ref="OYN120:OYP120">IFERROR(VLOOKUP(OYM120,[1]MA!$A$6:$D$32,{2,3,4},0),IFERROR(VLOOKUP(OYM120,[1]MO!$A$6:$D$26,{2,3,4},0),IFERROR(VLOOKUP(OYM120,[1]MQ!$A$6:$D$26,{2,3,4},0),IFERROR(VLOOKUP(OYM120,[1]BA!$A$6:$H$184,{2,5,8},0),{"No encontrado","X","X"}))))</f>
        <v>ALAMBRE RECOCIDO</v>
      </c>
      <c r="OYO120" s="12" t="str">
        <v>Kg</v>
      </c>
      <c r="OYP120" s="4">
        <v>22</v>
      </c>
      <c r="OYQ120" s="1">
        <f t="shared" ref="OYQ120" si="9538">(OYQ118+OYQ119)*0.03</f>
        <v>0.1</v>
      </c>
      <c r="OYR120" s="4">
        <f t="shared" si="2702"/>
        <v>2.2000000000000002</v>
      </c>
      <c r="OYU120" s="1" t="s">
        <v>539</v>
      </c>
      <c r="OYV120" s="4" t="str" cm="1">
        <f t="array" ref="OYV120:OYX120">IFERROR(VLOOKUP(OYU120,[1]MA!$A$6:$D$32,{2,3,4},0),IFERROR(VLOOKUP(OYU120,[1]MO!$A$6:$D$26,{2,3,4},0),IFERROR(VLOOKUP(OYU120,[1]MQ!$A$6:$D$26,{2,3,4},0),IFERROR(VLOOKUP(OYU120,[1]BA!$A$6:$H$184,{2,5,8},0),{"No encontrado","X","X"}))))</f>
        <v>ALAMBRE RECOCIDO</v>
      </c>
      <c r="OYW120" s="12" t="str">
        <v>Kg</v>
      </c>
      <c r="OYX120" s="4">
        <v>22</v>
      </c>
      <c r="OYY120" s="1">
        <f t="shared" ref="OYY120" si="9539">(OYY118+OYY119)*0.03</f>
        <v>0.1</v>
      </c>
      <c r="OYZ120" s="4">
        <f t="shared" si="2704"/>
        <v>2.2000000000000002</v>
      </c>
      <c r="OZC120" s="1" t="s">
        <v>539</v>
      </c>
      <c r="OZD120" s="4" t="str" cm="1">
        <f t="array" ref="OZD120:OZF120">IFERROR(VLOOKUP(OZC120,[1]MA!$A$6:$D$32,{2,3,4},0),IFERROR(VLOOKUP(OZC120,[1]MO!$A$6:$D$26,{2,3,4},0),IFERROR(VLOOKUP(OZC120,[1]MQ!$A$6:$D$26,{2,3,4},0),IFERROR(VLOOKUP(OZC120,[1]BA!$A$6:$H$184,{2,5,8},0),{"No encontrado","X","X"}))))</f>
        <v>ALAMBRE RECOCIDO</v>
      </c>
      <c r="OZE120" s="12" t="str">
        <v>Kg</v>
      </c>
      <c r="OZF120" s="4">
        <v>22</v>
      </c>
      <c r="OZG120" s="1">
        <f t="shared" ref="OZG120" si="9540">(OZG118+OZG119)*0.03</f>
        <v>0.1</v>
      </c>
      <c r="OZH120" s="4">
        <f t="shared" si="2706"/>
        <v>2.2000000000000002</v>
      </c>
      <c r="OZK120" s="1" t="s">
        <v>539</v>
      </c>
      <c r="OZL120" s="4" t="str" cm="1">
        <f t="array" ref="OZL120:OZN120">IFERROR(VLOOKUP(OZK120,[1]MA!$A$6:$D$32,{2,3,4},0),IFERROR(VLOOKUP(OZK120,[1]MO!$A$6:$D$26,{2,3,4},0),IFERROR(VLOOKUP(OZK120,[1]MQ!$A$6:$D$26,{2,3,4},0),IFERROR(VLOOKUP(OZK120,[1]BA!$A$6:$H$184,{2,5,8},0),{"No encontrado","X","X"}))))</f>
        <v>ALAMBRE RECOCIDO</v>
      </c>
      <c r="OZM120" s="12" t="str">
        <v>Kg</v>
      </c>
      <c r="OZN120" s="4">
        <v>22</v>
      </c>
      <c r="OZO120" s="1">
        <f t="shared" ref="OZO120" si="9541">(OZO118+OZO119)*0.03</f>
        <v>0.1</v>
      </c>
      <c r="OZP120" s="4">
        <f t="shared" si="2708"/>
        <v>2.2000000000000002</v>
      </c>
      <c r="OZS120" s="1" t="s">
        <v>539</v>
      </c>
      <c r="OZT120" s="4" t="str" cm="1">
        <f t="array" ref="OZT120:OZV120">IFERROR(VLOOKUP(OZS120,[1]MA!$A$6:$D$32,{2,3,4},0),IFERROR(VLOOKUP(OZS120,[1]MO!$A$6:$D$26,{2,3,4},0),IFERROR(VLOOKUP(OZS120,[1]MQ!$A$6:$D$26,{2,3,4},0),IFERROR(VLOOKUP(OZS120,[1]BA!$A$6:$H$184,{2,5,8},0),{"No encontrado","X","X"}))))</f>
        <v>ALAMBRE RECOCIDO</v>
      </c>
      <c r="OZU120" s="12" t="str">
        <v>Kg</v>
      </c>
      <c r="OZV120" s="4">
        <v>22</v>
      </c>
      <c r="OZW120" s="1">
        <f t="shared" ref="OZW120" si="9542">(OZW118+OZW119)*0.03</f>
        <v>0.1</v>
      </c>
      <c r="OZX120" s="4">
        <f t="shared" si="2710"/>
        <v>2.2000000000000002</v>
      </c>
      <c r="PAA120" s="1" t="s">
        <v>539</v>
      </c>
      <c r="PAB120" s="4" t="str" cm="1">
        <f t="array" ref="PAB120:PAD120">IFERROR(VLOOKUP(PAA120,[1]MA!$A$6:$D$32,{2,3,4},0),IFERROR(VLOOKUP(PAA120,[1]MO!$A$6:$D$26,{2,3,4},0),IFERROR(VLOOKUP(PAA120,[1]MQ!$A$6:$D$26,{2,3,4},0),IFERROR(VLOOKUP(PAA120,[1]BA!$A$6:$H$184,{2,5,8},0),{"No encontrado","X","X"}))))</f>
        <v>ALAMBRE RECOCIDO</v>
      </c>
      <c r="PAC120" s="12" t="str">
        <v>Kg</v>
      </c>
      <c r="PAD120" s="4">
        <v>22</v>
      </c>
      <c r="PAE120" s="1">
        <f t="shared" ref="PAE120" si="9543">(PAE118+PAE119)*0.03</f>
        <v>0.1</v>
      </c>
      <c r="PAF120" s="4">
        <f t="shared" si="2712"/>
        <v>2.2000000000000002</v>
      </c>
      <c r="PAI120" s="1" t="s">
        <v>539</v>
      </c>
      <c r="PAJ120" s="4" t="str" cm="1">
        <f t="array" ref="PAJ120:PAL120">IFERROR(VLOOKUP(PAI120,[1]MA!$A$6:$D$32,{2,3,4},0),IFERROR(VLOOKUP(PAI120,[1]MO!$A$6:$D$26,{2,3,4},0),IFERROR(VLOOKUP(PAI120,[1]MQ!$A$6:$D$26,{2,3,4},0),IFERROR(VLOOKUP(PAI120,[1]BA!$A$6:$H$184,{2,5,8},0),{"No encontrado","X","X"}))))</f>
        <v>ALAMBRE RECOCIDO</v>
      </c>
      <c r="PAK120" s="12" t="str">
        <v>Kg</v>
      </c>
      <c r="PAL120" s="4">
        <v>22</v>
      </c>
      <c r="PAM120" s="1">
        <f t="shared" ref="PAM120" si="9544">(PAM118+PAM119)*0.03</f>
        <v>0.1</v>
      </c>
      <c r="PAN120" s="4">
        <f t="shared" si="2714"/>
        <v>2.2000000000000002</v>
      </c>
      <c r="PAQ120" s="1" t="s">
        <v>539</v>
      </c>
      <c r="PAR120" s="4" t="str" cm="1">
        <f t="array" ref="PAR120:PAT120">IFERROR(VLOOKUP(PAQ120,[1]MA!$A$6:$D$32,{2,3,4},0),IFERROR(VLOOKUP(PAQ120,[1]MO!$A$6:$D$26,{2,3,4},0),IFERROR(VLOOKUP(PAQ120,[1]MQ!$A$6:$D$26,{2,3,4},0),IFERROR(VLOOKUP(PAQ120,[1]BA!$A$6:$H$184,{2,5,8},0),{"No encontrado","X","X"}))))</f>
        <v>ALAMBRE RECOCIDO</v>
      </c>
      <c r="PAS120" s="12" t="str">
        <v>Kg</v>
      </c>
      <c r="PAT120" s="4">
        <v>22</v>
      </c>
      <c r="PAU120" s="1">
        <f t="shared" ref="PAU120" si="9545">(PAU118+PAU119)*0.03</f>
        <v>0.1</v>
      </c>
      <c r="PAV120" s="4">
        <f t="shared" si="2716"/>
        <v>2.2000000000000002</v>
      </c>
      <c r="PAY120" s="1" t="s">
        <v>539</v>
      </c>
      <c r="PAZ120" s="4" t="str" cm="1">
        <f t="array" ref="PAZ120:PBB120">IFERROR(VLOOKUP(PAY120,[1]MA!$A$6:$D$32,{2,3,4},0),IFERROR(VLOOKUP(PAY120,[1]MO!$A$6:$D$26,{2,3,4},0),IFERROR(VLOOKUP(PAY120,[1]MQ!$A$6:$D$26,{2,3,4},0),IFERROR(VLOOKUP(PAY120,[1]BA!$A$6:$H$184,{2,5,8},0),{"No encontrado","X","X"}))))</f>
        <v>ALAMBRE RECOCIDO</v>
      </c>
      <c r="PBA120" s="12" t="str">
        <v>Kg</v>
      </c>
      <c r="PBB120" s="4">
        <v>22</v>
      </c>
      <c r="PBC120" s="1">
        <f t="shared" ref="PBC120" si="9546">(PBC118+PBC119)*0.03</f>
        <v>0.1</v>
      </c>
      <c r="PBD120" s="4">
        <f t="shared" si="2718"/>
        <v>2.2000000000000002</v>
      </c>
      <c r="PBG120" s="1" t="s">
        <v>539</v>
      </c>
      <c r="PBH120" s="4" t="str" cm="1">
        <f t="array" ref="PBH120:PBJ120">IFERROR(VLOOKUP(PBG120,[1]MA!$A$6:$D$32,{2,3,4},0),IFERROR(VLOOKUP(PBG120,[1]MO!$A$6:$D$26,{2,3,4},0),IFERROR(VLOOKUP(PBG120,[1]MQ!$A$6:$D$26,{2,3,4},0),IFERROR(VLOOKUP(PBG120,[1]BA!$A$6:$H$184,{2,5,8},0),{"No encontrado","X","X"}))))</f>
        <v>ALAMBRE RECOCIDO</v>
      </c>
      <c r="PBI120" s="12" t="str">
        <v>Kg</v>
      </c>
      <c r="PBJ120" s="4">
        <v>22</v>
      </c>
      <c r="PBK120" s="1">
        <f t="shared" ref="PBK120" si="9547">(PBK118+PBK119)*0.03</f>
        <v>0.1</v>
      </c>
      <c r="PBL120" s="4">
        <f t="shared" si="2720"/>
        <v>2.2000000000000002</v>
      </c>
      <c r="PBO120" s="1" t="s">
        <v>539</v>
      </c>
      <c r="PBP120" s="4" t="str" cm="1">
        <f t="array" ref="PBP120:PBR120">IFERROR(VLOOKUP(PBO120,[1]MA!$A$6:$D$32,{2,3,4},0),IFERROR(VLOOKUP(PBO120,[1]MO!$A$6:$D$26,{2,3,4},0),IFERROR(VLOOKUP(PBO120,[1]MQ!$A$6:$D$26,{2,3,4},0),IFERROR(VLOOKUP(PBO120,[1]BA!$A$6:$H$184,{2,5,8},0),{"No encontrado","X","X"}))))</f>
        <v>ALAMBRE RECOCIDO</v>
      </c>
      <c r="PBQ120" s="12" t="str">
        <v>Kg</v>
      </c>
      <c r="PBR120" s="4">
        <v>22</v>
      </c>
      <c r="PBS120" s="1">
        <f t="shared" ref="PBS120" si="9548">(PBS118+PBS119)*0.03</f>
        <v>0.1</v>
      </c>
      <c r="PBT120" s="4">
        <f t="shared" si="2722"/>
        <v>2.2000000000000002</v>
      </c>
      <c r="PBW120" s="1" t="s">
        <v>539</v>
      </c>
      <c r="PBX120" s="4" t="str" cm="1">
        <f t="array" ref="PBX120:PBZ120">IFERROR(VLOOKUP(PBW120,[1]MA!$A$6:$D$32,{2,3,4},0),IFERROR(VLOOKUP(PBW120,[1]MO!$A$6:$D$26,{2,3,4},0),IFERROR(VLOOKUP(PBW120,[1]MQ!$A$6:$D$26,{2,3,4},0),IFERROR(VLOOKUP(PBW120,[1]BA!$A$6:$H$184,{2,5,8},0),{"No encontrado","X","X"}))))</f>
        <v>ALAMBRE RECOCIDO</v>
      </c>
      <c r="PBY120" s="12" t="str">
        <v>Kg</v>
      </c>
      <c r="PBZ120" s="4">
        <v>22</v>
      </c>
      <c r="PCA120" s="1">
        <f t="shared" ref="PCA120" si="9549">(PCA118+PCA119)*0.03</f>
        <v>0.1</v>
      </c>
      <c r="PCB120" s="4">
        <f t="shared" si="2724"/>
        <v>2.2000000000000002</v>
      </c>
      <c r="PCE120" s="1" t="s">
        <v>539</v>
      </c>
      <c r="PCF120" s="4" t="str" cm="1">
        <f t="array" ref="PCF120:PCH120">IFERROR(VLOOKUP(PCE120,[1]MA!$A$6:$D$32,{2,3,4},0),IFERROR(VLOOKUP(PCE120,[1]MO!$A$6:$D$26,{2,3,4},0),IFERROR(VLOOKUP(PCE120,[1]MQ!$A$6:$D$26,{2,3,4},0),IFERROR(VLOOKUP(PCE120,[1]BA!$A$6:$H$184,{2,5,8},0),{"No encontrado","X","X"}))))</f>
        <v>ALAMBRE RECOCIDO</v>
      </c>
      <c r="PCG120" s="12" t="str">
        <v>Kg</v>
      </c>
      <c r="PCH120" s="4">
        <v>22</v>
      </c>
      <c r="PCI120" s="1">
        <f t="shared" ref="PCI120" si="9550">(PCI118+PCI119)*0.03</f>
        <v>0.1</v>
      </c>
      <c r="PCJ120" s="4">
        <f t="shared" si="2726"/>
        <v>2.2000000000000002</v>
      </c>
      <c r="PCM120" s="1" t="s">
        <v>539</v>
      </c>
      <c r="PCN120" s="4" t="str" cm="1">
        <f t="array" ref="PCN120:PCP120">IFERROR(VLOOKUP(PCM120,[1]MA!$A$6:$D$32,{2,3,4},0),IFERROR(VLOOKUP(PCM120,[1]MO!$A$6:$D$26,{2,3,4},0),IFERROR(VLOOKUP(PCM120,[1]MQ!$A$6:$D$26,{2,3,4},0),IFERROR(VLOOKUP(PCM120,[1]BA!$A$6:$H$184,{2,5,8},0),{"No encontrado","X","X"}))))</f>
        <v>ALAMBRE RECOCIDO</v>
      </c>
      <c r="PCO120" s="12" t="str">
        <v>Kg</v>
      </c>
      <c r="PCP120" s="4">
        <v>22</v>
      </c>
      <c r="PCQ120" s="1">
        <f t="shared" ref="PCQ120" si="9551">(PCQ118+PCQ119)*0.03</f>
        <v>0.1</v>
      </c>
      <c r="PCR120" s="4">
        <f t="shared" si="2728"/>
        <v>2.2000000000000002</v>
      </c>
      <c r="PCU120" s="1" t="s">
        <v>539</v>
      </c>
      <c r="PCV120" s="4" t="str" cm="1">
        <f t="array" ref="PCV120:PCX120">IFERROR(VLOOKUP(PCU120,[1]MA!$A$6:$D$32,{2,3,4},0),IFERROR(VLOOKUP(PCU120,[1]MO!$A$6:$D$26,{2,3,4},0),IFERROR(VLOOKUP(PCU120,[1]MQ!$A$6:$D$26,{2,3,4},0),IFERROR(VLOOKUP(PCU120,[1]BA!$A$6:$H$184,{2,5,8},0),{"No encontrado","X","X"}))))</f>
        <v>ALAMBRE RECOCIDO</v>
      </c>
      <c r="PCW120" s="12" t="str">
        <v>Kg</v>
      </c>
      <c r="PCX120" s="4">
        <v>22</v>
      </c>
      <c r="PCY120" s="1">
        <f t="shared" ref="PCY120" si="9552">(PCY118+PCY119)*0.03</f>
        <v>0.1</v>
      </c>
      <c r="PCZ120" s="4">
        <f t="shared" si="2730"/>
        <v>2.2000000000000002</v>
      </c>
      <c r="PDC120" s="1" t="s">
        <v>539</v>
      </c>
      <c r="PDD120" s="4" t="str" cm="1">
        <f t="array" ref="PDD120:PDF120">IFERROR(VLOOKUP(PDC120,[1]MA!$A$6:$D$32,{2,3,4},0),IFERROR(VLOOKUP(PDC120,[1]MO!$A$6:$D$26,{2,3,4},0),IFERROR(VLOOKUP(PDC120,[1]MQ!$A$6:$D$26,{2,3,4},0),IFERROR(VLOOKUP(PDC120,[1]BA!$A$6:$H$184,{2,5,8},0),{"No encontrado","X","X"}))))</f>
        <v>ALAMBRE RECOCIDO</v>
      </c>
      <c r="PDE120" s="12" t="str">
        <v>Kg</v>
      </c>
      <c r="PDF120" s="4">
        <v>22</v>
      </c>
      <c r="PDG120" s="1">
        <f t="shared" ref="PDG120" si="9553">(PDG118+PDG119)*0.03</f>
        <v>0.1</v>
      </c>
      <c r="PDH120" s="4">
        <f t="shared" si="2732"/>
        <v>2.2000000000000002</v>
      </c>
      <c r="PDK120" s="1" t="s">
        <v>539</v>
      </c>
      <c r="PDL120" s="4" t="str" cm="1">
        <f t="array" ref="PDL120:PDN120">IFERROR(VLOOKUP(PDK120,[1]MA!$A$6:$D$32,{2,3,4},0),IFERROR(VLOOKUP(PDK120,[1]MO!$A$6:$D$26,{2,3,4},0),IFERROR(VLOOKUP(PDK120,[1]MQ!$A$6:$D$26,{2,3,4},0),IFERROR(VLOOKUP(PDK120,[1]BA!$A$6:$H$184,{2,5,8},0),{"No encontrado","X","X"}))))</f>
        <v>ALAMBRE RECOCIDO</v>
      </c>
      <c r="PDM120" s="12" t="str">
        <v>Kg</v>
      </c>
      <c r="PDN120" s="4">
        <v>22</v>
      </c>
      <c r="PDO120" s="1">
        <f t="shared" ref="PDO120" si="9554">(PDO118+PDO119)*0.03</f>
        <v>0.1</v>
      </c>
      <c r="PDP120" s="4">
        <f t="shared" si="2734"/>
        <v>2.2000000000000002</v>
      </c>
      <c r="PDS120" s="1" t="s">
        <v>539</v>
      </c>
      <c r="PDT120" s="4" t="str" cm="1">
        <f t="array" ref="PDT120:PDV120">IFERROR(VLOOKUP(PDS120,[1]MA!$A$6:$D$32,{2,3,4},0),IFERROR(VLOOKUP(PDS120,[1]MO!$A$6:$D$26,{2,3,4},0),IFERROR(VLOOKUP(PDS120,[1]MQ!$A$6:$D$26,{2,3,4},0),IFERROR(VLOOKUP(PDS120,[1]BA!$A$6:$H$184,{2,5,8},0),{"No encontrado","X","X"}))))</f>
        <v>ALAMBRE RECOCIDO</v>
      </c>
      <c r="PDU120" s="12" t="str">
        <v>Kg</v>
      </c>
      <c r="PDV120" s="4">
        <v>22</v>
      </c>
      <c r="PDW120" s="1">
        <f t="shared" ref="PDW120" si="9555">(PDW118+PDW119)*0.03</f>
        <v>0.1</v>
      </c>
      <c r="PDX120" s="4">
        <f t="shared" si="2736"/>
        <v>2.2000000000000002</v>
      </c>
      <c r="PEA120" s="1" t="s">
        <v>539</v>
      </c>
      <c r="PEB120" s="4" t="str" cm="1">
        <f t="array" ref="PEB120:PED120">IFERROR(VLOOKUP(PEA120,[1]MA!$A$6:$D$32,{2,3,4},0),IFERROR(VLOOKUP(PEA120,[1]MO!$A$6:$D$26,{2,3,4},0),IFERROR(VLOOKUP(PEA120,[1]MQ!$A$6:$D$26,{2,3,4},0),IFERROR(VLOOKUP(PEA120,[1]BA!$A$6:$H$184,{2,5,8},0),{"No encontrado","X","X"}))))</f>
        <v>ALAMBRE RECOCIDO</v>
      </c>
      <c r="PEC120" s="12" t="str">
        <v>Kg</v>
      </c>
      <c r="PED120" s="4">
        <v>22</v>
      </c>
      <c r="PEE120" s="1">
        <f t="shared" ref="PEE120" si="9556">(PEE118+PEE119)*0.03</f>
        <v>0.1</v>
      </c>
      <c r="PEF120" s="4">
        <f t="shared" si="2738"/>
        <v>2.2000000000000002</v>
      </c>
      <c r="PEI120" s="1" t="s">
        <v>539</v>
      </c>
      <c r="PEJ120" s="4" t="str" cm="1">
        <f t="array" ref="PEJ120:PEL120">IFERROR(VLOOKUP(PEI120,[1]MA!$A$6:$D$32,{2,3,4},0),IFERROR(VLOOKUP(PEI120,[1]MO!$A$6:$D$26,{2,3,4},0),IFERROR(VLOOKUP(PEI120,[1]MQ!$A$6:$D$26,{2,3,4},0),IFERROR(VLOOKUP(PEI120,[1]BA!$A$6:$H$184,{2,5,8},0),{"No encontrado","X","X"}))))</f>
        <v>ALAMBRE RECOCIDO</v>
      </c>
      <c r="PEK120" s="12" t="str">
        <v>Kg</v>
      </c>
      <c r="PEL120" s="4">
        <v>22</v>
      </c>
      <c r="PEM120" s="1">
        <f t="shared" ref="PEM120" si="9557">(PEM118+PEM119)*0.03</f>
        <v>0.1</v>
      </c>
      <c r="PEN120" s="4">
        <f t="shared" si="2740"/>
        <v>2.2000000000000002</v>
      </c>
      <c r="PEQ120" s="1" t="s">
        <v>539</v>
      </c>
      <c r="PER120" s="4" t="str" cm="1">
        <f t="array" ref="PER120:PET120">IFERROR(VLOOKUP(PEQ120,[1]MA!$A$6:$D$32,{2,3,4},0),IFERROR(VLOOKUP(PEQ120,[1]MO!$A$6:$D$26,{2,3,4},0),IFERROR(VLOOKUP(PEQ120,[1]MQ!$A$6:$D$26,{2,3,4},0),IFERROR(VLOOKUP(PEQ120,[1]BA!$A$6:$H$184,{2,5,8},0),{"No encontrado","X","X"}))))</f>
        <v>ALAMBRE RECOCIDO</v>
      </c>
      <c r="PES120" s="12" t="str">
        <v>Kg</v>
      </c>
      <c r="PET120" s="4">
        <v>22</v>
      </c>
      <c r="PEU120" s="1">
        <f t="shared" ref="PEU120" si="9558">(PEU118+PEU119)*0.03</f>
        <v>0.1</v>
      </c>
      <c r="PEV120" s="4">
        <f t="shared" si="2742"/>
        <v>2.2000000000000002</v>
      </c>
      <c r="PEY120" s="1" t="s">
        <v>539</v>
      </c>
      <c r="PEZ120" s="4" t="str" cm="1">
        <f t="array" ref="PEZ120:PFB120">IFERROR(VLOOKUP(PEY120,[1]MA!$A$6:$D$32,{2,3,4},0),IFERROR(VLOOKUP(PEY120,[1]MO!$A$6:$D$26,{2,3,4},0),IFERROR(VLOOKUP(PEY120,[1]MQ!$A$6:$D$26,{2,3,4},0),IFERROR(VLOOKUP(PEY120,[1]BA!$A$6:$H$184,{2,5,8},0),{"No encontrado","X","X"}))))</f>
        <v>ALAMBRE RECOCIDO</v>
      </c>
      <c r="PFA120" s="12" t="str">
        <v>Kg</v>
      </c>
      <c r="PFB120" s="4">
        <v>22</v>
      </c>
      <c r="PFC120" s="1">
        <f t="shared" ref="PFC120" si="9559">(PFC118+PFC119)*0.03</f>
        <v>0.1</v>
      </c>
      <c r="PFD120" s="4">
        <f t="shared" si="2744"/>
        <v>2.2000000000000002</v>
      </c>
      <c r="PFG120" s="1" t="s">
        <v>539</v>
      </c>
      <c r="PFH120" s="4" t="str" cm="1">
        <f t="array" ref="PFH120:PFJ120">IFERROR(VLOOKUP(PFG120,[1]MA!$A$6:$D$32,{2,3,4},0),IFERROR(VLOOKUP(PFG120,[1]MO!$A$6:$D$26,{2,3,4},0),IFERROR(VLOOKUP(PFG120,[1]MQ!$A$6:$D$26,{2,3,4},0),IFERROR(VLOOKUP(PFG120,[1]BA!$A$6:$H$184,{2,5,8},0),{"No encontrado","X","X"}))))</f>
        <v>ALAMBRE RECOCIDO</v>
      </c>
      <c r="PFI120" s="12" t="str">
        <v>Kg</v>
      </c>
      <c r="PFJ120" s="4">
        <v>22</v>
      </c>
      <c r="PFK120" s="1">
        <f t="shared" ref="PFK120" si="9560">(PFK118+PFK119)*0.03</f>
        <v>0.1</v>
      </c>
      <c r="PFL120" s="4">
        <f t="shared" si="2746"/>
        <v>2.2000000000000002</v>
      </c>
      <c r="PFO120" s="1" t="s">
        <v>539</v>
      </c>
      <c r="PFP120" s="4" t="str" cm="1">
        <f t="array" ref="PFP120:PFR120">IFERROR(VLOOKUP(PFO120,[1]MA!$A$6:$D$32,{2,3,4},0),IFERROR(VLOOKUP(PFO120,[1]MO!$A$6:$D$26,{2,3,4},0),IFERROR(VLOOKUP(PFO120,[1]MQ!$A$6:$D$26,{2,3,4},0),IFERROR(VLOOKUP(PFO120,[1]BA!$A$6:$H$184,{2,5,8},0),{"No encontrado","X","X"}))))</f>
        <v>ALAMBRE RECOCIDO</v>
      </c>
      <c r="PFQ120" s="12" t="str">
        <v>Kg</v>
      </c>
      <c r="PFR120" s="4">
        <v>22</v>
      </c>
      <c r="PFS120" s="1">
        <f t="shared" ref="PFS120" si="9561">(PFS118+PFS119)*0.03</f>
        <v>0.1</v>
      </c>
      <c r="PFT120" s="4">
        <f t="shared" si="2748"/>
        <v>2.2000000000000002</v>
      </c>
      <c r="PFW120" s="1" t="s">
        <v>539</v>
      </c>
      <c r="PFX120" s="4" t="str" cm="1">
        <f t="array" ref="PFX120:PFZ120">IFERROR(VLOOKUP(PFW120,[1]MA!$A$6:$D$32,{2,3,4},0),IFERROR(VLOOKUP(PFW120,[1]MO!$A$6:$D$26,{2,3,4},0),IFERROR(VLOOKUP(PFW120,[1]MQ!$A$6:$D$26,{2,3,4},0),IFERROR(VLOOKUP(PFW120,[1]BA!$A$6:$H$184,{2,5,8},0),{"No encontrado","X","X"}))))</f>
        <v>ALAMBRE RECOCIDO</v>
      </c>
      <c r="PFY120" s="12" t="str">
        <v>Kg</v>
      </c>
      <c r="PFZ120" s="4">
        <v>22</v>
      </c>
      <c r="PGA120" s="1">
        <f t="shared" ref="PGA120" si="9562">(PGA118+PGA119)*0.03</f>
        <v>0.1</v>
      </c>
      <c r="PGB120" s="4">
        <f t="shared" si="2750"/>
        <v>2.2000000000000002</v>
      </c>
      <c r="PGE120" s="1" t="s">
        <v>539</v>
      </c>
      <c r="PGF120" s="4" t="str" cm="1">
        <f t="array" ref="PGF120:PGH120">IFERROR(VLOOKUP(PGE120,[1]MA!$A$6:$D$32,{2,3,4},0),IFERROR(VLOOKUP(PGE120,[1]MO!$A$6:$D$26,{2,3,4},0),IFERROR(VLOOKUP(PGE120,[1]MQ!$A$6:$D$26,{2,3,4},0),IFERROR(VLOOKUP(PGE120,[1]BA!$A$6:$H$184,{2,5,8},0),{"No encontrado","X","X"}))))</f>
        <v>ALAMBRE RECOCIDO</v>
      </c>
      <c r="PGG120" s="12" t="str">
        <v>Kg</v>
      </c>
      <c r="PGH120" s="4">
        <v>22</v>
      </c>
      <c r="PGI120" s="1">
        <f t="shared" ref="PGI120" si="9563">(PGI118+PGI119)*0.03</f>
        <v>0.1</v>
      </c>
      <c r="PGJ120" s="4">
        <f t="shared" si="2752"/>
        <v>2.2000000000000002</v>
      </c>
      <c r="PGM120" s="1" t="s">
        <v>539</v>
      </c>
      <c r="PGN120" s="4" t="str" cm="1">
        <f t="array" ref="PGN120:PGP120">IFERROR(VLOOKUP(PGM120,[1]MA!$A$6:$D$32,{2,3,4},0),IFERROR(VLOOKUP(PGM120,[1]MO!$A$6:$D$26,{2,3,4},0),IFERROR(VLOOKUP(PGM120,[1]MQ!$A$6:$D$26,{2,3,4},0),IFERROR(VLOOKUP(PGM120,[1]BA!$A$6:$H$184,{2,5,8},0),{"No encontrado","X","X"}))))</f>
        <v>ALAMBRE RECOCIDO</v>
      </c>
      <c r="PGO120" s="12" t="str">
        <v>Kg</v>
      </c>
      <c r="PGP120" s="4">
        <v>22</v>
      </c>
      <c r="PGQ120" s="1">
        <f t="shared" ref="PGQ120" si="9564">(PGQ118+PGQ119)*0.03</f>
        <v>0.1</v>
      </c>
      <c r="PGR120" s="4">
        <f t="shared" si="2754"/>
        <v>2.2000000000000002</v>
      </c>
      <c r="PGU120" s="1" t="s">
        <v>539</v>
      </c>
      <c r="PGV120" s="4" t="str" cm="1">
        <f t="array" ref="PGV120:PGX120">IFERROR(VLOOKUP(PGU120,[1]MA!$A$6:$D$32,{2,3,4},0),IFERROR(VLOOKUP(PGU120,[1]MO!$A$6:$D$26,{2,3,4},0),IFERROR(VLOOKUP(PGU120,[1]MQ!$A$6:$D$26,{2,3,4},0),IFERROR(VLOOKUP(PGU120,[1]BA!$A$6:$H$184,{2,5,8},0),{"No encontrado","X","X"}))))</f>
        <v>ALAMBRE RECOCIDO</v>
      </c>
      <c r="PGW120" s="12" t="str">
        <v>Kg</v>
      </c>
      <c r="PGX120" s="4">
        <v>22</v>
      </c>
      <c r="PGY120" s="1">
        <f t="shared" ref="PGY120" si="9565">(PGY118+PGY119)*0.03</f>
        <v>0.1</v>
      </c>
      <c r="PGZ120" s="4">
        <f t="shared" si="2756"/>
        <v>2.2000000000000002</v>
      </c>
      <c r="PHC120" s="1" t="s">
        <v>539</v>
      </c>
      <c r="PHD120" s="4" t="str" cm="1">
        <f t="array" ref="PHD120:PHF120">IFERROR(VLOOKUP(PHC120,[1]MA!$A$6:$D$32,{2,3,4},0),IFERROR(VLOOKUP(PHC120,[1]MO!$A$6:$D$26,{2,3,4},0),IFERROR(VLOOKUP(PHC120,[1]MQ!$A$6:$D$26,{2,3,4},0),IFERROR(VLOOKUP(PHC120,[1]BA!$A$6:$H$184,{2,5,8},0),{"No encontrado","X","X"}))))</f>
        <v>ALAMBRE RECOCIDO</v>
      </c>
      <c r="PHE120" s="12" t="str">
        <v>Kg</v>
      </c>
      <c r="PHF120" s="4">
        <v>22</v>
      </c>
      <c r="PHG120" s="1">
        <f t="shared" ref="PHG120" si="9566">(PHG118+PHG119)*0.03</f>
        <v>0.1</v>
      </c>
      <c r="PHH120" s="4">
        <f t="shared" si="2758"/>
        <v>2.2000000000000002</v>
      </c>
      <c r="PHK120" s="1" t="s">
        <v>539</v>
      </c>
      <c r="PHL120" s="4" t="str" cm="1">
        <f t="array" ref="PHL120:PHN120">IFERROR(VLOOKUP(PHK120,[1]MA!$A$6:$D$32,{2,3,4},0),IFERROR(VLOOKUP(PHK120,[1]MO!$A$6:$D$26,{2,3,4},0),IFERROR(VLOOKUP(PHK120,[1]MQ!$A$6:$D$26,{2,3,4},0),IFERROR(VLOOKUP(PHK120,[1]BA!$A$6:$H$184,{2,5,8},0),{"No encontrado","X","X"}))))</f>
        <v>ALAMBRE RECOCIDO</v>
      </c>
      <c r="PHM120" s="12" t="str">
        <v>Kg</v>
      </c>
      <c r="PHN120" s="4">
        <v>22</v>
      </c>
      <c r="PHO120" s="1">
        <f t="shared" ref="PHO120" si="9567">(PHO118+PHO119)*0.03</f>
        <v>0.1</v>
      </c>
      <c r="PHP120" s="4">
        <f t="shared" si="2760"/>
        <v>2.2000000000000002</v>
      </c>
      <c r="PHS120" s="1" t="s">
        <v>539</v>
      </c>
      <c r="PHT120" s="4" t="str" cm="1">
        <f t="array" ref="PHT120:PHV120">IFERROR(VLOOKUP(PHS120,[1]MA!$A$6:$D$32,{2,3,4},0),IFERROR(VLOOKUP(PHS120,[1]MO!$A$6:$D$26,{2,3,4},0),IFERROR(VLOOKUP(PHS120,[1]MQ!$A$6:$D$26,{2,3,4},0),IFERROR(VLOOKUP(PHS120,[1]BA!$A$6:$H$184,{2,5,8},0),{"No encontrado","X","X"}))))</f>
        <v>ALAMBRE RECOCIDO</v>
      </c>
      <c r="PHU120" s="12" t="str">
        <v>Kg</v>
      </c>
      <c r="PHV120" s="4">
        <v>22</v>
      </c>
      <c r="PHW120" s="1">
        <f t="shared" ref="PHW120" si="9568">(PHW118+PHW119)*0.03</f>
        <v>0.1</v>
      </c>
      <c r="PHX120" s="4">
        <f t="shared" si="2762"/>
        <v>2.2000000000000002</v>
      </c>
      <c r="PIA120" s="1" t="s">
        <v>539</v>
      </c>
      <c r="PIB120" s="4" t="str" cm="1">
        <f t="array" ref="PIB120:PID120">IFERROR(VLOOKUP(PIA120,[1]MA!$A$6:$D$32,{2,3,4},0),IFERROR(VLOOKUP(PIA120,[1]MO!$A$6:$D$26,{2,3,4},0),IFERROR(VLOOKUP(PIA120,[1]MQ!$A$6:$D$26,{2,3,4},0),IFERROR(VLOOKUP(PIA120,[1]BA!$A$6:$H$184,{2,5,8},0),{"No encontrado","X","X"}))))</f>
        <v>ALAMBRE RECOCIDO</v>
      </c>
      <c r="PIC120" s="12" t="str">
        <v>Kg</v>
      </c>
      <c r="PID120" s="4">
        <v>22</v>
      </c>
      <c r="PIE120" s="1">
        <f t="shared" ref="PIE120" si="9569">(PIE118+PIE119)*0.03</f>
        <v>0.1</v>
      </c>
      <c r="PIF120" s="4">
        <f t="shared" si="2764"/>
        <v>2.2000000000000002</v>
      </c>
      <c r="PII120" s="1" t="s">
        <v>539</v>
      </c>
      <c r="PIJ120" s="4" t="str" cm="1">
        <f t="array" ref="PIJ120:PIL120">IFERROR(VLOOKUP(PII120,[1]MA!$A$6:$D$32,{2,3,4},0),IFERROR(VLOOKUP(PII120,[1]MO!$A$6:$D$26,{2,3,4},0),IFERROR(VLOOKUP(PII120,[1]MQ!$A$6:$D$26,{2,3,4},0),IFERROR(VLOOKUP(PII120,[1]BA!$A$6:$H$184,{2,5,8},0),{"No encontrado","X","X"}))))</f>
        <v>ALAMBRE RECOCIDO</v>
      </c>
      <c r="PIK120" s="12" t="str">
        <v>Kg</v>
      </c>
      <c r="PIL120" s="4">
        <v>22</v>
      </c>
      <c r="PIM120" s="1">
        <f t="shared" ref="PIM120" si="9570">(PIM118+PIM119)*0.03</f>
        <v>0.1</v>
      </c>
      <c r="PIN120" s="4">
        <f t="shared" si="2766"/>
        <v>2.2000000000000002</v>
      </c>
      <c r="PIQ120" s="1" t="s">
        <v>539</v>
      </c>
      <c r="PIR120" s="4" t="str" cm="1">
        <f t="array" ref="PIR120:PIT120">IFERROR(VLOOKUP(PIQ120,[1]MA!$A$6:$D$32,{2,3,4},0),IFERROR(VLOOKUP(PIQ120,[1]MO!$A$6:$D$26,{2,3,4},0),IFERROR(VLOOKUP(PIQ120,[1]MQ!$A$6:$D$26,{2,3,4},0),IFERROR(VLOOKUP(PIQ120,[1]BA!$A$6:$H$184,{2,5,8},0),{"No encontrado","X","X"}))))</f>
        <v>ALAMBRE RECOCIDO</v>
      </c>
      <c r="PIS120" s="12" t="str">
        <v>Kg</v>
      </c>
      <c r="PIT120" s="4">
        <v>22</v>
      </c>
      <c r="PIU120" s="1">
        <f t="shared" ref="PIU120" si="9571">(PIU118+PIU119)*0.03</f>
        <v>0.1</v>
      </c>
      <c r="PIV120" s="4">
        <f t="shared" si="2768"/>
        <v>2.2000000000000002</v>
      </c>
      <c r="PIY120" s="1" t="s">
        <v>539</v>
      </c>
      <c r="PIZ120" s="4" t="str" cm="1">
        <f t="array" ref="PIZ120:PJB120">IFERROR(VLOOKUP(PIY120,[1]MA!$A$6:$D$32,{2,3,4},0),IFERROR(VLOOKUP(PIY120,[1]MO!$A$6:$D$26,{2,3,4},0),IFERROR(VLOOKUP(PIY120,[1]MQ!$A$6:$D$26,{2,3,4},0),IFERROR(VLOOKUP(PIY120,[1]BA!$A$6:$H$184,{2,5,8},0),{"No encontrado","X","X"}))))</f>
        <v>ALAMBRE RECOCIDO</v>
      </c>
      <c r="PJA120" s="12" t="str">
        <v>Kg</v>
      </c>
      <c r="PJB120" s="4">
        <v>22</v>
      </c>
      <c r="PJC120" s="1">
        <f t="shared" ref="PJC120" si="9572">(PJC118+PJC119)*0.03</f>
        <v>0.1</v>
      </c>
      <c r="PJD120" s="4">
        <f t="shared" si="2770"/>
        <v>2.2000000000000002</v>
      </c>
      <c r="PJG120" s="1" t="s">
        <v>539</v>
      </c>
      <c r="PJH120" s="4" t="str" cm="1">
        <f t="array" ref="PJH120:PJJ120">IFERROR(VLOOKUP(PJG120,[1]MA!$A$6:$D$32,{2,3,4},0),IFERROR(VLOOKUP(PJG120,[1]MO!$A$6:$D$26,{2,3,4},0),IFERROR(VLOOKUP(PJG120,[1]MQ!$A$6:$D$26,{2,3,4},0),IFERROR(VLOOKUP(PJG120,[1]BA!$A$6:$H$184,{2,5,8},0),{"No encontrado","X","X"}))))</f>
        <v>ALAMBRE RECOCIDO</v>
      </c>
      <c r="PJI120" s="12" t="str">
        <v>Kg</v>
      </c>
      <c r="PJJ120" s="4">
        <v>22</v>
      </c>
      <c r="PJK120" s="1">
        <f t="shared" ref="PJK120" si="9573">(PJK118+PJK119)*0.03</f>
        <v>0.1</v>
      </c>
      <c r="PJL120" s="4">
        <f t="shared" si="2772"/>
        <v>2.2000000000000002</v>
      </c>
      <c r="PJO120" s="1" t="s">
        <v>539</v>
      </c>
      <c r="PJP120" s="4" t="str" cm="1">
        <f t="array" ref="PJP120:PJR120">IFERROR(VLOOKUP(PJO120,[1]MA!$A$6:$D$32,{2,3,4},0),IFERROR(VLOOKUP(PJO120,[1]MO!$A$6:$D$26,{2,3,4},0),IFERROR(VLOOKUP(PJO120,[1]MQ!$A$6:$D$26,{2,3,4},0),IFERROR(VLOOKUP(PJO120,[1]BA!$A$6:$H$184,{2,5,8},0),{"No encontrado","X","X"}))))</f>
        <v>ALAMBRE RECOCIDO</v>
      </c>
      <c r="PJQ120" s="12" t="str">
        <v>Kg</v>
      </c>
      <c r="PJR120" s="4">
        <v>22</v>
      </c>
      <c r="PJS120" s="1">
        <f t="shared" ref="PJS120" si="9574">(PJS118+PJS119)*0.03</f>
        <v>0.1</v>
      </c>
      <c r="PJT120" s="4">
        <f t="shared" si="2774"/>
        <v>2.2000000000000002</v>
      </c>
      <c r="PJW120" s="1" t="s">
        <v>539</v>
      </c>
      <c r="PJX120" s="4" t="str" cm="1">
        <f t="array" ref="PJX120:PJZ120">IFERROR(VLOOKUP(PJW120,[1]MA!$A$6:$D$32,{2,3,4},0),IFERROR(VLOOKUP(PJW120,[1]MO!$A$6:$D$26,{2,3,4},0),IFERROR(VLOOKUP(PJW120,[1]MQ!$A$6:$D$26,{2,3,4},0),IFERROR(VLOOKUP(PJW120,[1]BA!$A$6:$H$184,{2,5,8},0),{"No encontrado","X","X"}))))</f>
        <v>ALAMBRE RECOCIDO</v>
      </c>
      <c r="PJY120" s="12" t="str">
        <v>Kg</v>
      </c>
      <c r="PJZ120" s="4">
        <v>22</v>
      </c>
      <c r="PKA120" s="1">
        <f t="shared" ref="PKA120" si="9575">(PKA118+PKA119)*0.03</f>
        <v>0.1</v>
      </c>
      <c r="PKB120" s="4">
        <f t="shared" si="2776"/>
        <v>2.2000000000000002</v>
      </c>
      <c r="PKE120" s="1" t="s">
        <v>539</v>
      </c>
      <c r="PKF120" s="4" t="str" cm="1">
        <f t="array" ref="PKF120:PKH120">IFERROR(VLOOKUP(PKE120,[1]MA!$A$6:$D$32,{2,3,4},0),IFERROR(VLOOKUP(PKE120,[1]MO!$A$6:$D$26,{2,3,4},0),IFERROR(VLOOKUP(PKE120,[1]MQ!$A$6:$D$26,{2,3,4},0),IFERROR(VLOOKUP(PKE120,[1]BA!$A$6:$H$184,{2,5,8},0),{"No encontrado","X","X"}))))</f>
        <v>ALAMBRE RECOCIDO</v>
      </c>
      <c r="PKG120" s="12" t="str">
        <v>Kg</v>
      </c>
      <c r="PKH120" s="4">
        <v>22</v>
      </c>
      <c r="PKI120" s="1">
        <f t="shared" ref="PKI120" si="9576">(PKI118+PKI119)*0.03</f>
        <v>0.1</v>
      </c>
      <c r="PKJ120" s="4">
        <f t="shared" si="2778"/>
        <v>2.2000000000000002</v>
      </c>
      <c r="PKM120" s="1" t="s">
        <v>539</v>
      </c>
      <c r="PKN120" s="4" t="str" cm="1">
        <f t="array" ref="PKN120:PKP120">IFERROR(VLOOKUP(PKM120,[1]MA!$A$6:$D$32,{2,3,4},0),IFERROR(VLOOKUP(PKM120,[1]MO!$A$6:$D$26,{2,3,4},0),IFERROR(VLOOKUP(PKM120,[1]MQ!$A$6:$D$26,{2,3,4},0),IFERROR(VLOOKUP(PKM120,[1]BA!$A$6:$H$184,{2,5,8},0),{"No encontrado","X","X"}))))</f>
        <v>ALAMBRE RECOCIDO</v>
      </c>
      <c r="PKO120" s="12" t="str">
        <v>Kg</v>
      </c>
      <c r="PKP120" s="4">
        <v>22</v>
      </c>
      <c r="PKQ120" s="1">
        <f t="shared" ref="PKQ120" si="9577">(PKQ118+PKQ119)*0.03</f>
        <v>0.1</v>
      </c>
      <c r="PKR120" s="4">
        <f t="shared" si="2780"/>
        <v>2.2000000000000002</v>
      </c>
      <c r="PKU120" s="1" t="s">
        <v>539</v>
      </c>
      <c r="PKV120" s="4" t="str" cm="1">
        <f t="array" ref="PKV120:PKX120">IFERROR(VLOOKUP(PKU120,[1]MA!$A$6:$D$32,{2,3,4},0),IFERROR(VLOOKUP(PKU120,[1]MO!$A$6:$D$26,{2,3,4},0),IFERROR(VLOOKUP(PKU120,[1]MQ!$A$6:$D$26,{2,3,4},0),IFERROR(VLOOKUP(PKU120,[1]BA!$A$6:$H$184,{2,5,8},0),{"No encontrado","X","X"}))))</f>
        <v>ALAMBRE RECOCIDO</v>
      </c>
      <c r="PKW120" s="12" t="str">
        <v>Kg</v>
      </c>
      <c r="PKX120" s="4">
        <v>22</v>
      </c>
      <c r="PKY120" s="1">
        <f t="shared" ref="PKY120" si="9578">(PKY118+PKY119)*0.03</f>
        <v>0.1</v>
      </c>
      <c r="PKZ120" s="4">
        <f t="shared" si="2782"/>
        <v>2.2000000000000002</v>
      </c>
      <c r="PLC120" s="1" t="s">
        <v>539</v>
      </c>
      <c r="PLD120" s="4" t="str" cm="1">
        <f t="array" ref="PLD120:PLF120">IFERROR(VLOOKUP(PLC120,[1]MA!$A$6:$D$32,{2,3,4},0),IFERROR(VLOOKUP(PLC120,[1]MO!$A$6:$D$26,{2,3,4},0),IFERROR(VLOOKUP(PLC120,[1]MQ!$A$6:$D$26,{2,3,4},0),IFERROR(VLOOKUP(PLC120,[1]BA!$A$6:$H$184,{2,5,8},0),{"No encontrado","X","X"}))))</f>
        <v>ALAMBRE RECOCIDO</v>
      </c>
      <c r="PLE120" s="12" t="str">
        <v>Kg</v>
      </c>
      <c r="PLF120" s="4">
        <v>22</v>
      </c>
      <c r="PLG120" s="1">
        <f t="shared" ref="PLG120" si="9579">(PLG118+PLG119)*0.03</f>
        <v>0.1</v>
      </c>
      <c r="PLH120" s="4">
        <f t="shared" si="2784"/>
        <v>2.2000000000000002</v>
      </c>
      <c r="PLK120" s="1" t="s">
        <v>539</v>
      </c>
      <c r="PLL120" s="4" t="str" cm="1">
        <f t="array" ref="PLL120:PLN120">IFERROR(VLOOKUP(PLK120,[1]MA!$A$6:$D$32,{2,3,4},0),IFERROR(VLOOKUP(PLK120,[1]MO!$A$6:$D$26,{2,3,4},0),IFERROR(VLOOKUP(PLK120,[1]MQ!$A$6:$D$26,{2,3,4},0),IFERROR(VLOOKUP(PLK120,[1]BA!$A$6:$H$184,{2,5,8},0),{"No encontrado","X","X"}))))</f>
        <v>ALAMBRE RECOCIDO</v>
      </c>
      <c r="PLM120" s="12" t="str">
        <v>Kg</v>
      </c>
      <c r="PLN120" s="4">
        <v>22</v>
      </c>
      <c r="PLO120" s="1">
        <f t="shared" ref="PLO120" si="9580">(PLO118+PLO119)*0.03</f>
        <v>0.1</v>
      </c>
      <c r="PLP120" s="4">
        <f t="shared" si="2786"/>
        <v>2.2000000000000002</v>
      </c>
      <c r="PLS120" s="1" t="s">
        <v>539</v>
      </c>
      <c r="PLT120" s="4" t="str" cm="1">
        <f t="array" ref="PLT120:PLV120">IFERROR(VLOOKUP(PLS120,[1]MA!$A$6:$D$32,{2,3,4},0),IFERROR(VLOOKUP(PLS120,[1]MO!$A$6:$D$26,{2,3,4},0),IFERROR(VLOOKUP(PLS120,[1]MQ!$A$6:$D$26,{2,3,4},0),IFERROR(VLOOKUP(PLS120,[1]BA!$A$6:$H$184,{2,5,8},0),{"No encontrado","X","X"}))))</f>
        <v>ALAMBRE RECOCIDO</v>
      </c>
      <c r="PLU120" s="12" t="str">
        <v>Kg</v>
      </c>
      <c r="PLV120" s="4">
        <v>22</v>
      </c>
      <c r="PLW120" s="1">
        <f t="shared" ref="PLW120" si="9581">(PLW118+PLW119)*0.03</f>
        <v>0.1</v>
      </c>
      <c r="PLX120" s="4">
        <f t="shared" si="2788"/>
        <v>2.2000000000000002</v>
      </c>
      <c r="PMA120" s="1" t="s">
        <v>539</v>
      </c>
      <c r="PMB120" s="4" t="str" cm="1">
        <f t="array" ref="PMB120:PMD120">IFERROR(VLOOKUP(PMA120,[1]MA!$A$6:$D$32,{2,3,4},0),IFERROR(VLOOKUP(PMA120,[1]MO!$A$6:$D$26,{2,3,4},0),IFERROR(VLOOKUP(PMA120,[1]MQ!$A$6:$D$26,{2,3,4},0),IFERROR(VLOOKUP(PMA120,[1]BA!$A$6:$H$184,{2,5,8},0),{"No encontrado","X","X"}))))</f>
        <v>ALAMBRE RECOCIDO</v>
      </c>
      <c r="PMC120" s="12" t="str">
        <v>Kg</v>
      </c>
      <c r="PMD120" s="4">
        <v>22</v>
      </c>
      <c r="PME120" s="1">
        <f t="shared" ref="PME120" si="9582">(PME118+PME119)*0.03</f>
        <v>0.1</v>
      </c>
      <c r="PMF120" s="4">
        <f t="shared" si="2790"/>
        <v>2.2000000000000002</v>
      </c>
      <c r="PMI120" s="1" t="s">
        <v>539</v>
      </c>
      <c r="PMJ120" s="4" t="str" cm="1">
        <f t="array" ref="PMJ120:PML120">IFERROR(VLOOKUP(PMI120,[1]MA!$A$6:$D$32,{2,3,4},0),IFERROR(VLOOKUP(PMI120,[1]MO!$A$6:$D$26,{2,3,4},0),IFERROR(VLOOKUP(PMI120,[1]MQ!$A$6:$D$26,{2,3,4},0),IFERROR(VLOOKUP(PMI120,[1]BA!$A$6:$H$184,{2,5,8},0),{"No encontrado","X","X"}))))</f>
        <v>ALAMBRE RECOCIDO</v>
      </c>
      <c r="PMK120" s="12" t="str">
        <v>Kg</v>
      </c>
      <c r="PML120" s="4">
        <v>22</v>
      </c>
      <c r="PMM120" s="1">
        <f t="shared" ref="PMM120" si="9583">(PMM118+PMM119)*0.03</f>
        <v>0.1</v>
      </c>
      <c r="PMN120" s="4">
        <f t="shared" si="2792"/>
        <v>2.2000000000000002</v>
      </c>
      <c r="PMQ120" s="1" t="s">
        <v>539</v>
      </c>
      <c r="PMR120" s="4" t="str" cm="1">
        <f t="array" ref="PMR120:PMT120">IFERROR(VLOOKUP(PMQ120,[1]MA!$A$6:$D$32,{2,3,4},0),IFERROR(VLOOKUP(PMQ120,[1]MO!$A$6:$D$26,{2,3,4},0),IFERROR(VLOOKUP(PMQ120,[1]MQ!$A$6:$D$26,{2,3,4},0),IFERROR(VLOOKUP(PMQ120,[1]BA!$A$6:$H$184,{2,5,8},0),{"No encontrado","X","X"}))))</f>
        <v>ALAMBRE RECOCIDO</v>
      </c>
      <c r="PMS120" s="12" t="str">
        <v>Kg</v>
      </c>
      <c r="PMT120" s="4">
        <v>22</v>
      </c>
      <c r="PMU120" s="1">
        <f t="shared" ref="PMU120" si="9584">(PMU118+PMU119)*0.03</f>
        <v>0.1</v>
      </c>
      <c r="PMV120" s="4">
        <f t="shared" si="2794"/>
        <v>2.2000000000000002</v>
      </c>
      <c r="PMY120" s="1" t="s">
        <v>539</v>
      </c>
      <c r="PMZ120" s="4" t="str" cm="1">
        <f t="array" ref="PMZ120:PNB120">IFERROR(VLOOKUP(PMY120,[1]MA!$A$6:$D$32,{2,3,4},0),IFERROR(VLOOKUP(PMY120,[1]MO!$A$6:$D$26,{2,3,4},0),IFERROR(VLOOKUP(PMY120,[1]MQ!$A$6:$D$26,{2,3,4},0),IFERROR(VLOOKUP(PMY120,[1]BA!$A$6:$H$184,{2,5,8},0),{"No encontrado","X","X"}))))</f>
        <v>ALAMBRE RECOCIDO</v>
      </c>
      <c r="PNA120" s="12" t="str">
        <v>Kg</v>
      </c>
      <c r="PNB120" s="4">
        <v>22</v>
      </c>
      <c r="PNC120" s="1">
        <f t="shared" ref="PNC120" si="9585">(PNC118+PNC119)*0.03</f>
        <v>0.1</v>
      </c>
      <c r="PND120" s="4">
        <f t="shared" si="2796"/>
        <v>2.2000000000000002</v>
      </c>
      <c r="PNG120" s="1" t="s">
        <v>539</v>
      </c>
      <c r="PNH120" s="4" t="str" cm="1">
        <f t="array" ref="PNH120:PNJ120">IFERROR(VLOOKUP(PNG120,[1]MA!$A$6:$D$32,{2,3,4},0),IFERROR(VLOOKUP(PNG120,[1]MO!$A$6:$D$26,{2,3,4},0),IFERROR(VLOOKUP(PNG120,[1]MQ!$A$6:$D$26,{2,3,4},0),IFERROR(VLOOKUP(PNG120,[1]BA!$A$6:$H$184,{2,5,8},0),{"No encontrado","X","X"}))))</f>
        <v>ALAMBRE RECOCIDO</v>
      </c>
      <c r="PNI120" s="12" t="str">
        <v>Kg</v>
      </c>
      <c r="PNJ120" s="4">
        <v>22</v>
      </c>
      <c r="PNK120" s="1">
        <f t="shared" ref="PNK120" si="9586">(PNK118+PNK119)*0.03</f>
        <v>0.1</v>
      </c>
      <c r="PNL120" s="4">
        <f t="shared" si="2798"/>
        <v>2.2000000000000002</v>
      </c>
      <c r="PNO120" s="1" t="s">
        <v>539</v>
      </c>
      <c r="PNP120" s="4" t="str" cm="1">
        <f t="array" ref="PNP120:PNR120">IFERROR(VLOOKUP(PNO120,[1]MA!$A$6:$D$32,{2,3,4},0),IFERROR(VLOOKUP(PNO120,[1]MO!$A$6:$D$26,{2,3,4},0),IFERROR(VLOOKUP(PNO120,[1]MQ!$A$6:$D$26,{2,3,4},0),IFERROR(VLOOKUP(PNO120,[1]BA!$A$6:$H$184,{2,5,8},0),{"No encontrado","X","X"}))))</f>
        <v>ALAMBRE RECOCIDO</v>
      </c>
      <c r="PNQ120" s="12" t="str">
        <v>Kg</v>
      </c>
      <c r="PNR120" s="4">
        <v>22</v>
      </c>
      <c r="PNS120" s="1">
        <f t="shared" ref="PNS120" si="9587">(PNS118+PNS119)*0.03</f>
        <v>0.1</v>
      </c>
      <c r="PNT120" s="4">
        <f t="shared" si="2800"/>
        <v>2.2000000000000002</v>
      </c>
      <c r="PNW120" s="1" t="s">
        <v>539</v>
      </c>
      <c r="PNX120" s="4" t="str" cm="1">
        <f t="array" ref="PNX120:PNZ120">IFERROR(VLOOKUP(PNW120,[1]MA!$A$6:$D$32,{2,3,4},0),IFERROR(VLOOKUP(PNW120,[1]MO!$A$6:$D$26,{2,3,4},0),IFERROR(VLOOKUP(PNW120,[1]MQ!$A$6:$D$26,{2,3,4},0),IFERROR(VLOOKUP(PNW120,[1]BA!$A$6:$H$184,{2,5,8},0),{"No encontrado","X","X"}))))</f>
        <v>ALAMBRE RECOCIDO</v>
      </c>
      <c r="PNY120" s="12" t="str">
        <v>Kg</v>
      </c>
      <c r="PNZ120" s="4">
        <v>22</v>
      </c>
      <c r="POA120" s="1">
        <f t="shared" ref="POA120" si="9588">(POA118+POA119)*0.03</f>
        <v>0.1</v>
      </c>
      <c r="POB120" s="4">
        <f t="shared" si="2802"/>
        <v>2.2000000000000002</v>
      </c>
      <c r="POE120" s="1" t="s">
        <v>539</v>
      </c>
      <c r="POF120" s="4" t="str" cm="1">
        <f t="array" ref="POF120:POH120">IFERROR(VLOOKUP(POE120,[1]MA!$A$6:$D$32,{2,3,4},0),IFERROR(VLOOKUP(POE120,[1]MO!$A$6:$D$26,{2,3,4},0),IFERROR(VLOOKUP(POE120,[1]MQ!$A$6:$D$26,{2,3,4},0),IFERROR(VLOOKUP(POE120,[1]BA!$A$6:$H$184,{2,5,8},0),{"No encontrado","X","X"}))))</f>
        <v>ALAMBRE RECOCIDO</v>
      </c>
      <c r="POG120" s="12" t="str">
        <v>Kg</v>
      </c>
      <c r="POH120" s="4">
        <v>22</v>
      </c>
      <c r="POI120" s="1">
        <f t="shared" ref="POI120" si="9589">(POI118+POI119)*0.03</f>
        <v>0.1</v>
      </c>
      <c r="POJ120" s="4">
        <f t="shared" si="2804"/>
        <v>2.2000000000000002</v>
      </c>
      <c r="POM120" s="1" t="s">
        <v>539</v>
      </c>
      <c r="PON120" s="4" t="str" cm="1">
        <f t="array" ref="PON120:POP120">IFERROR(VLOOKUP(POM120,[1]MA!$A$6:$D$32,{2,3,4},0),IFERROR(VLOOKUP(POM120,[1]MO!$A$6:$D$26,{2,3,4},0),IFERROR(VLOOKUP(POM120,[1]MQ!$A$6:$D$26,{2,3,4},0),IFERROR(VLOOKUP(POM120,[1]BA!$A$6:$H$184,{2,5,8},0),{"No encontrado","X","X"}))))</f>
        <v>ALAMBRE RECOCIDO</v>
      </c>
      <c r="POO120" s="12" t="str">
        <v>Kg</v>
      </c>
      <c r="POP120" s="4">
        <v>22</v>
      </c>
      <c r="POQ120" s="1">
        <f t="shared" ref="POQ120" si="9590">(POQ118+POQ119)*0.03</f>
        <v>0.1</v>
      </c>
      <c r="POR120" s="4">
        <f t="shared" si="2806"/>
        <v>2.2000000000000002</v>
      </c>
      <c r="POU120" s="1" t="s">
        <v>539</v>
      </c>
      <c r="POV120" s="4" t="str" cm="1">
        <f t="array" ref="POV120:POX120">IFERROR(VLOOKUP(POU120,[1]MA!$A$6:$D$32,{2,3,4},0),IFERROR(VLOOKUP(POU120,[1]MO!$A$6:$D$26,{2,3,4},0),IFERROR(VLOOKUP(POU120,[1]MQ!$A$6:$D$26,{2,3,4},0),IFERROR(VLOOKUP(POU120,[1]BA!$A$6:$H$184,{2,5,8},0),{"No encontrado","X","X"}))))</f>
        <v>ALAMBRE RECOCIDO</v>
      </c>
      <c r="POW120" s="12" t="str">
        <v>Kg</v>
      </c>
      <c r="POX120" s="4">
        <v>22</v>
      </c>
      <c r="POY120" s="1">
        <f t="shared" ref="POY120" si="9591">(POY118+POY119)*0.03</f>
        <v>0.1</v>
      </c>
      <c r="POZ120" s="4">
        <f t="shared" si="2808"/>
        <v>2.2000000000000002</v>
      </c>
      <c r="PPC120" s="1" t="s">
        <v>539</v>
      </c>
      <c r="PPD120" s="4" t="str" cm="1">
        <f t="array" ref="PPD120:PPF120">IFERROR(VLOOKUP(PPC120,[1]MA!$A$6:$D$32,{2,3,4},0),IFERROR(VLOOKUP(PPC120,[1]MO!$A$6:$D$26,{2,3,4},0),IFERROR(VLOOKUP(PPC120,[1]MQ!$A$6:$D$26,{2,3,4},0),IFERROR(VLOOKUP(PPC120,[1]BA!$A$6:$H$184,{2,5,8},0),{"No encontrado","X","X"}))))</f>
        <v>ALAMBRE RECOCIDO</v>
      </c>
      <c r="PPE120" s="12" t="str">
        <v>Kg</v>
      </c>
      <c r="PPF120" s="4">
        <v>22</v>
      </c>
      <c r="PPG120" s="1">
        <f t="shared" ref="PPG120" si="9592">(PPG118+PPG119)*0.03</f>
        <v>0.1</v>
      </c>
      <c r="PPH120" s="4">
        <f t="shared" si="2810"/>
        <v>2.2000000000000002</v>
      </c>
      <c r="PPK120" s="1" t="s">
        <v>539</v>
      </c>
      <c r="PPL120" s="4" t="str" cm="1">
        <f t="array" ref="PPL120:PPN120">IFERROR(VLOOKUP(PPK120,[1]MA!$A$6:$D$32,{2,3,4},0),IFERROR(VLOOKUP(PPK120,[1]MO!$A$6:$D$26,{2,3,4},0),IFERROR(VLOOKUP(PPK120,[1]MQ!$A$6:$D$26,{2,3,4},0),IFERROR(VLOOKUP(PPK120,[1]BA!$A$6:$H$184,{2,5,8},0),{"No encontrado","X","X"}))))</f>
        <v>ALAMBRE RECOCIDO</v>
      </c>
      <c r="PPM120" s="12" t="str">
        <v>Kg</v>
      </c>
      <c r="PPN120" s="4">
        <v>22</v>
      </c>
      <c r="PPO120" s="1">
        <f t="shared" ref="PPO120" si="9593">(PPO118+PPO119)*0.03</f>
        <v>0.1</v>
      </c>
      <c r="PPP120" s="4">
        <f t="shared" si="2812"/>
        <v>2.2000000000000002</v>
      </c>
      <c r="PPS120" s="1" t="s">
        <v>539</v>
      </c>
      <c r="PPT120" s="4" t="str" cm="1">
        <f t="array" ref="PPT120:PPV120">IFERROR(VLOOKUP(PPS120,[1]MA!$A$6:$D$32,{2,3,4},0),IFERROR(VLOOKUP(PPS120,[1]MO!$A$6:$D$26,{2,3,4},0),IFERROR(VLOOKUP(PPS120,[1]MQ!$A$6:$D$26,{2,3,4},0),IFERROR(VLOOKUP(PPS120,[1]BA!$A$6:$H$184,{2,5,8},0),{"No encontrado","X","X"}))))</f>
        <v>ALAMBRE RECOCIDO</v>
      </c>
      <c r="PPU120" s="12" t="str">
        <v>Kg</v>
      </c>
      <c r="PPV120" s="4">
        <v>22</v>
      </c>
      <c r="PPW120" s="1">
        <f t="shared" ref="PPW120" si="9594">(PPW118+PPW119)*0.03</f>
        <v>0.1</v>
      </c>
      <c r="PPX120" s="4">
        <f t="shared" si="2814"/>
        <v>2.2000000000000002</v>
      </c>
      <c r="PQA120" s="1" t="s">
        <v>539</v>
      </c>
      <c r="PQB120" s="4" t="str" cm="1">
        <f t="array" ref="PQB120:PQD120">IFERROR(VLOOKUP(PQA120,[1]MA!$A$6:$D$32,{2,3,4},0),IFERROR(VLOOKUP(PQA120,[1]MO!$A$6:$D$26,{2,3,4},0),IFERROR(VLOOKUP(PQA120,[1]MQ!$A$6:$D$26,{2,3,4},0),IFERROR(VLOOKUP(PQA120,[1]BA!$A$6:$H$184,{2,5,8},0),{"No encontrado","X","X"}))))</f>
        <v>ALAMBRE RECOCIDO</v>
      </c>
      <c r="PQC120" s="12" t="str">
        <v>Kg</v>
      </c>
      <c r="PQD120" s="4">
        <v>22</v>
      </c>
      <c r="PQE120" s="1">
        <f t="shared" ref="PQE120" si="9595">(PQE118+PQE119)*0.03</f>
        <v>0.1</v>
      </c>
      <c r="PQF120" s="4">
        <f t="shared" si="2816"/>
        <v>2.2000000000000002</v>
      </c>
      <c r="PQI120" s="1" t="s">
        <v>539</v>
      </c>
      <c r="PQJ120" s="4" t="str" cm="1">
        <f t="array" ref="PQJ120:PQL120">IFERROR(VLOOKUP(PQI120,[1]MA!$A$6:$D$32,{2,3,4},0),IFERROR(VLOOKUP(PQI120,[1]MO!$A$6:$D$26,{2,3,4},0),IFERROR(VLOOKUP(PQI120,[1]MQ!$A$6:$D$26,{2,3,4},0),IFERROR(VLOOKUP(PQI120,[1]BA!$A$6:$H$184,{2,5,8},0),{"No encontrado","X","X"}))))</f>
        <v>ALAMBRE RECOCIDO</v>
      </c>
      <c r="PQK120" s="12" t="str">
        <v>Kg</v>
      </c>
      <c r="PQL120" s="4">
        <v>22</v>
      </c>
      <c r="PQM120" s="1">
        <f t="shared" ref="PQM120" si="9596">(PQM118+PQM119)*0.03</f>
        <v>0.1</v>
      </c>
      <c r="PQN120" s="4">
        <f t="shared" si="2818"/>
        <v>2.2000000000000002</v>
      </c>
      <c r="PQQ120" s="1" t="s">
        <v>539</v>
      </c>
      <c r="PQR120" s="4" t="str" cm="1">
        <f t="array" ref="PQR120:PQT120">IFERROR(VLOOKUP(PQQ120,[1]MA!$A$6:$D$32,{2,3,4},0),IFERROR(VLOOKUP(PQQ120,[1]MO!$A$6:$D$26,{2,3,4},0),IFERROR(VLOOKUP(PQQ120,[1]MQ!$A$6:$D$26,{2,3,4},0),IFERROR(VLOOKUP(PQQ120,[1]BA!$A$6:$H$184,{2,5,8},0),{"No encontrado","X","X"}))))</f>
        <v>ALAMBRE RECOCIDO</v>
      </c>
      <c r="PQS120" s="12" t="str">
        <v>Kg</v>
      </c>
      <c r="PQT120" s="4">
        <v>22</v>
      </c>
      <c r="PQU120" s="1">
        <f t="shared" ref="PQU120" si="9597">(PQU118+PQU119)*0.03</f>
        <v>0.1</v>
      </c>
      <c r="PQV120" s="4">
        <f t="shared" si="2820"/>
        <v>2.2000000000000002</v>
      </c>
      <c r="PQY120" s="1" t="s">
        <v>539</v>
      </c>
      <c r="PQZ120" s="4" t="str" cm="1">
        <f t="array" ref="PQZ120:PRB120">IFERROR(VLOOKUP(PQY120,[1]MA!$A$6:$D$32,{2,3,4},0),IFERROR(VLOOKUP(PQY120,[1]MO!$A$6:$D$26,{2,3,4},0),IFERROR(VLOOKUP(PQY120,[1]MQ!$A$6:$D$26,{2,3,4},0),IFERROR(VLOOKUP(PQY120,[1]BA!$A$6:$H$184,{2,5,8},0),{"No encontrado","X","X"}))))</f>
        <v>ALAMBRE RECOCIDO</v>
      </c>
      <c r="PRA120" s="12" t="str">
        <v>Kg</v>
      </c>
      <c r="PRB120" s="4">
        <v>22</v>
      </c>
      <c r="PRC120" s="1">
        <f t="shared" ref="PRC120" si="9598">(PRC118+PRC119)*0.03</f>
        <v>0.1</v>
      </c>
      <c r="PRD120" s="4">
        <f t="shared" si="2822"/>
        <v>2.2000000000000002</v>
      </c>
      <c r="PRG120" s="1" t="s">
        <v>539</v>
      </c>
      <c r="PRH120" s="4" t="str" cm="1">
        <f t="array" ref="PRH120:PRJ120">IFERROR(VLOOKUP(PRG120,[1]MA!$A$6:$D$32,{2,3,4},0),IFERROR(VLOOKUP(PRG120,[1]MO!$A$6:$D$26,{2,3,4},0),IFERROR(VLOOKUP(PRG120,[1]MQ!$A$6:$D$26,{2,3,4},0),IFERROR(VLOOKUP(PRG120,[1]BA!$A$6:$H$184,{2,5,8},0),{"No encontrado","X","X"}))))</f>
        <v>ALAMBRE RECOCIDO</v>
      </c>
      <c r="PRI120" s="12" t="str">
        <v>Kg</v>
      </c>
      <c r="PRJ120" s="4">
        <v>22</v>
      </c>
      <c r="PRK120" s="1">
        <f t="shared" ref="PRK120" si="9599">(PRK118+PRK119)*0.03</f>
        <v>0.1</v>
      </c>
      <c r="PRL120" s="4">
        <f t="shared" si="2824"/>
        <v>2.2000000000000002</v>
      </c>
      <c r="PRO120" s="1" t="s">
        <v>539</v>
      </c>
      <c r="PRP120" s="4" t="str" cm="1">
        <f t="array" ref="PRP120:PRR120">IFERROR(VLOOKUP(PRO120,[1]MA!$A$6:$D$32,{2,3,4},0),IFERROR(VLOOKUP(PRO120,[1]MO!$A$6:$D$26,{2,3,4},0),IFERROR(VLOOKUP(PRO120,[1]MQ!$A$6:$D$26,{2,3,4},0),IFERROR(VLOOKUP(PRO120,[1]BA!$A$6:$H$184,{2,5,8},0),{"No encontrado","X","X"}))))</f>
        <v>ALAMBRE RECOCIDO</v>
      </c>
      <c r="PRQ120" s="12" t="str">
        <v>Kg</v>
      </c>
      <c r="PRR120" s="4">
        <v>22</v>
      </c>
      <c r="PRS120" s="1">
        <f t="shared" ref="PRS120" si="9600">(PRS118+PRS119)*0.03</f>
        <v>0.1</v>
      </c>
      <c r="PRT120" s="4">
        <f t="shared" si="2826"/>
        <v>2.2000000000000002</v>
      </c>
      <c r="PRW120" s="1" t="s">
        <v>539</v>
      </c>
      <c r="PRX120" s="4" t="str" cm="1">
        <f t="array" ref="PRX120:PRZ120">IFERROR(VLOOKUP(PRW120,[1]MA!$A$6:$D$32,{2,3,4},0),IFERROR(VLOOKUP(PRW120,[1]MO!$A$6:$D$26,{2,3,4},0),IFERROR(VLOOKUP(PRW120,[1]MQ!$A$6:$D$26,{2,3,4},0),IFERROR(VLOOKUP(PRW120,[1]BA!$A$6:$H$184,{2,5,8},0),{"No encontrado","X","X"}))))</f>
        <v>ALAMBRE RECOCIDO</v>
      </c>
      <c r="PRY120" s="12" t="str">
        <v>Kg</v>
      </c>
      <c r="PRZ120" s="4">
        <v>22</v>
      </c>
      <c r="PSA120" s="1">
        <f t="shared" ref="PSA120" si="9601">(PSA118+PSA119)*0.03</f>
        <v>0.1</v>
      </c>
      <c r="PSB120" s="4">
        <f t="shared" si="2828"/>
        <v>2.2000000000000002</v>
      </c>
      <c r="PSE120" s="1" t="s">
        <v>539</v>
      </c>
      <c r="PSF120" s="4" t="str" cm="1">
        <f t="array" ref="PSF120:PSH120">IFERROR(VLOOKUP(PSE120,[1]MA!$A$6:$D$32,{2,3,4},0),IFERROR(VLOOKUP(PSE120,[1]MO!$A$6:$D$26,{2,3,4},0),IFERROR(VLOOKUP(PSE120,[1]MQ!$A$6:$D$26,{2,3,4},0),IFERROR(VLOOKUP(PSE120,[1]BA!$A$6:$H$184,{2,5,8},0),{"No encontrado","X","X"}))))</f>
        <v>ALAMBRE RECOCIDO</v>
      </c>
      <c r="PSG120" s="12" t="str">
        <v>Kg</v>
      </c>
      <c r="PSH120" s="4">
        <v>22</v>
      </c>
      <c r="PSI120" s="1">
        <f t="shared" ref="PSI120" si="9602">(PSI118+PSI119)*0.03</f>
        <v>0.1</v>
      </c>
      <c r="PSJ120" s="4">
        <f t="shared" si="2830"/>
        <v>2.2000000000000002</v>
      </c>
      <c r="PSM120" s="1" t="s">
        <v>539</v>
      </c>
      <c r="PSN120" s="4" t="str" cm="1">
        <f t="array" ref="PSN120:PSP120">IFERROR(VLOOKUP(PSM120,[1]MA!$A$6:$D$32,{2,3,4},0),IFERROR(VLOOKUP(PSM120,[1]MO!$A$6:$D$26,{2,3,4},0),IFERROR(VLOOKUP(PSM120,[1]MQ!$A$6:$D$26,{2,3,4},0),IFERROR(VLOOKUP(PSM120,[1]BA!$A$6:$H$184,{2,5,8},0),{"No encontrado","X","X"}))))</f>
        <v>ALAMBRE RECOCIDO</v>
      </c>
      <c r="PSO120" s="12" t="str">
        <v>Kg</v>
      </c>
      <c r="PSP120" s="4">
        <v>22</v>
      </c>
      <c r="PSQ120" s="1">
        <f t="shared" ref="PSQ120" si="9603">(PSQ118+PSQ119)*0.03</f>
        <v>0.1</v>
      </c>
      <c r="PSR120" s="4">
        <f t="shared" si="2832"/>
        <v>2.2000000000000002</v>
      </c>
      <c r="PSU120" s="1" t="s">
        <v>539</v>
      </c>
      <c r="PSV120" s="4" t="str" cm="1">
        <f t="array" ref="PSV120:PSX120">IFERROR(VLOOKUP(PSU120,[1]MA!$A$6:$D$32,{2,3,4},0),IFERROR(VLOOKUP(PSU120,[1]MO!$A$6:$D$26,{2,3,4},0),IFERROR(VLOOKUP(PSU120,[1]MQ!$A$6:$D$26,{2,3,4},0),IFERROR(VLOOKUP(PSU120,[1]BA!$A$6:$H$184,{2,5,8},0),{"No encontrado","X","X"}))))</f>
        <v>ALAMBRE RECOCIDO</v>
      </c>
      <c r="PSW120" s="12" t="str">
        <v>Kg</v>
      </c>
      <c r="PSX120" s="4">
        <v>22</v>
      </c>
      <c r="PSY120" s="1">
        <f t="shared" ref="PSY120" si="9604">(PSY118+PSY119)*0.03</f>
        <v>0.1</v>
      </c>
      <c r="PSZ120" s="4">
        <f t="shared" si="2834"/>
        <v>2.2000000000000002</v>
      </c>
      <c r="PTC120" s="1" t="s">
        <v>539</v>
      </c>
      <c r="PTD120" s="4" t="str" cm="1">
        <f t="array" ref="PTD120:PTF120">IFERROR(VLOOKUP(PTC120,[1]MA!$A$6:$D$32,{2,3,4},0),IFERROR(VLOOKUP(PTC120,[1]MO!$A$6:$D$26,{2,3,4},0),IFERROR(VLOOKUP(PTC120,[1]MQ!$A$6:$D$26,{2,3,4},0),IFERROR(VLOOKUP(PTC120,[1]BA!$A$6:$H$184,{2,5,8},0),{"No encontrado","X","X"}))))</f>
        <v>ALAMBRE RECOCIDO</v>
      </c>
      <c r="PTE120" s="12" t="str">
        <v>Kg</v>
      </c>
      <c r="PTF120" s="4">
        <v>22</v>
      </c>
      <c r="PTG120" s="1">
        <f t="shared" ref="PTG120" si="9605">(PTG118+PTG119)*0.03</f>
        <v>0.1</v>
      </c>
      <c r="PTH120" s="4">
        <f t="shared" si="2836"/>
        <v>2.2000000000000002</v>
      </c>
      <c r="PTK120" s="1" t="s">
        <v>539</v>
      </c>
      <c r="PTL120" s="4" t="str" cm="1">
        <f t="array" ref="PTL120:PTN120">IFERROR(VLOOKUP(PTK120,[1]MA!$A$6:$D$32,{2,3,4},0),IFERROR(VLOOKUP(PTK120,[1]MO!$A$6:$D$26,{2,3,4},0),IFERROR(VLOOKUP(PTK120,[1]MQ!$A$6:$D$26,{2,3,4},0),IFERROR(VLOOKUP(PTK120,[1]BA!$A$6:$H$184,{2,5,8},0),{"No encontrado","X","X"}))))</f>
        <v>ALAMBRE RECOCIDO</v>
      </c>
      <c r="PTM120" s="12" t="str">
        <v>Kg</v>
      </c>
      <c r="PTN120" s="4">
        <v>22</v>
      </c>
      <c r="PTO120" s="1">
        <f t="shared" ref="PTO120" si="9606">(PTO118+PTO119)*0.03</f>
        <v>0.1</v>
      </c>
      <c r="PTP120" s="4">
        <f t="shared" si="2838"/>
        <v>2.2000000000000002</v>
      </c>
      <c r="PTS120" s="1" t="s">
        <v>539</v>
      </c>
      <c r="PTT120" s="4" t="str" cm="1">
        <f t="array" ref="PTT120:PTV120">IFERROR(VLOOKUP(PTS120,[1]MA!$A$6:$D$32,{2,3,4},0),IFERROR(VLOOKUP(PTS120,[1]MO!$A$6:$D$26,{2,3,4},0),IFERROR(VLOOKUP(PTS120,[1]MQ!$A$6:$D$26,{2,3,4},0),IFERROR(VLOOKUP(PTS120,[1]BA!$A$6:$H$184,{2,5,8},0),{"No encontrado","X","X"}))))</f>
        <v>ALAMBRE RECOCIDO</v>
      </c>
      <c r="PTU120" s="12" t="str">
        <v>Kg</v>
      </c>
      <c r="PTV120" s="4">
        <v>22</v>
      </c>
      <c r="PTW120" s="1">
        <f t="shared" ref="PTW120" si="9607">(PTW118+PTW119)*0.03</f>
        <v>0.1</v>
      </c>
      <c r="PTX120" s="4">
        <f t="shared" si="2840"/>
        <v>2.2000000000000002</v>
      </c>
      <c r="PUA120" s="1" t="s">
        <v>539</v>
      </c>
      <c r="PUB120" s="4" t="str" cm="1">
        <f t="array" ref="PUB120:PUD120">IFERROR(VLOOKUP(PUA120,[1]MA!$A$6:$D$32,{2,3,4},0),IFERROR(VLOOKUP(PUA120,[1]MO!$A$6:$D$26,{2,3,4},0),IFERROR(VLOOKUP(PUA120,[1]MQ!$A$6:$D$26,{2,3,4},0),IFERROR(VLOOKUP(PUA120,[1]BA!$A$6:$H$184,{2,5,8},0),{"No encontrado","X","X"}))))</f>
        <v>ALAMBRE RECOCIDO</v>
      </c>
      <c r="PUC120" s="12" t="str">
        <v>Kg</v>
      </c>
      <c r="PUD120" s="4">
        <v>22</v>
      </c>
      <c r="PUE120" s="1">
        <f t="shared" ref="PUE120" si="9608">(PUE118+PUE119)*0.03</f>
        <v>0.1</v>
      </c>
      <c r="PUF120" s="4">
        <f t="shared" si="2842"/>
        <v>2.2000000000000002</v>
      </c>
      <c r="PUI120" s="1" t="s">
        <v>539</v>
      </c>
      <c r="PUJ120" s="4" t="str" cm="1">
        <f t="array" ref="PUJ120:PUL120">IFERROR(VLOOKUP(PUI120,[1]MA!$A$6:$D$32,{2,3,4},0),IFERROR(VLOOKUP(PUI120,[1]MO!$A$6:$D$26,{2,3,4},0),IFERROR(VLOOKUP(PUI120,[1]MQ!$A$6:$D$26,{2,3,4},0),IFERROR(VLOOKUP(PUI120,[1]BA!$A$6:$H$184,{2,5,8},0),{"No encontrado","X","X"}))))</f>
        <v>ALAMBRE RECOCIDO</v>
      </c>
      <c r="PUK120" s="12" t="str">
        <v>Kg</v>
      </c>
      <c r="PUL120" s="4">
        <v>22</v>
      </c>
      <c r="PUM120" s="1">
        <f t="shared" ref="PUM120" si="9609">(PUM118+PUM119)*0.03</f>
        <v>0.1</v>
      </c>
      <c r="PUN120" s="4">
        <f t="shared" si="2844"/>
        <v>2.2000000000000002</v>
      </c>
      <c r="PUQ120" s="1" t="s">
        <v>539</v>
      </c>
      <c r="PUR120" s="4" t="str" cm="1">
        <f t="array" ref="PUR120:PUT120">IFERROR(VLOOKUP(PUQ120,[1]MA!$A$6:$D$32,{2,3,4},0),IFERROR(VLOOKUP(PUQ120,[1]MO!$A$6:$D$26,{2,3,4},0),IFERROR(VLOOKUP(PUQ120,[1]MQ!$A$6:$D$26,{2,3,4},0),IFERROR(VLOOKUP(PUQ120,[1]BA!$A$6:$H$184,{2,5,8},0),{"No encontrado","X","X"}))))</f>
        <v>ALAMBRE RECOCIDO</v>
      </c>
      <c r="PUS120" s="12" t="str">
        <v>Kg</v>
      </c>
      <c r="PUT120" s="4">
        <v>22</v>
      </c>
      <c r="PUU120" s="1">
        <f t="shared" ref="PUU120" si="9610">(PUU118+PUU119)*0.03</f>
        <v>0.1</v>
      </c>
      <c r="PUV120" s="4">
        <f t="shared" si="2846"/>
        <v>2.2000000000000002</v>
      </c>
      <c r="PUY120" s="1" t="s">
        <v>539</v>
      </c>
      <c r="PUZ120" s="4" t="str" cm="1">
        <f t="array" ref="PUZ120:PVB120">IFERROR(VLOOKUP(PUY120,[1]MA!$A$6:$D$32,{2,3,4},0),IFERROR(VLOOKUP(PUY120,[1]MO!$A$6:$D$26,{2,3,4},0),IFERROR(VLOOKUP(PUY120,[1]MQ!$A$6:$D$26,{2,3,4},0),IFERROR(VLOOKUP(PUY120,[1]BA!$A$6:$H$184,{2,5,8},0),{"No encontrado","X","X"}))))</f>
        <v>ALAMBRE RECOCIDO</v>
      </c>
      <c r="PVA120" s="12" t="str">
        <v>Kg</v>
      </c>
      <c r="PVB120" s="4">
        <v>22</v>
      </c>
      <c r="PVC120" s="1">
        <f t="shared" ref="PVC120" si="9611">(PVC118+PVC119)*0.03</f>
        <v>0.1</v>
      </c>
      <c r="PVD120" s="4">
        <f t="shared" si="2848"/>
        <v>2.2000000000000002</v>
      </c>
      <c r="PVG120" s="1" t="s">
        <v>539</v>
      </c>
      <c r="PVH120" s="4" t="str" cm="1">
        <f t="array" ref="PVH120:PVJ120">IFERROR(VLOOKUP(PVG120,[1]MA!$A$6:$D$32,{2,3,4},0),IFERROR(VLOOKUP(PVG120,[1]MO!$A$6:$D$26,{2,3,4},0),IFERROR(VLOOKUP(PVG120,[1]MQ!$A$6:$D$26,{2,3,4},0),IFERROR(VLOOKUP(PVG120,[1]BA!$A$6:$H$184,{2,5,8},0),{"No encontrado","X","X"}))))</f>
        <v>ALAMBRE RECOCIDO</v>
      </c>
      <c r="PVI120" s="12" t="str">
        <v>Kg</v>
      </c>
      <c r="PVJ120" s="4">
        <v>22</v>
      </c>
      <c r="PVK120" s="1">
        <f t="shared" ref="PVK120" si="9612">(PVK118+PVK119)*0.03</f>
        <v>0.1</v>
      </c>
      <c r="PVL120" s="4">
        <f t="shared" si="2850"/>
        <v>2.2000000000000002</v>
      </c>
      <c r="PVO120" s="1" t="s">
        <v>539</v>
      </c>
      <c r="PVP120" s="4" t="str" cm="1">
        <f t="array" ref="PVP120:PVR120">IFERROR(VLOOKUP(PVO120,[1]MA!$A$6:$D$32,{2,3,4},0),IFERROR(VLOOKUP(PVO120,[1]MO!$A$6:$D$26,{2,3,4},0),IFERROR(VLOOKUP(PVO120,[1]MQ!$A$6:$D$26,{2,3,4},0),IFERROR(VLOOKUP(PVO120,[1]BA!$A$6:$H$184,{2,5,8},0),{"No encontrado","X","X"}))))</f>
        <v>ALAMBRE RECOCIDO</v>
      </c>
      <c r="PVQ120" s="12" t="str">
        <v>Kg</v>
      </c>
      <c r="PVR120" s="4">
        <v>22</v>
      </c>
      <c r="PVS120" s="1">
        <f t="shared" ref="PVS120" si="9613">(PVS118+PVS119)*0.03</f>
        <v>0.1</v>
      </c>
      <c r="PVT120" s="4">
        <f t="shared" si="2852"/>
        <v>2.2000000000000002</v>
      </c>
      <c r="PVW120" s="1" t="s">
        <v>539</v>
      </c>
      <c r="PVX120" s="4" t="str" cm="1">
        <f t="array" ref="PVX120:PVZ120">IFERROR(VLOOKUP(PVW120,[1]MA!$A$6:$D$32,{2,3,4},0),IFERROR(VLOOKUP(PVW120,[1]MO!$A$6:$D$26,{2,3,4},0),IFERROR(VLOOKUP(PVW120,[1]MQ!$A$6:$D$26,{2,3,4},0),IFERROR(VLOOKUP(PVW120,[1]BA!$A$6:$H$184,{2,5,8},0),{"No encontrado","X","X"}))))</f>
        <v>ALAMBRE RECOCIDO</v>
      </c>
      <c r="PVY120" s="12" t="str">
        <v>Kg</v>
      </c>
      <c r="PVZ120" s="4">
        <v>22</v>
      </c>
      <c r="PWA120" s="1">
        <f t="shared" ref="PWA120" si="9614">(PWA118+PWA119)*0.03</f>
        <v>0.1</v>
      </c>
      <c r="PWB120" s="4">
        <f t="shared" si="2854"/>
        <v>2.2000000000000002</v>
      </c>
      <c r="PWE120" s="1" t="s">
        <v>539</v>
      </c>
      <c r="PWF120" s="4" t="str" cm="1">
        <f t="array" ref="PWF120:PWH120">IFERROR(VLOOKUP(PWE120,[1]MA!$A$6:$D$32,{2,3,4},0),IFERROR(VLOOKUP(PWE120,[1]MO!$A$6:$D$26,{2,3,4},0),IFERROR(VLOOKUP(PWE120,[1]MQ!$A$6:$D$26,{2,3,4},0),IFERROR(VLOOKUP(PWE120,[1]BA!$A$6:$H$184,{2,5,8},0),{"No encontrado","X","X"}))))</f>
        <v>ALAMBRE RECOCIDO</v>
      </c>
      <c r="PWG120" s="12" t="str">
        <v>Kg</v>
      </c>
      <c r="PWH120" s="4">
        <v>22</v>
      </c>
      <c r="PWI120" s="1">
        <f t="shared" ref="PWI120" si="9615">(PWI118+PWI119)*0.03</f>
        <v>0.1</v>
      </c>
      <c r="PWJ120" s="4">
        <f t="shared" si="2856"/>
        <v>2.2000000000000002</v>
      </c>
      <c r="PWM120" s="1" t="s">
        <v>539</v>
      </c>
      <c r="PWN120" s="4" t="str" cm="1">
        <f t="array" ref="PWN120:PWP120">IFERROR(VLOOKUP(PWM120,[1]MA!$A$6:$D$32,{2,3,4},0),IFERROR(VLOOKUP(PWM120,[1]MO!$A$6:$D$26,{2,3,4},0),IFERROR(VLOOKUP(PWM120,[1]MQ!$A$6:$D$26,{2,3,4},0),IFERROR(VLOOKUP(PWM120,[1]BA!$A$6:$H$184,{2,5,8},0),{"No encontrado","X","X"}))))</f>
        <v>ALAMBRE RECOCIDO</v>
      </c>
      <c r="PWO120" s="12" t="str">
        <v>Kg</v>
      </c>
      <c r="PWP120" s="4">
        <v>22</v>
      </c>
      <c r="PWQ120" s="1">
        <f t="shared" ref="PWQ120" si="9616">(PWQ118+PWQ119)*0.03</f>
        <v>0.1</v>
      </c>
      <c r="PWR120" s="4">
        <f t="shared" si="2858"/>
        <v>2.2000000000000002</v>
      </c>
      <c r="PWU120" s="1" t="s">
        <v>539</v>
      </c>
      <c r="PWV120" s="4" t="str" cm="1">
        <f t="array" ref="PWV120:PWX120">IFERROR(VLOOKUP(PWU120,[1]MA!$A$6:$D$32,{2,3,4},0),IFERROR(VLOOKUP(PWU120,[1]MO!$A$6:$D$26,{2,3,4},0),IFERROR(VLOOKUP(PWU120,[1]MQ!$A$6:$D$26,{2,3,4},0),IFERROR(VLOOKUP(PWU120,[1]BA!$A$6:$H$184,{2,5,8},0),{"No encontrado","X","X"}))))</f>
        <v>ALAMBRE RECOCIDO</v>
      </c>
      <c r="PWW120" s="12" t="str">
        <v>Kg</v>
      </c>
      <c r="PWX120" s="4">
        <v>22</v>
      </c>
      <c r="PWY120" s="1">
        <f t="shared" ref="PWY120" si="9617">(PWY118+PWY119)*0.03</f>
        <v>0.1</v>
      </c>
      <c r="PWZ120" s="4">
        <f t="shared" si="2860"/>
        <v>2.2000000000000002</v>
      </c>
      <c r="PXC120" s="1" t="s">
        <v>539</v>
      </c>
      <c r="PXD120" s="4" t="str" cm="1">
        <f t="array" ref="PXD120:PXF120">IFERROR(VLOOKUP(PXC120,[1]MA!$A$6:$D$32,{2,3,4},0),IFERROR(VLOOKUP(PXC120,[1]MO!$A$6:$D$26,{2,3,4},0),IFERROR(VLOOKUP(PXC120,[1]MQ!$A$6:$D$26,{2,3,4},0),IFERROR(VLOOKUP(PXC120,[1]BA!$A$6:$H$184,{2,5,8},0),{"No encontrado","X","X"}))))</f>
        <v>ALAMBRE RECOCIDO</v>
      </c>
      <c r="PXE120" s="12" t="str">
        <v>Kg</v>
      </c>
      <c r="PXF120" s="4">
        <v>22</v>
      </c>
      <c r="PXG120" s="1">
        <f t="shared" ref="PXG120" si="9618">(PXG118+PXG119)*0.03</f>
        <v>0.1</v>
      </c>
      <c r="PXH120" s="4">
        <f t="shared" si="2862"/>
        <v>2.2000000000000002</v>
      </c>
      <c r="PXK120" s="1" t="s">
        <v>539</v>
      </c>
      <c r="PXL120" s="4" t="str" cm="1">
        <f t="array" ref="PXL120:PXN120">IFERROR(VLOOKUP(PXK120,[1]MA!$A$6:$D$32,{2,3,4},0),IFERROR(VLOOKUP(PXK120,[1]MO!$A$6:$D$26,{2,3,4},0),IFERROR(VLOOKUP(PXK120,[1]MQ!$A$6:$D$26,{2,3,4},0),IFERROR(VLOOKUP(PXK120,[1]BA!$A$6:$H$184,{2,5,8},0),{"No encontrado","X","X"}))))</f>
        <v>ALAMBRE RECOCIDO</v>
      </c>
      <c r="PXM120" s="12" t="str">
        <v>Kg</v>
      </c>
      <c r="PXN120" s="4">
        <v>22</v>
      </c>
      <c r="PXO120" s="1">
        <f t="shared" ref="PXO120" si="9619">(PXO118+PXO119)*0.03</f>
        <v>0.1</v>
      </c>
      <c r="PXP120" s="4">
        <f t="shared" si="2864"/>
        <v>2.2000000000000002</v>
      </c>
      <c r="PXS120" s="1" t="s">
        <v>539</v>
      </c>
      <c r="PXT120" s="4" t="str" cm="1">
        <f t="array" ref="PXT120:PXV120">IFERROR(VLOOKUP(PXS120,[1]MA!$A$6:$D$32,{2,3,4},0),IFERROR(VLOOKUP(PXS120,[1]MO!$A$6:$D$26,{2,3,4},0),IFERROR(VLOOKUP(PXS120,[1]MQ!$A$6:$D$26,{2,3,4},0),IFERROR(VLOOKUP(PXS120,[1]BA!$A$6:$H$184,{2,5,8},0),{"No encontrado","X","X"}))))</f>
        <v>ALAMBRE RECOCIDO</v>
      </c>
      <c r="PXU120" s="12" t="str">
        <v>Kg</v>
      </c>
      <c r="PXV120" s="4">
        <v>22</v>
      </c>
      <c r="PXW120" s="1">
        <f t="shared" ref="PXW120" si="9620">(PXW118+PXW119)*0.03</f>
        <v>0.1</v>
      </c>
      <c r="PXX120" s="4">
        <f t="shared" si="2866"/>
        <v>2.2000000000000002</v>
      </c>
      <c r="PYA120" s="1" t="s">
        <v>539</v>
      </c>
      <c r="PYB120" s="4" t="str" cm="1">
        <f t="array" ref="PYB120:PYD120">IFERROR(VLOOKUP(PYA120,[1]MA!$A$6:$D$32,{2,3,4},0),IFERROR(VLOOKUP(PYA120,[1]MO!$A$6:$D$26,{2,3,4},0),IFERROR(VLOOKUP(PYA120,[1]MQ!$A$6:$D$26,{2,3,4},0),IFERROR(VLOOKUP(PYA120,[1]BA!$A$6:$H$184,{2,5,8},0),{"No encontrado","X","X"}))))</f>
        <v>ALAMBRE RECOCIDO</v>
      </c>
      <c r="PYC120" s="12" t="str">
        <v>Kg</v>
      </c>
      <c r="PYD120" s="4">
        <v>22</v>
      </c>
      <c r="PYE120" s="1">
        <f t="shared" ref="PYE120" si="9621">(PYE118+PYE119)*0.03</f>
        <v>0.1</v>
      </c>
      <c r="PYF120" s="4">
        <f t="shared" si="2868"/>
        <v>2.2000000000000002</v>
      </c>
      <c r="PYI120" s="1" t="s">
        <v>539</v>
      </c>
      <c r="PYJ120" s="4" t="str" cm="1">
        <f t="array" ref="PYJ120:PYL120">IFERROR(VLOOKUP(PYI120,[1]MA!$A$6:$D$32,{2,3,4},0),IFERROR(VLOOKUP(PYI120,[1]MO!$A$6:$D$26,{2,3,4},0),IFERROR(VLOOKUP(PYI120,[1]MQ!$A$6:$D$26,{2,3,4},0),IFERROR(VLOOKUP(PYI120,[1]BA!$A$6:$H$184,{2,5,8},0),{"No encontrado","X","X"}))))</f>
        <v>ALAMBRE RECOCIDO</v>
      </c>
      <c r="PYK120" s="12" t="str">
        <v>Kg</v>
      </c>
      <c r="PYL120" s="4">
        <v>22</v>
      </c>
      <c r="PYM120" s="1">
        <f t="shared" ref="PYM120" si="9622">(PYM118+PYM119)*0.03</f>
        <v>0.1</v>
      </c>
      <c r="PYN120" s="4">
        <f t="shared" si="2870"/>
        <v>2.2000000000000002</v>
      </c>
      <c r="PYQ120" s="1" t="s">
        <v>539</v>
      </c>
      <c r="PYR120" s="4" t="str" cm="1">
        <f t="array" ref="PYR120:PYT120">IFERROR(VLOOKUP(PYQ120,[1]MA!$A$6:$D$32,{2,3,4},0),IFERROR(VLOOKUP(PYQ120,[1]MO!$A$6:$D$26,{2,3,4},0),IFERROR(VLOOKUP(PYQ120,[1]MQ!$A$6:$D$26,{2,3,4},0),IFERROR(VLOOKUP(PYQ120,[1]BA!$A$6:$H$184,{2,5,8},0),{"No encontrado","X","X"}))))</f>
        <v>ALAMBRE RECOCIDO</v>
      </c>
      <c r="PYS120" s="12" t="str">
        <v>Kg</v>
      </c>
      <c r="PYT120" s="4">
        <v>22</v>
      </c>
      <c r="PYU120" s="1">
        <f t="shared" ref="PYU120" si="9623">(PYU118+PYU119)*0.03</f>
        <v>0.1</v>
      </c>
      <c r="PYV120" s="4">
        <f t="shared" si="2872"/>
        <v>2.2000000000000002</v>
      </c>
      <c r="PYY120" s="1" t="s">
        <v>539</v>
      </c>
      <c r="PYZ120" s="4" t="str" cm="1">
        <f t="array" ref="PYZ120:PZB120">IFERROR(VLOOKUP(PYY120,[1]MA!$A$6:$D$32,{2,3,4},0),IFERROR(VLOOKUP(PYY120,[1]MO!$A$6:$D$26,{2,3,4},0),IFERROR(VLOOKUP(PYY120,[1]MQ!$A$6:$D$26,{2,3,4},0),IFERROR(VLOOKUP(PYY120,[1]BA!$A$6:$H$184,{2,5,8},0),{"No encontrado","X","X"}))))</f>
        <v>ALAMBRE RECOCIDO</v>
      </c>
      <c r="PZA120" s="12" t="str">
        <v>Kg</v>
      </c>
      <c r="PZB120" s="4">
        <v>22</v>
      </c>
      <c r="PZC120" s="1">
        <f t="shared" ref="PZC120" si="9624">(PZC118+PZC119)*0.03</f>
        <v>0.1</v>
      </c>
      <c r="PZD120" s="4">
        <f t="shared" si="2874"/>
        <v>2.2000000000000002</v>
      </c>
      <c r="PZG120" s="1" t="s">
        <v>539</v>
      </c>
      <c r="PZH120" s="4" t="str" cm="1">
        <f t="array" ref="PZH120:PZJ120">IFERROR(VLOOKUP(PZG120,[1]MA!$A$6:$D$32,{2,3,4},0),IFERROR(VLOOKUP(PZG120,[1]MO!$A$6:$D$26,{2,3,4},0),IFERROR(VLOOKUP(PZG120,[1]MQ!$A$6:$D$26,{2,3,4},0),IFERROR(VLOOKUP(PZG120,[1]BA!$A$6:$H$184,{2,5,8},0),{"No encontrado","X","X"}))))</f>
        <v>ALAMBRE RECOCIDO</v>
      </c>
      <c r="PZI120" s="12" t="str">
        <v>Kg</v>
      </c>
      <c r="PZJ120" s="4">
        <v>22</v>
      </c>
      <c r="PZK120" s="1">
        <f t="shared" ref="PZK120" si="9625">(PZK118+PZK119)*0.03</f>
        <v>0.1</v>
      </c>
      <c r="PZL120" s="4">
        <f t="shared" si="2876"/>
        <v>2.2000000000000002</v>
      </c>
      <c r="PZO120" s="1" t="s">
        <v>539</v>
      </c>
      <c r="PZP120" s="4" t="str" cm="1">
        <f t="array" ref="PZP120:PZR120">IFERROR(VLOOKUP(PZO120,[1]MA!$A$6:$D$32,{2,3,4},0),IFERROR(VLOOKUP(PZO120,[1]MO!$A$6:$D$26,{2,3,4},0),IFERROR(VLOOKUP(PZO120,[1]MQ!$A$6:$D$26,{2,3,4},0),IFERROR(VLOOKUP(PZO120,[1]BA!$A$6:$H$184,{2,5,8},0),{"No encontrado","X","X"}))))</f>
        <v>ALAMBRE RECOCIDO</v>
      </c>
      <c r="PZQ120" s="12" t="str">
        <v>Kg</v>
      </c>
      <c r="PZR120" s="4">
        <v>22</v>
      </c>
      <c r="PZS120" s="1">
        <f t="shared" ref="PZS120" si="9626">(PZS118+PZS119)*0.03</f>
        <v>0.1</v>
      </c>
      <c r="PZT120" s="4">
        <f t="shared" si="2878"/>
        <v>2.2000000000000002</v>
      </c>
      <c r="PZW120" s="1" t="s">
        <v>539</v>
      </c>
      <c r="PZX120" s="4" t="str" cm="1">
        <f t="array" ref="PZX120:PZZ120">IFERROR(VLOOKUP(PZW120,[1]MA!$A$6:$D$32,{2,3,4},0),IFERROR(VLOOKUP(PZW120,[1]MO!$A$6:$D$26,{2,3,4},0),IFERROR(VLOOKUP(PZW120,[1]MQ!$A$6:$D$26,{2,3,4},0),IFERROR(VLOOKUP(PZW120,[1]BA!$A$6:$H$184,{2,5,8},0),{"No encontrado","X","X"}))))</f>
        <v>ALAMBRE RECOCIDO</v>
      </c>
      <c r="PZY120" s="12" t="str">
        <v>Kg</v>
      </c>
      <c r="PZZ120" s="4">
        <v>22</v>
      </c>
      <c r="QAA120" s="1">
        <f t="shared" ref="QAA120" si="9627">(QAA118+QAA119)*0.03</f>
        <v>0.1</v>
      </c>
      <c r="QAB120" s="4">
        <f t="shared" si="2880"/>
        <v>2.2000000000000002</v>
      </c>
      <c r="QAE120" s="1" t="s">
        <v>539</v>
      </c>
      <c r="QAF120" s="4" t="str" cm="1">
        <f t="array" ref="QAF120:QAH120">IFERROR(VLOOKUP(QAE120,[1]MA!$A$6:$D$32,{2,3,4},0),IFERROR(VLOOKUP(QAE120,[1]MO!$A$6:$D$26,{2,3,4},0),IFERROR(VLOOKUP(QAE120,[1]MQ!$A$6:$D$26,{2,3,4},0),IFERROR(VLOOKUP(QAE120,[1]BA!$A$6:$H$184,{2,5,8},0),{"No encontrado","X","X"}))))</f>
        <v>ALAMBRE RECOCIDO</v>
      </c>
      <c r="QAG120" s="12" t="str">
        <v>Kg</v>
      </c>
      <c r="QAH120" s="4">
        <v>22</v>
      </c>
      <c r="QAI120" s="1">
        <f t="shared" ref="QAI120" si="9628">(QAI118+QAI119)*0.03</f>
        <v>0.1</v>
      </c>
      <c r="QAJ120" s="4">
        <f t="shared" si="2882"/>
        <v>2.2000000000000002</v>
      </c>
      <c r="QAM120" s="1" t="s">
        <v>539</v>
      </c>
      <c r="QAN120" s="4" t="str" cm="1">
        <f t="array" ref="QAN120:QAP120">IFERROR(VLOOKUP(QAM120,[1]MA!$A$6:$D$32,{2,3,4},0),IFERROR(VLOOKUP(QAM120,[1]MO!$A$6:$D$26,{2,3,4},0),IFERROR(VLOOKUP(QAM120,[1]MQ!$A$6:$D$26,{2,3,4},0),IFERROR(VLOOKUP(QAM120,[1]BA!$A$6:$H$184,{2,5,8},0),{"No encontrado","X","X"}))))</f>
        <v>ALAMBRE RECOCIDO</v>
      </c>
      <c r="QAO120" s="12" t="str">
        <v>Kg</v>
      </c>
      <c r="QAP120" s="4">
        <v>22</v>
      </c>
      <c r="QAQ120" s="1">
        <f t="shared" ref="QAQ120" si="9629">(QAQ118+QAQ119)*0.03</f>
        <v>0.1</v>
      </c>
      <c r="QAR120" s="4">
        <f t="shared" si="2884"/>
        <v>2.2000000000000002</v>
      </c>
      <c r="QAU120" s="1" t="s">
        <v>539</v>
      </c>
      <c r="QAV120" s="4" t="str" cm="1">
        <f t="array" ref="QAV120:QAX120">IFERROR(VLOOKUP(QAU120,[1]MA!$A$6:$D$32,{2,3,4},0),IFERROR(VLOOKUP(QAU120,[1]MO!$A$6:$D$26,{2,3,4},0),IFERROR(VLOOKUP(QAU120,[1]MQ!$A$6:$D$26,{2,3,4},0),IFERROR(VLOOKUP(QAU120,[1]BA!$A$6:$H$184,{2,5,8},0),{"No encontrado","X","X"}))))</f>
        <v>ALAMBRE RECOCIDO</v>
      </c>
      <c r="QAW120" s="12" t="str">
        <v>Kg</v>
      </c>
      <c r="QAX120" s="4">
        <v>22</v>
      </c>
      <c r="QAY120" s="1">
        <f t="shared" ref="QAY120" si="9630">(QAY118+QAY119)*0.03</f>
        <v>0.1</v>
      </c>
      <c r="QAZ120" s="4">
        <f t="shared" si="2886"/>
        <v>2.2000000000000002</v>
      </c>
      <c r="QBC120" s="1" t="s">
        <v>539</v>
      </c>
      <c r="QBD120" s="4" t="str" cm="1">
        <f t="array" ref="QBD120:QBF120">IFERROR(VLOOKUP(QBC120,[1]MA!$A$6:$D$32,{2,3,4},0),IFERROR(VLOOKUP(QBC120,[1]MO!$A$6:$D$26,{2,3,4},0),IFERROR(VLOOKUP(QBC120,[1]MQ!$A$6:$D$26,{2,3,4},0),IFERROR(VLOOKUP(QBC120,[1]BA!$A$6:$H$184,{2,5,8},0),{"No encontrado","X","X"}))))</f>
        <v>ALAMBRE RECOCIDO</v>
      </c>
      <c r="QBE120" s="12" t="str">
        <v>Kg</v>
      </c>
      <c r="QBF120" s="4">
        <v>22</v>
      </c>
      <c r="QBG120" s="1">
        <f t="shared" ref="QBG120" si="9631">(QBG118+QBG119)*0.03</f>
        <v>0.1</v>
      </c>
      <c r="QBH120" s="4">
        <f t="shared" si="2888"/>
        <v>2.2000000000000002</v>
      </c>
      <c r="QBK120" s="1" t="s">
        <v>539</v>
      </c>
      <c r="QBL120" s="4" t="str" cm="1">
        <f t="array" ref="QBL120:QBN120">IFERROR(VLOOKUP(QBK120,[1]MA!$A$6:$D$32,{2,3,4},0),IFERROR(VLOOKUP(QBK120,[1]MO!$A$6:$D$26,{2,3,4},0),IFERROR(VLOOKUP(QBK120,[1]MQ!$A$6:$D$26,{2,3,4},0),IFERROR(VLOOKUP(QBK120,[1]BA!$A$6:$H$184,{2,5,8},0),{"No encontrado","X","X"}))))</f>
        <v>ALAMBRE RECOCIDO</v>
      </c>
      <c r="QBM120" s="12" t="str">
        <v>Kg</v>
      </c>
      <c r="QBN120" s="4">
        <v>22</v>
      </c>
      <c r="QBO120" s="1">
        <f t="shared" ref="QBO120" si="9632">(QBO118+QBO119)*0.03</f>
        <v>0.1</v>
      </c>
      <c r="QBP120" s="4">
        <f t="shared" si="2890"/>
        <v>2.2000000000000002</v>
      </c>
      <c r="QBS120" s="1" t="s">
        <v>539</v>
      </c>
      <c r="QBT120" s="4" t="str" cm="1">
        <f t="array" ref="QBT120:QBV120">IFERROR(VLOOKUP(QBS120,[1]MA!$A$6:$D$32,{2,3,4},0),IFERROR(VLOOKUP(QBS120,[1]MO!$A$6:$D$26,{2,3,4},0),IFERROR(VLOOKUP(QBS120,[1]MQ!$A$6:$D$26,{2,3,4},0),IFERROR(VLOOKUP(QBS120,[1]BA!$A$6:$H$184,{2,5,8},0),{"No encontrado","X","X"}))))</f>
        <v>ALAMBRE RECOCIDO</v>
      </c>
      <c r="QBU120" s="12" t="str">
        <v>Kg</v>
      </c>
      <c r="QBV120" s="4">
        <v>22</v>
      </c>
      <c r="QBW120" s="1">
        <f t="shared" ref="QBW120" si="9633">(QBW118+QBW119)*0.03</f>
        <v>0.1</v>
      </c>
      <c r="QBX120" s="4">
        <f t="shared" si="2892"/>
        <v>2.2000000000000002</v>
      </c>
      <c r="QCA120" s="1" t="s">
        <v>539</v>
      </c>
      <c r="QCB120" s="4" t="str" cm="1">
        <f t="array" ref="QCB120:QCD120">IFERROR(VLOOKUP(QCA120,[1]MA!$A$6:$D$32,{2,3,4},0),IFERROR(VLOOKUP(QCA120,[1]MO!$A$6:$D$26,{2,3,4},0),IFERROR(VLOOKUP(QCA120,[1]MQ!$A$6:$D$26,{2,3,4},0),IFERROR(VLOOKUP(QCA120,[1]BA!$A$6:$H$184,{2,5,8},0),{"No encontrado","X","X"}))))</f>
        <v>ALAMBRE RECOCIDO</v>
      </c>
      <c r="QCC120" s="12" t="str">
        <v>Kg</v>
      </c>
      <c r="QCD120" s="4">
        <v>22</v>
      </c>
      <c r="QCE120" s="1">
        <f t="shared" ref="QCE120" si="9634">(QCE118+QCE119)*0.03</f>
        <v>0.1</v>
      </c>
      <c r="QCF120" s="4">
        <f t="shared" si="2894"/>
        <v>2.2000000000000002</v>
      </c>
      <c r="QCI120" s="1" t="s">
        <v>539</v>
      </c>
      <c r="QCJ120" s="4" t="str" cm="1">
        <f t="array" ref="QCJ120:QCL120">IFERROR(VLOOKUP(QCI120,[1]MA!$A$6:$D$32,{2,3,4},0),IFERROR(VLOOKUP(QCI120,[1]MO!$A$6:$D$26,{2,3,4},0),IFERROR(VLOOKUP(QCI120,[1]MQ!$A$6:$D$26,{2,3,4},0),IFERROR(VLOOKUP(QCI120,[1]BA!$A$6:$H$184,{2,5,8},0),{"No encontrado","X","X"}))))</f>
        <v>ALAMBRE RECOCIDO</v>
      </c>
      <c r="QCK120" s="12" t="str">
        <v>Kg</v>
      </c>
      <c r="QCL120" s="4">
        <v>22</v>
      </c>
      <c r="QCM120" s="1">
        <f t="shared" ref="QCM120" si="9635">(QCM118+QCM119)*0.03</f>
        <v>0.1</v>
      </c>
      <c r="QCN120" s="4">
        <f t="shared" si="2896"/>
        <v>2.2000000000000002</v>
      </c>
      <c r="QCQ120" s="1" t="s">
        <v>539</v>
      </c>
      <c r="QCR120" s="4" t="str" cm="1">
        <f t="array" ref="QCR120:QCT120">IFERROR(VLOOKUP(QCQ120,[1]MA!$A$6:$D$32,{2,3,4},0),IFERROR(VLOOKUP(QCQ120,[1]MO!$A$6:$D$26,{2,3,4},0),IFERROR(VLOOKUP(QCQ120,[1]MQ!$A$6:$D$26,{2,3,4},0),IFERROR(VLOOKUP(QCQ120,[1]BA!$A$6:$H$184,{2,5,8},0),{"No encontrado","X","X"}))))</f>
        <v>ALAMBRE RECOCIDO</v>
      </c>
      <c r="QCS120" s="12" t="str">
        <v>Kg</v>
      </c>
      <c r="QCT120" s="4">
        <v>22</v>
      </c>
      <c r="QCU120" s="1">
        <f t="shared" ref="QCU120" si="9636">(QCU118+QCU119)*0.03</f>
        <v>0.1</v>
      </c>
      <c r="QCV120" s="4">
        <f t="shared" si="2898"/>
        <v>2.2000000000000002</v>
      </c>
      <c r="QCY120" s="1" t="s">
        <v>539</v>
      </c>
      <c r="QCZ120" s="4" t="str" cm="1">
        <f t="array" ref="QCZ120:QDB120">IFERROR(VLOOKUP(QCY120,[1]MA!$A$6:$D$32,{2,3,4},0),IFERROR(VLOOKUP(QCY120,[1]MO!$A$6:$D$26,{2,3,4},0),IFERROR(VLOOKUP(QCY120,[1]MQ!$A$6:$D$26,{2,3,4},0),IFERROR(VLOOKUP(QCY120,[1]BA!$A$6:$H$184,{2,5,8},0),{"No encontrado","X","X"}))))</f>
        <v>ALAMBRE RECOCIDO</v>
      </c>
      <c r="QDA120" s="12" t="str">
        <v>Kg</v>
      </c>
      <c r="QDB120" s="4">
        <v>22</v>
      </c>
      <c r="QDC120" s="1">
        <f t="shared" ref="QDC120" si="9637">(QDC118+QDC119)*0.03</f>
        <v>0.1</v>
      </c>
      <c r="QDD120" s="4">
        <f t="shared" si="2900"/>
        <v>2.2000000000000002</v>
      </c>
      <c r="QDG120" s="1" t="s">
        <v>539</v>
      </c>
      <c r="QDH120" s="4" t="str" cm="1">
        <f t="array" ref="QDH120:QDJ120">IFERROR(VLOOKUP(QDG120,[1]MA!$A$6:$D$32,{2,3,4},0),IFERROR(VLOOKUP(QDG120,[1]MO!$A$6:$D$26,{2,3,4},0),IFERROR(VLOOKUP(QDG120,[1]MQ!$A$6:$D$26,{2,3,4},0),IFERROR(VLOOKUP(QDG120,[1]BA!$A$6:$H$184,{2,5,8},0),{"No encontrado","X","X"}))))</f>
        <v>ALAMBRE RECOCIDO</v>
      </c>
      <c r="QDI120" s="12" t="str">
        <v>Kg</v>
      </c>
      <c r="QDJ120" s="4">
        <v>22</v>
      </c>
      <c r="QDK120" s="1">
        <f t="shared" ref="QDK120" si="9638">(QDK118+QDK119)*0.03</f>
        <v>0.1</v>
      </c>
      <c r="QDL120" s="4">
        <f t="shared" si="2902"/>
        <v>2.2000000000000002</v>
      </c>
      <c r="QDO120" s="1" t="s">
        <v>539</v>
      </c>
      <c r="QDP120" s="4" t="str" cm="1">
        <f t="array" ref="QDP120:QDR120">IFERROR(VLOOKUP(QDO120,[1]MA!$A$6:$D$32,{2,3,4},0),IFERROR(VLOOKUP(QDO120,[1]MO!$A$6:$D$26,{2,3,4},0),IFERROR(VLOOKUP(QDO120,[1]MQ!$A$6:$D$26,{2,3,4},0),IFERROR(VLOOKUP(QDO120,[1]BA!$A$6:$H$184,{2,5,8},0),{"No encontrado","X","X"}))))</f>
        <v>ALAMBRE RECOCIDO</v>
      </c>
      <c r="QDQ120" s="12" t="str">
        <v>Kg</v>
      </c>
      <c r="QDR120" s="4">
        <v>22</v>
      </c>
      <c r="QDS120" s="1">
        <f t="shared" ref="QDS120" si="9639">(QDS118+QDS119)*0.03</f>
        <v>0.1</v>
      </c>
      <c r="QDT120" s="4">
        <f t="shared" si="2904"/>
        <v>2.2000000000000002</v>
      </c>
      <c r="QDW120" s="1" t="s">
        <v>539</v>
      </c>
      <c r="QDX120" s="4" t="str" cm="1">
        <f t="array" ref="QDX120:QDZ120">IFERROR(VLOOKUP(QDW120,[1]MA!$A$6:$D$32,{2,3,4},0),IFERROR(VLOOKUP(QDW120,[1]MO!$A$6:$D$26,{2,3,4},0),IFERROR(VLOOKUP(QDW120,[1]MQ!$A$6:$D$26,{2,3,4},0),IFERROR(VLOOKUP(QDW120,[1]BA!$A$6:$H$184,{2,5,8},0),{"No encontrado","X","X"}))))</f>
        <v>ALAMBRE RECOCIDO</v>
      </c>
      <c r="QDY120" s="12" t="str">
        <v>Kg</v>
      </c>
      <c r="QDZ120" s="4">
        <v>22</v>
      </c>
      <c r="QEA120" s="1">
        <f t="shared" ref="QEA120" si="9640">(QEA118+QEA119)*0.03</f>
        <v>0.1</v>
      </c>
      <c r="QEB120" s="4">
        <f t="shared" si="2906"/>
        <v>2.2000000000000002</v>
      </c>
      <c r="QEE120" s="1" t="s">
        <v>539</v>
      </c>
      <c r="QEF120" s="4" t="str" cm="1">
        <f t="array" ref="QEF120:QEH120">IFERROR(VLOOKUP(QEE120,[1]MA!$A$6:$D$32,{2,3,4},0),IFERROR(VLOOKUP(QEE120,[1]MO!$A$6:$D$26,{2,3,4},0),IFERROR(VLOOKUP(QEE120,[1]MQ!$A$6:$D$26,{2,3,4},0),IFERROR(VLOOKUP(QEE120,[1]BA!$A$6:$H$184,{2,5,8},0),{"No encontrado","X","X"}))))</f>
        <v>ALAMBRE RECOCIDO</v>
      </c>
      <c r="QEG120" s="12" t="str">
        <v>Kg</v>
      </c>
      <c r="QEH120" s="4">
        <v>22</v>
      </c>
      <c r="QEI120" s="1">
        <f t="shared" ref="QEI120" si="9641">(QEI118+QEI119)*0.03</f>
        <v>0.1</v>
      </c>
      <c r="QEJ120" s="4">
        <f t="shared" si="2908"/>
        <v>2.2000000000000002</v>
      </c>
      <c r="QEM120" s="1" t="s">
        <v>539</v>
      </c>
      <c r="QEN120" s="4" t="str" cm="1">
        <f t="array" ref="QEN120:QEP120">IFERROR(VLOOKUP(QEM120,[1]MA!$A$6:$D$32,{2,3,4},0),IFERROR(VLOOKUP(QEM120,[1]MO!$A$6:$D$26,{2,3,4},0),IFERROR(VLOOKUP(QEM120,[1]MQ!$A$6:$D$26,{2,3,4},0),IFERROR(VLOOKUP(QEM120,[1]BA!$A$6:$H$184,{2,5,8},0),{"No encontrado","X","X"}))))</f>
        <v>ALAMBRE RECOCIDO</v>
      </c>
      <c r="QEO120" s="12" t="str">
        <v>Kg</v>
      </c>
      <c r="QEP120" s="4">
        <v>22</v>
      </c>
      <c r="QEQ120" s="1">
        <f t="shared" ref="QEQ120" si="9642">(QEQ118+QEQ119)*0.03</f>
        <v>0.1</v>
      </c>
      <c r="QER120" s="4">
        <f t="shared" si="2910"/>
        <v>2.2000000000000002</v>
      </c>
      <c r="QEU120" s="1" t="s">
        <v>539</v>
      </c>
      <c r="QEV120" s="4" t="str" cm="1">
        <f t="array" ref="QEV120:QEX120">IFERROR(VLOOKUP(QEU120,[1]MA!$A$6:$D$32,{2,3,4},0),IFERROR(VLOOKUP(QEU120,[1]MO!$A$6:$D$26,{2,3,4},0),IFERROR(VLOOKUP(QEU120,[1]MQ!$A$6:$D$26,{2,3,4},0),IFERROR(VLOOKUP(QEU120,[1]BA!$A$6:$H$184,{2,5,8},0),{"No encontrado","X","X"}))))</f>
        <v>ALAMBRE RECOCIDO</v>
      </c>
      <c r="QEW120" s="12" t="str">
        <v>Kg</v>
      </c>
      <c r="QEX120" s="4">
        <v>22</v>
      </c>
      <c r="QEY120" s="1">
        <f t="shared" ref="QEY120" si="9643">(QEY118+QEY119)*0.03</f>
        <v>0.1</v>
      </c>
      <c r="QEZ120" s="4">
        <f t="shared" si="2912"/>
        <v>2.2000000000000002</v>
      </c>
      <c r="QFC120" s="1" t="s">
        <v>539</v>
      </c>
      <c r="QFD120" s="4" t="str" cm="1">
        <f t="array" ref="QFD120:QFF120">IFERROR(VLOOKUP(QFC120,[1]MA!$A$6:$D$32,{2,3,4},0),IFERROR(VLOOKUP(QFC120,[1]MO!$A$6:$D$26,{2,3,4},0),IFERROR(VLOOKUP(QFC120,[1]MQ!$A$6:$D$26,{2,3,4},0),IFERROR(VLOOKUP(QFC120,[1]BA!$A$6:$H$184,{2,5,8},0),{"No encontrado","X","X"}))))</f>
        <v>ALAMBRE RECOCIDO</v>
      </c>
      <c r="QFE120" s="12" t="str">
        <v>Kg</v>
      </c>
      <c r="QFF120" s="4">
        <v>22</v>
      </c>
      <c r="QFG120" s="1">
        <f t="shared" ref="QFG120" si="9644">(QFG118+QFG119)*0.03</f>
        <v>0.1</v>
      </c>
      <c r="QFH120" s="4">
        <f t="shared" si="2914"/>
        <v>2.2000000000000002</v>
      </c>
      <c r="QFK120" s="1" t="s">
        <v>539</v>
      </c>
      <c r="QFL120" s="4" t="str" cm="1">
        <f t="array" ref="QFL120:QFN120">IFERROR(VLOOKUP(QFK120,[1]MA!$A$6:$D$32,{2,3,4},0),IFERROR(VLOOKUP(QFK120,[1]MO!$A$6:$D$26,{2,3,4},0),IFERROR(VLOOKUP(QFK120,[1]MQ!$A$6:$D$26,{2,3,4},0),IFERROR(VLOOKUP(QFK120,[1]BA!$A$6:$H$184,{2,5,8},0),{"No encontrado","X","X"}))))</f>
        <v>ALAMBRE RECOCIDO</v>
      </c>
      <c r="QFM120" s="12" t="str">
        <v>Kg</v>
      </c>
      <c r="QFN120" s="4">
        <v>22</v>
      </c>
      <c r="QFO120" s="1">
        <f t="shared" ref="QFO120" si="9645">(QFO118+QFO119)*0.03</f>
        <v>0.1</v>
      </c>
      <c r="QFP120" s="4">
        <f t="shared" si="2916"/>
        <v>2.2000000000000002</v>
      </c>
      <c r="QFS120" s="1" t="s">
        <v>539</v>
      </c>
      <c r="QFT120" s="4" t="str" cm="1">
        <f t="array" ref="QFT120:QFV120">IFERROR(VLOOKUP(QFS120,[1]MA!$A$6:$D$32,{2,3,4},0),IFERROR(VLOOKUP(QFS120,[1]MO!$A$6:$D$26,{2,3,4},0),IFERROR(VLOOKUP(QFS120,[1]MQ!$A$6:$D$26,{2,3,4},0),IFERROR(VLOOKUP(QFS120,[1]BA!$A$6:$H$184,{2,5,8},0),{"No encontrado","X","X"}))))</f>
        <v>ALAMBRE RECOCIDO</v>
      </c>
      <c r="QFU120" s="12" t="str">
        <v>Kg</v>
      </c>
      <c r="QFV120" s="4">
        <v>22</v>
      </c>
      <c r="QFW120" s="1">
        <f t="shared" ref="QFW120" si="9646">(QFW118+QFW119)*0.03</f>
        <v>0.1</v>
      </c>
      <c r="QFX120" s="4">
        <f t="shared" si="2918"/>
        <v>2.2000000000000002</v>
      </c>
      <c r="QGA120" s="1" t="s">
        <v>539</v>
      </c>
      <c r="QGB120" s="4" t="str" cm="1">
        <f t="array" ref="QGB120:QGD120">IFERROR(VLOOKUP(QGA120,[1]MA!$A$6:$D$32,{2,3,4},0),IFERROR(VLOOKUP(QGA120,[1]MO!$A$6:$D$26,{2,3,4},0),IFERROR(VLOOKUP(QGA120,[1]MQ!$A$6:$D$26,{2,3,4},0),IFERROR(VLOOKUP(QGA120,[1]BA!$A$6:$H$184,{2,5,8},0),{"No encontrado","X","X"}))))</f>
        <v>ALAMBRE RECOCIDO</v>
      </c>
      <c r="QGC120" s="12" t="str">
        <v>Kg</v>
      </c>
      <c r="QGD120" s="4">
        <v>22</v>
      </c>
      <c r="QGE120" s="1">
        <f t="shared" ref="QGE120" si="9647">(QGE118+QGE119)*0.03</f>
        <v>0.1</v>
      </c>
      <c r="QGF120" s="4">
        <f t="shared" si="2920"/>
        <v>2.2000000000000002</v>
      </c>
      <c r="QGI120" s="1" t="s">
        <v>539</v>
      </c>
      <c r="QGJ120" s="4" t="str" cm="1">
        <f t="array" ref="QGJ120:QGL120">IFERROR(VLOOKUP(QGI120,[1]MA!$A$6:$D$32,{2,3,4},0),IFERROR(VLOOKUP(QGI120,[1]MO!$A$6:$D$26,{2,3,4},0),IFERROR(VLOOKUP(QGI120,[1]MQ!$A$6:$D$26,{2,3,4},0),IFERROR(VLOOKUP(QGI120,[1]BA!$A$6:$H$184,{2,5,8},0),{"No encontrado","X","X"}))))</f>
        <v>ALAMBRE RECOCIDO</v>
      </c>
      <c r="QGK120" s="12" t="str">
        <v>Kg</v>
      </c>
      <c r="QGL120" s="4">
        <v>22</v>
      </c>
      <c r="QGM120" s="1">
        <f t="shared" ref="QGM120" si="9648">(QGM118+QGM119)*0.03</f>
        <v>0.1</v>
      </c>
      <c r="QGN120" s="4">
        <f t="shared" si="2922"/>
        <v>2.2000000000000002</v>
      </c>
      <c r="QGQ120" s="1" t="s">
        <v>539</v>
      </c>
      <c r="QGR120" s="4" t="str" cm="1">
        <f t="array" ref="QGR120:QGT120">IFERROR(VLOOKUP(QGQ120,[1]MA!$A$6:$D$32,{2,3,4},0),IFERROR(VLOOKUP(QGQ120,[1]MO!$A$6:$D$26,{2,3,4},0),IFERROR(VLOOKUP(QGQ120,[1]MQ!$A$6:$D$26,{2,3,4},0),IFERROR(VLOOKUP(QGQ120,[1]BA!$A$6:$H$184,{2,5,8},0),{"No encontrado","X","X"}))))</f>
        <v>ALAMBRE RECOCIDO</v>
      </c>
      <c r="QGS120" s="12" t="str">
        <v>Kg</v>
      </c>
      <c r="QGT120" s="4">
        <v>22</v>
      </c>
      <c r="QGU120" s="1">
        <f t="shared" ref="QGU120" si="9649">(QGU118+QGU119)*0.03</f>
        <v>0.1</v>
      </c>
      <c r="QGV120" s="4">
        <f t="shared" si="2924"/>
        <v>2.2000000000000002</v>
      </c>
      <c r="QGY120" s="1" t="s">
        <v>539</v>
      </c>
      <c r="QGZ120" s="4" t="str" cm="1">
        <f t="array" ref="QGZ120:QHB120">IFERROR(VLOOKUP(QGY120,[1]MA!$A$6:$D$32,{2,3,4},0),IFERROR(VLOOKUP(QGY120,[1]MO!$A$6:$D$26,{2,3,4},0),IFERROR(VLOOKUP(QGY120,[1]MQ!$A$6:$D$26,{2,3,4},0),IFERROR(VLOOKUP(QGY120,[1]BA!$A$6:$H$184,{2,5,8},0),{"No encontrado","X","X"}))))</f>
        <v>ALAMBRE RECOCIDO</v>
      </c>
      <c r="QHA120" s="12" t="str">
        <v>Kg</v>
      </c>
      <c r="QHB120" s="4">
        <v>22</v>
      </c>
      <c r="QHC120" s="1">
        <f t="shared" ref="QHC120" si="9650">(QHC118+QHC119)*0.03</f>
        <v>0.1</v>
      </c>
      <c r="QHD120" s="4">
        <f t="shared" si="2926"/>
        <v>2.2000000000000002</v>
      </c>
      <c r="QHG120" s="1" t="s">
        <v>539</v>
      </c>
      <c r="QHH120" s="4" t="str" cm="1">
        <f t="array" ref="QHH120:QHJ120">IFERROR(VLOOKUP(QHG120,[1]MA!$A$6:$D$32,{2,3,4},0),IFERROR(VLOOKUP(QHG120,[1]MO!$A$6:$D$26,{2,3,4},0),IFERROR(VLOOKUP(QHG120,[1]MQ!$A$6:$D$26,{2,3,4},0),IFERROR(VLOOKUP(QHG120,[1]BA!$A$6:$H$184,{2,5,8},0),{"No encontrado","X","X"}))))</f>
        <v>ALAMBRE RECOCIDO</v>
      </c>
      <c r="QHI120" s="12" t="str">
        <v>Kg</v>
      </c>
      <c r="QHJ120" s="4">
        <v>22</v>
      </c>
      <c r="QHK120" s="1">
        <f t="shared" ref="QHK120" si="9651">(QHK118+QHK119)*0.03</f>
        <v>0.1</v>
      </c>
      <c r="QHL120" s="4">
        <f t="shared" si="2928"/>
        <v>2.2000000000000002</v>
      </c>
      <c r="QHO120" s="1" t="s">
        <v>539</v>
      </c>
      <c r="QHP120" s="4" t="str" cm="1">
        <f t="array" ref="QHP120:QHR120">IFERROR(VLOOKUP(QHO120,[1]MA!$A$6:$D$32,{2,3,4},0),IFERROR(VLOOKUP(QHO120,[1]MO!$A$6:$D$26,{2,3,4},0),IFERROR(VLOOKUP(QHO120,[1]MQ!$A$6:$D$26,{2,3,4},0),IFERROR(VLOOKUP(QHO120,[1]BA!$A$6:$H$184,{2,5,8},0),{"No encontrado","X","X"}))))</f>
        <v>ALAMBRE RECOCIDO</v>
      </c>
      <c r="QHQ120" s="12" t="str">
        <v>Kg</v>
      </c>
      <c r="QHR120" s="4">
        <v>22</v>
      </c>
      <c r="QHS120" s="1">
        <f t="shared" ref="QHS120" si="9652">(QHS118+QHS119)*0.03</f>
        <v>0.1</v>
      </c>
      <c r="QHT120" s="4">
        <f t="shared" si="2930"/>
        <v>2.2000000000000002</v>
      </c>
      <c r="QHW120" s="1" t="s">
        <v>539</v>
      </c>
      <c r="QHX120" s="4" t="str" cm="1">
        <f t="array" ref="QHX120:QHZ120">IFERROR(VLOOKUP(QHW120,[1]MA!$A$6:$D$32,{2,3,4},0),IFERROR(VLOOKUP(QHW120,[1]MO!$A$6:$D$26,{2,3,4},0),IFERROR(VLOOKUP(QHW120,[1]MQ!$A$6:$D$26,{2,3,4},0),IFERROR(VLOOKUP(QHW120,[1]BA!$A$6:$H$184,{2,5,8},0),{"No encontrado","X","X"}))))</f>
        <v>ALAMBRE RECOCIDO</v>
      </c>
      <c r="QHY120" s="12" t="str">
        <v>Kg</v>
      </c>
      <c r="QHZ120" s="4">
        <v>22</v>
      </c>
      <c r="QIA120" s="1">
        <f t="shared" ref="QIA120" si="9653">(QIA118+QIA119)*0.03</f>
        <v>0.1</v>
      </c>
      <c r="QIB120" s="4">
        <f t="shared" si="2932"/>
        <v>2.2000000000000002</v>
      </c>
      <c r="QIE120" s="1" t="s">
        <v>539</v>
      </c>
      <c r="QIF120" s="4" t="str" cm="1">
        <f t="array" ref="QIF120:QIH120">IFERROR(VLOOKUP(QIE120,[1]MA!$A$6:$D$32,{2,3,4},0),IFERROR(VLOOKUP(QIE120,[1]MO!$A$6:$D$26,{2,3,4},0),IFERROR(VLOOKUP(QIE120,[1]MQ!$A$6:$D$26,{2,3,4},0),IFERROR(VLOOKUP(QIE120,[1]BA!$A$6:$H$184,{2,5,8},0),{"No encontrado","X","X"}))))</f>
        <v>ALAMBRE RECOCIDO</v>
      </c>
      <c r="QIG120" s="12" t="str">
        <v>Kg</v>
      </c>
      <c r="QIH120" s="4">
        <v>22</v>
      </c>
      <c r="QII120" s="1">
        <f t="shared" ref="QII120" si="9654">(QII118+QII119)*0.03</f>
        <v>0.1</v>
      </c>
      <c r="QIJ120" s="4">
        <f t="shared" si="2934"/>
        <v>2.2000000000000002</v>
      </c>
      <c r="QIM120" s="1" t="s">
        <v>539</v>
      </c>
      <c r="QIN120" s="4" t="str" cm="1">
        <f t="array" ref="QIN120:QIP120">IFERROR(VLOOKUP(QIM120,[1]MA!$A$6:$D$32,{2,3,4},0),IFERROR(VLOOKUP(QIM120,[1]MO!$A$6:$D$26,{2,3,4},0),IFERROR(VLOOKUP(QIM120,[1]MQ!$A$6:$D$26,{2,3,4},0),IFERROR(VLOOKUP(QIM120,[1]BA!$A$6:$H$184,{2,5,8},0),{"No encontrado","X","X"}))))</f>
        <v>ALAMBRE RECOCIDO</v>
      </c>
      <c r="QIO120" s="12" t="str">
        <v>Kg</v>
      </c>
      <c r="QIP120" s="4">
        <v>22</v>
      </c>
      <c r="QIQ120" s="1">
        <f t="shared" ref="QIQ120" si="9655">(QIQ118+QIQ119)*0.03</f>
        <v>0.1</v>
      </c>
      <c r="QIR120" s="4">
        <f t="shared" si="2936"/>
        <v>2.2000000000000002</v>
      </c>
      <c r="QIU120" s="1" t="s">
        <v>539</v>
      </c>
      <c r="QIV120" s="4" t="str" cm="1">
        <f t="array" ref="QIV120:QIX120">IFERROR(VLOOKUP(QIU120,[1]MA!$A$6:$D$32,{2,3,4},0),IFERROR(VLOOKUP(QIU120,[1]MO!$A$6:$D$26,{2,3,4},0),IFERROR(VLOOKUP(QIU120,[1]MQ!$A$6:$D$26,{2,3,4},0),IFERROR(VLOOKUP(QIU120,[1]BA!$A$6:$H$184,{2,5,8},0),{"No encontrado","X","X"}))))</f>
        <v>ALAMBRE RECOCIDO</v>
      </c>
      <c r="QIW120" s="12" t="str">
        <v>Kg</v>
      </c>
      <c r="QIX120" s="4">
        <v>22</v>
      </c>
      <c r="QIY120" s="1">
        <f t="shared" ref="QIY120" si="9656">(QIY118+QIY119)*0.03</f>
        <v>0.1</v>
      </c>
      <c r="QIZ120" s="4">
        <f t="shared" si="2938"/>
        <v>2.2000000000000002</v>
      </c>
      <c r="QJC120" s="1" t="s">
        <v>539</v>
      </c>
      <c r="QJD120" s="4" t="str" cm="1">
        <f t="array" ref="QJD120:QJF120">IFERROR(VLOOKUP(QJC120,[1]MA!$A$6:$D$32,{2,3,4},0),IFERROR(VLOOKUP(QJC120,[1]MO!$A$6:$D$26,{2,3,4},0),IFERROR(VLOOKUP(QJC120,[1]MQ!$A$6:$D$26,{2,3,4},0),IFERROR(VLOOKUP(QJC120,[1]BA!$A$6:$H$184,{2,5,8},0),{"No encontrado","X","X"}))))</f>
        <v>ALAMBRE RECOCIDO</v>
      </c>
      <c r="QJE120" s="12" t="str">
        <v>Kg</v>
      </c>
      <c r="QJF120" s="4">
        <v>22</v>
      </c>
      <c r="QJG120" s="1">
        <f t="shared" ref="QJG120" si="9657">(QJG118+QJG119)*0.03</f>
        <v>0.1</v>
      </c>
      <c r="QJH120" s="4">
        <f t="shared" si="2940"/>
        <v>2.2000000000000002</v>
      </c>
      <c r="QJK120" s="1" t="s">
        <v>539</v>
      </c>
      <c r="QJL120" s="4" t="str" cm="1">
        <f t="array" ref="QJL120:QJN120">IFERROR(VLOOKUP(QJK120,[1]MA!$A$6:$D$32,{2,3,4},0),IFERROR(VLOOKUP(QJK120,[1]MO!$A$6:$D$26,{2,3,4},0),IFERROR(VLOOKUP(QJK120,[1]MQ!$A$6:$D$26,{2,3,4},0),IFERROR(VLOOKUP(QJK120,[1]BA!$A$6:$H$184,{2,5,8},0),{"No encontrado","X","X"}))))</f>
        <v>ALAMBRE RECOCIDO</v>
      </c>
      <c r="QJM120" s="12" t="str">
        <v>Kg</v>
      </c>
      <c r="QJN120" s="4">
        <v>22</v>
      </c>
      <c r="QJO120" s="1">
        <f t="shared" ref="QJO120" si="9658">(QJO118+QJO119)*0.03</f>
        <v>0.1</v>
      </c>
      <c r="QJP120" s="4">
        <f t="shared" si="2942"/>
        <v>2.2000000000000002</v>
      </c>
      <c r="QJS120" s="1" t="s">
        <v>539</v>
      </c>
      <c r="QJT120" s="4" t="str" cm="1">
        <f t="array" ref="QJT120:QJV120">IFERROR(VLOOKUP(QJS120,[1]MA!$A$6:$D$32,{2,3,4},0),IFERROR(VLOOKUP(QJS120,[1]MO!$A$6:$D$26,{2,3,4},0),IFERROR(VLOOKUP(QJS120,[1]MQ!$A$6:$D$26,{2,3,4},0),IFERROR(VLOOKUP(QJS120,[1]BA!$A$6:$H$184,{2,5,8},0),{"No encontrado","X","X"}))))</f>
        <v>ALAMBRE RECOCIDO</v>
      </c>
      <c r="QJU120" s="12" t="str">
        <v>Kg</v>
      </c>
      <c r="QJV120" s="4">
        <v>22</v>
      </c>
      <c r="QJW120" s="1">
        <f t="shared" ref="QJW120" si="9659">(QJW118+QJW119)*0.03</f>
        <v>0.1</v>
      </c>
      <c r="QJX120" s="4">
        <f t="shared" si="2944"/>
        <v>2.2000000000000002</v>
      </c>
      <c r="QKA120" s="1" t="s">
        <v>539</v>
      </c>
      <c r="QKB120" s="4" t="str" cm="1">
        <f t="array" ref="QKB120:QKD120">IFERROR(VLOOKUP(QKA120,[1]MA!$A$6:$D$32,{2,3,4},0),IFERROR(VLOOKUP(QKA120,[1]MO!$A$6:$D$26,{2,3,4},0),IFERROR(VLOOKUP(QKA120,[1]MQ!$A$6:$D$26,{2,3,4},0),IFERROR(VLOOKUP(QKA120,[1]BA!$A$6:$H$184,{2,5,8},0),{"No encontrado","X","X"}))))</f>
        <v>ALAMBRE RECOCIDO</v>
      </c>
      <c r="QKC120" s="12" t="str">
        <v>Kg</v>
      </c>
      <c r="QKD120" s="4">
        <v>22</v>
      </c>
      <c r="QKE120" s="1">
        <f t="shared" ref="QKE120" si="9660">(QKE118+QKE119)*0.03</f>
        <v>0.1</v>
      </c>
      <c r="QKF120" s="4">
        <f t="shared" si="2946"/>
        <v>2.2000000000000002</v>
      </c>
      <c r="QKI120" s="1" t="s">
        <v>539</v>
      </c>
      <c r="QKJ120" s="4" t="str" cm="1">
        <f t="array" ref="QKJ120:QKL120">IFERROR(VLOOKUP(QKI120,[1]MA!$A$6:$D$32,{2,3,4},0),IFERROR(VLOOKUP(QKI120,[1]MO!$A$6:$D$26,{2,3,4},0),IFERROR(VLOOKUP(QKI120,[1]MQ!$A$6:$D$26,{2,3,4},0),IFERROR(VLOOKUP(QKI120,[1]BA!$A$6:$H$184,{2,5,8},0),{"No encontrado","X","X"}))))</f>
        <v>ALAMBRE RECOCIDO</v>
      </c>
      <c r="QKK120" s="12" t="str">
        <v>Kg</v>
      </c>
      <c r="QKL120" s="4">
        <v>22</v>
      </c>
      <c r="QKM120" s="1">
        <f t="shared" ref="QKM120" si="9661">(QKM118+QKM119)*0.03</f>
        <v>0.1</v>
      </c>
      <c r="QKN120" s="4">
        <f t="shared" si="2948"/>
        <v>2.2000000000000002</v>
      </c>
      <c r="QKQ120" s="1" t="s">
        <v>539</v>
      </c>
      <c r="QKR120" s="4" t="str" cm="1">
        <f t="array" ref="QKR120:QKT120">IFERROR(VLOOKUP(QKQ120,[1]MA!$A$6:$D$32,{2,3,4},0),IFERROR(VLOOKUP(QKQ120,[1]MO!$A$6:$D$26,{2,3,4},0),IFERROR(VLOOKUP(QKQ120,[1]MQ!$A$6:$D$26,{2,3,4},0),IFERROR(VLOOKUP(QKQ120,[1]BA!$A$6:$H$184,{2,5,8},0),{"No encontrado","X","X"}))))</f>
        <v>ALAMBRE RECOCIDO</v>
      </c>
      <c r="QKS120" s="12" t="str">
        <v>Kg</v>
      </c>
      <c r="QKT120" s="4">
        <v>22</v>
      </c>
      <c r="QKU120" s="1">
        <f t="shared" ref="QKU120" si="9662">(QKU118+QKU119)*0.03</f>
        <v>0.1</v>
      </c>
      <c r="QKV120" s="4">
        <f t="shared" si="2950"/>
        <v>2.2000000000000002</v>
      </c>
      <c r="QKY120" s="1" t="s">
        <v>539</v>
      </c>
      <c r="QKZ120" s="4" t="str" cm="1">
        <f t="array" ref="QKZ120:QLB120">IFERROR(VLOOKUP(QKY120,[1]MA!$A$6:$D$32,{2,3,4},0),IFERROR(VLOOKUP(QKY120,[1]MO!$A$6:$D$26,{2,3,4},0),IFERROR(VLOOKUP(QKY120,[1]MQ!$A$6:$D$26,{2,3,4},0),IFERROR(VLOOKUP(QKY120,[1]BA!$A$6:$H$184,{2,5,8},0),{"No encontrado","X","X"}))))</f>
        <v>ALAMBRE RECOCIDO</v>
      </c>
      <c r="QLA120" s="12" t="str">
        <v>Kg</v>
      </c>
      <c r="QLB120" s="4">
        <v>22</v>
      </c>
      <c r="QLC120" s="1">
        <f t="shared" ref="QLC120" si="9663">(QLC118+QLC119)*0.03</f>
        <v>0.1</v>
      </c>
      <c r="QLD120" s="4">
        <f t="shared" si="2952"/>
        <v>2.2000000000000002</v>
      </c>
      <c r="QLG120" s="1" t="s">
        <v>539</v>
      </c>
      <c r="QLH120" s="4" t="str" cm="1">
        <f t="array" ref="QLH120:QLJ120">IFERROR(VLOOKUP(QLG120,[1]MA!$A$6:$D$32,{2,3,4},0),IFERROR(VLOOKUP(QLG120,[1]MO!$A$6:$D$26,{2,3,4},0),IFERROR(VLOOKUP(QLG120,[1]MQ!$A$6:$D$26,{2,3,4},0),IFERROR(VLOOKUP(QLG120,[1]BA!$A$6:$H$184,{2,5,8},0),{"No encontrado","X","X"}))))</f>
        <v>ALAMBRE RECOCIDO</v>
      </c>
      <c r="QLI120" s="12" t="str">
        <v>Kg</v>
      </c>
      <c r="QLJ120" s="4">
        <v>22</v>
      </c>
      <c r="QLK120" s="1">
        <f t="shared" ref="QLK120" si="9664">(QLK118+QLK119)*0.03</f>
        <v>0.1</v>
      </c>
      <c r="QLL120" s="4">
        <f t="shared" si="2954"/>
        <v>2.2000000000000002</v>
      </c>
      <c r="QLO120" s="1" t="s">
        <v>539</v>
      </c>
      <c r="QLP120" s="4" t="str" cm="1">
        <f t="array" ref="QLP120:QLR120">IFERROR(VLOOKUP(QLO120,[1]MA!$A$6:$D$32,{2,3,4},0),IFERROR(VLOOKUP(QLO120,[1]MO!$A$6:$D$26,{2,3,4},0),IFERROR(VLOOKUP(QLO120,[1]MQ!$A$6:$D$26,{2,3,4},0),IFERROR(VLOOKUP(QLO120,[1]BA!$A$6:$H$184,{2,5,8},0),{"No encontrado","X","X"}))))</f>
        <v>ALAMBRE RECOCIDO</v>
      </c>
      <c r="QLQ120" s="12" t="str">
        <v>Kg</v>
      </c>
      <c r="QLR120" s="4">
        <v>22</v>
      </c>
      <c r="QLS120" s="1">
        <f t="shared" ref="QLS120" si="9665">(QLS118+QLS119)*0.03</f>
        <v>0.1</v>
      </c>
      <c r="QLT120" s="4">
        <f t="shared" si="2956"/>
        <v>2.2000000000000002</v>
      </c>
      <c r="QLW120" s="1" t="s">
        <v>539</v>
      </c>
      <c r="QLX120" s="4" t="str" cm="1">
        <f t="array" ref="QLX120:QLZ120">IFERROR(VLOOKUP(QLW120,[1]MA!$A$6:$D$32,{2,3,4},0),IFERROR(VLOOKUP(QLW120,[1]MO!$A$6:$D$26,{2,3,4},0),IFERROR(VLOOKUP(QLW120,[1]MQ!$A$6:$D$26,{2,3,4},0),IFERROR(VLOOKUP(QLW120,[1]BA!$A$6:$H$184,{2,5,8},0),{"No encontrado","X","X"}))))</f>
        <v>ALAMBRE RECOCIDO</v>
      </c>
      <c r="QLY120" s="12" t="str">
        <v>Kg</v>
      </c>
      <c r="QLZ120" s="4">
        <v>22</v>
      </c>
      <c r="QMA120" s="1">
        <f t="shared" ref="QMA120" si="9666">(QMA118+QMA119)*0.03</f>
        <v>0.1</v>
      </c>
      <c r="QMB120" s="4">
        <f t="shared" si="2958"/>
        <v>2.2000000000000002</v>
      </c>
      <c r="QME120" s="1" t="s">
        <v>539</v>
      </c>
      <c r="QMF120" s="4" t="str" cm="1">
        <f t="array" ref="QMF120:QMH120">IFERROR(VLOOKUP(QME120,[1]MA!$A$6:$D$32,{2,3,4},0),IFERROR(VLOOKUP(QME120,[1]MO!$A$6:$D$26,{2,3,4},0),IFERROR(VLOOKUP(QME120,[1]MQ!$A$6:$D$26,{2,3,4},0),IFERROR(VLOOKUP(QME120,[1]BA!$A$6:$H$184,{2,5,8},0),{"No encontrado","X","X"}))))</f>
        <v>ALAMBRE RECOCIDO</v>
      </c>
      <c r="QMG120" s="12" t="str">
        <v>Kg</v>
      </c>
      <c r="QMH120" s="4">
        <v>22</v>
      </c>
      <c r="QMI120" s="1">
        <f t="shared" ref="QMI120" si="9667">(QMI118+QMI119)*0.03</f>
        <v>0.1</v>
      </c>
      <c r="QMJ120" s="4">
        <f t="shared" si="2960"/>
        <v>2.2000000000000002</v>
      </c>
      <c r="QMM120" s="1" t="s">
        <v>539</v>
      </c>
      <c r="QMN120" s="4" t="str" cm="1">
        <f t="array" ref="QMN120:QMP120">IFERROR(VLOOKUP(QMM120,[1]MA!$A$6:$D$32,{2,3,4},0),IFERROR(VLOOKUP(QMM120,[1]MO!$A$6:$D$26,{2,3,4},0),IFERROR(VLOOKUP(QMM120,[1]MQ!$A$6:$D$26,{2,3,4},0),IFERROR(VLOOKUP(QMM120,[1]BA!$A$6:$H$184,{2,5,8},0),{"No encontrado","X","X"}))))</f>
        <v>ALAMBRE RECOCIDO</v>
      </c>
      <c r="QMO120" s="12" t="str">
        <v>Kg</v>
      </c>
      <c r="QMP120" s="4">
        <v>22</v>
      </c>
      <c r="QMQ120" s="1">
        <f t="shared" ref="QMQ120" si="9668">(QMQ118+QMQ119)*0.03</f>
        <v>0.1</v>
      </c>
      <c r="QMR120" s="4">
        <f t="shared" si="2962"/>
        <v>2.2000000000000002</v>
      </c>
      <c r="QMU120" s="1" t="s">
        <v>539</v>
      </c>
      <c r="QMV120" s="4" t="str" cm="1">
        <f t="array" ref="QMV120:QMX120">IFERROR(VLOOKUP(QMU120,[1]MA!$A$6:$D$32,{2,3,4},0),IFERROR(VLOOKUP(QMU120,[1]MO!$A$6:$D$26,{2,3,4},0),IFERROR(VLOOKUP(QMU120,[1]MQ!$A$6:$D$26,{2,3,4},0),IFERROR(VLOOKUP(QMU120,[1]BA!$A$6:$H$184,{2,5,8},0),{"No encontrado","X","X"}))))</f>
        <v>ALAMBRE RECOCIDO</v>
      </c>
      <c r="QMW120" s="12" t="str">
        <v>Kg</v>
      </c>
      <c r="QMX120" s="4">
        <v>22</v>
      </c>
      <c r="QMY120" s="1">
        <f t="shared" ref="QMY120" si="9669">(QMY118+QMY119)*0.03</f>
        <v>0.1</v>
      </c>
      <c r="QMZ120" s="4">
        <f t="shared" si="2964"/>
        <v>2.2000000000000002</v>
      </c>
      <c r="QNC120" s="1" t="s">
        <v>539</v>
      </c>
      <c r="QND120" s="4" t="str" cm="1">
        <f t="array" ref="QND120:QNF120">IFERROR(VLOOKUP(QNC120,[1]MA!$A$6:$D$32,{2,3,4},0),IFERROR(VLOOKUP(QNC120,[1]MO!$A$6:$D$26,{2,3,4},0),IFERROR(VLOOKUP(QNC120,[1]MQ!$A$6:$D$26,{2,3,4},0),IFERROR(VLOOKUP(QNC120,[1]BA!$A$6:$H$184,{2,5,8},0),{"No encontrado","X","X"}))))</f>
        <v>ALAMBRE RECOCIDO</v>
      </c>
      <c r="QNE120" s="12" t="str">
        <v>Kg</v>
      </c>
      <c r="QNF120" s="4">
        <v>22</v>
      </c>
      <c r="QNG120" s="1">
        <f t="shared" ref="QNG120" si="9670">(QNG118+QNG119)*0.03</f>
        <v>0.1</v>
      </c>
      <c r="QNH120" s="4">
        <f t="shared" si="2966"/>
        <v>2.2000000000000002</v>
      </c>
      <c r="QNK120" s="1" t="s">
        <v>539</v>
      </c>
      <c r="QNL120" s="4" t="str" cm="1">
        <f t="array" ref="QNL120:QNN120">IFERROR(VLOOKUP(QNK120,[1]MA!$A$6:$D$32,{2,3,4},0),IFERROR(VLOOKUP(QNK120,[1]MO!$A$6:$D$26,{2,3,4},0),IFERROR(VLOOKUP(QNK120,[1]MQ!$A$6:$D$26,{2,3,4},0),IFERROR(VLOOKUP(QNK120,[1]BA!$A$6:$H$184,{2,5,8},0),{"No encontrado","X","X"}))))</f>
        <v>ALAMBRE RECOCIDO</v>
      </c>
      <c r="QNM120" s="12" t="str">
        <v>Kg</v>
      </c>
      <c r="QNN120" s="4">
        <v>22</v>
      </c>
      <c r="QNO120" s="1">
        <f t="shared" ref="QNO120" si="9671">(QNO118+QNO119)*0.03</f>
        <v>0.1</v>
      </c>
      <c r="QNP120" s="4">
        <f t="shared" si="2968"/>
        <v>2.2000000000000002</v>
      </c>
      <c r="QNS120" s="1" t="s">
        <v>539</v>
      </c>
      <c r="QNT120" s="4" t="str" cm="1">
        <f t="array" ref="QNT120:QNV120">IFERROR(VLOOKUP(QNS120,[1]MA!$A$6:$D$32,{2,3,4},0),IFERROR(VLOOKUP(QNS120,[1]MO!$A$6:$D$26,{2,3,4},0),IFERROR(VLOOKUP(QNS120,[1]MQ!$A$6:$D$26,{2,3,4},0),IFERROR(VLOOKUP(QNS120,[1]BA!$A$6:$H$184,{2,5,8},0),{"No encontrado","X","X"}))))</f>
        <v>ALAMBRE RECOCIDO</v>
      </c>
      <c r="QNU120" s="12" t="str">
        <v>Kg</v>
      </c>
      <c r="QNV120" s="4">
        <v>22</v>
      </c>
      <c r="QNW120" s="1">
        <f t="shared" ref="QNW120" si="9672">(QNW118+QNW119)*0.03</f>
        <v>0.1</v>
      </c>
      <c r="QNX120" s="4">
        <f t="shared" si="2970"/>
        <v>2.2000000000000002</v>
      </c>
      <c r="QOA120" s="1" t="s">
        <v>539</v>
      </c>
      <c r="QOB120" s="4" t="str" cm="1">
        <f t="array" ref="QOB120:QOD120">IFERROR(VLOOKUP(QOA120,[1]MA!$A$6:$D$32,{2,3,4},0),IFERROR(VLOOKUP(QOA120,[1]MO!$A$6:$D$26,{2,3,4},0),IFERROR(VLOOKUP(QOA120,[1]MQ!$A$6:$D$26,{2,3,4},0),IFERROR(VLOOKUP(QOA120,[1]BA!$A$6:$H$184,{2,5,8},0),{"No encontrado","X","X"}))))</f>
        <v>ALAMBRE RECOCIDO</v>
      </c>
      <c r="QOC120" s="12" t="str">
        <v>Kg</v>
      </c>
      <c r="QOD120" s="4">
        <v>22</v>
      </c>
      <c r="QOE120" s="1">
        <f t="shared" ref="QOE120" si="9673">(QOE118+QOE119)*0.03</f>
        <v>0.1</v>
      </c>
      <c r="QOF120" s="4">
        <f t="shared" si="2972"/>
        <v>2.2000000000000002</v>
      </c>
      <c r="QOI120" s="1" t="s">
        <v>539</v>
      </c>
      <c r="QOJ120" s="4" t="str" cm="1">
        <f t="array" ref="QOJ120:QOL120">IFERROR(VLOOKUP(QOI120,[1]MA!$A$6:$D$32,{2,3,4},0),IFERROR(VLOOKUP(QOI120,[1]MO!$A$6:$D$26,{2,3,4},0),IFERROR(VLOOKUP(QOI120,[1]MQ!$A$6:$D$26,{2,3,4},0),IFERROR(VLOOKUP(QOI120,[1]BA!$A$6:$H$184,{2,5,8},0),{"No encontrado","X","X"}))))</f>
        <v>ALAMBRE RECOCIDO</v>
      </c>
      <c r="QOK120" s="12" t="str">
        <v>Kg</v>
      </c>
      <c r="QOL120" s="4">
        <v>22</v>
      </c>
      <c r="QOM120" s="1">
        <f t="shared" ref="QOM120" si="9674">(QOM118+QOM119)*0.03</f>
        <v>0.1</v>
      </c>
      <c r="QON120" s="4">
        <f t="shared" si="2974"/>
        <v>2.2000000000000002</v>
      </c>
      <c r="QOQ120" s="1" t="s">
        <v>539</v>
      </c>
      <c r="QOR120" s="4" t="str" cm="1">
        <f t="array" ref="QOR120:QOT120">IFERROR(VLOOKUP(QOQ120,[1]MA!$A$6:$D$32,{2,3,4},0),IFERROR(VLOOKUP(QOQ120,[1]MO!$A$6:$D$26,{2,3,4},0),IFERROR(VLOOKUP(QOQ120,[1]MQ!$A$6:$D$26,{2,3,4},0),IFERROR(VLOOKUP(QOQ120,[1]BA!$A$6:$H$184,{2,5,8},0),{"No encontrado","X","X"}))))</f>
        <v>ALAMBRE RECOCIDO</v>
      </c>
      <c r="QOS120" s="12" t="str">
        <v>Kg</v>
      </c>
      <c r="QOT120" s="4">
        <v>22</v>
      </c>
      <c r="QOU120" s="1">
        <f t="shared" ref="QOU120" si="9675">(QOU118+QOU119)*0.03</f>
        <v>0.1</v>
      </c>
      <c r="QOV120" s="4">
        <f t="shared" si="2976"/>
        <v>2.2000000000000002</v>
      </c>
      <c r="QOY120" s="1" t="s">
        <v>539</v>
      </c>
      <c r="QOZ120" s="4" t="str" cm="1">
        <f t="array" ref="QOZ120:QPB120">IFERROR(VLOOKUP(QOY120,[1]MA!$A$6:$D$32,{2,3,4},0),IFERROR(VLOOKUP(QOY120,[1]MO!$A$6:$D$26,{2,3,4},0),IFERROR(VLOOKUP(QOY120,[1]MQ!$A$6:$D$26,{2,3,4},0),IFERROR(VLOOKUP(QOY120,[1]BA!$A$6:$H$184,{2,5,8},0),{"No encontrado","X","X"}))))</f>
        <v>ALAMBRE RECOCIDO</v>
      </c>
      <c r="QPA120" s="12" t="str">
        <v>Kg</v>
      </c>
      <c r="QPB120" s="4">
        <v>22</v>
      </c>
      <c r="QPC120" s="1">
        <f t="shared" ref="QPC120" si="9676">(QPC118+QPC119)*0.03</f>
        <v>0.1</v>
      </c>
      <c r="QPD120" s="4">
        <f t="shared" si="2978"/>
        <v>2.2000000000000002</v>
      </c>
      <c r="QPG120" s="1" t="s">
        <v>539</v>
      </c>
      <c r="QPH120" s="4" t="str" cm="1">
        <f t="array" ref="QPH120:QPJ120">IFERROR(VLOOKUP(QPG120,[1]MA!$A$6:$D$32,{2,3,4},0),IFERROR(VLOOKUP(QPG120,[1]MO!$A$6:$D$26,{2,3,4},0),IFERROR(VLOOKUP(QPG120,[1]MQ!$A$6:$D$26,{2,3,4},0),IFERROR(VLOOKUP(QPG120,[1]BA!$A$6:$H$184,{2,5,8},0),{"No encontrado","X","X"}))))</f>
        <v>ALAMBRE RECOCIDO</v>
      </c>
      <c r="QPI120" s="12" t="str">
        <v>Kg</v>
      </c>
      <c r="QPJ120" s="4">
        <v>22</v>
      </c>
      <c r="QPK120" s="1">
        <f t="shared" ref="QPK120" si="9677">(QPK118+QPK119)*0.03</f>
        <v>0.1</v>
      </c>
      <c r="QPL120" s="4">
        <f t="shared" si="2980"/>
        <v>2.2000000000000002</v>
      </c>
      <c r="QPO120" s="1" t="s">
        <v>539</v>
      </c>
      <c r="QPP120" s="4" t="str" cm="1">
        <f t="array" ref="QPP120:QPR120">IFERROR(VLOOKUP(QPO120,[1]MA!$A$6:$D$32,{2,3,4},0),IFERROR(VLOOKUP(QPO120,[1]MO!$A$6:$D$26,{2,3,4},0),IFERROR(VLOOKUP(QPO120,[1]MQ!$A$6:$D$26,{2,3,4},0),IFERROR(VLOOKUP(QPO120,[1]BA!$A$6:$H$184,{2,5,8},0),{"No encontrado","X","X"}))))</f>
        <v>ALAMBRE RECOCIDO</v>
      </c>
      <c r="QPQ120" s="12" t="str">
        <v>Kg</v>
      </c>
      <c r="QPR120" s="4">
        <v>22</v>
      </c>
      <c r="QPS120" s="1">
        <f t="shared" ref="QPS120" si="9678">(QPS118+QPS119)*0.03</f>
        <v>0.1</v>
      </c>
      <c r="QPT120" s="4">
        <f t="shared" si="2982"/>
        <v>2.2000000000000002</v>
      </c>
      <c r="QPW120" s="1" t="s">
        <v>539</v>
      </c>
      <c r="QPX120" s="4" t="str" cm="1">
        <f t="array" ref="QPX120:QPZ120">IFERROR(VLOOKUP(QPW120,[1]MA!$A$6:$D$32,{2,3,4},0),IFERROR(VLOOKUP(QPW120,[1]MO!$A$6:$D$26,{2,3,4},0),IFERROR(VLOOKUP(QPW120,[1]MQ!$A$6:$D$26,{2,3,4},0),IFERROR(VLOOKUP(QPW120,[1]BA!$A$6:$H$184,{2,5,8},0),{"No encontrado","X","X"}))))</f>
        <v>ALAMBRE RECOCIDO</v>
      </c>
      <c r="QPY120" s="12" t="str">
        <v>Kg</v>
      </c>
      <c r="QPZ120" s="4">
        <v>22</v>
      </c>
      <c r="QQA120" s="1">
        <f t="shared" ref="QQA120" si="9679">(QQA118+QQA119)*0.03</f>
        <v>0.1</v>
      </c>
      <c r="QQB120" s="4">
        <f t="shared" si="2984"/>
        <v>2.2000000000000002</v>
      </c>
      <c r="QQE120" s="1" t="s">
        <v>539</v>
      </c>
      <c r="QQF120" s="4" t="str" cm="1">
        <f t="array" ref="QQF120:QQH120">IFERROR(VLOOKUP(QQE120,[1]MA!$A$6:$D$32,{2,3,4},0),IFERROR(VLOOKUP(QQE120,[1]MO!$A$6:$D$26,{2,3,4},0),IFERROR(VLOOKUP(QQE120,[1]MQ!$A$6:$D$26,{2,3,4},0),IFERROR(VLOOKUP(QQE120,[1]BA!$A$6:$H$184,{2,5,8},0),{"No encontrado","X","X"}))))</f>
        <v>ALAMBRE RECOCIDO</v>
      </c>
      <c r="QQG120" s="12" t="str">
        <v>Kg</v>
      </c>
      <c r="QQH120" s="4">
        <v>22</v>
      </c>
      <c r="QQI120" s="1">
        <f t="shared" ref="QQI120" si="9680">(QQI118+QQI119)*0.03</f>
        <v>0.1</v>
      </c>
      <c r="QQJ120" s="4">
        <f t="shared" si="2986"/>
        <v>2.2000000000000002</v>
      </c>
      <c r="QQM120" s="1" t="s">
        <v>539</v>
      </c>
      <c r="QQN120" s="4" t="str" cm="1">
        <f t="array" ref="QQN120:QQP120">IFERROR(VLOOKUP(QQM120,[1]MA!$A$6:$D$32,{2,3,4},0),IFERROR(VLOOKUP(QQM120,[1]MO!$A$6:$D$26,{2,3,4},0),IFERROR(VLOOKUP(QQM120,[1]MQ!$A$6:$D$26,{2,3,4},0),IFERROR(VLOOKUP(QQM120,[1]BA!$A$6:$H$184,{2,5,8},0),{"No encontrado","X","X"}))))</f>
        <v>ALAMBRE RECOCIDO</v>
      </c>
      <c r="QQO120" s="12" t="str">
        <v>Kg</v>
      </c>
      <c r="QQP120" s="4">
        <v>22</v>
      </c>
      <c r="QQQ120" s="1">
        <f t="shared" ref="QQQ120" si="9681">(QQQ118+QQQ119)*0.03</f>
        <v>0.1</v>
      </c>
      <c r="QQR120" s="4">
        <f t="shared" si="2988"/>
        <v>2.2000000000000002</v>
      </c>
      <c r="QQU120" s="1" t="s">
        <v>539</v>
      </c>
      <c r="QQV120" s="4" t="str" cm="1">
        <f t="array" ref="QQV120:QQX120">IFERROR(VLOOKUP(QQU120,[1]MA!$A$6:$D$32,{2,3,4},0),IFERROR(VLOOKUP(QQU120,[1]MO!$A$6:$D$26,{2,3,4},0),IFERROR(VLOOKUP(QQU120,[1]MQ!$A$6:$D$26,{2,3,4},0),IFERROR(VLOOKUP(QQU120,[1]BA!$A$6:$H$184,{2,5,8},0),{"No encontrado","X","X"}))))</f>
        <v>ALAMBRE RECOCIDO</v>
      </c>
      <c r="QQW120" s="12" t="str">
        <v>Kg</v>
      </c>
      <c r="QQX120" s="4">
        <v>22</v>
      </c>
      <c r="QQY120" s="1">
        <f t="shared" ref="QQY120" si="9682">(QQY118+QQY119)*0.03</f>
        <v>0.1</v>
      </c>
      <c r="QQZ120" s="4">
        <f t="shared" si="2990"/>
        <v>2.2000000000000002</v>
      </c>
      <c r="QRC120" s="1" t="s">
        <v>539</v>
      </c>
      <c r="QRD120" s="4" t="str" cm="1">
        <f t="array" ref="QRD120:QRF120">IFERROR(VLOOKUP(QRC120,[1]MA!$A$6:$D$32,{2,3,4},0),IFERROR(VLOOKUP(QRC120,[1]MO!$A$6:$D$26,{2,3,4},0),IFERROR(VLOOKUP(QRC120,[1]MQ!$A$6:$D$26,{2,3,4},0),IFERROR(VLOOKUP(QRC120,[1]BA!$A$6:$H$184,{2,5,8},0),{"No encontrado","X","X"}))))</f>
        <v>ALAMBRE RECOCIDO</v>
      </c>
      <c r="QRE120" s="12" t="str">
        <v>Kg</v>
      </c>
      <c r="QRF120" s="4">
        <v>22</v>
      </c>
      <c r="QRG120" s="1">
        <f t="shared" ref="QRG120" si="9683">(QRG118+QRG119)*0.03</f>
        <v>0.1</v>
      </c>
      <c r="QRH120" s="4">
        <f t="shared" si="2992"/>
        <v>2.2000000000000002</v>
      </c>
      <c r="QRK120" s="1" t="s">
        <v>539</v>
      </c>
      <c r="QRL120" s="4" t="str" cm="1">
        <f t="array" ref="QRL120:QRN120">IFERROR(VLOOKUP(QRK120,[1]MA!$A$6:$D$32,{2,3,4},0),IFERROR(VLOOKUP(QRK120,[1]MO!$A$6:$D$26,{2,3,4},0),IFERROR(VLOOKUP(QRK120,[1]MQ!$A$6:$D$26,{2,3,4},0),IFERROR(VLOOKUP(QRK120,[1]BA!$A$6:$H$184,{2,5,8},0),{"No encontrado","X","X"}))))</f>
        <v>ALAMBRE RECOCIDO</v>
      </c>
      <c r="QRM120" s="12" t="str">
        <v>Kg</v>
      </c>
      <c r="QRN120" s="4">
        <v>22</v>
      </c>
      <c r="QRO120" s="1">
        <f t="shared" ref="QRO120" si="9684">(QRO118+QRO119)*0.03</f>
        <v>0.1</v>
      </c>
      <c r="QRP120" s="4">
        <f t="shared" si="2994"/>
        <v>2.2000000000000002</v>
      </c>
      <c r="QRS120" s="1" t="s">
        <v>539</v>
      </c>
      <c r="QRT120" s="4" t="str" cm="1">
        <f t="array" ref="QRT120:QRV120">IFERROR(VLOOKUP(QRS120,[1]MA!$A$6:$D$32,{2,3,4},0),IFERROR(VLOOKUP(QRS120,[1]MO!$A$6:$D$26,{2,3,4},0),IFERROR(VLOOKUP(QRS120,[1]MQ!$A$6:$D$26,{2,3,4},0),IFERROR(VLOOKUP(QRS120,[1]BA!$A$6:$H$184,{2,5,8},0),{"No encontrado","X","X"}))))</f>
        <v>ALAMBRE RECOCIDO</v>
      </c>
      <c r="QRU120" s="12" t="str">
        <v>Kg</v>
      </c>
      <c r="QRV120" s="4">
        <v>22</v>
      </c>
      <c r="QRW120" s="1">
        <f t="shared" ref="QRW120" si="9685">(QRW118+QRW119)*0.03</f>
        <v>0.1</v>
      </c>
      <c r="QRX120" s="4">
        <f t="shared" si="2996"/>
        <v>2.2000000000000002</v>
      </c>
      <c r="QSA120" s="1" t="s">
        <v>539</v>
      </c>
      <c r="QSB120" s="4" t="str" cm="1">
        <f t="array" ref="QSB120:QSD120">IFERROR(VLOOKUP(QSA120,[1]MA!$A$6:$D$32,{2,3,4},0),IFERROR(VLOOKUP(QSA120,[1]MO!$A$6:$D$26,{2,3,4},0),IFERROR(VLOOKUP(QSA120,[1]MQ!$A$6:$D$26,{2,3,4},0),IFERROR(VLOOKUP(QSA120,[1]BA!$A$6:$H$184,{2,5,8},0),{"No encontrado","X","X"}))))</f>
        <v>ALAMBRE RECOCIDO</v>
      </c>
      <c r="QSC120" s="12" t="str">
        <v>Kg</v>
      </c>
      <c r="QSD120" s="4">
        <v>22</v>
      </c>
      <c r="QSE120" s="1">
        <f t="shared" ref="QSE120" si="9686">(QSE118+QSE119)*0.03</f>
        <v>0.1</v>
      </c>
      <c r="QSF120" s="4">
        <f t="shared" si="2998"/>
        <v>2.2000000000000002</v>
      </c>
      <c r="QSI120" s="1" t="s">
        <v>539</v>
      </c>
      <c r="QSJ120" s="4" t="str" cm="1">
        <f t="array" ref="QSJ120:QSL120">IFERROR(VLOOKUP(QSI120,[1]MA!$A$6:$D$32,{2,3,4},0),IFERROR(VLOOKUP(QSI120,[1]MO!$A$6:$D$26,{2,3,4},0),IFERROR(VLOOKUP(QSI120,[1]MQ!$A$6:$D$26,{2,3,4},0),IFERROR(VLOOKUP(QSI120,[1]BA!$A$6:$H$184,{2,5,8},0),{"No encontrado","X","X"}))))</f>
        <v>ALAMBRE RECOCIDO</v>
      </c>
      <c r="QSK120" s="12" t="str">
        <v>Kg</v>
      </c>
      <c r="QSL120" s="4">
        <v>22</v>
      </c>
      <c r="QSM120" s="1">
        <f t="shared" ref="QSM120" si="9687">(QSM118+QSM119)*0.03</f>
        <v>0.1</v>
      </c>
      <c r="QSN120" s="4">
        <f t="shared" si="3000"/>
        <v>2.2000000000000002</v>
      </c>
      <c r="QSQ120" s="1" t="s">
        <v>539</v>
      </c>
      <c r="QSR120" s="4" t="str" cm="1">
        <f t="array" ref="QSR120:QST120">IFERROR(VLOOKUP(QSQ120,[1]MA!$A$6:$D$32,{2,3,4},0),IFERROR(VLOOKUP(QSQ120,[1]MO!$A$6:$D$26,{2,3,4},0),IFERROR(VLOOKUP(QSQ120,[1]MQ!$A$6:$D$26,{2,3,4},0),IFERROR(VLOOKUP(QSQ120,[1]BA!$A$6:$H$184,{2,5,8},0),{"No encontrado","X","X"}))))</f>
        <v>ALAMBRE RECOCIDO</v>
      </c>
      <c r="QSS120" s="12" t="str">
        <v>Kg</v>
      </c>
      <c r="QST120" s="4">
        <v>22</v>
      </c>
      <c r="QSU120" s="1">
        <f t="shared" ref="QSU120" si="9688">(QSU118+QSU119)*0.03</f>
        <v>0.1</v>
      </c>
      <c r="QSV120" s="4">
        <f t="shared" si="3002"/>
        <v>2.2000000000000002</v>
      </c>
      <c r="QSY120" s="1" t="s">
        <v>539</v>
      </c>
      <c r="QSZ120" s="4" t="str" cm="1">
        <f t="array" ref="QSZ120:QTB120">IFERROR(VLOOKUP(QSY120,[1]MA!$A$6:$D$32,{2,3,4},0),IFERROR(VLOOKUP(QSY120,[1]MO!$A$6:$D$26,{2,3,4},0),IFERROR(VLOOKUP(QSY120,[1]MQ!$A$6:$D$26,{2,3,4},0),IFERROR(VLOOKUP(QSY120,[1]BA!$A$6:$H$184,{2,5,8},0),{"No encontrado","X","X"}))))</f>
        <v>ALAMBRE RECOCIDO</v>
      </c>
      <c r="QTA120" s="12" t="str">
        <v>Kg</v>
      </c>
      <c r="QTB120" s="4">
        <v>22</v>
      </c>
      <c r="QTC120" s="1">
        <f t="shared" ref="QTC120" si="9689">(QTC118+QTC119)*0.03</f>
        <v>0.1</v>
      </c>
      <c r="QTD120" s="4">
        <f t="shared" si="3004"/>
        <v>2.2000000000000002</v>
      </c>
      <c r="QTG120" s="1" t="s">
        <v>539</v>
      </c>
      <c r="QTH120" s="4" t="str" cm="1">
        <f t="array" ref="QTH120:QTJ120">IFERROR(VLOOKUP(QTG120,[1]MA!$A$6:$D$32,{2,3,4},0),IFERROR(VLOOKUP(QTG120,[1]MO!$A$6:$D$26,{2,3,4},0),IFERROR(VLOOKUP(QTG120,[1]MQ!$A$6:$D$26,{2,3,4},0),IFERROR(VLOOKUP(QTG120,[1]BA!$A$6:$H$184,{2,5,8},0),{"No encontrado","X","X"}))))</f>
        <v>ALAMBRE RECOCIDO</v>
      </c>
      <c r="QTI120" s="12" t="str">
        <v>Kg</v>
      </c>
      <c r="QTJ120" s="4">
        <v>22</v>
      </c>
      <c r="QTK120" s="1">
        <f t="shared" ref="QTK120" si="9690">(QTK118+QTK119)*0.03</f>
        <v>0.1</v>
      </c>
      <c r="QTL120" s="4">
        <f t="shared" si="3006"/>
        <v>2.2000000000000002</v>
      </c>
      <c r="QTO120" s="1" t="s">
        <v>539</v>
      </c>
      <c r="QTP120" s="4" t="str" cm="1">
        <f t="array" ref="QTP120:QTR120">IFERROR(VLOOKUP(QTO120,[1]MA!$A$6:$D$32,{2,3,4},0),IFERROR(VLOOKUP(QTO120,[1]MO!$A$6:$D$26,{2,3,4},0),IFERROR(VLOOKUP(QTO120,[1]MQ!$A$6:$D$26,{2,3,4},0),IFERROR(VLOOKUP(QTO120,[1]BA!$A$6:$H$184,{2,5,8},0),{"No encontrado","X","X"}))))</f>
        <v>ALAMBRE RECOCIDO</v>
      </c>
      <c r="QTQ120" s="12" t="str">
        <v>Kg</v>
      </c>
      <c r="QTR120" s="4">
        <v>22</v>
      </c>
      <c r="QTS120" s="1">
        <f t="shared" ref="QTS120" si="9691">(QTS118+QTS119)*0.03</f>
        <v>0.1</v>
      </c>
      <c r="QTT120" s="4">
        <f t="shared" si="3008"/>
        <v>2.2000000000000002</v>
      </c>
      <c r="QTW120" s="1" t="s">
        <v>539</v>
      </c>
      <c r="QTX120" s="4" t="str" cm="1">
        <f t="array" ref="QTX120:QTZ120">IFERROR(VLOOKUP(QTW120,[1]MA!$A$6:$D$32,{2,3,4},0),IFERROR(VLOOKUP(QTW120,[1]MO!$A$6:$D$26,{2,3,4},0),IFERROR(VLOOKUP(QTW120,[1]MQ!$A$6:$D$26,{2,3,4},0),IFERROR(VLOOKUP(QTW120,[1]BA!$A$6:$H$184,{2,5,8},0),{"No encontrado","X","X"}))))</f>
        <v>ALAMBRE RECOCIDO</v>
      </c>
      <c r="QTY120" s="12" t="str">
        <v>Kg</v>
      </c>
      <c r="QTZ120" s="4">
        <v>22</v>
      </c>
      <c r="QUA120" s="1">
        <f t="shared" ref="QUA120" si="9692">(QUA118+QUA119)*0.03</f>
        <v>0.1</v>
      </c>
      <c r="QUB120" s="4">
        <f t="shared" si="3010"/>
        <v>2.2000000000000002</v>
      </c>
      <c r="QUE120" s="1" t="s">
        <v>539</v>
      </c>
      <c r="QUF120" s="4" t="str" cm="1">
        <f t="array" ref="QUF120:QUH120">IFERROR(VLOOKUP(QUE120,[1]MA!$A$6:$D$32,{2,3,4},0),IFERROR(VLOOKUP(QUE120,[1]MO!$A$6:$D$26,{2,3,4},0),IFERROR(VLOOKUP(QUE120,[1]MQ!$A$6:$D$26,{2,3,4},0),IFERROR(VLOOKUP(QUE120,[1]BA!$A$6:$H$184,{2,5,8},0),{"No encontrado","X","X"}))))</f>
        <v>ALAMBRE RECOCIDO</v>
      </c>
      <c r="QUG120" s="12" t="str">
        <v>Kg</v>
      </c>
      <c r="QUH120" s="4">
        <v>22</v>
      </c>
      <c r="QUI120" s="1">
        <f t="shared" ref="QUI120" si="9693">(QUI118+QUI119)*0.03</f>
        <v>0.1</v>
      </c>
      <c r="QUJ120" s="4">
        <f t="shared" si="3012"/>
        <v>2.2000000000000002</v>
      </c>
      <c r="QUM120" s="1" t="s">
        <v>539</v>
      </c>
      <c r="QUN120" s="4" t="str" cm="1">
        <f t="array" ref="QUN120:QUP120">IFERROR(VLOOKUP(QUM120,[1]MA!$A$6:$D$32,{2,3,4},0),IFERROR(VLOOKUP(QUM120,[1]MO!$A$6:$D$26,{2,3,4},0),IFERROR(VLOOKUP(QUM120,[1]MQ!$A$6:$D$26,{2,3,4},0),IFERROR(VLOOKUP(QUM120,[1]BA!$A$6:$H$184,{2,5,8},0),{"No encontrado","X","X"}))))</f>
        <v>ALAMBRE RECOCIDO</v>
      </c>
      <c r="QUO120" s="12" t="str">
        <v>Kg</v>
      </c>
      <c r="QUP120" s="4">
        <v>22</v>
      </c>
      <c r="QUQ120" s="1">
        <f t="shared" ref="QUQ120" si="9694">(QUQ118+QUQ119)*0.03</f>
        <v>0.1</v>
      </c>
      <c r="QUR120" s="4">
        <f t="shared" si="3014"/>
        <v>2.2000000000000002</v>
      </c>
      <c r="QUU120" s="1" t="s">
        <v>539</v>
      </c>
      <c r="QUV120" s="4" t="str" cm="1">
        <f t="array" ref="QUV120:QUX120">IFERROR(VLOOKUP(QUU120,[1]MA!$A$6:$D$32,{2,3,4},0),IFERROR(VLOOKUP(QUU120,[1]MO!$A$6:$D$26,{2,3,4},0),IFERROR(VLOOKUP(QUU120,[1]MQ!$A$6:$D$26,{2,3,4},0),IFERROR(VLOOKUP(QUU120,[1]BA!$A$6:$H$184,{2,5,8},0),{"No encontrado","X","X"}))))</f>
        <v>ALAMBRE RECOCIDO</v>
      </c>
      <c r="QUW120" s="12" t="str">
        <v>Kg</v>
      </c>
      <c r="QUX120" s="4">
        <v>22</v>
      </c>
      <c r="QUY120" s="1">
        <f t="shared" ref="QUY120" si="9695">(QUY118+QUY119)*0.03</f>
        <v>0.1</v>
      </c>
      <c r="QUZ120" s="4">
        <f t="shared" si="3016"/>
        <v>2.2000000000000002</v>
      </c>
      <c r="QVC120" s="1" t="s">
        <v>539</v>
      </c>
      <c r="QVD120" s="4" t="str" cm="1">
        <f t="array" ref="QVD120:QVF120">IFERROR(VLOOKUP(QVC120,[1]MA!$A$6:$D$32,{2,3,4},0),IFERROR(VLOOKUP(QVC120,[1]MO!$A$6:$D$26,{2,3,4},0),IFERROR(VLOOKUP(QVC120,[1]MQ!$A$6:$D$26,{2,3,4},0),IFERROR(VLOOKUP(QVC120,[1]BA!$A$6:$H$184,{2,5,8},0),{"No encontrado","X","X"}))))</f>
        <v>ALAMBRE RECOCIDO</v>
      </c>
      <c r="QVE120" s="12" t="str">
        <v>Kg</v>
      </c>
      <c r="QVF120" s="4">
        <v>22</v>
      </c>
      <c r="QVG120" s="1">
        <f t="shared" ref="QVG120" si="9696">(QVG118+QVG119)*0.03</f>
        <v>0.1</v>
      </c>
      <c r="QVH120" s="4">
        <f t="shared" si="3018"/>
        <v>2.2000000000000002</v>
      </c>
      <c r="QVK120" s="1" t="s">
        <v>539</v>
      </c>
      <c r="QVL120" s="4" t="str" cm="1">
        <f t="array" ref="QVL120:QVN120">IFERROR(VLOOKUP(QVK120,[1]MA!$A$6:$D$32,{2,3,4},0),IFERROR(VLOOKUP(QVK120,[1]MO!$A$6:$D$26,{2,3,4},0),IFERROR(VLOOKUP(QVK120,[1]MQ!$A$6:$D$26,{2,3,4},0),IFERROR(VLOOKUP(QVK120,[1]BA!$A$6:$H$184,{2,5,8},0),{"No encontrado","X","X"}))))</f>
        <v>ALAMBRE RECOCIDO</v>
      </c>
      <c r="QVM120" s="12" t="str">
        <v>Kg</v>
      </c>
      <c r="QVN120" s="4">
        <v>22</v>
      </c>
      <c r="QVO120" s="1">
        <f t="shared" ref="QVO120" si="9697">(QVO118+QVO119)*0.03</f>
        <v>0.1</v>
      </c>
      <c r="QVP120" s="4">
        <f t="shared" si="3020"/>
        <v>2.2000000000000002</v>
      </c>
      <c r="QVS120" s="1" t="s">
        <v>539</v>
      </c>
      <c r="QVT120" s="4" t="str" cm="1">
        <f t="array" ref="QVT120:QVV120">IFERROR(VLOOKUP(QVS120,[1]MA!$A$6:$D$32,{2,3,4},0),IFERROR(VLOOKUP(QVS120,[1]MO!$A$6:$D$26,{2,3,4},0),IFERROR(VLOOKUP(QVS120,[1]MQ!$A$6:$D$26,{2,3,4},0),IFERROR(VLOOKUP(QVS120,[1]BA!$A$6:$H$184,{2,5,8},0),{"No encontrado","X","X"}))))</f>
        <v>ALAMBRE RECOCIDO</v>
      </c>
      <c r="QVU120" s="12" t="str">
        <v>Kg</v>
      </c>
      <c r="QVV120" s="4">
        <v>22</v>
      </c>
      <c r="QVW120" s="1">
        <f t="shared" ref="QVW120" si="9698">(QVW118+QVW119)*0.03</f>
        <v>0.1</v>
      </c>
      <c r="QVX120" s="4">
        <f t="shared" si="3022"/>
        <v>2.2000000000000002</v>
      </c>
      <c r="QWA120" s="1" t="s">
        <v>539</v>
      </c>
      <c r="QWB120" s="4" t="str" cm="1">
        <f t="array" ref="QWB120:QWD120">IFERROR(VLOOKUP(QWA120,[1]MA!$A$6:$D$32,{2,3,4},0),IFERROR(VLOOKUP(QWA120,[1]MO!$A$6:$D$26,{2,3,4},0),IFERROR(VLOOKUP(QWA120,[1]MQ!$A$6:$D$26,{2,3,4},0),IFERROR(VLOOKUP(QWA120,[1]BA!$A$6:$H$184,{2,5,8},0),{"No encontrado","X","X"}))))</f>
        <v>ALAMBRE RECOCIDO</v>
      </c>
      <c r="QWC120" s="12" t="str">
        <v>Kg</v>
      </c>
      <c r="QWD120" s="4">
        <v>22</v>
      </c>
      <c r="QWE120" s="1">
        <f t="shared" ref="QWE120" si="9699">(QWE118+QWE119)*0.03</f>
        <v>0.1</v>
      </c>
      <c r="QWF120" s="4">
        <f t="shared" si="3024"/>
        <v>2.2000000000000002</v>
      </c>
      <c r="QWI120" s="1" t="s">
        <v>539</v>
      </c>
      <c r="QWJ120" s="4" t="str" cm="1">
        <f t="array" ref="QWJ120:QWL120">IFERROR(VLOOKUP(QWI120,[1]MA!$A$6:$D$32,{2,3,4},0),IFERROR(VLOOKUP(QWI120,[1]MO!$A$6:$D$26,{2,3,4},0),IFERROR(VLOOKUP(QWI120,[1]MQ!$A$6:$D$26,{2,3,4},0),IFERROR(VLOOKUP(QWI120,[1]BA!$A$6:$H$184,{2,5,8},0),{"No encontrado","X","X"}))))</f>
        <v>ALAMBRE RECOCIDO</v>
      </c>
      <c r="QWK120" s="12" t="str">
        <v>Kg</v>
      </c>
      <c r="QWL120" s="4">
        <v>22</v>
      </c>
      <c r="QWM120" s="1">
        <f t="shared" ref="QWM120" si="9700">(QWM118+QWM119)*0.03</f>
        <v>0.1</v>
      </c>
      <c r="QWN120" s="4">
        <f t="shared" si="3026"/>
        <v>2.2000000000000002</v>
      </c>
      <c r="QWQ120" s="1" t="s">
        <v>539</v>
      </c>
      <c r="QWR120" s="4" t="str" cm="1">
        <f t="array" ref="QWR120:QWT120">IFERROR(VLOOKUP(QWQ120,[1]MA!$A$6:$D$32,{2,3,4},0),IFERROR(VLOOKUP(QWQ120,[1]MO!$A$6:$D$26,{2,3,4},0),IFERROR(VLOOKUP(QWQ120,[1]MQ!$A$6:$D$26,{2,3,4},0),IFERROR(VLOOKUP(QWQ120,[1]BA!$A$6:$H$184,{2,5,8},0),{"No encontrado","X","X"}))))</f>
        <v>ALAMBRE RECOCIDO</v>
      </c>
      <c r="QWS120" s="12" t="str">
        <v>Kg</v>
      </c>
      <c r="QWT120" s="4">
        <v>22</v>
      </c>
      <c r="QWU120" s="1">
        <f t="shared" ref="QWU120" si="9701">(QWU118+QWU119)*0.03</f>
        <v>0.1</v>
      </c>
      <c r="QWV120" s="4">
        <f t="shared" si="3028"/>
        <v>2.2000000000000002</v>
      </c>
      <c r="QWY120" s="1" t="s">
        <v>539</v>
      </c>
      <c r="QWZ120" s="4" t="str" cm="1">
        <f t="array" ref="QWZ120:QXB120">IFERROR(VLOOKUP(QWY120,[1]MA!$A$6:$D$32,{2,3,4},0),IFERROR(VLOOKUP(QWY120,[1]MO!$A$6:$D$26,{2,3,4},0),IFERROR(VLOOKUP(QWY120,[1]MQ!$A$6:$D$26,{2,3,4},0),IFERROR(VLOOKUP(QWY120,[1]BA!$A$6:$H$184,{2,5,8},0),{"No encontrado","X","X"}))))</f>
        <v>ALAMBRE RECOCIDO</v>
      </c>
      <c r="QXA120" s="12" t="str">
        <v>Kg</v>
      </c>
      <c r="QXB120" s="4">
        <v>22</v>
      </c>
      <c r="QXC120" s="1">
        <f t="shared" ref="QXC120" si="9702">(QXC118+QXC119)*0.03</f>
        <v>0.1</v>
      </c>
      <c r="QXD120" s="4">
        <f t="shared" si="3030"/>
        <v>2.2000000000000002</v>
      </c>
      <c r="QXG120" s="1" t="s">
        <v>539</v>
      </c>
      <c r="QXH120" s="4" t="str" cm="1">
        <f t="array" ref="QXH120:QXJ120">IFERROR(VLOOKUP(QXG120,[1]MA!$A$6:$D$32,{2,3,4},0),IFERROR(VLOOKUP(QXG120,[1]MO!$A$6:$D$26,{2,3,4},0),IFERROR(VLOOKUP(QXG120,[1]MQ!$A$6:$D$26,{2,3,4},0),IFERROR(VLOOKUP(QXG120,[1]BA!$A$6:$H$184,{2,5,8},0),{"No encontrado","X","X"}))))</f>
        <v>ALAMBRE RECOCIDO</v>
      </c>
      <c r="QXI120" s="12" t="str">
        <v>Kg</v>
      </c>
      <c r="QXJ120" s="4">
        <v>22</v>
      </c>
      <c r="QXK120" s="1">
        <f t="shared" ref="QXK120" si="9703">(QXK118+QXK119)*0.03</f>
        <v>0.1</v>
      </c>
      <c r="QXL120" s="4">
        <f t="shared" si="3032"/>
        <v>2.2000000000000002</v>
      </c>
      <c r="QXO120" s="1" t="s">
        <v>539</v>
      </c>
      <c r="QXP120" s="4" t="str" cm="1">
        <f t="array" ref="QXP120:QXR120">IFERROR(VLOOKUP(QXO120,[1]MA!$A$6:$D$32,{2,3,4},0),IFERROR(VLOOKUP(QXO120,[1]MO!$A$6:$D$26,{2,3,4},0),IFERROR(VLOOKUP(QXO120,[1]MQ!$A$6:$D$26,{2,3,4},0),IFERROR(VLOOKUP(QXO120,[1]BA!$A$6:$H$184,{2,5,8},0),{"No encontrado","X","X"}))))</f>
        <v>ALAMBRE RECOCIDO</v>
      </c>
      <c r="QXQ120" s="12" t="str">
        <v>Kg</v>
      </c>
      <c r="QXR120" s="4">
        <v>22</v>
      </c>
      <c r="QXS120" s="1">
        <f t="shared" ref="QXS120" si="9704">(QXS118+QXS119)*0.03</f>
        <v>0.1</v>
      </c>
      <c r="QXT120" s="4">
        <f t="shared" si="3034"/>
        <v>2.2000000000000002</v>
      </c>
      <c r="QXW120" s="1" t="s">
        <v>539</v>
      </c>
      <c r="QXX120" s="4" t="str" cm="1">
        <f t="array" ref="QXX120:QXZ120">IFERROR(VLOOKUP(QXW120,[1]MA!$A$6:$D$32,{2,3,4},0),IFERROR(VLOOKUP(QXW120,[1]MO!$A$6:$D$26,{2,3,4},0),IFERROR(VLOOKUP(QXW120,[1]MQ!$A$6:$D$26,{2,3,4},0),IFERROR(VLOOKUP(QXW120,[1]BA!$A$6:$H$184,{2,5,8},0),{"No encontrado","X","X"}))))</f>
        <v>ALAMBRE RECOCIDO</v>
      </c>
      <c r="QXY120" s="12" t="str">
        <v>Kg</v>
      </c>
      <c r="QXZ120" s="4">
        <v>22</v>
      </c>
      <c r="QYA120" s="1">
        <f t="shared" ref="QYA120" si="9705">(QYA118+QYA119)*0.03</f>
        <v>0.1</v>
      </c>
      <c r="QYB120" s="4">
        <f t="shared" si="3036"/>
        <v>2.2000000000000002</v>
      </c>
      <c r="QYE120" s="1" t="s">
        <v>539</v>
      </c>
      <c r="QYF120" s="4" t="str" cm="1">
        <f t="array" ref="QYF120:QYH120">IFERROR(VLOOKUP(QYE120,[1]MA!$A$6:$D$32,{2,3,4},0),IFERROR(VLOOKUP(QYE120,[1]MO!$A$6:$D$26,{2,3,4},0),IFERROR(VLOOKUP(QYE120,[1]MQ!$A$6:$D$26,{2,3,4},0),IFERROR(VLOOKUP(QYE120,[1]BA!$A$6:$H$184,{2,5,8},0),{"No encontrado","X","X"}))))</f>
        <v>ALAMBRE RECOCIDO</v>
      </c>
      <c r="QYG120" s="12" t="str">
        <v>Kg</v>
      </c>
      <c r="QYH120" s="4">
        <v>22</v>
      </c>
      <c r="QYI120" s="1">
        <f t="shared" ref="QYI120" si="9706">(QYI118+QYI119)*0.03</f>
        <v>0.1</v>
      </c>
      <c r="QYJ120" s="4">
        <f t="shared" si="3038"/>
        <v>2.2000000000000002</v>
      </c>
      <c r="QYM120" s="1" t="s">
        <v>539</v>
      </c>
      <c r="QYN120" s="4" t="str" cm="1">
        <f t="array" ref="QYN120:QYP120">IFERROR(VLOOKUP(QYM120,[1]MA!$A$6:$D$32,{2,3,4},0),IFERROR(VLOOKUP(QYM120,[1]MO!$A$6:$D$26,{2,3,4},0),IFERROR(VLOOKUP(QYM120,[1]MQ!$A$6:$D$26,{2,3,4},0),IFERROR(VLOOKUP(QYM120,[1]BA!$A$6:$H$184,{2,5,8},0),{"No encontrado","X","X"}))))</f>
        <v>ALAMBRE RECOCIDO</v>
      </c>
      <c r="QYO120" s="12" t="str">
        <v>Kg</v>
      </c>
      <c r="QYP120" s="4">
        <v>22</v>
      </c>
      <c r="QYQ120" s="1">
        <f t="shared" ref="QYQ120" si="9707">(QYQ118+QYQ119)*0.03</f>
        <v>0.1</v>
      </c>
      <c r="QYR120" s="4">
        <f t="shared" si="3040"/>
        <v>2.2000000000000002</v>
      </c>
      <c r="QYU120" s="1" t="s">
        <v>539</v>
      </c>
      <c r="QYV120" s="4" t="str" cm="1">
        <f t="array" ref="QYV120:QYX120">IFERROR(VLOOKUP(QYU120,[1]MA!$A$6:$D$32,{2,3,4},0),IFERROR(VLOOKUP(QYU120,[1]MO!$A$6:$D$26,{2,3,4},0),IFERROR(VLOOKUP(QYU120,[1]MQ!$A$6:$D$26,{2,3,4},0),IFERROR(VLOOKUP(QYU120,[1]BA!$A$6:$H$184,{2,5,8},0),{"No encontrado","X","X"}))))</f>
        <v>ALAMBRE RECOCIDO</v>
      </c>
      <c r="QYW120" s="12" t="str">
        <v>Kg</v>
      </c>
      <c r="QYX120" s="4">
        <v>22</v>
      </c>
      <c r="QYY120" s="1">
        <f t="shared" ref="QYY120" si="9708">(QYY118+QYY119)*0.03</f>
        <v>0.1</v>
      </c>
      <c r="QYZ120" s="4">
        <f t="shared" si="3042"/>
        <v>2.2000000000000002</v>
      </c>
      <c r="QZC120" s="1" t="s">
        <v>539</v>
      </c>
      <c r="QZD120" s="4" t="str" cm="1">
        <f t="array" ref="QZD120:QZF120">IFERROR(VLOOKUP(QZC120,[1]MA!$A$6:$D$32,{2,3,4},0),IFERROR(VLOOKUP(QZC120,[1]MO!$A$6:$D$26,{2,3,4},0),IFERROR(VLOOKUP(QZC120,[1]MQ!$A$6:$D$26,{2,3,4},0),IFERROR(VLOOKUP(QZC120,[1]BA!$A$6:$H$184,{2,5,8},0),{"No encontrado","X","X"}))))</f>
        <v>ALAMBRE RECOCIDO</v>
      </c>
      <c r="QZE120" s="12" t="str">
        <v>Kg</v>
      </c>
      <c r="QZF120" s="4">
        <v>22</v>
      </c>
      <c r="QZG120" s="1">
        <f t="shared" ref="QZG120" si="9709">(QZG118+QZG119)*0.03</f>
        <v>0.1</v>
      </c>
      <c r="QZH120" s="4">
        <f t="shared" si="3044"/>
        <v>2.2000000000000002</v>
      </c>
      <c r="QZK120" s="1" t="s">
        <v>539</v>
      </c>
      <c r="QZL120" s="4" t="str" cm="1">
        <f t="array" ref="QZL120:QZN120">IFERROR(VLOOKUP(QZK120,[1]MA!$A$6:$D$32,{2,3,4},0),IFERROR(VLOOKUP(QZK120,[1]MO!$A$6:$D$26,{2,3,4},0),IFERROR(VLOOKUP(QZK120,[1]MQ!$A$6:$D$26,{2,3,4},0),IFERROR(VLOOKUP(QZK120,[1]BA!$A$6:$H$184,{2,5,8},0),{"No encontrado","X","X"}))))</f>
        <v>ALAMBRE RECOCIDO</v>
      </c>
      <c r="QZM120" s="12" t="str">
        <v>Kg</v>
      </c>
      <c r="QZN120" s="4">
        <v>22</v>
      </c>
      <c r="QZO120" s="1">
        <f t="shared" ref="QZO120" si="9710">(QZO118+QZO119)*0.03</f>
        <v>0.1</v>
      </c>
      <c r="QZP120" s="4">
        <f t="shared" si="3046"/>
        <v>2.2000000000000002</v>
      </c>
      <c r="QZS120" s="1" t="s">
        <v>539</v>
      </c>
      <c r="QZT120" s="4" t="str" cm="1">
        <f t="array" ref="QZT120:QZV120">IFERROR(VLOOKUP(QZS120,[1]MA!$A$6:$D$32,{2,3,4},0),IFERROR(VLOOKUP(QZS120,[1]MO!$A$6:$D$26,{2,3,4},0),IFERROR(VLOOKUP(QZS120,[1]MQ!$A$6:$D$26,{2,3,4},0),IFERROR(VLOOKUP(QZS120,[1]BA!$A$6:$H$184,{2,5,8},0),{"No encontrado","X","X"}))))</f>
        <v>ALAMBRE RECOCIDO</v>
      </c>
      <c r="QZU120" s="12" t="str">
        <v>Kg</v>
      </c>
      <c r="QZV120" s="4">
        <v>22</v>
      </c>
      <c r="QZW120" s="1">
        <f t="shared" ref="QZW120" si="9711">(QZW118+QZW119)*0.03</f>
        <v>0.1</v>
      </c>
      <c r="QZX120" s="4">
        <f t="shared" si="3048"/>
        <v>2.2000000000000002</v>
      </c>
      <c r="RAA120" s="1" t="s">
        <v>539</v>
      </c>
      <c r="RAB120" s="4" t="str" cm="1">
        <f t="array" ref="RAB120:RAD120">IFERROR(VLOOKUP(RAA120,[1]MA!$A$6:$D$32,{2,3,4},0),IFERROR(VLOOKUP(RAA120,[1]MO!$A$6:$D$26,{2,3,4},0),IFERROR(VLOOKUP(RAA120,[1]MQ!$A$6:$D$26,{2,3,4},0),IFERROR(VLOOKUP(RAA120,[1]BA!$A$6:$H$184,{2,5,8},0),{"No encontrado","X","X"}))))</f>
        <v>ALAMBRE RECOCIDO</v>
      </c>
      <c r="RAC120" s="12" t="str">
        <v>Kg</v>
      </c>
      <c r="RAD120" s="4">
        <v>22</v>
      </c>
      <c r="RAE120" s="1">
        <f t="shared" ref="RAE120" si="9712">(RAE118+RAE119)*0.03</f>
        <v>0.1</v>
      </c>
      <c r="RAF120" s="4">
        <f t="shared" si="3050"/>
        <v>2.2000000000000002</v>
      </c>
      <c r="RAI120" s="1" t="s">
        <v>539</v>
      </c>
      <c r="RAJ120" s="4" t="str" cm="1">
        <f t="array" ref="RAJ120:RAL120">IFERROR(VLOOKUP(RAI120,[1]MA!$A$6:$D$32,{2,3,4},0),IFERROR(VLOOKUP(RAI120,[1]MO!$A$6:$D$26,{2,3,4},0),IFERROR(VLOOKUP(RAI120,[1]MQ!$A$6:$D$26,{2,3,4},0),IFERROR(VLOOKUP(RAI120,[1]BA!$A$6:$H$184,{2,5,8},0),{"No encontrado","X","X"}))))</f>
        <v>ALAMBRE RECOCIDO</v>
      </c>
      <c r="RAK120" s="12" t="str">
        <v>Kg</v>
      </c>
      <c r="RAL120" s="4">
        <v>22</v>
      </c>
      <c r="RAM120" s="1">
        <f t="shared" ref="RAM120" si="9713">(RAM118+RAM119)*0.03</f>
        <v>0.1</v>
      </c>
      <c r="RAN120" s="4">
        <f t="shared" si="3052"/>
        <v>2.2000000000000002</v>
      </c>
      <c r="RAQ120" s="1" t="s">
        <v>539</v>
      </c>
      <c r="RAR120" s="4" t="str" cm="1">
        <f t="array" ref="RAR120:RAT120">IFERROR(VLOOKUP(RAQ120,[1]MA!$A$6:$D$32,{2,3,4},0),IFERROR(VLOOKUP(RAQ120,[1]MO!$A$6:$D$26,{2,3,4},0),IFERROR(VLOOKUP(RAQ120,[1]MQ!$A$6:$D$26,{2,3,4},0),IFERROR(VLOOKUP(RAQ120,[1]BA!$A$6:$H$184,{2,5,8},0),{"No encontrado","X","X"}))))</f>
        <v>ALAMBRE RECOCIDO</v>
      </c>
      <c r="RAS120" s="12" t="str">
        <v>Kg</v>
      </c>
      <c r="RAT120" s="4">
        <v>22</v>
      </c>
      <c r="RAU120" s="1">
        <f t="shared" ref="RAU120" si="9714">(RAU118+RAU119)*0.03</f>
        <v>0.1</v>
      </c>
      <c r="RAV120" s="4">
        <f t="shared" si="3054"/>
        <v>2.2000000000000002</v>
      </c>
      <c r="RAY120" s="1" t="s">
        <v>539</v>
      </c>
      <c r="RAZ120" s="4" t="str" cm="1">
        <f t="array" ref="RAZ120:RBB120">IFERROR(VLOOKUP(RAY120,[1]MA!$A$6:$D$32,{2,3,4},0),IFERROR(VLOOKUP(RAY120,[1]MO!$A$6:$D$26,{2,3,4},0),IFERROR(VLOOKUP(RAY120,[1]MQ!$A$6:$D$26,{2,3,4},0),IFERROR(VLOOKUP(RAY120,[1]BA!$A$6:$H$184,{2,5,8},0),{"No encontrado","X","X"}))))</f>
        <v>ALAMBRE RECOCIDO</v>
      </c>
      <c r="RBA120" s="12" t="str">
        <v>Kg</v>
      </c>
      <c r="RBB120" s="4">
        <v>22</v>
      </c>
      <c r="RBC120" s="1">
        <f t="shared" ref="RBC120" si="9715">(RBC118+RBC119)*0.03</f>
        <v>0.1</v>
      </c>
      <c r="RBD120" s="4">
        <f t="shared" si="3056"/>
        <v>2.2000000000000002</v>
      </c>
      <c r="RBG120" s="1" t="s">
        <v>539</v>
      </c>
      <c r="RBH120" s="4" t="str" cm="1">
        <f t="array" ref="RBH120:RBJ120">IFERROR(VLOOKUP(RBG120,[1]MA!$A$6:$D$32,{2,3,4},0),IFERROR(VLOOKUP(RBG120,[1]MO!$A$6:$D$26,{2,3,4},0),IFERROR(VLOOKUP(RBG120,[1]MQ!$A$6:$D$26,{2,3,4},0),IFERROR(VLOOKUP(RBG120,[1]BA!$A$6:$H$184,{2,5,8},0),{"No encontrado","X","X"}))))</f>
        <v>ALAMBRE RECOCIDO</v>
      </c>
      <c r="RBI120" s="12" t="str">
        <v>Kg</v>
      </c>
      <c r="RBJ120" s="4">
        <v>22</v>
      </c>
      <c r="RBK120" s="1">
        <f t="shared" ref="RBK120" si="9716">(RBK118+RBK119)*0.03</f>
        <v>0.1</v>
      </c>
      <c r="RBL120" s="4">
        <f t="shared" si="3058"/>
        <v>2.2000000000000002</v>
      </c>
      <c r="RBO120" s="1" t="s">
        <v>539</v>
      </c>
      <c r="RBP120" s="4" t="str" cm="1">
        <f t="array" ref="RBP120:RBR120">IFERROR(VLOOKUP(RBO120,[1]MA!$A$6:$D$32,{2,3,4},0),IFERROR(VLOOKUP(RBO120,[1]MO!$A$6:$D$26,{2,3,4},0),IFERROR(VLOOKUP(RBO120,[1]MQ!$A$6:$D$26,{2,3,4},0),IFERROR(VLOOKUP(RBO120,[1]BA!$A$6:$H$184,{2,5,8},0),{"No encontrado","X","X"}))))</f>
        <v>ALAMBRE RECOCIDO</v>
      </c>
      <c r="RBQ120" s="12" t="str">
        <v>Kg</v>
      </c>
      <c r="RBR120" s="4">
        <v>22</v>
      </c>
      <c r="RBS120" s="1">
        <f t="shared" ref="RBS120" si="9717">(RBS118+RBS119)*0.03</f>
        <v>0.1</v>
      </c>
      <c r="RBT120" s="4">
        <f t="shared" si="3060"/>
        <v>2.2000000000000002</v>
      </c>
      <c r="RBW120" s="1" t="s">
        <v>539</v>
      </c>
      <c r="RBX120" s="4" t="str" cm="1">
        <f t="array" ref="RBX120:RBZ120">IFERROR(VLOOKUP(RBW120,[1]MA!$A$6:$D$32,{2,3,4},0),IFERROR(VLOOKUP(RBW120,[1]MO!$A$6:$D$26,{2,3,4},0),IFERROR(VLOOKUP(RBW120,[1]MQ!$A$6:$D$26,{2,3,4},0),IFERROR(VLOOKUP(RBW120,[1]BA!$A$6:$H$184,{2,5,8},0),{"No encontrado","X","X"}))))</f>
        <v>ALAMBRE RECOCIDO</v>
      </c>
      <c r="RBY120" s="12" t="str">
        <v>Kg</v>
      </c>
      <c r="RBZ120" s="4">
        <v>22</v>
      </c>
      <c r="RCA120" s="1">
        <f t="shared" ref="RCA120" si="9718">(RCA118+RCA119)*0.03</f>
        <v>0.1</v>
      </c>
      <c r="RCB120" s="4">
        <f t="shared" si="3062"/>
        <v>2.2000000000000002</v>
      </c>
      <c r="RCE120" s="1" t="s">
        <v>539</v>
      </c>
      <c r="RCF120" s="4" t="str" cm="1">
        <f t="array" ref="RCF120:RCH120">IFERROR(VLOOKUP(RCE120,[1]MA!$A$6:$D$32,{2,3,4},0),IFERROR(VLOOKUP(RCE120,[1]MO!$A$6:$D$26,{2,3,4},0),IFERROR(VLOOKUP(RCE120,[1]MQ!$A$6:$D$26,{2,3,4},0),IFERROR(VLOOKUP(RCE120,[1]BA!$A$6:$H$184,{2,5,8},0),{"No encontrado","X","X"}))))</f>
        <v>ALAMBRE RECOCIDO</v>
      </c>
      <c r="RCG120" s="12" t="str">
        <v>Kg</v>
      </c>
      <c r="RCH120" s="4">
        <v>22</v>
      </c>
      <c r="RCI120" s="1">
        <f t="shared" ref="RCI120" si="9719">(RCI118+RCI119)*0.03</f>
        <v>0.1</v>
      </c>
      <c r="RCJ120" s="4">
        <f t="shared" si="3064"/>
        <v>2.2000000000000002</v>
      </c>
      <c r="RCM120" s="1" t="s">
        <v>539</v>
      </c>
      <c r="RCN120" s="4" t="str" cm="1">
        <f t="array" ref="RCN120:RCP120">IFERROR(VLOOKUP(RCM120,[1]MA!$A$6:$D$32,{2,3,4},0),IFERROR(VLOOKUP(RCM120,[1]MO!$A$6:$D$26,{2,3,4},0),IFERROR(VLOOKUP(RCM120,[1]MQ!$A$6:$D$26,{2,3,4},0),IFERROR(VLOOKUP(RCM120,[1]BA!$A$6:$H$184,{2,5,8},0),{"No encontrado","X","X"}))))</f>
        <v>ALAMBRE RECOCIDO</v>
      </c>
      <c r="RCO120" s="12" t="str">
        <v>Kg</v>
      </c>
      <c r="RCP120" s="4">
        <v>22</v>
      </c>
      <c r="RCQ120" s="1">
        <f t="shared" ref="RCQ120" si="9720">(RCQ118+RCQ119)*0.03</f>
        <v>0.1</v>
      </c>
      <c r="RCR120" s="4">
        <f t="shared" si="3066"/>
        <v>2.2000000000000002</v>
      </c>
      <c r="RCU120" s="1" t="s">
        <v>539</v>
      </c>
      <c r="RCV120" s="4" t="str" cm="1">
        <f t="array" ref="RCV120:RCX120">IFERROR(VLOOKUP(RCU120,[1]MA!$A$6:$D$32,{2,3,4},0),IFERROR(VLOOKUP(RCU120,[1]MO!$A$6:$D$26,{2,3,4},0),IFERROR(VLOOKUP(RCU120,[1]MQ!$A$6:$D$26,{2,3,4},0),IFERROR(VLOOKUP(RCU120,[1]BA!$A$6:$H$184,{2,5,8},0),{"No encontrado","X","X"}))))</f>
        <v>ALAMBRE RECOCIDO</v>
      </c>
      <c r="RCW120" s="12" t="str">
        <v>Kg</v>
      </c>
      <c r="RCX120" s="4">
        <v>22</v>
      </c>
      <c r="RCY120" s="1">
        <f t="shared" ref="RCY120" si="9721">(RCY118+RCY119)*0.03</f>
        <v>0.1</v>
      </c>
      <c r="RCZ120" s="4">
        <f t="shared" si="3068"/>
        <v>2.2000000000000002</v>
      </c>
      <c r="RDC120" s="1" t="s">
        <v>539</v>
      </c>
      <c r="RDD120" s="4" t="str" cm="1">
        <f t="array" ref="RDD120:RDF120">IFERROR(VLOOKUP(RDC120,[1]MA!$A$6:$D$32,{2,3,4},0),IFERROR(VLOOKUP(RDC120,[1]MO!$A$6:$D$26,{2,3,4},0),IFERROR(VLOOKUP(RDC120,[1]MQ!$A$6:$D$26,{2,3,4},0),IFERROR(VLOOKUP(RDC120,[1]BA!$A$6:$H$184,{2,5,8},0),{"No encontrado","X","X"}))))</f>
        <v>ALAMBRE RECOCIDO</v>
      </c>
      <c r="RDE120" s="12" t="str">
        <v>Kg</v>
      </c>
      <c r="RDF120" s="4">
        <v>22</v>
      </c>
      <c r="RDG120" s="1">
        <f t="shared" ref="RDG120" si="9722">(RDG118+RDG119)*0.03</f>
        <v>0.1</v>
      </c>
      <c r="RDH120" s="4">
        <f t="shared" si="3070"/>
        <v>2.2000000000000002</v>
      </c>
      <c r="RDK120" s="1" t="s">
        <v>539</v>
      </c>
      <c r="RDL120" s="4" t="str" cm="1">
        <f t="array" ref="RDL120:RDN120">IFERROR(VLOOKUP(RDK120,[1]MA!$A$6:$D$32,{2,3,4},0),IFERROR(VLOOKUP(RDK120,[1]MO!$A$6:$D$26,{2,3,4},0),IFERROR(VLOOKUP(RDK120,[1]MQ!$A$6:$D$26,{2,3,4},0),IFERROR(VLOOKUP(RDK120,[1]BA!$A$6:$H$184,{2,5,8},0),{"No encontrado","X","X"}))))</f>
        <v>ALAMBRE RECOCIDO</v>
      </c>
      <c r="RDM120" s="12" t="str">
        <v>Kg</v>
      </c>
      <c r="RDN120" s="4">
        <v>22</v>
      </c>
      <c r="RDO120" s="1">
        <f t="shared" ref="RDO120" si="9723">(RDO118+RDO119)*0.03</f>
        <v>0.1</v>
      </c>
      <c r="RDP120" s="4">
        <f t="shared" si="3072"/>
        <v>2.2000000000000002</v>
      </c>
      <c r="RDS120" s="1" t="s">
        <v>539</v>
      </c>
      <c r="RDT120" s="4" t="str" cm="1">
        <f t="array" ref="RDT120:RDV120">IFERROR(VLOOKUP(RDS120,[1]MA!$A$6:$D$32,{2,3,4},0),IFERROR(VLOOKUP(RDS120,[1]MO!$A$6:$D$26,{2,3,4},0),IFERROR(VLOOKUP(RDS120,[1]MQ!$A$6:$D$26,{2,3,4},0),IFERROR(VLOOKUP(RDS120,[1]BA!$A$6:$H$184,{2,5,8},0),{"No encontrado","X","X"}))))</f>
        <v>ALAMBRE RECOCIDO</v>
      </c>
      <c r="RDU120" s="12" t="str">
        <v>Kg</v>
      </c>
      <c r="RDV120" s="4">
        <v>22</v>
      </c>
      <c r="RDW120" s="1">
        <f t="shared" ref="RDW120" si="9724">(RDW118+RDW119)*0.03</f>
        <v>0.1</v>
      </c>
      <c r="RDX120" s="4">
        <f t="shared" si="3074"/>
        <v>2.2000000000000002</v>
      </c>
      <c r="REA120" s="1" t="s">
        <v>539</v>
      </c>
      <c r="REB120" s="4" t="str" cm="1">
        <f t="array" ref="REB120:RED120">IFERROR(VLOOKUP(REA120,[1]MA!$A$6:$D$32,{2,3,4},0),IFERROR(VLOOKUP(REA120,[1]MO!$A$6:$D$26,{2,3,4},0),IFERROR(VLOOKUP(REA120,[1]MQ!$A$6:$D$26,{2,3,4},0),IFERROR(VLOOKUP(REA120,[1]BA!$A$6:$H$184,{2,5,8},0),{"No encontrado","X","X"}))))</f>
        <v>ALAMBRE RECOCIDO</v>
      </c>
      <c r="REC120" s="12" t="str">
        <v>Kg</v>
      </c>
      <c r="RED120" s="4">
        <v>22</v>
      </c>
      <c r="REE120" s="1">
        <f t="shared" ref="REE120" si="9725">(REE118+REE119)*0.03</f>
        <v>0.1</v>
      </c>
      <c r="REF120" s="4">
        <f t="shared" si="3076"/>
        <v>2.2000000000000002</v>
      </c>
      <c r="REI120" s="1" t="s">
        <v>539</v>
      </c>
      <c r="REJ120" s="4" t="str" cm="1">
        <f t="array" ref="REJ120:REL120">IFERROR(VLOOKUP(REI120,[1]MA!$A$6:$D$32,{2,3,4},0),IFERROR(VLOOKUP(REI120,[1]MO!$A$6:$D$26,{2,3,4},0),IFERROR(VLOOKUP(REI120,[1]MQ!$A$6:$D$26,{2,3,4},0),IFERROR(VLOOKUP(REI120,[1]BA!$A$6:$H$184,{2,5,8},0),{"No encontrado","X","X"}))))</f>
        <v>ALAMBRE RECOCIDO</v>
      </c>
      <c r="REK120" s="12" t="str">
        <v>Kg</v>
      </c>
      <c r="REL120" s="4">
        <v>22</v>
      </c>
      <c r="REM120" s="1">
        <f t="shared" ref="REM120" si="9726">(REM118+REM119)*0.03</f>
        <v>0.1</v>
      </c>
      <c r="REN120" s="4">
        <f t="shared" si="3078"/>
        <v>2.2000000000000002</v>
      </c>
      <c r="REQ120" s="1" t="s">
        <v>539</v>
      </c>
      <c r="RER120" s="4" t="str" cm="1">
        <f t="array" ref="RER120:RET120">IFERROR(VLOOKUP(REQ120,[1]MA!$A$6:$D$32,{2,3,4},0),IFERROR(VLOOKUP(REQ120,[1]MO!$A$6:$D$26,{2,3,4},0),IFERROR(VLOOKUP(REQ120,[1]MQ!$A$6:$D$26,{2,3,4},0),IFERROR(VLOOKUP(REQ120,[1]BA!$A$6:$H$184,{2,5,8},0),{"No encontrado","X","X"}))))</f>
        <v>ALAMBRE RECOCIDO</v>
      </c>
      <c r="RES120" s="12" t="str">
        <v>Kg</v>
      </c>
      <c r="RET120" s="4">
        <v>22</v>
      </c>
      <c r="REU120" s="1">
        <f t="shared" ref="REU120" si="9727">(REU118+REU119)*0.03</f>
        <v>0.1</v>
      </c>
      <c r="REV120" s="4">
        <f t="shared" si="3080"/>
        <v>2.2000000000000002</v>
      </c>
      <c r="REY120" s="1" t="s">
        <v>539</v>
      </c>
      <c r="REZ120" s="4" t="str" cm="1">
        <f t="array" ref="REZ120:RFB120">IFERROR(VLOOKUP(REY120,[1]MA!$A$6:$D$32,{2,3,4},0),IFERROR(VLOOKUP(REY120,[1]MO!$A$6:$D$26,{2,3,4},0),IFERROR(VLOOKUP(REY120,[1]MQ!$A$6:$D$26,{2,3,4},0),IFERROR(VLOOKUP(REY120,[1]BA!$A$6:$H$184,{2,5,8},0),{"No encontrado","X","X"}))))</f>
        <v>ALAMBRE RECOCIDO</v>
      </c>
      <c r="RFA120" s="12" t="str">
        <v>Kg</v>
      </c>
      <c r="RFB120" s="4">
        <v>22</v>
      </c>
      <c r="RFC120" s="1">
        <f t="shared" ref="RFC120" si="9728">(RFC118+RFC119)*0.03</f>
        <v>0.1</v>
      </c>
      <c r="RFD120" s="4">
        <f t="shared" si="3082"/>
        <v>2.2000000000000002</v>
      </c>
      <c r="RFG120" s="1" t="s">
        <v>539</v>
      </c>
      <c r="RFH120" s="4" t="str" cm="1">
        <f t="array" ref="RFH120:RFJ120">IFERROR(VLOOKUP(RFG120,[1]MA!$A$6:$D$32,{2,3,4},0),IFERROR(VLOOKUP(RFG120,[1]MO!$A$6:$D$26,{2,3,4},0),IFERROR(VLOOKUP(RFG120,[1]MQ!$A$6:$D$26,{2,3,4},0),IFERROR(VLOOKUP(RFG120,[1]BA!$A$6:$H$184,{2,5,8},0),{"No encontrado","X","X"}))))</f>
        <v>ALAMBRE RECOCIDO</v>
      </c>
      <c r="RFI120" s="12" t="str">
        <v>Kg</v>
      </c>
      <c r="RFJ120" s="4">
        <v>22</v>
      </c>
      <c r="RFK120" s="1">
        <f t="shared" ref="RFK120" si="9729">(RFK118+RFK119)*0.03</f>
        <v>0.1</v>
      </c>
      <c r="RFL120" s="4">
        <f t="shared" si="3084"/>
        <v>2.2000000000000002</v>
      </c>
      <c r="RFO120" s="1" t="s">
        <v>539</v>
      </c>
      <c r="RFP120" s="4" t="str" cm="1">
        <f t="array" ref="RFP120:RFR120">IFERROR(VLOOKUP(RFO120,[1]MA!$A$6:$D$32,{2,3,4},0),IFERROR(VLOOKUP(RFO120,[1]MO!$A$6:$D$26,{2,3,4},0),IFERROR(VLOOKUP(RFO120,[1]MQ!$A$6:$D$26,{2,3,4},0),IFERROR(VLOOKUP(RFO120,[1]BA!$A$6:$H$184,{2,5,8},0),{"No encontrado","X","X"}))))</f>
        <v>ALAMBRE RECOCIDO</v>
      </c>
      <c r="RFQ120" s="12" t="str">
        <v>Kg</v>
      </c>
      <c r="RFR120" s="4">
        <v>22</v>
      </c>
      <c r="RFS120" s="1">
        <f t="shared" ref="RFS120" si="9730">(RFS118+RFS119)*0.03</f>
        <v>0.1</v>
      </c>
      <c r="RFT120" s="4">
        <f t="shared" si="3086"/>
        <v>2.2000000000000002</v>
      </c>
      <c r="RFW120" s="1" t="s">
        <v>539</v>
      </c>
      <c r="RFX120" s="4" t="str" cm="1">
        <f t="array" ref="RFX120:RFZ120">IFERROR(VLOOKUP(RFW120,[1]MA!$A$6:$D$32,{2,3,4},0),IFERROR(VLOOKUP(RFW120,[1]MO!$A$6:$D$26,{2,3,4},0),IFERROR(VLOOKUP(RFW120,[1]MQ!$A$6:$D$26,{2,3,4},0),IFERROR(VLOOKUP(RFW120,[1]BA!$A$6:$H$184,{2,5,8},0),{"No encontrado","X","X"}))))</f>
        <v>ALAMBRE RECOCIDO</v>
      </c>
      <c r="RFY120" s="12" t="str">
        <v>Kg</v>
      </c>
      <c r="RFZ120" s="4">
        <v>22</v>
      </c>
      <c r="RGA120" s="1">
        <f t="shared" ref="RGA120" si="9731">(RGA118+RGA119)*0.03</f>
        <v>0.1</v>
      </c>
      <c r="RGB120" s="4">
        <f t="shared" si="3088"/>
        <v>2.2000000000000002</v>
      </c>
      <c r="RGE120" s="1" t="s">
        <v>539</v>
      </c>
      <c r="RGF120" s="4" t="str" cm="1">
        <f t="array" ref="RGF120:RGH120">IFERROR(VLOOKUP(RGE120,[1]MA!$A$6:$D$32,{2,3,4},0),IFERROR(VLOOKUP(RGE120,[1]MO!$A$6:$D$26,{2,3,4},0),IFERROR(VLOOKUP(RGE120,[1]MQ!$A$6:$D$26,{2,3,4},0),IFERROR(VLOOKUP(RGE120,[1]BA!$A$6:$H$184,{2,5,8},0),{"No encontrado","X","X"}))))</f>
        <v>ALAMBRE RECOCIDO</v>
      </c>
      <c r="RGG120" s="12" t="str">
        <v>Kg</v>
      </c>
      <c r="RGH120" s="4">
        <v>22</v>
      </c>
      <c r="RGI120" s="1">
        <f t="shared" ref="RGI120" si="9732">(RGI118+RGI119)*0.03</f>
        <v>0.1</v>
      </c>
      <c r="RGJ120" s="4">
        <f t="shared" si="3090"/>
        <v>2.2000000000000002</v>
      </c>
      <c r="RGM120" s="1" t="s">
        <v>539</v>
      </c>
      <c r="RGN120" s="4" t="str" cm="1">
        <f t="array" ref="RGN120:RGP120">IFERROR(VLOOKUP(RGM120,[1]MA!$A$6:$D$32,{2,3,4},0),IFERROR(VLOOKUP(RGM120,[1]MO!$A$6:$D$26,{2,3,4},0),IFERROR(VLOOKUP(RGM120,[1]MQ!$A$6:$D$26,{2,3,4},0),IFERROR(VLOOKUP(RGM120,[1]BA!$A$6:$H$184,{2,5,8},0),{"No encontrado","X","X"}))))</f>
        <v>ALAMBRE RECOCIDO</v>
      </c>
      <c r="RGO120" s="12" t="str">
        <v>Kg</v>
      </c>
      <c r="RGP120" s="4">
        <v>22</v>
      </c>
      <c r="RGQ120" s="1">
        <f t="shared" ref="RGQ120" si="9733">(RGQ118+RGQ119)*0.03</f>
        <v>0.1</v>
      </c>
      <c r="RGR120" s="4">
        <f t="shared" si="3092"/>
        <v>2.2000000000000002</v>
      </c>
      <c r="RGU120" s="1" t="s">
        <v>539</v>
      </c>
      <c r="RGV120" s="4" t="str" cm="1">
        <f t="array" ref="RGV120:RGX120">IFERROR(VLOOKUP(RGU120,[1]MA!$A$6:$D$32,{2,3,4},0),IFERROR(VLOOKUP(RGU120,[1]MO!$A$6:$D$26,{2,3,4},0),IFERROR(VLOOKUP(RGU120,[1]MQ!$A$6:$D$26,{2,3,4},0),IFERROR(VLOOKUP(RGU120,[1]BA!$A$6:$H$184,{2,5,8},0),{"No encontrado","X","X"}))))</f>
        <v>ALAMBRE RECOCIDO</v>
      </c>
      <c r="RGW120" s="12" t="str">
        <v>Kg</v>
      </c>
      <c r="RGX120" s="4">
        <v>22</v>
      </c>
      <c r="RGY120" s="1">
        <f t="shared" ref="RGY120" si="9734">(RGY118+RGY119)*0.03</f>
        <v>0.1</v>
      </c>
      <c r="RGZ120" s="4">
        <f t="shared" si="3094"/>
        <v>2.2000000000000002</v>
      </c>
      <c r="RHC120" s="1" t="s">
        <v>539</v>
      </c>
      <c r="RHD120" s="4" t="str" cm="1">
        <f t="array" ref="RHD120:RHF120">IFERROR(VLOOKUP(RHC120,[1]MA!$A$6:$D$32,{2,3,4},0),IFERROR(VLOOKUP(RHC120,[1]MO!$A$6:$D$26,{2,3,4},0),IFERROR(VLOOKUP(RHC120,[1]MQ!$A$6:$D$26,{2,3,4},0),IFERROR(VLOOKUP(RHC120,[1]BA!$A$6:$H$184,{2,5,8},0),{"No encontrado","X","X"}))))</f>
        <v>ALAMBRE RECOCIDO</v>
      </c>
      <c r="RHE120" s="12" t="str">
        <v>Kg</v>
      </c>
      <c r="RHF120" s="4">
        <v>22</v>
      </c>
      <c r="RHG120" s="1">
        <f t="shared" ref="RHG120" si="9735">(RHG118+RHG119)*0.03</f>
        <v>0.1</v>
      </c>
      <c r="RHH120" s="4">
        <f t="shared" si="3096"/>
        <v>2.2000000000000002</v>
      </c>
      <c r="RHK120" s="1" t="s">
        <v>539</v>
      </c>
      <c r="RHL120" s="4" t="str" cm="1">
        <f t="array" ref="RHL120:RHN120">IFERROR(VLOOKUP(RHK120,[1]MA!$A$6:$D$32,{2,3,4},0),IFERROR(VLOOKUP(RHK120,[1]MO!$A$6:$D$26,{2,3,4},0),IFERROR(VLOOKUP(RHK120,[1]MQ!$A$6:$D$26,{2,3,4},0),IFERROR(VLOOKUP(RHK120,[1]BA!$A$6:$H$184,{2,5,8},0),{"No encontrado","X","X"}))))</f>
        <v>ALAMBRE RECOCIDO</v>
      </c>
      <c r="RHM120" s="12" t="str">
        <v>Kg</v>
      </c>
      <c r="RHN120" s="4">
        <v>22</v>
      </c>
      <c r="RHO120" s="1">
        <f t="shared" ref="RHO120" si="9736">(RHO118+RHO119)*0.03</f>
        <v>0.1</v>
      </c>
      <c r="RHP120" s="4">
        <f t="shared" si="3098"/>
        <v>2.2000000000000002</v>
      </c>
      <c r="RHS120" s="1" t="s">
        <v>539</v>
      </c>
      <c r="RHT120" s="4" t="str" cm="1">
        <f t="array" ref="RHT120:RHV120">IFERROR(VLOOKUP(RHS120,[1]MA!$A$6:$D$32,{2,3,4},0),IFERROR(VLOOKUP(RHS120,[1]MO!$A$6:$D$26,{2,3,4},0),IFERROR(VLOOKUP(RHS120,[1]MQ!$A$6:$D$26,{2,3,4},0),IFERROR(VLOOKUP(RHS120,[1]BA!$A$6:$H$184,{2,5,8},0),{"No encontrado","X","X"}))))</f>
        <v>ALAMBRE RECOCIDO</v>
      </c>
      <c r="RHU120" s="12" t="str">
        <v>Kg</v>
      </c>
      <c r="RHV120" s="4">
        <v>22</v>
      </c>
      <c r="RHW120" s="1">
        <f t="shared" ref="RHW120" si="9737">(RHW118+RHW119)*0.03</f>
        <v>0.1</v>
      </c>
      <c r="RHX120" s="4">
        <f t="shared" si="3100"/>
        <v>2.2000000000000002</v>
      </c>
      <c r="RIA120" s="1" t="s">
        <v>539</v>
      </c>
      <c r="RIB120" s="4" t="str" cm="1">
        <f t="array" ref="RIB120:RID120">IFERROR(VLOOKUP(RIA120,[1]MA!$A$6:$D$32,{2,3,4},0),IFERROR(VLOOKUP(RIA120,[1]MO!$A$6:$D$26,{2,3,4},0),IFERROR(VLOOKUP(RIA120,[1]MQ!$A$6:$D$26,{2,3,4},0),IFERROR(VLOOKUP(RIA120,[1]BA!$A$6:$H$184,{2,5,8},0),{"No encontrado","X","X"}))))</f>
        <v>ALAMBRE RECOCIDO</v>
      </c>
      <c r="RIC120" s="12" t="str">
        <v>Kg</v>
      </c>
      <c r="RID120" s="4">
        <v>22</v>
      </c>
      <c r="RIE120" s="1">
        <f t="shared" ref="RIE120" si="9738">(RIE118+RIE119)*0.03</f>
        <v>0.1</v>
      </c>
      <c r="RIF120" s="4">
        <f t="shared" si="3102"/>
        <v>2.2000000000000002</v>
      </c>
      <c r="RII120" s="1" t="s">
        <v>539</v>
      </c>
      <c r="RIJ120" s="4" t="str" cm="1">
        <f t="array" ref="RIJ120:RIL120">IFERROR(VLOOKUP(RII120,[1]MA!$A$6:$D$32,{2,3,4},0),IFERROR(VLOOKUP(RII120,[1]MO!$A$6:$D$26,{2,3,4},0),IFERROR(VLOOKUP(RII120,[1]MQ!$A$6:$D$26,{2,3,4},0),IFERROR(VLOOKUP(RII120,[1]BA!$A$6:$H$184,{2,5,8},0),{"No encontrado","X","X"}))))</f>
        <v>ALAMBRE RECOCIDO</v>
      </c>
      <c r="RIK120" s="12" t="str">
        <v>Kg</v>
      </c>
      <c r="RIL120" s="4">
        <v>22</v>
      </c>
      <c r="RIM120" s="1">
        <f t="shared" ref="RIM120" si="9739">(RIM118+RIM119)*0.03</f>
        <v>0.1</v>
      </c>
      <c r="RIN120" s="4">
        <f t="shared" si="3104"/>
        <v>2.2000000000000002</v>
      </c>
      <c r="RIQ120" s="1" t="s">
        <v>539</v>
      </c>
      <c r="RIR120" s="4" t="str" cm="1">
        <f t="array" ref="RIR120:RIT120">IFERROR(VLOOKUP(RIQ120,[1]MA!$A$6:$D$32,{2,3,4},0),IFERROR(VLOOKUP(RIQ120,[1]MO!$A$6:$D$26,{2,3,4},0),IFERROR(VLOOKUP(RIQ120,[1]MQ!$A$6:$D$26,{2,3,4},0),IFERROR(VLOOKUP(RIQ120,[1]BA!$A$6:$H$184,{2,5,8},0),{"No encontrado","X","X"}))))</f>
        <v>ALAMBRE RECOCIDO</v>
      </c>
      <c r="RIS120" s="12" t="str">
        <v>Kg</v>
      </c>
      <c r="RIT120" s="4">
        <v>22</v>
      </c>
      <c r="RIU120" s="1">
        <f t="shared" ref="RIU120" si="9740">(RIU118+RIU119)*0.03</f>
        <v>0.1</v>
      </c>
      <c r="RIV120" s="4">
        <f t="shared" si="3106"/>
        <v>2.2000000000000002</v>
      </c>
      <c r="RIY120" s="1" t="s">
        <v>539</v>
      </c>
      <c r="RIZ120" s="4" t="str" cm="1">
        <f t="array" ref="RIZ120:RJB120">IFERROR(VLOOKUP(RIY120,[1]MA!$A$6:$D$32,{2,3,4},0),IFERROR(VLOOKUP(RIY120,[1]MO!$A$6:$D$26,{2,3,4},0),IFERROR(VLOOKUP(RIY120,[1]MQ!$A$6:$D$26,{2,3,4},0),IFERROR(VLOOKUP(RIY120,[1]BA!$A$6:$H$184,{2,5,8},0),{"No encontrado","X","X"}))))</f>
        <v>ALAMBRE RECOCIDO</v>
      </c>
      <c r="RJA120" s="12" t="str">
        <v>Kg</v>
      </c>
      <c r="RJB120" s="4">
        <v>22</v>
      </c>
      <c r="RJC120" s="1">
        <f t="shared" ref="RJC120" si="9741">(RJC118+RJC119)*0.03</f>
        <v>0.1</v>
      </c>
      <c r="RJD120" s="4">
        <f t="shared" si="3108"/>
        <v>2.2000000000000002</v>
      </c>
      <c r="RJG120" s="1" t="s">
        <v>539</v>
      </c>
      <c r="RJH120" s="4" t="str" cm="1">
        <f t="array" ref="RJH120:RJJ120">IFERROR(VLOOKUP(RJG120,[1]MA!$A$6:$D$32,{2,3,4},0),IFERROR(VLOOKUP(RJG120,[1]MO!$A$6:$D$26,{2,3,4},0),IFERROR(VLOOKUP(RJG120,[1]MQ!$A$6:$D$26,{2,3,4},0),IFERROR(VLOOKUP(RJG120,[1]BA!$A$6:$H$184,{2,5,8},0),{"No encontrado","X","X"}))))</f>
        <v>ALAMBRE RECOCIDO</v>
      </c>
      <c r="RJI120" s="12" t="str">
        <v>Kg</v>
      </c>
      <c r="RJJ120" s="4">
        <v>22</v>
      </c>
      <c r="RJK120" s="1">
        <f t="shared" ref="RJK120" si="9742">(RJK118+RJK119)*0.03</f>
        <v>0.1</v>
      </c>
      <c r="RJL120" s="4">
        <f t="shared" si="3110"/>
        <v>2.2000000000000002</v>
      </c>
      <c r="RJO120" s="1" t="s">
        <v>539</v>
      </c>
      <c r="RJP120" s="4" t="str" cm="1">
        <f t="array" ref="RJP120:RJR120">IFERROR(VLOOKUP(RJO120,[1]MA!$A$6:$D$32,{2,3,4},0),IFERROR(VLOOKUP(RJO120,[1]MO!$A$6:$D$26,{2,3,4},0),IFERROR(VLOOKUP(RJO120,[1]MQ!$A$6:$D$26,{2,3,4},0),IFERROR(VLOOKUP(RJO120,[1]BA!$A$6:$H$184,{2,5,8},0),{"No encontrado","X","X"}))))</f>
        <v>ALAMBRE RECOCIDO</v>
      </c>
      <c r="RJQ120" s="12" t="str">
        <v>Kg</v>
      </c>
      <c r="RJR120" s="4">
        <v>22</v>
      </c>
      <c r="RJS120" s="1">
        <f t="shared" ref="RJS120" si="9743">(RJS118+RJS119)*0.03</f>
        <v>0.1</v>
      </c>
      <c r="RJT120" s="4">
        <f t="shared" si="3112"/>
        <v>2.2000000000000002</v>
      </c>
      <c r="RJW120" s="1" t="s">
        <v>539</v>
      </c>
      <c r="RJX120" s="4" t="str" cm="1">
        <f t="array" ref="RJX120:RJZ120">IFERROR(VLOOKUP(RJW120,[1]MA!$A$6:$D$32,{2,3,4},0),IFERROR(VLOOKUP(RJW120,[1]MO!$A$6:$D$26,{2,3,4},0),IFERROR(VLOOKUP(RJW120,[1]MQ!$A$6:$D$26,{2,3,4},0),IFERROR(VLOOKUP(RJW120,[1]BA!$A$6:$H$184,{2,5,8},0),{"No encontrado","X","X"}))))</f>
        <v>ALAMBRE RECOCIDO</v>
      </c>
      <c r="RJY120" s="12" t="str">
        <v>Kg</v>
      </c>
      <c r="RJZ120" s="4">
        <v>22</v>
      </c>
      <c r="RKA120" s="1">
        <f t="shared" ref="RKA120" si="9744">(RKA118+RKA119)*0.03</f>
        <v>0.1</v>
      </c>
      <c r="RKB120" s="4">
        <f t="shared" si="3114"/>
        <v>2.2000000000000002</v>
      </c>
      <c r="RKE120" s="1" t="s">
        <v>539</v>
      </c>
      <c r="RKF120" s="4" t="str" cm="1">
        <f t="array" ref="RKF120:RKH120">IFERROR(VLOOKUP(RKE120,[1]MA!$A$6:$D$32,{2,3,4},0),IFERROR(VLOOKUP(RKE120,[1]MO!$A$6:$D$26,{2,3,4},0),IFERROR(VLOOKUP(RKE120,[1]MQ!$A$6:$D$26,{2,3,4},0),IFERROR(VLOOKUP(RKE120,[1]BA!$A$6:$H$184,{2,5,8},0),{"No encontrado","X","X"}))))</f>
        <v>ALAMBRE RECOCIDO</v>
      </c>
      <c r="RKG120" s="12" t="str">
        <v>Kg</v>
      </c>
      <c r="RKH120" s="4">
        <v>22</v>
      </c>
      <c r="RKI120" s="1">
        <f t="shared" ref="RKI120" si="9745">(RKI118+RKI119)*0.03</f>
        <v>0.1</v>
      </c>
      <c r="RKJ120" s="4">
        <f t="shared" si="3116"/>
        <v>2.2000000000000002</v>
      </c>
      <c r="RKM120" s="1" t="s">
        <v>539</v>
      </c>
      <c r="RKN120" s="4" t="str" cm="1">
        <f t="array" ref="RKN120:RKP120">IFERROR(VLOOKUP(RKM120,[1]MA!$A$6:$D$32,{2,3,4},0),IFERROR(VLOOKUP(RKM120,[1]MO!$A$6:$D$26,{2,3,4},0),IFERROR(VLOOKUP(RKM120,[1]MQ!$A$6:$D$26,{2,3,4},0),IFERROR(VLOOKUP(RKM120,[1]BA!$A$6:$H$184,{2,5,8},0),{"No encontrado","X","X"}))))</f>
        <v>ALAMBRE RECOCIDO</v>
      </c>
      <c r="RKO120" s="12" t="str">
        <v>Kg</v>
      </c>
      <c r="RKP120" s="4">
        <v>22</v>
      </c>
      <c r="RKQ120" s="1">
        <f t="shared" ref="RKQ120" si="9746">(RKQ118+RKQ119)*0.03</f>
        <v>0.1</v>
      </c>
      <c r="RKR120" s="4">
        <f t="shared" si="3118"/>
        <v>2.2000000000000002</v>
      </c>
      <c r="RKU120" s="1" t="s">
        <v>539</v>
      </c>
      <c r="RKV120" s="4" t="str" cm="1">
        <f t="array" ref="RKV120:RKX120">IFERROR(VLOOKUP(RKU120,[1]MA!$A$6:$D$32,{2,3,4},0),IFERROR(VLOOKUP(RKU120,[1]MO!$A$6:$D$26,{2,3,4},0),IFERROR(VLOOKUP(RKU120,[1]MQ!$A$6:$D$26,{2,3,4},0),IFERROR(VLOOKUP(RKU120,[1]BA!$A$6:$H$184,{2,5,8},0),{"No encontrado","X","X"}))))</f>
        <v>ALAMBRE RECOCIDO</v>
      </c>
      <c r="RKW120" s="12" t="str">
        <v>Kg</v>
      </c>
      <c r="RKX120" s="4">
        <v>22</v>
      </c>
      <c r="RKY120" s="1">
        <f t="shared" ref="RKY120" si="9747">(RKY118+RKY119)*0.03</f>
        <v>0.1</v>
      </c>
      <c r="RKZ120" s="4">
        <f t="shared" si="3120"/>
        <v>2.2000000000000002</v>
      </c>
      <c r="RLC120" s="1" t="s">
        <v>539</v>
      </c>
      <c r="RLD120" s="4" t="str" cm="1">
        <f t="array" ref="RLD120:RLF120">IFERROR(VLOOKUP(RLC120,[1]MA!$A$6:$D$32,{2,3,4},0),IFERROR(VLOOKUP(RLC120,[1]MO!$A$6:$D$26,{2,3,4},0),IFERROR(VLOOKUP(RLC120,[1]MQ!$A$6:$D$26,{2,3,4},0),IFERROR(VLOOKUP(RLC120,[1]BA!$A$6:$H$184,{2,5,8},0),{"No encontrado","X","X"}))))</f>
        <v>ALAMBRE RECOCIDO</v>
      </c>
      <c r="RLE120" s="12" t="str">
        <v>Kg</v>
      </c>
      <c r="RLF120" s="4">
        <v>22</v>
      </c>
      <c r="RLG120" s="1">
        <f t="shared" ref="RLG120" si="9748">(RLG118+RLG119)*0.03</f>
        <v>0.1</v>
      </c>
      <c r="RLH120" s="4">
        <f t="shared" si="3122"/>
        <v>2.2000000000000002</v>
      </c>
      <c r="RLK120" s="1" t="s">
        <v>539</v>
      </c>
      <c r="RLL120" s="4" t="str" cm="1">
        <f t="array" ref="RLL120:RLN120">IFERROR(VLOOKUP(RLK120,[1]MA!$A$6:$D$32,{2,3,4},0),IFERROR(VLOOKUP(RLK120,[1]MO!$A$6:$D$26,{2,3,4},0),IFERROR(VLOOKUP(RLK120,[1]MQ!$A$6:$D$26,{2,3,4},0),IFERROR(VLOOKUP(RLK120,[1]BA!$A$6:$H$184,{2,5,8},0),{"No encontrado","X","X"}))))</f>
        <v>ALAMBRE RECOCIDO</v>
      </c>
      <c r="RLM120" s="12" t="str">
        <v>Kg</v>
      </c>
      <c r="RLN120" s="4">
        <v>22</v>
      </c>
      <c r="RLO120" s="1">
        <f t="shared" ref="RLO120" si="9749">(RLO118+RLO119)*0.03</f>
        <v>0.1</v>
      </c>
      <c r="RLP120" s="4">
        <f t="shared" si="3124"/>
        <v>2.2000000000000002</v>
      </c>
      <c r="RLS120" s="1" t="s">
        <v>539</v>
      </c>
      <c r="RLT120" s="4" t="str" cm="1">
        <f t="array" ref="RLT120:RLV120">IFERROR(VLOOKUP(RLS120,[1]MA!$A$6:$D$32,{2,3,4},0),IFERROR(VLOOKUP(RLS120,[1]MO!$A$6:$D$26,{2,3,4},0),IFERROR(VLOOKUP(RLS120,[1]MQ!$A$6:$D$26,{2,3,4},0),IFERROR(VLOOKUP(RLS120,[1]BA!$A$6:$H$184,{2,5,8},0),{"No encontrado","X","X"}))))</f>
        <v>ALAMBRE RECOCIDO</v>
      </c>
      <c r="RLU120" s="12" t="str">
        <v>Kg</v>
      </c>
      <c r="RLV120" s="4">
        <v>22</v>
      </c>
      <c r="RLW120" s="1">
        <f t="shared" ref="RLW120" si="9750">(RLW118+RLW119)*0.03</f>
        <v>0.1</v>
      </c>
      <c r="RLX120" s="4">
        <f t="shared" si="3126"/>
        <v>2.2000000000000002</v>
      </c>
      <c r="RMA120" s="1" t="s">
        <v>539</v>
      </c>
      <c r="RMB120" s="4" t="str" cm="1">
        <f t="array" ref="RMB120:RMD120">IFERROR(VLOOKUP(RMA120,[1]MA!$A$6:$D$32,{2,3,4},0),IFERROR(VLOOKUP(RMA120,[1]MO!$A$6:$D$26,{2,3,4},0),IFERROR(VLOOKUP(RMA120,[1]MQ!$A$6:$D$26,{2,3,4},0),IFERROR(VLOOKUP(RMA120,[1]BA!$A$6:$H$184,{2,5,8},0),{"No encontrado","X","X"}))))</f>
        <v>ALAMBRE RECOCIDO</v>
      </c>
      <c r="RMC120" s="12" t="str">
        <v>Kg</v>
      </c>
      <c r="RMD120" s="4">
        <v>22</v>
      </c>
      <c r="RME120" s="1">
        <f t="shared" ref="RME120" si="9751">(RME118+RME119)*0.03</f>
        <v>0.1</v>
      </c>
      <c r="RMF120" s="4">
        <f t="shared" si="3128"/>
        <v>2.2000000000000002</v>
      </c>
      <c r="RMI120" s="1" t="s">
        <v>539</v>
      </c>
      <c r="RMJ120" s="4" t="str" cm="1">
        <f t="array" ref="RMJ120:RML120">IFERROR(VLOOKUP(RMI120,[1]MA!$A$6:$D$32,{2,3,4},0),IFERROR(VLOOKUP(RMI120,[1]MO!$A$6:$D$26,{2,3,4},0),IFERROR(VLOOKUP(RMI120,[1]MQ!$A$6:$D$26,{2,3,4},0),IFERROR(VLOOKUP(RMI120,[1]BA!$A$6:$H$184,{2,5,8},0),{"No encontrado","X","X"}))))</f>
        <v>ALAMBRE RECOCIDO</v>
      </c>
      <c r="RMK120" s="12" t="str">
        <v>Kg</v>
      </c>
      <c r="RML120" s="4">
        <v>22</v>
      </c>
      <c r="RMM120" s="1">
        <f t="shared" ref="RMM120" si="9752">(RMM118+RMM119)*0.03</f>
        <v>0.1</v>
      </c>
      <c r="RMN120" s="4">
        <f t="shared" si="3130"/>
        <v>2.2000000000000002</v>
      </c>
      <c r="RMQ120" s="1" t="s">
        <v>539</v>
      </c>
      <c r="RMR120" s="4" t="str" cm="1">
        <f t="array" ref="RMR120:RMT120">IFERROR(VLOOKUP(RMQ120,[1]MA!$A$6:$D$32,{2,3,4},0),IFERROR(VLOOKUP(RMQ120,[1]MO!$A$6:$D$26,{2,3,4},0),IFERROR(VLOOKUP(RMQ120,[1]MQ!$A$6:$D$26,{2,3,4},0),IFERROR(VLOOKUP(RMQ120,[1]BA!$A$6:$H$184,{2,5,8},0),{"No encontrado","X","X"}))))</f>
        <v>ALAMBRE RECOCIDO</v>
      </c>
      <c r="RMS120" s="12" t="str">
        <v>Kg</v>
      </c>
      <c r="RMT120" s="4">
        <v>22</v>
      </c>
      <c r="RMU120" s="1">
        <f t="shared" ref="RMU120" si="9753">(RMU118+RMU119)*0.03</f>
        <v>0.1</v>
      </c>
      <c r="RMV120" s="4">
        <f t="shared" si="3132"/>
        <v>2.2000000000000002</v>
      </c>
      <c r="RMY120" s="1" t="s">
        <v>539</v>
      </c>
      <c r="RMZ120" s="4" t="str" cm="1">
        <f t="array" ref="RMZ120:RNB120">IFERROR(VLOOKUP(RMY120,[1]MA!$A$6:$D$32,{2,3,4},0),IFERROR(VLOOKUP(RMY120,[1]MO!$A$6:$D$26,{2,3,4},0),IFERROR(VLOOKUP(RMY120,[1]MQ!$A$6:$D$26,{2,3,4},0),IFERROR(VLOOKUP(RMY120,[1]BA!$A$6:$H$184,{2,5,8},0),{"No encontrado","X","X"}))))</f>
        <v>ALAMBRE RECOCIDO</v>
      </c>
      <c r="RNA120" s="12" t="str">
        <v>Kg</v>
      </c>
      <c r="RNB120" s="4">
        <v>22</v>
      </c>
      <c r="RNC120" s="1">
        <f t="shared" ref="RNC120" si="9754">(RNC118+RNC119)*0.03</f>
        <v>0.1</v>
      </c>
      <c r="RND120" s="4">
        <f t="shared" si="3134"/>
        <v>2.2000000000000002</v>
      </c>
      <c r="RNG120" s="1" t="s">
        <v>539</v>
      </c>
      <c r="RNH120" s="4" t="str" cm="1">
        <f t="array" ref="RNH120:RNJ120">IFERROR(VLOOKUP(RNG120,[1]MA!$A$6:$D$32,{2,3,4},0),IFERROR(VLOOKUP(RNG120,[1]MO!$A$6:$D$26,{2,3,4},0),IFERROR(VLOOKUP(RNG120,[1]MQ!$A$6:$D$26,{2,3,4},0),IFERROR(VLOOKUP(RNG120,[1]BA!$A$6:$H$184,{2,5,8},0),{"No encontrado","X","X"}))))</f>
        <v>ALAMBRE RECOCIDO</v>
      </c>
      <c r="RNI120" s="12" t="str">
        <v>Kg</v>
      </c>
      <c r="RNJ120" s="4">
        <v>22</v>
      </c>
      <c r="RNK120" s="1">
        <f t="shared" ref="RNK120" si="9755">(RNK118+RNK119)*0.03</f>
        <v>0.1</v>
      </c>
      <c r="RNL120" s="4">
        <f t="shared" si="3136"/>
        <v>2.2000000000000002</v>
      </c>
      <c r="RNO120" s="1" t="s">
        <v>539</v>
      </c>
      <c r="RNP120" s="4" t="str" cm="1">
        <f t="array" ref="RNP120:RNR120">IFERROR(VLOOKUP(RNO120,[1]MA!$A$6:$D$32,{2,3,4},0),IFERROR(VLOOKUP(RNO120,[1]MO!$A$6:$D$26,{2,3,4},0),IFERROR(VLOOKUP(RNO120,[1]MQ!$A$6:$D$26,{2,3,4},0),IFERROR(VLOOKUP(RNO120,[1]BA!$A$6:$H$184,{2,5,8},0),{"No encontrado","X","X"}))))</f>
        <v>ALAMBRE RECOCIDO</v>
      </c>
      <c r="RNQ120" s="12" t="str">
        <v>Kg</v>
      </c>
      <c r="RNR120" s="4">
        <v>22</v>
      </c>
      <c r="RNS120" s="1">
        <f t="shared" ref="RNS120" si="9756">(RNS118+RNS119)*0.03</f>
        <v>0.1</v>
      </c>
      <c r="RNT120" s="4">
        <f t="shared" si="3138"/>
        <v>2.2000000000000002</v>
      </c>
      <c r="RNW120" s="1" t="s">
        <v>539</v>
      </c>
      <c r="RNX120" s="4" t="str" cm="1">
        <f t="array" ref="RNX120:RNZ120">IFERROR(VLOOKUP(RNW120,[1]MA!$A$6:$D$32,{2,3,4},0),IFERROR(VLOOKUP(RNW120,[1]MO!$A$6:$D$26,{2,3,4},0),IFERROR(VLOOKUP(RNW120,[1]MQ!$A$6:$D$26,{2,3,4},0),IFERROR(VLOOKUP(RNW120,[1]BA!$A$6:$H$184,{2,5,8},0),{"No encontrado","X","X"}))))</f>
        <v>ALAMBRE RECOCIDO</v>
      </c>
      <c r="RNY120" s="12" t="str">
        <v>Kg</v>
      </c>
      <c r="RNZ120" s="4">
        <v>22</v>
      </c>
      <c r="ROA120" s="1">
        <f t="shared" ref="ROA120" si="9757">(ROA118+ROA119)*0.03</f>
        <v>0.1</v>
      </c>
      <c r="ROB120" s="4">
        <f t="shared" si="3140"/>
        <v>2.2000000000000002</v>
      </c>
      <c r="ROE120" s="1" t="s">
        <v>539</v>
      </c>
      <c r="ROF120" s="4" t="str" cm="1">
        <f t="array" ref="ROF120:ROH120">IFERROR(VLOOKUP(ROE120,[1]MA!$A$6:$D$32,{2,3,4},0),IFERROR(VLOOKUP(ROE120,[1]MO!$A$6:$D$26,{2,3,4},0),IFERROR(VLOOKUP(ROE120,[1]MQ!$A$6:$D$26,{2,3,4},0),IFERROR(VLOOKUP(ROE120,[1]BA!$A$6:$H$184,{2,5,8},0),{"No encontrado","X","X"}))))</f>
        <v>ALAMBRE RECOCIDO</v>
      </c>
      <c r="ROG120" s="12" t="str">
        <v>Kg</v>
      </c>
      <c r="ROH120" s="4">
        <v>22</v>
      </c>
      <c r="ROI120" s="1">
        <f t="shared" ref="ROI120" si="9758">(ROI118+ROI119)*0.03</f>
        <v>0.1</v>
      </c>
      <c r="ROJ120" s="4">
        <f t="shared" si="3142"/>
        <v>2.2000000000000002</v>
      </c>
      <c r="ROM120" s="1" t="s">
        <v>539</v>
      </c>
      <c r="RON120" s="4" t="str" cm="1">
        <f t="array" ref="RON120:ROP120">IFERROR(VLOOKUP(ROM120,[1]MA!$A$6:$D$32,{2,3,4},0),IFERROR(VLOOKUP(ROM120,[1]MO!$A$6:$D$26,{2,3,4},0),IFERROR(VLOOKUP(ROM120,[1]MQ!$A$6:$D$26,{2,3,4},0),IFERROR(VLOOKUP(ROM120,[1]BA!$A$6:$H$184,{2,5,8},0),{"No encontrado","X","X"}))))</f>
        <v>ALAMBRE RECOCIDO</v>
      </c>
      <c r="ROO120" s="12" t="str">
        <v>Kg</v>
      </c>
      <c r="ROP120" s="4">
        <v>22</v>
      </c>
      <c r="ROQ120" s="1">
        <f t="shared" ref="ROQ120" si="9759">(ROQ118+ROQ119)*0.03</f>
        <v>0.1</v>
      </c>
      <c r="ROR120" s="4">
        <f t="shared" si="3144"/>
        <v>2.2000000000000002</v>
      </c>
      <c r="ROU120" s="1" t="s">
        <v>539</v>
      </c>
      <c r="ROV120" s="4" t="str" cm="1">
        <f t="array" ref="ROV120:ROX120">IFERROR(VLOOKUP(ROU120,[1]MA!$A$6:$D$32,{2,3,4},0),IFERROR(VLOOKUP(ROU120,[1]MO!$A$6:$D$26,{2,3,4},0),IFERROR(VLOOKUP(ROU120,[1]MQ!$A$6:$D$26,{2,3,4},0),IFERROR(VLOOKUP(ROU120,[1]BA!$A$6:$H$184,{2,5,8},0),{"No encontrado","X","X"}))))</f>
        <v>ALAMBRE RECOCIDO</v>
      </c>
      <c r="ROW120" s="12" t="str">
        <v>Kg</v>
      </c>
      <c r="ROX120" s="4">
        <v>22</v>
      </c>
      <c r="ROY120" s="1">
        <f t="shared" ref="ROY120" si="9760">(ROY118+ROY119)*0.03</f>
        <v>0.1</v>
      </c>
      <c r="ROZ120" s="4">
        <f t="shared" si="3146"/>
        <v>2.2000000000000002</v>
      </c>
      <c r="RPC120" s="1" t="s">
        <v>539</v>
      </c>
      <c r="RPD120" s="4" t="str" cm="1">
        <f t="array" ref="RPD120:RPF120">IFERROR(VLOOKUP(RPC120,[1]MA!$A$6:$D$32,{2,3,4},0),IFERROR(VLOOKUP(RPC120,[1]MO!$A$6:$D$26,{2,3,4},0),IFERROR(VLOOKUP(RPC120,[1]MQ!$A$6:$D$26,{2,3,4},0),IFERROR(VLOOKUP(RPC120,[1]BA!$A$6:$H$184,{2,5,8},0),{"No encontrado","X","X"}))))</f>
        <v>ALAMBRE RECOCIDO</v>
      </c>
      <c r="RPE120" s="12" t="str">
        <v>Kg</v>
      </c>
      <c r="RPF120" s="4">
        <v>22</v>
      </c>
      <c r="RPG120" s="1">
        <f t="shared" ref="RPG120" si="9761">(RPG118+RPG119)*0.03</f>
        <v>0.1</v>
      </c>
      <c r="RPH120" s="4">
        <f t="shared" si="3148"/>
        <v>2.2000000000000002</v>
      </c>
      <c r="RPK120" s="1" t="s">
        <v>539</v>
      </c>
      <c r="RPL120" s="4" t="str" cm="1">
        <f t="array" ref="RPL120:RPN120">IFERROR(VLOOKUP(RPK120,[1]MA!$A$6:$D$32,{2,3,4},0),IFERROR(VLOOKUP(RPK120,[1]MO!$A$6:$D$26,{2,3,4},0),IFERROR(VLOOKUP(RPK120,[1]MQ!$A$6:$D$26,{2,3,4},0),IFERROR(VLOOKUP(RPK120,[1]BA!$A$6:$H$184,{2,5,8},0),{"No encontrado","X","X"}))))</f>
        <v>ALAMBRE RECOCIDO</v>
      </c>
      <c r="RPM120" s="12" t="str">
        <v>Kg</v>
      </c>
      <c r="RPN120" s="4">
        <v>22</v>
      </c>
      <c r="RPO120" s="1">
        <f t="shared" ref="RPO120" si="9762">(RPO118+RPO119)*0.03</f>
        <v>0.1</v>
      </c>
      <c r="RPP120" s="4">
        <f t="shared" si="3150"/>
        <v>2.2000000000000002</v>
      </c>
      <c r="RPS120" s="1" t="s">
        <v>539</v>
      </c>
      <c r="RPT120" s="4" t="str" cm="1">
        <f t="array" ref="RPT120:RPV120">IFERROR(VLOOKUP(RPS120,[1]MA!$A$6:$D$32,{2,3,4},0),IFERROR(VLOOKUP(RPS120,[1]MO!$A$6:$D$26,{2,3,4},0),IFERROR(VLOOKUP(RPS120,[1]MQ!$A$6:$D$26,{2,3,4},0),IFERROR(VLOOKUP(RPS120,[1]BA!$A$6:$H$184,{2,5,8},0),{"No encontrado","X","X"}))))</f>
        <v>ALAMBRE RECOCIDO</v>
      </c>
      <c r="RPU120" s="12" t="str">
        <v>Kg</v>
      </c>
      <c r="RPV120" s="4">
        <v>22</v>
      </c>
      <c r="RPW120" s="1">
        <f t="shared" ref="RPW120" si="9763">(RPW118+RPW119)*0.03</f>
        <v>0.1</v>
      </c>
      <c r="RPX120" s="4">
        <f t="shared" si="3152"/>
        <v>2.2000000000000002</v>
      </c>
      <c r="RQA120" s="1" t="s">
        <v>539</v>
      </c>
      <c r="RQB120" s="4" t="str" cm="1">
        <f t="array" ref="RQB120:RQD120">IFERROR(VLOOKUP(RQA120,[1]MA!$A$6:$D$32,{2,3,4},0),IFERROR(VLOOKUP(RQA120,[1]MO!$A$6:$D$26,{2,3,4},0),IFERROR(VLOOKUP(RQA120,[1]MQ!$A$6:$D$26,{2,3,4},0),IFERROR(VLOOKUP(RQA120,[1]BA!$A$6:$H$184,{2,5,8},0),{"No encontrado","X","X"}))))</f>
        <v>ALAMBRE RECOCIDO</v>
      </c>
      <c r="RQC120" s="12" t="str">
        <v>Kg</v>
      </c>
      <c r="RQD120" s="4">
        <v>22</v>
      </c>
      <c r="RQE120" s="1">
        <f t="shared" ref="RQE120" si="9764">(RQE118+RQE119)*0.03</f>
        <v>0.1</v>
      </c>
      <c r="RQF120" s="4">
        <f t="shared" si="3154"/>
        <v>2.2000000000000002</v>
      </c>
      <c r="RQI120" s="1" t="s">
        <v>539</v>
      </c>
      <c r="RQJ120" s="4" t="str" cm="1">
        <f t="array" ref="RQJ120:RQL120">IFERROR(VLOOKUP(RQI120,[1]MA!$A$6:$D$32,{2,3,4},0),IFERROR(VLOOKUP(RQI120,[1]MO!$A$6:$D$26,{2,3,4},0),IFERROR(VLOOKUP(RQI120,[1]MQ!$A$6:$D$26,{2,3,4},0),IFERROR(VLOOKUP(RQI120,[1]BA!$A$6:$H$184,{2,5,8},0),{"No encontrado","X","X"}))))</f>
        <v>ALAMBRE RECOCIDO</v>
      </c>
      <c r="RQK120" s="12" t="str">
        <v>Kg</v>
      </c>
      <c r="RQL120" s="4">
        <v>22</v>
      </c>
      <c r="RQM120" s="1">
        <f t="shared" ref="RQM120" si="9765">(RQM118+RQM119)*0.03</f>
        <v>0.1</v>
      </c>
      <c r="RQN120" s="4">
        <f t="shared" si="3156"/>
        <v>2.2000000000000002</v>
      </c>
      <c r="RQQ120" s="1" t="s">
        <v>539</v>
      </c>
      <c r="RQR120" s="4" t="str" cm="1">
        <f t="array" ref="RQR120:RQT120">IFERROR(VLOOKUP(RQQ120,[1]MA!$A$6:$D$32,{2,3,4},0),IFERROR(VLOOKUP(RQQ120,[1]MO!$A$6:$D$26,{2,3,4},0),IFERROR(VLOOKUP(RQQ120,[1]MQ!$A$6:$D$26,{2,3,4},0),IFERROR(VLOOKUP(RQQ120,[1]BA!$A$6:$H$184,{2,5,8},0),{"No encontrado","X","X"}))))</f>
        <v>ALAMBRE RECOCIDO</v>
      </c>
      <c r="RQS120" s="12" t="str">
        <v>Kg</v>
      </c>
      <c r="RQT120" s="4">
        <v>22</v>
      </c>
      <c r="RQU120" s="1">
        <f t="shared" ref="RQU120" si="9766">(RQU118+RQU119)*0.03</f>
        <v>0.1</v>
      </c>
      <c r="RQV120" s="4">
        <f t="shared" si="3158"/>
        <v>2.2000000000000002</v>
      </c>
      <c r="RQY120" s="1" t="s">
        <v>539</v>
      </c>
      <c r="RQZ120" s="4" t="str" cm="1">
        <f t="array" ref="RQZ120:RRB120">IFERROR(VLOOKUP(RQY120,[1]MA!$A$6:$D$32,{2,3,4},0),IFERROR(VLOOKUP(RQY120,[1]MO!$A$6:$D$26,{2,3,4},0),IFERROR(VLOOKUP(RQY120,[1]MQ!$A$6:$D$26,{2,3,4},0),IFERROR(VLOOKUP(RQY120,[1]BA!$A$6:$H$184,{2,5,8},0),{"No encontrado","X","X"}))))</f>
        <v>ALAMBRE RECOCIDO</v>
      </c>
      <c r="RRA120" s="12" t="str">
        <v>Kg</v>
      </c>
      <c r="RRB120" s="4">
        <v>22</v>
      </c>
      <c r="RRC120" s="1">
        <f t="shared" ref="RRC120" si="9767">(RRC118+RRC119)*0.03</f>
        <v>0.1</v>
      </c>
      <c r="RRD120" s="4">
        <f t="shared" si="3160"/>
        <v>2.2000000000000002</v>
      </c>
      <c r="RRG120" s="1" t="s">
        <v>539</v>
      </c>
      <c r="RRH120" s="4" t="str" cm="1">
        <f t="array" ref="RRH120:RRJ120">IFERROR(VLOOKUP(RRG120,[1]MA!$A$6:$D$32,{2,3,4},0),IFERROR(VLOOKUP(RRG120,[1]MO!$A$6:$D$26,{2,3,4},0),IFERROR(VLOOKUP(RRG120,[1]MQ!$A$6:$D$26,{2,3,4},0),IFERROR(VLOOKUP(RRG120,[1]BA!$A$6:$H$184,{2,5,8},0),{"No encontrado","X","X"}))))</f>
        <v>ALAMBRE RECOCIDO</v>
      </c>
      <c r="RRI120" s="12" t="str">
        <v>Kg</v>
      </c>
      <c r="RRJ120" s="4">
        <v>22</v>
      </c>
      <c r="RRK120" s="1">
        <f t="shared" ref="RRK120" si="9768">(RRK118+RRK119)*0.03</f>
        <v>0.1</v>
      </c>
      <c r="RRL120" s="4">
        <f t="shared" si="3162"/>
        <v>2.2000000000000002</v>
      </c>
      <c r="RRO120" s="1" t="s">
        <v>539</v>
      </c>
      <c r="RRP120" s="4" t="str" cm="1">
        <f t="array" ref="RRP120:RRR120">IFERROR(VLOOKUP(RRO120,[1]MA!$A$6:$D$32,{2,3,4},0),IFERROR(VLOOKUP(RRO120,[1]MO!$A$6:$D$26,{2,3,4},0),IFERROR(VLOOKUP(RRO120,[1]MQ!$A$6:$D$26,{2,3,4},0),IFERROR(VLOOKUP(RRO120,[1]BA!$A$6:$H$184,{2,5,8},0),{"No encontrado","X","X"}))))</f>
        <v>ALAMBRE RECOCIDO</v>
      </c>
      <c r="RRQ120" s="12" t="str">
        <v>Kg</v>
      </c>
      <c r="RRR120" s="4">
        <v>22</v>
      </c>
      <c r="RRS120" s="1">
        <f t="shared" ref="RRS120" si="9769">(RRS118+RRS119)*0.03</f>
        <v>0.1</v>
      </c>
      <c r="RRT120" s="4">
        <f t="shared" si="3164"/>
        <v>2.2000000000000002</v>
      </c>
      <c r="RRW120" s="1" t="s">
        <v>539</v>
      </c>
      <c r="RRX120" s="4" t="str" cm="1">
        <f t="array" ref="RRX120:RRZ120">IFERROR(VLOOKUP(RRW120,[1]MA!$A$6:$D$32,{2,3,4},0),IFERROR(VLOOKUP(RRW120,[1]MO!$A$6:$D$26,{2,3,4},0),IFERROR(VLOOKUP(RRW120,[1]MQ!$A$6:$D$26,{2,3,4},0),IFERROR(VLOOKUP(RRW120,[1]BA!$A$6:$H$184,{2,5,8},0),{"No encontrado","X","X"}))))</f>
        <v>ALAMBRE RECOCIDO</v>
      </c>
      <c r="RRY120" s="12" t="str">
        <v>Kg</v>
      </c>
      <c r="RRZ120" s="4">
        <v>22</v>
      </c>
      <c r="RSA120" s="1">
        <f t="shared" ref="RSA120" si="9770">(RSA118+RSA119)*0.03</f>
        <v>0.1</v>
      </c>
      <c r="RSB120" s="4">
        <f t="shared" si="3166"/>
        <v>2.2000000000000002</v>
      </c>
      <c r="RSE120" s="1" t="s">
        <v>539</v>
      </c>
      <c r="RSF120" s="4" t="str" cm="1">
        <f t="array" ref="RSF120:RSH120">IFERROR(VLOOKUP(RSE120,[1]MA!$A$6:$D$32,{2,3,4},0),IFERROR(VLOOKUP(RSE120,[1]MO!$A$6:$D$26,{2,3,4},0),IFERROR(VLOOKUP(RSE120,[1]MQ!$A$6:$D$26,{2,3,4},0),IFERROR(VLOOKUP(RSE120,[1]BA!$A$6:$H$184,{2,5,8},0),{"No encontrado","X","X"}))))</f>
        <v>ALAMBRE RECOCIDO</v>
      </c>
      <c r="RSG120" s="12" t="str">
        <v>Kg</v>
      </c>
      <c r="RSH120" s="4">
        <v>22</v>
      </c>
      <c r="RSI120" s="1">
        <f t="shared" ref="RSI120" si="9771">(RSI118+RSI119)*0.03</f>
        <v>0.1</v>
      </c>
      <c r="RSJ120" s="4">
        <f t="shared" si="3168"/>
        <v>2.2000000000000002</v>
      </c>
      <c r="RSM120" s="1" t="s">
        <v>539</v>
      </c>
      <c r="RSN120" s="4" t="str" cm="1">
        <f t="array" ref="RSN120:RSP120">IFERROR(VLOOKUP(RSM120,[1]MA!$A$6:$D$32,{2,3,4},0),IFERROR(VLOOKUP(RSM120,[1]MO!$A$6:$D$26,{2,3,4},0),IFERROR(VLOOKUP(RSM120,[1]MQ!$A$6:$D$26,{2,3,4},0),IFERROR(VLOOKUP(RSM120,[1]BA!$A$6:$H$184,{2,5,8},0),{"No encontrado","X","X"}))))</f>
        <v>ALAMBRE RECOCIDO</v>
      </c>
      <c r="RSO120" s="12" t="str">
        <v>Kg</v>
      </c>
      <c r="RSP120" s="4">
        <v>22</v>
      </c>
      <c r="RSQ120" s="1">
        <f t="shared" ref="RSQ120" si="9772">(RSQ118+RSQ119)*0.03</f>
        <v>0.1</v>
      </c>
      <c r="RSR120" s="4">
        <f t="shared" si="3170"/>
        <v>2.2000000000000002</v>
      </c>
      <c r="RSU120" s="1" t="s">
        <v>539</v>
      </c>
      <c r="RSV120" s="4" t="str" cm="1">
        <f t="array" ref="RSV120:RSX120">IFERROR(VLOOKUP(RSU120,[1]MA!$A$6:$D$32,{2,3,4},0),IFERROR(VLOOKUP(RSU120,[1]MO!$A$6:$D$26,{2,3,4},0),IFERROR(VLOOKUP(RSU120,[1]MQ!$A$6:$D$26,{2,3,4},0),IFERROR(VLOOKUP(RSU120,[1]BA!$A$6:$H$184,{2,5,8},0),{"No encontrado","X","X"}))))</f>
        <v>ALAMBRE RECOCIDO</v>
      </c>
      <c r="RSW120" s="12" t="str">
        <v>Kg</v>
      </c>
      <c r="RSX120" s="4">
        <v>22</v>
      </c>
      <c r="RSY120" s="1">
        <f t="shared" ref="RSY120" si="9773">(RSY118+RSY119)*0.03</f>
        <v>0.1</v>
      </c>
      <c r="RSZ120" s="4">
        <f t="shared" si="3172"/>
        <v>2.2000000000000002</v>
      </c>
      <c r="RTC120" s="1" t="s">
        <v>539</v>
      </c>
      <c r="RTD120" s="4" t="str" cm="1">
        <f t="array" ref="RTD120:RTF120">IFERROR(VLOOKUP(RTC120,[1]MA!$A$6:$D$32,{2,3,4},0),IFERROR(VLOOKUP(RTC120,[1]MO!$A$6:$D$26,{2,3,4},0),IFERROR(VLOOKUP(RTC120,[1]MQ!$A$6:$D$26,{2,3,4},0),IFERROR(VLOOKUP(RTC120,[1]BA!$A$6:$H$184,{2,5,8},0),{"No encontrado","X","X"}))))</f>
        <v>ALAMBRE RECOCIDO</v>
      </c>
      <c r="RTE120" s="12" t="str">
        <v>Kg</v>
      </c>
      <c r="RTF120" s="4">
        <v>22</v>
      </c>
      <c r="RTG120" s="1">
        <f t="shared" ref="RTG120" si="9774">(RTG118+RTG119)*0.03</f>
        <v>0.1</v>
      </c>
      <c r="RTH120" s="4">
        <f t="shared" si="3174"/>
        <v>2.2000000000000002</v>
      </c>
      <c r="RTK120" s="1" t="s">
        <v>539</v>
      </c>
      <c r="RTL120" s="4" t="str" cm="1">
        <f t="array" ref="RTL120:RTN120">IFERROR(VLOOKUP(RTK120,[1]MA!$A$6:$D$32,{2,3,4},0),IFERROR(VLOOKUP(RTK120,[1]MO!$A$6:$D$26,{2,3,4},0),IFERROR(VLOOKUP(RTK120,[1]MQ!$A$6:$D$26,{2,3,4},0),IFERROR(VLOOKUP(RTK120,[1]BA!$A$6:$H$184,{2,5,8},0),{"No encontrado","X","X"}))))</f>
        <v>ALAMBRE RECOCIDO</v>
      </c>
      <c r="RTM120" s="12" t="str">
        <v>Kg</v>
      </c>
      <c r="RTN120" s="4">
        <v>22</v>
      </c>
      <c r="RTO120" s="1">
        <f t="shared" ref="RTO120" si="9775">(RTO118+RTO119)*0.03</f>
        <v>0.1</v>
      </c>
      <c r="RTP120" s="4">
        <f t="shared" si="3176"/>
        <v>2.2000000000000002</v>
      </c>
      <c r="RTS120" s="1" t="s">
        <v>539</v>
      </c>
      <c r="RTT120" s="4" t="str" cm="1">
        <f t="array" ref="RTT120:RTV120">IFERROR(VLOOKUP(RTS120,[1]MA!$A$6:$D$32,{2,3,4},0),IFERROR(VLOOKUP(RTS120,[1]MO!$A$6:$D$26,{2,3,4},0),IFERROR(VLOOKUP(RTS120,[1]MQ!$A$6:$D$26,{2,3,4},0),IFERROR(VLOOKUP(RTS120,[1]BA!$A$6:$H$184,{2,5,8},0),{"No encontrado","X","X"}))))</f>
        <v>ALAMBRE RECOCIDO</v>
      </c>
      <c r="RTU120" s="12" t="str">
        <v>Kg</v>
      </c>
      <c r="RTV120" s="4">
        <v>22</v>
      </c>
      <c r="RTW120" s="1">
        <f t="shared" ref="RTW120" si="9776">(RTW118+RTW119)*0.03</f>
        <v>0.1</v>
      </c>
      <c r="RTX120" s="4">
        <f t="shared" si="3178"/>
        <v>2.2000000000000002</v>
      </c>
      <c r="RUA120" s="1" t="s">
        <v>539</v>
      </c>
      <c r="RUB120" s="4" t="str" cm="1">
        <f t="array" ref="RUB120:RUD120">IFERROR(VLOOKUP(RUA120,[1]MA!$A$6:$D$32,{2,3,4},0),IFERROR(VLOOKUP(RUA120,[1]MO!$A$6:$D$26,{2,3,4},0),IFERROR(VLOOKUP(RUA120,[1]MQ!$A$6:$D$26,{2,3,4},0),IFERROR(VLOOKUP(RUA120,[1]BA!$A$6:$H$184,{2,5,8},0),{"No encontrado","X","X"}))))</f>
        <v>ALAMBRE RECOCIDO</v>
      </c>
      <c r="RUC120" s="12" t="str">
        <v>Kg</v>
      </c>
      <c r="RUD120" s="4">
        <v>22</v>
      </c>
      <c r="RUE120" s="1">
        <f t="shared" ref="RUE120" si="9777">(RUE118+RUE119)*0.03</f>
        <v>0.1</v>
      </c>
      <c r="RUF120" s="4">
        <f t="shared" si="3180"/>
        <v>2.2000000000000002</v>
      </c>
      <c r="RUI120" s="1" t="s">
        <v>539</v>
      </c>
      <c r="RUJ120" s="4" t="str" cm="1">
        <f t="array" ref="RUJ120:RUL120">IFERROR(VLOOKUP(RUI120,[1]MA!$A$6:$D$32,{2,3,4},0),IFERROR(VLOOKUP(RUI120,[1]MO!$A$6:$D$26,{2,3,4},0),IFERROR(VLOOKUP(RUI120,[1]MQ!$A$6:$D$26,{2,3,4},0),IFERROR(VLOOKUP(RUI120,[1]BA!$A$6:$H$184,{2,5,8},0),{"No encontrado","X","X"}))))</f>
        <v>ALAMBRE RECOCIDO</v>
      </c>
      <c r="RUK120" s="12" t="str">
        <v>Kg</v>
      </c>
      <c r="RUL120" s="4">
        <v>22</v>
      </c>
      <c r="RUM120" s="1">
        <f t="shared" ref="RUM120" si="9778">(RUM118+RUM119)*0.03</f>
        <v>0.1</v>
      </c>
      <c r="RUN120" s="4">
        <f t="shared" si="3182"/>
        <v>2.2000000000000002</v>
      </c>
      <c r="RUQ120" s="1" t="s">
        <v>539</v>
      </c>
      <c r="RUR120" s="4" t="str" cm="1">
        <f t="array" ref="RUR120:RUT120">IFERROR(VLOOKUP(RUQ120,[1]MA!$A$6:$D$32,{2,3,4},0),IFERROR(VLOOKUP(RUQ120,[1]MO!$A$6:$D$26,{2,3,4},0),IFERROR(VLOOKUP(RUQ120,[1]MQ!$A$6:$D$26,{2,3,4},0),IFERROR(VLOOKUP(RUQ120,[1]BA!$A$6:$H$184,{2,5,8},0),{"No encontrado","X","X"}))))</f>
        <v>ALAMBRE RECOCIDO</v>
      </c>
      <c r="RUS120" s="12" t="str">
        <v>Kg</v>
      </c>
      <c r="RUT120" s="4">
        <v>22</v>
      </c>
      <c r="RUU120" s="1">
        <f t="shared" ref="RUU120" si="9779">(RUU118+RUU119)*0.03</f>
        <v>0.1</v>
      </c>
      <c r="RUV120" s="4">
        <f t="shared" si="3184"/>
        <v>2.2000000000000002</v>
      </c>
      <c r="RUY120" s="1" t="s">
        <v>539</v>
      </c>
      <c r="RUZ120" s="4" t="str" cm="1">
        <f t="array" ref="RUZ120:RVB120">IFERROR(VLOOKUP(RUY120,[1]MA!$A$6:$D$32,{2,3,4},0),IFERROR(VLOOKUP(RUY120,[1]MO!$A$6:$D$26,{2,3,4},0),IFERROR(VLOOKUP(RUY120,[1]MQ!$A$6:$D$26,{2,3,4},0),IFERROR(VLOOKUP(RUY120,[1]BA!$A$6:$H$184,{2,5,8},0),{"No encontrado","X","X"}))))</f>
        <v>ALAMBRE RECOCIDO</v>
      </c>
      <c r="RVA120" s="12" t="str">
        <v>Kg</v>
      </c>
      <c r="RVB120" s="4">
        <v>22</v>
      </c>
      <c r="RVC120" s="1">
        <f t="shared" ref="RVC120" si="9780">(RVC118+RVC119)*0.03</f>
        <v>0.1</v>
      </c>
      <c r="RVD120" s="4">
        <f t="shared" si="3186"/>
        <v>2.2000000000000002</v>
      </c>
      <c r="RVG120" s="1" t="s">
        <v>539</v>
      </c>
      <c r="RVH120" s="4" t="str" cm="1">
        <f t="array" ref="RVH120:RVJ120">IFERROR(VLOOKUP(RVG120,[1]MA!$A$6:$D$32,{2,3,4},0),IFERROR(VLOOKUP(RVG120,[1]MO!$A$6:$D$26,{2,3,4},0),IFERROR(VLOOKUP(RVG120,[1]MQ!$A$6:$D$26,{2,3,4},0),IFERROR(VLOOKUP(RVG120,[1]BA!$A$6:$H$184,{2,5,8},0),{"No encontrado","X","X"}))))</f>
        <v>ALAMBRE RECOCIDO</v>
      </c>
      <c r="RVI120" s="12" t="str">
        <v>Kg</v>
      </c>
      <c r="RVJ120" s="4">
        <v>22</v>
      </c>
      <c r="RVK120" s="1">
        <f t="shared" ref="RVK120" si="9781">(RVK118+RVK119)*0.03</f>
        <v>0.1</v>
      </c>
      <c r="RVL120" s="4">
        <f t="shared" si="3188"/>
        <v>2.2000000000000002</v>
      </c>
      <c r="RVO120" s="1" t="s">
        <v>539</v>
      </c>
      <c r="RVP120" s="4" t="str" cm="1">
        <f t="array" ref="RVP120:RVR120">IFERROR(VLOOKUP(RVO120,[1]MA!$A$6:$D$32,{2,3,4},0),IFERROR(VLOOKUP(RVO120,[1]MO!$A$6:$D$26,{2,3,4},0),IFERROR(VLOOKUP(RVO120,[1]MQ!$A$6:$D$26,{2,3,4},0),IFERROR(VLOOKUP(RVO120,[1]BA!$A$6:$H$184,{2,5,8},0),{"No encontrado","X","X"}))))</f>
        <v>ALAMBRE RECOCIDO</v>
      </c>
      <c r="RVQ120" s="12" t="str">
        <v>Kg</v>
      </c>
      <c r="RVR120" s="4">
        <v>22</v>
      </c>
      <c r="RVS120" s="1">
        <f t="shared" ref="RVS120" si="9782">(RVS118+RVS119)*0.03</f>
        <v>0.1</v>
      </c>
      <c r="RVT120" s="4">
        <f t="shared" si="3190"/>
        <v>2.2000000000000002</v>
      </c>
      <c r="RVW120" s="1" t="s">
        <v>539</v>
      </c>
      <c r="RVX120" s="4" t="str" cm="1">
        <f t="array" ref="RVX120:RVZ120">IFERROR(VLOOKUP(RVW120,[1]MA!$A$6:$D$32,{2,3,4},0),IFERROR(VLOOKUP(RVW120,[1]MO!$A$6:$D$26,{2,3,4},0),IFERROR(VLOOKUP(RVW120,[1]MQ!$A$6:$D$26,{2,3,4},0),IFERROR(VLOOKUP(RVW120,[1]BA!$A$6:$H$184,{2,5,8},0),{"No encontrado","X","X"}))))</f>
        <v>ALAMBRE RECOCIDO</v>
      </c>
      <c r="RVY120" s="12" t="str">
        <v>Kg</v>
      </c>
      <c r="RVZ120" s="4">
        <v>22</v>
      </c>
      <c r="RWA120" s="1">
        <f t="shared" ref="RWA120" si="9783">(RWA118+RWA119)*0.03</f>
        <v>0.1</v>
      </c>
      <c r="RWB120" s="4">
        <f t="shared" si="3192"/>
        <v>2.2000000000000002</v>
      </c>
      <c r="RWE120" s="1" t="s">
        <v>539</v>
      </c>
      <c r="RWF120" s="4" t="str" cm="1">
        <f t="array" ref="RWF120:RWH120">IFERROR(VLOOKUP(RWE120,[1]MA!$A$6:$D$32,{2,3,4},0),IFERROR(VLOOKUP(RWE120,[1]MO!$A$6:$D$26,{2,3,4},0),IFERROR(VLOOKUP(RWE120,[1]MQ!$A$6:$D$26,{2,3,4},0),IFERROR(VLOOKUP(RWE120,[1]BA!$A$6:$H$184,{2,5,8},0),{"No encontrado","X","X"}))))</f>
        <v>ALAMBRE RECOCIDO</v>
      </c>
      <c r="RWG120" s="12" t="str">
        <v>Kg</v>
      </c>
      <c r="RWH120" s="4">
        <v>22</v>
      </c>
      <c r="RWI120" s="1">
        <f t="shared" ref="RWI120" si="9784">(RWI118+RWI119)*0.03</f>
        <v>0.1</v>
      </c>
      <c r="RWJ120" s="4">
        <f t="shared" si="3194"/>
        <v>2.2000000000000002</v>
      </c>
      <c r="RWM120" s="1" t="s">
        <v>539</v>
      </c>
      <c r="RWN120" s="4" t="str" cm="1">
        <f t="array" ref="RWN120:RWP120">IFERROR(VLOOKUP(RWM120,[1]MA!$A$6:$D$32,{2,3,4},0),IFERROR(VLOOKUP(RWM120,[1]MO!$A$6:$D$26,{2,3,4},0),IFERROR(VLOOKUP(RWM120,[1]MQ!$A$6:$D$26,{2,3,4},0),IFERROR(VLOOKUP(RWM120,[1]BA!$A$6:$H$184,{2,5,8},0),{"No encontrado","X","X"}))))</f>
        <v>ALAMBRE RECOCIDO</v>
      </c>
      <c r="RWO120" s="12" t="str">
        <v>Kg</v>
      </c>
      <c r="RWP120" s="4">
        <v>22</v>
      </c>
      <c r="RWQ120" s="1">
        <f t="shared" ref="RWQ120" si="9785">(RWQ118+RWQ119)*0.03</f>
        <v>0.1</v>
      </c>
      <c r="RWR120" s="4">
        <f t="shared" si="3196"/>
        <v>2.2000000000000002</v>
      </c>
      <c r="RWU120" s="1" t="s">
        <v>539</v>
      </c>
      <c r="RWV120" s="4" t="str" cm="1">
        <f t="array" ref="RWV120:RWX120">IFERROR(VLOOKUP(RWU120,[1]MA!$A$6:$D$32,{2,3,4},0),IFERROR(VLOOKUP(RWU120,[1]MO!$A$6:$D$26,{2,3,4},0),IFERROR(VLOOKUP(RWU120,[1]MQ!$A$6:$D$26,{2,3,4},0),IFERROR(VLOOKUP(RWU120,[1]BA!$A$6:$H$184,{2,5,8},0),{"No encontrado","X","X"}))))</f>
        <v>ALAMBRE RECOCIDO</v>
      </c>
      <c r="RWW120" s="12" t="str">
        <v>Kg</v>
      </c>
      <c r="RWX120" s="4">
        <v>22</v>
      </c>
      <c r="RWY120" s="1">
        <f t="shared" ref="RWY120" si="9786">(RWY118+RWY119)*0.03</f>
        <v>0.1</v>
      </c>
      <c r="RWZ120" s="4">
        <f t="shared" si="3198"/>
        <v>2.2000000000000002</v>
      </c>
      <c r="RXC120" s="1" t="s">
        <v>539</v>
      </c>
      <c r="RXD120" s="4" t="str" cm="1">
        <f t="array" ref="RXD120:RXF120">IFERROR(VLOOKUP(RXC120,[1]MA!$A$6:$D$32,{2,3,4},0),IFERROR(VLOOKUP(RXC120,[1]MO!$A$6:$D$26,{2,3,4},0),IFERROR(VLOOKUP(RXC120,[1]MQ!$A$6:$D$26,{2,3,4},0),IFERROR(VLOOKUP(RXC120,[1]BA!$A$6:$H$184,{2,5,8},0),{"No encontrado","X","X"}))))</f>
        <v>ALAMBRE RECOCIDO</v>
      </c>
      <c r="RXE120" s="12" t="str">
        <v>Kg</v>
      </c>
      <c r="RXF120" s="4">
        <v>22</v>
      </c>
      <c r="RXG120" s="1">
        <f t="shared" ref="RXG120" si="9787">(RXG118+RXG119)*0.03</f>
        <v>0.1</v>
      </c>
      <c r="RXH120" s="4">
        <f t="shared" si="3200"/>
        <v>2.2000000000000002</v>
      </c>
      <c r="RXK120" s="1" t="s">
        <v>539</v>
      </c>
      <c r="RXL120" s="4" t="str" cm="1">
        <f t="array" ref="RXL120:RXN120">IFERROR(VLOOKUP(RXK120,[1]MA!$A$6:$D$32,{2,3,4},0),IFERROR(VLOOKUP(RXK120,[1]MO!$A$6:$D$26,{2,3,4},0),IFERROR(VLOOKUP(RXK120,[1]MQ!$A$6:$D$26,{2,3,4},0),IFERROR(VLOOKUP(RXK120,[1]BA!$A$6:$H$184,{2,5,8},0),{"No encontrado","X","X"}))))</f>
        <v>ALAMBRE RECOCIDO</v>
      </c>
      <c r="RXM120" s="12" t="str">
        <v>Kg</v>
      </c>
      <c r="RXN120" s="4">
        <v>22</v>
      </c>
      <c r="RXO120" s="1">
        <f t="shared" ref="RXO120" si="9788">(RXO118+RXO119)*0.03</f>
        <v>0.1</v>
      </c>
      <c r="RXP120" s="4">
        <f t="shared" si="3202"/>
        <v>2.2000000000000002</v>
      </c>
      <c r="RXS120" s="1" t="s">
        <v>539</v>
      </c>
      <c r="RXT120" s="4" t="str" cm="1">
        <f t="array" ref="RXT120:RXV120">IFERROR(VLOOKUP(RXS120,[1]MA!$A$6:$D$32,{2,3,4},0),IFERROR(VLOOKUP(RXS120,[1]MO!$A$6:$D$26,{2,3,4},0),IFERROR(VLOOKUP(RXS120,[1]MQ!$A$6:$D$26,{2,3,4},0),IFERROR(VLOOKUP(RXS120,[1]BA!$A$6:$H$184,{2,5,8},0),{"No encontrado","X","X"}))))</f>
        <v>ALAMBRE RECOCIDO</v>
      </c>
      <c r="RXU120" s="12" t="str">
        <v>Kg</v>
      </c>
      <c r="RXV120" s="4">
        <v>22</v>
      </c>
      <c r="RXW120" s="1">
        <f t="shared" ref="RXW120" si="9789">(RXW118+RXW119)*0.03</f>
        <v>0.1</v>
      </c>
      <c r="RXX120" s="4">
        <f t="shared" si="3204"/>
        <v>2.2000000000000002</v>
      </c>
      <c r="RYA120" s="1" t="s">
        <v>539</v>
      </c>
      <c r="RYB120" s="4" t="str" cm="1">
        <f t="array" ref="RYB120:RYD120">IFERROR(VLOOKUP(RYA120,[1]MA!$A$6:$D$32,{2,3,4},0),IFERROR(VLOOKUP(RYA120,[1]MO!$A$6:$D$26,{2,3,4},0),IFERROR(VLOOKUP(RYA120,[1]MQ!$A$6:$D$26,{2,3,4},0),IFERROR(VLOOKUP(RYA120,[1]BA!$A$6:$H$184,{2,5,8},0),{"No encontrado","X","X"}))))</f>
        <v>ALAMBRE RECOCIDO</v>
      </c>
      <c r="RYC120" s="12" t="str">
        <v>Kg</v>
      </c>
      <c r="RYD120" s="4">
        <v>22</v>
      </c>
      <c r="RYE120" s="1">
        <f t="shared" ref="RYE120" si="9790">(RYE118+RYE119)*0.03</f>
        <v>0.1</v>
      </c>
      <c r="RYF120" s="4">
        <f t="shared" si="3206"/>
        <v>2.2000000000000002</v>
      </c>
      <c r="RYI120" s="1" t="s">
        <v>539</v>
      </c>
      <c r="RYJ120" s="4" t="str" cm="1">
        <f t="array" ref="RYJ120:RYL120">IFERROR(VLOOKUP(RYI120,[1]MA!$A$6:$D$32,{2,3,4},0),IFERROR(VLOOKUP(RYI120,[1]MO!$A$6:$D$26,{2,3,4},0),IFERROR(VLOOKUP(RYI120,[1]MQ!$A$6:$D$26,{2,3,4},0),IFERROR(VLOOKUP(RYI120,[1]BA!$A$6:$H$184,{2,5,8},0),{"No encontrado","X","X"}))))</f>
        <v>ALAMBRE RECOCIDO</v>
      </c>
      <c r="RYK120" s="12" t="str">
        <v>Kg</v>
      </c>
      <c r="RYL120" s="4">
        <v>22</v>
      </c>
      <c r="RYM120" s="1">
        <f t="shared" ref="RYM120" si="9791">(RYM118+RYM119)*0.03</f>
        <v>0.1</v>
      </c>
      <c r="RYN120" s="4">
        <f t="shared" si="3208"/>
        <v>2.2000000000000002</v>
      </c>
      <c r="RYQ120" s="1" t="s">
        <v>539</v>
      </c>
      <c r="RYR120" s="4" t="str" cm="1">
        <f t="array" ref="RYR120:RYT120">IFERROR(VLOOKUP(RYQ120,[1]MA!$A$6:$D$32,{2,3,4},0),IFERROR(VLOOKUP(RYQ120,[1]MO!$A$6:$D$26,{2,3,4},0),IFERROR(VLOOKUP(RYQ120,[1]MQ!$A$6:$D$26,{2,3,4},0),IFERROR(VLOOKUP(RYQ120,[1]BA!$A$6:$H$184,{2,5,8},0),{"No encontrado","X","X"}))))</f>
        <v>ALAMBRE RECOCIDO</v>
      </c>
      <c r="RYS120" s="12" t="str">
        <v>Kg</v>
      </c>
      <c r="RYT120" s="4">
        <v>22</v>
      </c>
      <c r="RYU120" s="1">
        <f t="shared" ref="RYU120" si="9792">(RYU118+RYU119)*0.03</f>
        <v>0.1</v>
      </c>
      <c r="RYV120" s="4">
        <f t="shared" si="3210"/>
        <v>2.2000000000000002</v>
      </c>
      <c r="RYY120" s="1" t="s">
        <v>539</v>
      </c>
      <c r="RYZ120" s="4" t="str" cm="1">
        <f t="array" ref="RYZ120:RZB120">IFERROR(VLOOKUP(RYY120,[1]MA!$A$6:$D$32,{2,3,4},0),IFERROR(VLOOKUP(RYY120,[1]MO!$A$6:$D$26,{2,3,4},0),IFERROR(VLOOKUP(RYY120,[1]MQ!$A$6:$D$26,{2,3,4},0),IFERROR(VLOOKUP(RYY120,[1]BA!$A$6:$H$184,{2,5,8},0),{"No encontrado","X","X"}))))</f>
        <v>ALAMBRE RECOCIDO</v>
      </c>
      <c r="RZA120" s="12" t="str">
        <v>Kg</v>
      </c>
      <c r="RZB120" s="4">
        <v>22</v>
      </c>
      <c r="RZC120" s="1">
        <f t="shared" ref="RZC120" si="9793">(RZC118+RZC119)*0.03</f>
        <v>0.1</v>
      </c>
      <c r="RZD120" s="4">
        <f t="shared" si="3212"/>
        <v>2.2000000000000002</v>
      </c>
      <c r="RZG120" s="1" t="s">
        <v>539</v>
      </c>
      <c r="RZH120" s="4" t="str" cm="1">
        <f t="array" ref="RZH120:RZJ120">IFERROR(VLOOKUP(RZG120,[1]MA!$A$6:$D$32,{2,3,4},0),IFERROR(VLOOKUP(RZG120,[1]MO!$A$6:$D$26,{2,3,4},0),IFERROR(VLOOKUP(RZG120,[1]MQ!$A$6:$D$26,{2,3,4},0),IFERROR(VLOOKUP(RZG120,[1]BA!$A$6:$H$184,{2,5,8},0),{"No encontrado","X","X"}))))</f>
        <v>ALAMBRE RECOCIDO</v>
      </c>
      <c r="RZI120" s="12" t="str">
        <v>Kg</v>
      </c>
      <c r="RZJ120" s="4">
        <v>22</v>
      </c>
      <c r="RZK120" s="1">
        <f t="shared" ref="RZK120" si="9794">(RZK118+RZK119)*0.03</f>
        <v>0.1</v>
      </c>
      <c r="RZL120" s="4">
        <f t="shared" si="3214"/>
        <v>2.2000000000000002</v>
      </c>
      <c r="RZO120" s="1" t="s">
        <v>539</v>
      </c>
      <c r="RZP120" s="4" t="str" cm="1">
        <f t="array" ref="RZP120:RZR120">IFERROR(VLOOKUP(RZO120,[1]MA!$A$6:$D$32,{2,3,4},0),IFERROR(VLOOKUP(RZO120,[1]MO!$A$6:$D$26,{2,3,4},0),IFERROR(VLOOKUP(RZO120,[1]MQ!$A$6:$D$26,{2,3,4},0),IFERROR(VLOOKUP(RZO120,[1]BA!$A$6:$H$184,{2,5,8},0),{"No encontrado","X","X"}))))</f>
        <v>ALAMBRE RECOCIDO</v>
      </c>
      <c r="RZQ120" s="12" t="str">
        <v>Kg</v>
      </c>
      <c r="RZR120" s="4">
        <v>22</v>
      </c>
      <c r="RZS120" s="1">
        <f t="shared" ref="RZS120" si="9795">(RZS118+RZS119)*0.03</f>
        <v>0.1</v>
      </c>
      <c r="RZT120" s="4">
        <f t="shared" si="3216"/>
        <v>2.2000000000000002</v>
      </c>
      <c r="RZW120" s="1" t="s">
        <v>539</v>
      </c>
      <c r="RZX120" s="4" t="str" cm="1">
        <f t="array" ref="RZX120:RZZ120">IFERROR(VLOOKUP(RZW120,[1]MA!$A$6:$D$32,{2,3,4},0),IFERROR(VLOOKUP(RZW120,[1]MO!$A$6:$D$26,{2,3,4},0),IFERROR(VLOOKUP(RZW120,[1]MQ!$A$6:$D$26,{2,3,4},0),IFERROR(VLOOKUP(RZW120,[1]BA!$A$6:$H$184,{2,5,8},0),{"No encontrado","X","X"}))))</f>
        <v>ALAMBRE RECOCIDO</v>
      </c>
      <c r="RZY120" s="12" t="str">
        <v>Kg</v>
      </c>
      <c r="RZZ120" s="4">
        <v>22</v>
      </c>
      <c r="SAA120" s="1">
        <f t="shared" ref="SAA120" si="9796">(SAA118+SAA119)*0.03</f>
        <v>0.1</v>
      </c>
      <c r="SAB120" s="4">
        <f t="shared" si="3218"/>
        <v>2.2000000000000002</v>
      </c>
      <c r="SAE120" s="1" t="s">
        <v>539</v>
      </c>
      <c r="SAF120" s="4" t="str" cm="1">
        <f t="array" ref="SAF120:SAH120">IFERROR(VLOOKUP(SAE120,[1]MA!$A$6:$D$32,{2,3,4},0),IFERROR(VLOOKUP(SAE120,[1]MO!$A$6:$D$26,{2,3,4},0),IFERROR(VLOOKUP(SAE120,[1]MQ!$A$6:$D$26,{2,3,4},0),IFERROR(VLOOKUP(SAE120,[1]BA!$A$6:$H$184,{2,5,8},0),{"No encontrado","X","X"}))))</f>
        <v>ALAMBRE RECOCIDO</v>
      </c>
      <c r="SAG120" s="12" t="str">
        <v>Kg</v>
      </c>
      <c r="SAH120" s="4">
        <v>22</v>
      </c>
      <c r="SAI120" s="1">
        <f t="shared" ref="SAI120" si="9797">(SAI118+SAI119)*0.03</f>
        <v>0.1</v>
      </c>
      <c r="SAJ120" s="4">
        <f t="shared" si="3220"/>
        <v>2.2000000000000002</v>
      </c>
      <c r="SAM120" s="1" t="s">
        <v>539</v>
      </c>
      <c r="SAN120" s="4" t="str" cm="1">
        <f t="array" ref="SAN120:SAP120">IFERROR(VLOOKUP(SAM120,[1]MA!$A$6:$D$32,{2,3,4},0),IFERROR(VLOOKUP(SAM120,[1]MO!$A$6:$D$26,{2,3,4},0),IFERROR(VLOOKUP(SAM120,[1]MQ!$A$6:$D$26,{2,3,4},0),IFERROR(VLOOKUP(SAM120,[1]BA!$A$6:$H$184,{2,5,8},0),{"No encontrado","X","X"}))))</f>
        <v>ALAMBRE RECOCIDO</v>
      </c>
      <c r="SAO120" s="12" t="str">
        <v>Kg</v>
      </c>
      <c r="SAP120" s="4">
        <v>22</v>
      </c>
      <c r="SAQ120" s="1">
        <f t="shared" ref="SAQ120" si="9798">(SAQ118+SAQ119)*0.03</f>
        <v>0.1</v>
      </c>
      <c r="SAR120" s="4">
        <f t="shared" si="3222"/>
        <v>2.2000000000000002</v>
      </c>
      <c r="SAU120" s="1" t="s">
        <v>539</v>
      </c>
      <c r="SAV120" s="4" t="str" cm="1">
        <f t="array" ref="SAV120:SAX120">IFERROR(VLOOKUP(SAU120,[1]MA!$A$6:$D$32,{2,3,4},0),IFERROR(VLOOKUP(SAU120,[1]MO!$A$6:$D$26,{2,3,4},0),IFERROR(VLOOKUP(SAU120,[1]MQ!$A$6:$D$26,{2,3,4},0),IFERROR(VLOOKUP(SAU120,[1]BA!$A$6:$H$184,{2,5,8},0),{"No encontrado","X","X"}))))</f>
        <v>ALAMBRE RECOCIDO</v>
      </c>
      <c r="SAW120" s="12" t="str">
        <v>Kg</v>
      </c>
      <c r="SAX120" s="4">
        <v>22</v>
      </c>
      <c r="SAY120" s="1">
        <f t="shared" ref="SAY120" si="9799">(SAY118+SAY119)*0.03</f>
        <v>0.1</v>
      </c>
      <c r="SAZ120" s="4">
        <f t="shared" si="3224"/>
        <v>2.2000000000000002</v>
      </c>
      <c r="SBC120" s="1" t="s">
        <v>539</v>
      </c>
      <c r="SBD120" s="4" t="str" cm="1">
        <f t="array" ref="SBD120:SBF120">IFERROR(VLOOKUP(SBC120,[1]MA!$A$6:$D$32,{2,3,4},0),IFERROR(VLOOKUP(SBC120,[1]MO!$A$6:$D$26,{2,3,4},0),IFERROR(VLOOKUP(SBC120,[1]MQ!$A$6:$D$26,{2,3,4},0),IFERROR(VLOOKUP(SBC120,[1]BA!$A$6:$H$184,{2,5,8},0),{"No encontrado","X","X"}))))</f>
        <v>ALAMBRE RECOCIDO</v>
      </c>
      <c r="SBE120" s="12" t="str">
        <v>Kg</v>
      </c>
      <c r="SBF120" s="4">
        <v>22</v>
      </c>
      <c r="SBG120" s="1">
        <f t="shared" ref="SBG120" si="9800">(SBG118+SBG119)*0.03</f>
        <v>0.1</v>
      </c>
      <c r="SBH120" s="4">
        <f t="shared" si="3226"/>
        <v>2.2000000000000002</v>
      </c>
      <c r="SBK120" s="1" t="s">
        <v>539</v>
      </c>
      <c r="SBL120" s="4" t="str" cm="1">
        <f t="array" ref="SBL120:SBN120">IFERROR(VLOOKUP(SBK120,[1]MA!$A$6:$D$32,{2,3,4},0),IFERROR(VLOOKUP(SBK120,[1]MO!$A$6:$D$26,{2,3,4},0),IFERROR(VLOOKUP(SBK120,[1]MQ!$A$6:$D$26,{2,3,4},0),IFERROR(VLOOKUP(SBK120,[1]BA!$A$6:$H$184,{2,5,8},0),{"No encontrado","X","X"}))))</f>
        <v>ALAMBRE RECOCIDO</v>
      </c>
      <c r="SBM120" s="12" t="str">
        <v>Kg</v>
      </c>
      <c r="SBN120" s="4">
        <v>22</v>
      </c>
      <c r="SBO120" s="1">
        <f t="shared" ref="SBO120" si="9801">(SBO118+SBO119)*0.03</f>
        <v>0.1</v>
      </c>
      <c r="SBP120" s="4">
        <f t="shared" si="3228"/>
        <v>2.2000000000000002</v>
      </c>
      <c r="SBS120" s="1" t="s">
        <v>539</v>
      </c>
      <c r="SBT120" s="4" t="str" cm="1">
        <f t="array" ref="SBT120:SBV120">IFERROR(VLOOKUP(SBS120,[1]MA!$A$6:$D$32,{2,3,4},0),IFERROR(VLOOKUP(SBS120,[1]MO!$A$6:$D$26,{2,3,4},0),IFERROR(VLOOKUP(SBS120,[1]MQ!$A$6:$D$26,{2,3,4},0),IFERROR(VLOOKUP(SBS120,[1]BA!$A$6:$H$184,{2,5,8},0),{"No encontrado","X","X"}))))</f>
        <v>ALAMBRE RECOCIDO</v>
      </c>
      <c r="SBU120" s="12" t="str">
        <v>Kg</v>
      </c>
      <c r="SBV120" s="4">
        <v>22</v>
      </c>
      <c r="SBW120" s="1">
        <f t="shared" ref="SBW120" si="9802">(SBW118+SBW119)*0.03</f>
        <v>0.1</v>
      </c>
      <c r="SBX120" s="4">
        <f t="shared" si="3230"/>
        <v>2.2000000000000002</v>
      </c>
      <c r="SCA120" s="1" t="s">
        <v>539</v>
      </c>
      <c r="SCB120" s="4" t="str" cm="1">
        <f t="array" ref="SCB120:SCD120">IFERROR(VLOOKUP(SCA120,[1]MA!$A$6:$D$32,{2,3,4},0),IFERROR(VLOOKUP(SCA120,[1]MO!$A$6:$D$26,{2,3,4},0),IFERROR(VLOOKUP(SCA120,[1]MQ!$A$6:$D$26,{2,3,4},0),IFERROR(VLOOKUP(SCA120,[1]BA!$A$6:$H$184,{2,5,8},0),{"No encontrado","X","X"}))))</f>
        <v>ALAMBRE RECOCIDO</v>
      </c>
      <c r="SCC120" s="12" t="str">
        <v>Kg</v>
      </c>
      <c r="SCD120" s="4">
        <v>22</v>
      </c>
      <c r="SCE120" s="1">
        <f t="shared" ref="SCE120" si="9803">(SCE118+SCE119)*0.03</f>
        <v>0.1</v>
      </c>
      <c r="SCF120" s="4">
        <f t="shared" si="3232"/>
        <v>2.2000000000000002</v>
      </c>
      <c r="SCI120" s="1" t="s">
        <v>539</v>
      </c>
      <c r="SCJ120" s="4" t="str" cm="1">
        <f t="array" ref="SCJ120:SCL120">IFERROR(VLOOKUP(SCI120,[1]MA!$A$6:$D$32,{2,3,4},0),IFERROR(VLOOKUP(SCI120,[1]MO!$A$6:$D$26,{2,3,4},0),IFERROR(VLOOKUP(SCI120,[1]MQ!$A$6:$D$26,{2,3,4},0),IFERROR(VLOOKUP(SCI120,[1]BA!$A$6:$H$184,{2,5,8},0),{"No encontrado","X","X"}))))</f>
        <v>ALAMBRE RECOCIDO</v>
      </c>
      <c r="SCK120" s="12" t="str">
        <v>Kg</v>
      </c>
      <c r="SCL120" s="4">
        <v>22</v>
      </c>
      <c r="SCM120" s="1">
        <f t="shared" ref="SCM120" si="9804">(SCM118+SCM119)*0.03</f>
        <v>0.1</v>
      </c>
      <c r="SCN120" s="4">
        <f t="shared" si="3234"/>
        <v>2.2000000000000002</v>
      </c>
      <c r="SCQ120" s="1" t="s">
        <v>539</v>
      </c>
      <c r="SCR120" s="4" t="str" cm="1">
        <f t="array" ref="SCR120:SCT120">IFERROR(VLOOKUP(SCQ120,[1]MA!$A$6:$D$32,{2,3,4},0),IFERROR(VLOOKUP(SCQ120,[1]MO!$A$6:$D$26,{2,3,4},0),IFERROR(VLOOKUP(SCQ120,[1]MQ!$A$6:$D$26,{2,3,4},0),IFERROR(VLOOKUP(SCQ120,[1]BA!$A$6:$H$184,{2,5,8},0),{"No encontrado","X","X"}))))</f>
        <v>ALAMBRE RECOCIDO</v>
      </c>
      <c r="SCS120" s="12" t="str">
        <v>Kg</v>
      </c>
      <c r="SCT120" s="4">
        <v>22</v>
      </c>
      <c r="SCU120" s="1">
        <f t="shared" ref="SCU120" si="9805">(SCU118+SCU119)*0.03</f>
        <v>0.1</v>
      </c>
      <c r="SCV120" s="4">
        <f t="shared" si="3236"/>
        <v>2.2000000000000002</v>
      </c>
      <c r="SCY120" s="1" t="s">
        <v>539</v>
      </c>
      <c r="SCZ120" s="4" t="str" cm="1">
        <f t="array" ref="SCZ120:SDB120">IFERROR(VLOOKUP(SCY120,[1]MA!$A$6:$D$32,{2,3,4},0),IFERROR(VLOOKUP(SCY120,[1]MO!$A$6:$D$26,{2,3,4},0),IFERROR(VLOOKUP(SCY120,[1]MQ!$A$6:$D$26,{2,3,4},0),IFERROR(VLOOKUP(SCY120,[1]BA!$A$6:$H$184,{2,5,8},0),{"No encontrado","X","X"}))))</f>
        <v>ALAMBRE RECOCIDO</v>
      </c>
      <c r="SDA120" s="12" t="str">
        <v>Kg</v>
      </c>
      <c r="SDB120" s="4">
        <v>22</v>
      </c>
      <c r="SDC120" s="1">
        <f t="shared" ref="SDC120" si="9806">(SDC118+SDC119)*0.03</f>
        <v>0.1</v>
      </c>
      <c r="SDD120" s="4">
        <f t="shared" si="3238"/>
        <v>2.2000000000000002</v>
      </c>
      <c r="SDG120" s="1" t="s">
        <v>539</v>
      </c>
      <c r="SDH120" s="4" t="str" cm="1">
        <f t="array" ref="SDH120:SDJ120">IFERROR(VLOOKUP(SDG120,[1]MA!$A$6:$D$32,{2,3,4},0),IFERROR(VLOOKUP(SDG120,[1]MO!$A$6:$D$26,{2,3,4},0),IFERROR(VLOOKUP(SDG120,[1]MQ!$A$6:$D$26,{2,3,4},0),IFERROR(VLOOKUP(SDG120,[1]BA!$A$6:$H$184,{2,5,8},0),{"No encontrado","X","X"}))))</f>
        <v>ALAMBRE RECOCIDO</v>
      </c>
      <c r="SDI120" s="12" t="str">
        <v>Kg</v>
      </c>
      <c r="SDJ120" s="4">
        <v>22</v>
      </c>
      <c r="SDK120" s="1">
        <f t="shared" ref="SDK120" si="9807">(SDK118+SDK119)*0.03</f>
        <v>0.1</v>
      </c>
      <c r="SDL120" s="4">
        <f t="shared" si="3240"/>
        <v>2.2000000000000002</v>
      </c>
      <c r="SDO120" s="1" t="s">
        <v>539</v>
      </c>
      <c r="SDP120" s="4" t="str" cm="1">
        <f t="array" ref="SDP120:SDR120">IFERROR(VLOOKUP(SDO120,[1]MA!$A$6:$D$32,{2,3,4},0),IFERROR(VLOOKUP(SDO120,[1]MO!$A$6:$D$26,{2,3,4},0),IFERROR(VLOOKUP(SDO120,[1]MQ!$A$6:$D$26,{2,3,4},0),IFERROR(VLOOKUP(SDO120,[1]BA!$A$6:$H$184,{2,5,8},0),{"No encontrado","X","X"}))))</f>
        <v>ALAMBRE RECOCIDO</v>
      </c>
      <c r="SDQ120" s="12" t="str">
        <v>Kg</v>
      </c>
      <c r="SDR120" s="4">
        <v>22</v>
      </c>
      <c r="SDS120" s="1">
        <f t="shared" ref="SDS120" si="9808">(SDS118+SDS119)*0.03</f>
        <v>0.1</v>
      </c>
      <c r="SDT120" s="4">
        <f t="shared" si="3242"/>
        <v>2.2000000000000002</v>
      </c>
      <c r="SDW120" s="1" t="s">
        <v>539</v>
      </c>
      <c r="SDX120" s="4" t="str" cm="1">
        <f t="array" ref="SDX120:SDZ120">IFERROR(VLOOKUP(SDW120,[1]MA!$A$6:$D$32,{2,3,4},0),IFERROR(VLOOKUP(SDW120,[1]MO!$A$6:$D$26,{2,3,4},0),IFERROR(VLOOKUP(SDW120,[1]MQ!$A$6:$D$26,{2,3,4},0),IFERROR(VLOOKUP(SDW120,[1]BA!$A$6:$H$184,{2,5,8},0),{"No encontrado","X","X"}))))</f>
        <v>ALAMBRE RECOCIDO</v>
      </c>
      <c r="SDY120" s="12" t="str">
        <v>Kg</v>
      </c>
      <c r="SDZ120" s="4">
        <v>22</v>
      </c>
      <c r="SEA120" s="1">
        <f t="shared" ref="SEA120" si="9809">(SEA118+SEA119)*0.03</f>
        <v>0.1</v>
      </c>
      <c r="SEB120" s="4">
        <f t="shared" si="3244"/>
        <v>2.2000000000000002</v>
      </c>
      <c r="SEE120" s="1" t="s">
        <v>539</v>
      </c>
      <c r="SEF120" s="4" t="str" cm="1">
        <f t="array" ref="SEF120:SEH120">IFERROR(VLOOKUP(SEE120,[1]MA!$A$6:$D$32,{2,3,4},0),IFERROR(VLOOKUP(SEE120,[1]MO!$A$6:$D$26,{2,3,4},0),IFERROR(VLOOKUP(SEE120,[1]MQ!$A$6:$D$26,{2,3,4},0),IFERROR(VLOOKUP(SEE120,[1]BA!$A$6:$H$184,{2,5,8},0),{"No encontrado","X","X"}))))</f>
        <v>ALAMBRE RECOCIDO</v>
      </c>
      <c r="SEG120" s="12" t="str">
        <v>Kg</v>
      </c>
      <c r="SEH120" s="4">
        <v>22</v>
      </c>
      <c r="SEI120" s="1">
        <f t="shared" ref="SEI120" si="9810">(SEI118+SEI119)*0.03</f>
        <v>0.1</v>
      </c>
      <c r="SEJ120" s="4">
        <f t="shared" si="3246"/>
        <v>2.2000000000000002</v>
      </c>
      <c r="SEM120" s="1" t="s">
        <v>539</v>
      </c>
      <c r="SEN120" s="4" t="str" cm="1">
        <f t="array" ref="SEN120:SEP120">IFERROR(VLOOKUP(SEM120,[1]MA!$A$6:$D$32,{2,3,4},0),IFERROR(VLOOKUP(SEM120,[1]MO!$A$6:$D$26,{2,3,4},0),IFERROR(VLOOKUP(SEM120,[1]MQ!$A$6:$D$26,{2,3,4},0),IFERROR(VLOOKUP(SEM120,[1]BA!$A$6:$H$184,{2,5,8},0),{"No encontrado","X","X"}))))</f>
        <v>ALAMBRE RECOCIDO</v>
      </c>
      <c r="SEO120" s="12" t="str">
        <v>Kg</v>
      </c>
      <c r="SEP120" s="4">
        <v>22</v>
      </c>
      <c r="SEQ120" s="1">
        <f t="shared" ref="SEQ120" si="9811">(SEQ118+SEQ119)*0.03</f>
        <v>0.1</v>
      </c>
      <c r="SER120" s="4">
        <f t="shared" si="3248"/>
        <v>2.2000000000000002</v>
      </c>
      <c r="SEU120" s="1" t="s">
        <v>539</v>
      </c>
      <c r="SEV120" s="4" t="str" cm="1">
        <f t="array" ref="SEV120:SEX120">IFERROR(VLOOKUP(SEU120,[1]MA!$A$6:$D$32,{2,3,4},0),IFERROR(VLOOKUP(SEU120,[1]MO!$A$6:$D$26,{2,3,4},0),IFERROR(VLOOKUP(SEU120,[1]MQ!$A$6:$D$26,{2,3,4},0),IFERROR(VLOOKUP(SEU120,[1]BA!$A$6:$H$184,{2,5,8},0),{"No encontrado","X","X"}))))</f>
        <v>ALAMBRE RECOCIDO</v>
      </c>
      <c r="SEW120" s="12" t="str">
        <v>Kg</v>
      </c>
      <c r="SEX120" s="4">
        <v>22</v>
      </c>
      <c r="SEY120" s="1">
        <f t="shared" ref="SEY120" si="9812">(SEY118+SEY119)*0.03</f>
        <v>0.1</v>
      </c>
      <c r="SEZ120" s="4">
        <f t="shared" si="3250"/>
        <v>2.2000000000000002</v>
      </c>
      <c r="SFC120" s="1" t="s">
        <v>539</v>
      </c>
      <c r="SFD120" s="4" t="str" cm="1">
        <f t="array" ref="SFD120:SFF120">IFERROR(VLOOKUP(SFC120,[1]MA!$A$6:$D$32,{2,3,4},0),IFERROR(VLOOKUP(SFC120,[1]MO!$A$6:$D$26,{2,3,4},0),IFERROR(VLOOKUP(SFC120,[1]MQ!$A$6:$D$26,{2,3,4},0),IFERROR(VLOOKUP(SFC120,[1]BA!$A$6:$H$184,{2,5,8},0),{"No encontrado","X","X"}))))</f>
        <v>ALAMBRE RECOCIDO</v>
      </c>
      <c r="SFE120" s="12" t="str">
        <v>Kg</v>
      </c>
      <c r="SFF120" s="4">
        <v>22</v>
      </c>
      <c r="SFG120" s="1">
        <f t="shared" ref="SFG120" si="9813">(SFG118+SFG119)*0.03</f>
        <v>0.1</v>
      </c>
      <c r="SFH120" s="4">
        <f t="shared" si="3252"/>
        <v>2.2000000000000002</v>
      </c>
      <c r="SFK120" s="1" t="s">
        <v>539</v>
      </c>
      <c r="SFL120" s="4" t="str" cm="1">
        <f t="array" ref="SFL120:SFN120">IFERROR(VLOOKUP(SFK120,[1]MA!$A$6:$D$32,{2,3,4},0),IFERROR(VLOOKUP(SFK120,[1]MO!$A$6:$D$26,{2,3,4},0),IFERROR(VLOOKUP(SFK120,[1]MQ!$A$6:$D$26,{2,3,4},0),IFERROR(VLOOKUP(SFK120,[1]BA!$A$6:$H$184,{2,5,8},0),{"No encontrado","X","X"}))))</f>
        <v>ALAMBRE RECOCIDO</v>
      </c>
      <c r="SFM120" s="12" t="str">
        <v>Kg</v>
      </c>
      <c r="SFN120" s="4">
        <v>22</v>
      </c>
      <c r="SFO120" s="1">
        <f t="shared" ref="SFO120" si="9814">(SFO118+SFO119)*0.03</f>
        <v>0.1</v>
      </c>
      <c r="SFP120" s="4">
        <f t="shared" si="3254"/>
        <v>2.2000000000000002</v>
      </c>
      <c r="SFS120" s="1" t="s">
        <v>539</v>
      </c>
      <c r="SFT120" s="4" t="str" cm="1">
        <f t="array" ref="SFT120:SFV120">IFERROR(VLOOKUP(SFS120,[1]MA!$A$6:$D$32,{2,3,4},0),IFERROR(VLOOKUP(SFS120,[1]MO!$A$6:$D$26,{2,3,4},0),IFERROR(VLOOKUP(SFS120,[1]MQ!$A$6:$D$26,{2,3,4},0),IFERROR(VLOOKUP(SFS120,[1]BA!$A$6:$H$184,{2,5,8},0),{"No encontrado","X","X"}))))</f>
        <v>ALAMBRE RECOCIDO</v>
      </c>
      <c r="SFU120" s="12" t="str">
        <v>Kg</v>
      </c>
      <c r="SFV120" s="4">
        <v>22</v>
      </c>
      <c r="SFW120" s="1">
        <f t="shared" ref="SFW120" si="9815">(SFW118+SFW119)*0.03</f>
        <v>0.1</v>
      </c>
      <c r="SFX120" s="4">
        <f t="shared" si="3256"/>
        <v>2.2000000000000002</v>
      </c>
      <c r="SGA120" s="1" t="s">
        <v>539</v>
      </c>
      <c r="SGB120" s="4" t="str" cm="1">
        <f t="array" ref="SGB120:SGD120">IFERROR(VLOOKUP(SGA120,[1]MA!$A$6:$D$32,{2,3,4},0),IFERROR(VLOOKUP(SGA120,[1]MO!$A$6:$D$26,{2,3,4},0),IFERROR(VLOOKUP(SGA120,[1]MQ!$A$6:$D$26,{2,3,4},0),IFERROR(VLOOKUP(SGA120,[1]BA!$A$6:$H$184,{2,5,8},0),{"No encontrado","X","X"}))))</f>
        <v>ALAMBRE RECOCIDO</v>
      </c>
      <c r="SGC120" s="12" t="str">
        <v>Kg</v>
      </c>
      <c r="SGD120" s="4">
        <v>22</v>
      </c>
      <c r="SGE120" s="1">
        <f t="shared" ref="SGE120" si="9816">(SGE118+SGE119)*0.03</f>
        <v>0.1</v>
      </c>
      <c r="SGF120" s="4">
        <f t="shared" si="3258"/>
        <v>2.2000000000000002</v>
      </c>
      <c r="SGI120" s="1" t="s">
        <v>539</v>
      </c>
      <c r="SGJ120" s="4" t="str" cm="1">
        <f t="array" ref="SGJ120:SGL120">IFERROR(VLOOKUP(SGI120,[1]MA!$A$6:$D$32,{2,3,4},0),IFERROR(VLOOKUP(SGI120,[1]MO!$A$6:$D$26,{2,3,4},0),IFERROR(VLOOKUP(SGI120,[1]MQ!$A$6:$D$26,{2,3,4},0),IFERROR(VLOOKUP(SGI120,[1]BA!$A$6:$H$184,{2,5,8},0),{"No encontrado","X","X"}))))</f>
        <v>ALAMBRE RECOCIDO</v>
      </c>
      <c r="SGK120" s="12" t="str">
        <v>Kg</v>
      </c>
      <c r="SGL120" s="4">
        <v>22</v>
      </c>
      <c r="SGM120" s="1">
        <f t="shared" ref="SGM120" si="9817">(SGM118+SGM119)*0.03</f>
        <v>0.1</v>
      </c>
      <c r="SGN120" s="4">
        <f t="shared" si="3260"/>
        <v>2.2000000000000002</v>
      </c>
      <c r="SGQ120" s="1" t="s">
        <v>539</v>
      </c>
      <c r="SGR120" s="4" t="str" cm="1">
        <f t="array" ref="SGR120:SGT120">IFERROR(VLOOKUP(SGQ120,[1]MA!$A$6:$D$32,{2,3,4},0),IFERROR(VLOOKUP(SGQ120,[1]MO!$A$6:$D$26,{2,3,4},0),IFERROR(VLOOKUP(SGQ120,[1]MQ!$A$6:$D$26,{2,3,4},0),IFERROR(VLOOKUP(SGQ120,[1]BA!$A$6:$H$184,{2,5,8},0),{"No encontrado","X","X"}))))</f>
        <v>ALAMBRE RECOCIDO</v>
      </c>
      <c r="SGS120" s="12" t="str">
        <v>Kg</v>
      </c>
      <c r="SGT120" s="4">
        <v>22</v>
      </c>
      <c r="SGU120" s="1">
        <f t="shared" ref="SGU120" si="9818">(SGU118+SGU119)*0.03</f>
        <v>0.1</v>
      </c>
      <c r="SGV120" s="4">
        <f t="shared" si="3262"/>
        <v>2.2000000000000002</v>
      </c>
      <c r="SGY120" s="1" t="s">
        <v>539</v>
      </c>
      <c r="SGZ120" s="4" t="str" cm="1">
        <f t="array" ref="SGZ120:SHB120">IFERROR(VLOOKUP(SGY120,[1]MA!$A$6:$D$32,{2,3,4},0),IFERROR(VLOOKUP(SGY120,[1]MO!$A$6:$D$26,{2,3,4},0),IFERROR(VLOOKUP(SGY120,[1]MQ!$A$6:$D$26,{2,3,4},0),IFERROR(VLOOKUP(SGY120,[1]BA!$A$6:$H$184,{2,5,8},0),{"No encontrado","X","X"}))))</f>
        <v>ALAMBRE RECOCIDO</v>
      </c>
      <c r="SHA120" s="12" t="str">
        <v>Kg</v>
      </c>
      <c r="SHB120" s="4">
        <v>22</v>
      </c>
      <c r="SHC120" s="1">
        <f t="shared" ref="SHC120" si="9819">(SHC118+SHC119)*0.03</f>
        <v>0.1</v>
      </c>
      <c r="SHD120" s="4">
        <f t="shared" si="3264"/>
        <v>2.2000000000000002</v>
      </c>
      <c r="SHG120" s="1" t="s">
        <v>539</v>
      </c>
      <c r="SHH120" s="4" t="str" cm="1">
        <f t="array" ref="SHH120:SHJ120">IFERROR(VLOOKUP(SHG120,[1]MA!$A$6:$D$32,{2,3,4},0),IFERROR(VLOOKUP(SHG120,[1]MO!$A$6:$D$26,{2,3,4},0),IFERROR(VLOOKUP(SHG120,[1]MQ!$A$6:$D$26,{2,3,4},0),IFERROR(VLOOKUP(SHG120,[1]BA!$A$6:$H$184,{2,5,8},0),{"No encontrado","X","X"}))))</f>
        <v>ALAMBRE RECOCIDO</v>
      </c>
      <c r="SHI120" s="12" t="str">
        <v>Kg</v>
      </c>
      <c r="SHJ120" s="4">
        <v>22</v>
      </c>
      <c r="SHK120" s="1">
        <f t="shared" ref="SHK120" si="9820">(SHK118+SHK119)*0.03</f>
        <v>0.1</v>
      </c>
      <c r="SHL120" s="4">
        <f t="shared" si="3266"/>
        <v>2.2000000000000002</v>
      </c>
      <c r="SHO120" s="1" t="s">
        <v>539</v>
      </c>
      <c r="SHP120" s="4" t="str" cm="1">
        <f t="array" ref="SHP120:SHR120">IFERROR(VLOOKUP(SHO120,[1]MA!$A$6:$D$32,{2,3,4},0),IFERROR(VLOOKUP(SHO120,[1]MO!$A$6:$D$26,{2,3,4},0),IFERROR(VLOOKUP(SHO120,[1]MQ!$A$6:$D$26,{2,3,4},0),IFERROR(VLOOKUP(SHO120,[1]BA!$A$6:$H$184,{2,5,8},0),{"No encontrado","X","X"}))))</f>
        <v>ALAMBRE RECOCIDO</v>
      </c>
      <c r="SHQ120" s="12" t="str">
        <v>Kg</v>
      </c>
      <c r="SHR120" s="4">
        <v>22</v>
      </c>
      <c r="SHS120" s="1">
        <f t="shared" ref="SHS120" si="9821">(SHS118+SHS119)*0.03</f>
        <v>0.1</v>
      </c>
      <c r="SHT120" s="4">
        <f t="shared" si="3268"/>
        <v>2.2000000000000002</v>
      </c>
      <c r="SHW120" s="1" t="s">
        <v>539</v>
      </c>
      <c r="SHX120" s="4" t="str" cm="1">
        <f t="array" ref="SHX120:SHZ120">IFERROR(VLOOKUP(SHW120,[1]MA!$A$6:$D$32,{2,3,4},0),IFERROR(VLOOKUP(SHW120,[1]MO!$A$6:$D$26,{2,3,4},0),IFERROR(VLOOKUP(SHW120,[1]MQ!$A$6:$D$26,{2,3,4},0),IFERROR(VLOOKUP(SHW120,[1]BA!$A$6:$H$184,{2,5,8},0),{"No encontrado","X","X"}))))</f>
        <v>ALAMBRE RECOCIDO</v>
      </c>
      <c r="SHY120" s="12" t="str">
        <v>Kg</v>
      </c>
      <c r="SHZ120" s="4">
        <v>22</v>
      </c>
      <c r="SIA120" s="1">
        <f t="shared" ref="SIA120" si="9822">(SIA118+SIA119)*0.03</f>
        <v>0.1</v>
      </c>
      <c r="SIB120" s="4">
        <f t="shared" si="3270"/>
        <v>2.2000000000000002</v>
      </c>
      <c r="SIE120" s="1" t="s">
        <v>539</v>
      </c>
      <c r="SIF120" s="4" t="str" cm="1">
        <f t="array" ref="SIF120:SIH120">IFERROR(VLOOKUP(SIE120,[1]MA!$A$6:$D$32,{2,3,4},0),IFERROR(VLOOKUP(SIE120,[1]MO!$A$6:$D$26,{2,3,4},0),IFERROR(VLOOKUP(SIE120,[1]MQ!$A$6:$D$26,{2,3,4},0),IFERROR(VLOOKUP(SIE120,[1]BA!$A$6:$H$184,{2,5,8},0),{"No encontrado","X","X"}))))</f>
        <v>ALAMBRE RECOCIDO</v>
      </c>
      <c r="SIG120" s="12" t="str">
        <v>Kg</v>
      </c>
      <c r="SIH120" s="4">
        <v>22</v>
      </c>
      <c r="SII120" s="1">
        <f t="shared" ref="SII120" si="9823">(SII118+SII119)*0.03</f>
        <v>0.1</v>
      </c>
      <c r="SIJ120" s="4">
        <f t="shared" si="3272"/>
        <v>2.2000000000000002</v>
      </c>
      <c r="SIM120" s="1" t="s">
        <v>539</v>
      </c>
      <c r="SIN120" s="4" t="str" cm="1">
        <f t="array" ref="SIN120:SIP120">IFERROR(VLOOKUP(SIM120,[1]MA!$A$6:$D$32,{2,3,4},0),IFERROR(VLOOKUP(SIM120,[1]MO!$A$6:$D$26,{2,3,4},0),IFERROR(VLOOKUP(SIM120,[1]MQ!$A$6:$D$26,{2,3,4},0),IFERROR(VLOOKUP(SIM120,[1]BA!$A$6:$H$184,{2,5,8},0),{"No encontrado","X","X"}))))</f>
        <v>ALAMBRE RECOCIDO</v>
      </c>
      <c r="SIO120" s="12" t="str">
        <v>Kg</v>
      </c>
      <c r="SIP120" s="4">
        <v>22</v>
      </c>
      <c r="SIQ120" s="1">
        <f t="shared" ref="SIQ120" si="9824">(SIQ118+SIQ119)*0.03</f>
        <v>0.1</v>
      </c>
      <c r="SIR120" s="4">
        <f t="shared" si="3274"/>
        <v>2.2000000000000002</v>
      </c>
      <c r="SIU120" s="1" t="s">
        <v>539</v>
      </c>
      <c r="SIV120" s="4" t="str" cm="1">
        <f t="array" ref="SIV120:SIX120">IFERROR(VLOOKUP(SIU120,[1]MA!$A$6:$D$32,{2,3,4},0),IFERROR(VLOOKUP(SIU120,[1]MO!$A$6:$D$26,{2,3,4},0),IFERROR(VLOOKUP(SIU120,[1]MQ!$A$6:$D$26,{2,3,4},0),IFERROR(VLOOKUP(SIU120,[1]BA!$A$6:$H$184,{2,5,8},0),{"No encontrado","X","X"}))))</f>
        <v>ALAMBRE RECOCIDO</v>
      </c>
      <c r="SIW120" s="12" t="str">
        <v>Kg</v>
      </c>
      <c r="SIX120" s="4">
        <v>22</v>
      </c>
      <c r="SIY120" s="1">
        <f t="shared" ref="SIY120" si="9825">(SIY118+SIY119)*0.03</f>
        <v>0.1</v>
      </c>
      <c r="SIZ120" s="4">
        <f t="shared" si="3276"/>
        <v>2.2000000000000002</v>
      </c>
      <c r="SJC120" s="1" t="s">
        <v>539</v>
      </c>
      <c r="SJD120" s="4" t="str" cm="1">
        <f t="array" ref="SJD120:SJF120">IFERROR(VLOOKUP(SJC120,[1]MA!$A$6:$D$32,{2,3,4},0),IFERROR(VLOOKUP(SJC120,[1]MO!$A$6:$D$26,{2,3,4},0),IFERROR(VLOOKUP(SJC120,[1]MQ!$A$6:$D$26,{2,3,4},0),IFERROR(VLOOKUP(SJC120,[1]BA!$A$6:$H$184,{2,5,8},0),{"No encontrado","X","X"}))))</f>
        <v>ALAMBRE RECOCIDO</v>
      </c>
      <c r="SJE120" s="12" t="str">
        <v>Kg</v>
      </c>
      <c r="SJF120" s="4">
        <v>22</v>
      </c>
      <c r="SJG120" s="1">
        <f t="shared" ref="SJG120" si="9826">(SJG118+SJG119)*0.03</f>
        <v>0.1</v>
      </c>
      <c r="SJH120" s="4">
        <f t="shared" si="3278"/>
        <v>2.2000000000000002</v>
      </c>
      <c r="SJK120" s="1" t="s">
        <v>539</v>
      </c>
      <c r="SJL120" s="4" t="str" cm="1">
        <f t="array" ref="SJL120:SJN120">IFERROR(VLOOKUP(SJK120,[1]MA!$A$6:$D$32,{2,3,4},0),IFERROR(VLOOKUP(SJK120,[1]MO!$A$6:$D$26,{2,3,4},0),IFERROR(VLOOKUP(SJK120,[1]MQ!$A$6:$D$26,{2,3,4},0),IFERROR(VLOOKUP(SJK120,[1]BA!$A$6:$H$184,{2,5,8},0),{"No encontrado","X","X"}))))</f>
        <v>ALAMBRE RECOCIDO</v>
      </c>
      <c r="SJM120" s="12" t="str">
        <v>Kg</v>
      </c>
      <c r="SJN120" s="4">
        <v>22</v>
      </c>
      <c r="SJO120" s="1">
        <f t="shared" ref="SJO120" si="9827">(SJO118+SJO119)*0.03</f>
        <v>0.1</v>
      </c>
      <c r="SJP120" s="4">
        <f t="shared" si="3280"/>
        <v>2.2000000000000002</v>
      </c>
      <c r="SJS120" s="1" t="s">
        <v>539</v>
      </c>
      <c r="SJT120" s="4" t="str" cm="1">
        <f t="array" ref="SJT120:SJV120">IFERROR(VLOOKUP(SJS120,[1]MA!$A$6:$D$32,{2,3,4},0),IFERROR(VLOOKUP(SJS120,[1]MO!$A$6:$D$26,{2,3,4},0),IFERROR(VLOOKUP(SJS120,[1]MQ!$A$6:$D$26,{2,3,4},0),IFERROR(VLOOKUP(SJS120,[1]BA!$A$6:$H$184,{2,5,8},0),{"No encontrado","X","X"}))))</f>
        <v>ALAMBRE RECOCIDO</v>
      </c>
      <c r="SJU120" s="12" t="str">
        <v>Kg</v>
      </c>
      <c r="SJV120" s="4">
        <v>22</v>
      </c>
      <c r="SJW120" s="1">
        <f t="shared" ref="SJW120" si="9828">(SJW118+SJW119)*0.03</f>
        <v>0.1</v>
      </c>
      <c r="SJX120" s="4">
        <f t="shared" si="3282"/>
        <v>2.2000000000000002</v>
      </c>
      <c r="SKA120" s="1" t="s">
        <v>539</v>
      </c>
      <c r="SKB120" s="4" t="str" cm="1">
        <f t="array" ref="SKB120:SKD120">IFERROR(VLOOKUP(SKA120,[1]MA!$A$6:$D$32,{2,3,4},0),IFERROR(VLOOKUP(SKA120,[1]MO!$A$6:$D$26,{2,3,4},0),IFERROR(VLOOKUP(SKA120,[1]MQ!$A$6:$D$26,{2,3,4},0),IFERROR(VLOOKUP(SKA120,[1]BA!$A$6:$H$184,{2,5,8},0),{"No encontrado","X","X"}))))</f>
        <v>ALAMBRE RECOCIDO</v>
      </c>
      <c r="SKC120" s="12" t="str">
        <v>Kg</v>
      </c>
      <c r="SKD120" s="4">
        <v>22</v>
      </c>
      <c r="SKE120" s="1">
        <f t="shared" ref="SKE120" si="9829">(SKE118+SKE119)*0.03</f>
        <v>0.1</v>
      </c>
      <c r="SKF120" s="4">
        <f t="shared" si="3284"/>
        <v>2.2000000000000002</v>
      </c>
      <c r="SKI120" s="1" t="s">
        <v>539</v>
      </c>
      <c r="SKJ120" s="4" t="str" cm="1">
        <f t="array" ref="SKJ120:SKL120">IFERROR(VLOOKUP(SKI120,[1]MA!$A$6:$D$32,{2,3,4},0),IFERROR(VLOOKUP(SKI120,[1]MO!$A$6:$D$26,{2,3,4},0),IFERROR(VLOOKUP(SKI120,[1]MQ!$A$6:$D$26,{2,3,4},0),IFERROR(VLOOKUP(SKI120,[1]BA!$A$6:$H$184,{2,5,8},0),{"No encontrado","X","X"}))))</f>
        <v>ALAMBRE RECOCIDO</v>
      </c>
      <c r="SKK120" s="12" t="str">
        <v>Kg</v>
      </c>
      <c r="SKL120" s="4">
        <v>22</v>
      </c>
      <c r="SKM120" s="1">
        <f t="shared" ref="SKM120" si="9830">(SKM118+SKM119)*0.03</f>
        <v>0.1</v>
      </c>
      <c r="SKN120" s="4">
        <f t="shared" si="3286"/>
        <v>2.2000000000000002</v>
      </c>
      <c r="SKQ120" s="1" t="s">
        <v>539</v>
      </c>
      <c r="SKR120" s="4" t="str" cm="1">
        <f t="array" ref="SKR120:SKT120">IFERROR(VLOOKUP(SKQ120,[1]MA!$A$6:$D$32,{2,3,4},0),IFERROR(VLOOKUP(SKQ120,[1]MO!$A$6:$D$26,{2,3,4},0),IFERROR(VLOOKUP(SKQ120,[1]MQ!$A$6:$D$26,{2,3,4},0),IFERROR(VLOOKUP(SKQ120,[1]BA!$A$6:$H$184,{2,5,8},0),{"No encontrado","X","X"}))))</f>
        <v>ALAMBRE RECOCIDO</v>
      </c>
      <c r="SKS120" s="12" t="str">
        <v>Kg</v>
      </c>
      <c r="SKT120" s="4">
        <v>22</v>
      </c>
      <c r="SKU120" s="1">
        <f t="shared" ref="SKU120" si="9831">(SKU118+SKU119)*0.03</f>
        <v>0.1</v>
      </c>
      <c r="SKV120" s="4">
        <f t="shared" si="3288"/>
        <v>2.2000000000000002</v>
      </c>
      <c r="SKY120" s="1" t="s">
        <v>539</v>
      </c>
      <c r="SKZ120" s="4" t="str" cm="1">
        <f t="array" ref="SKZ120:SLB120">IFERROR(VLOOKUP(SKY120,[1]MA!$A$6:$D$32,{2,3,4},0),IFERROR(VLOOKUP(SKY120,[1]MO!$A$6:$D$26,{2,3,4},0),IFERROR(VLOOKUP(SKY120,[1]MQ!$A$6:$D$26,{2,3,4},0),IFERROR(VLOOKUP(SKY120,[1]BA!$A$6:$H$184,{2,5,8},0),{"No encontrado","X","X"}))))</f>
        <v>ALAMBRE RECOCIDO</v>
      </c>
      <c r="SLA120" s="12" t="str">
        <v>Kg</v>
      </c>
      <c r="SLB120" s="4">
        <v>22</v>
      </c>
      <c r="SLC120" s="1">
        <f t="shared" ref="SLC120" si="9832">(SLC118+SLC119)*0.03</f>
        <v>0.1</v>
      </c>
      <c r="SLD120" s="4">
        <f t="shared" si="3290"/>
        <v>2.2000000000000002</v>
      </c>
      <c r="SLG120" s="1" t="s">
        <v>539</v>
      </c>
      <c r="SLH120" s="4" t="str" cm="1">
        <f t="array" ref="SLH120:SLJ120">IFERROR(VLOOKUP(SLG120,[1]MA!$A$6:$D$32,{2,3,4},0),IFERROR(VLOOKUP(SLG120,[1]MO!$A$6:$D$26,{2,3,4},0),IFERROR(VLOOKUP(SLG120,[1]MQ!$A$6:$D$26,{2,3,4},0),IFERROR(VLOOKUP(SLG120,[1]BA!$A$6:$H$184,{2,5,8},0),{"No encontrado","X","X"}))))</f>
        <v>ALAMBRE RECOCIDO</v>
      </c>
      <c r="SLI120" s="12" t="str">
        <v>Kg</v>
      </c>
      <c r="SLJ120" s="4">
        <v>22</v>
      </c>
      <c r="SLK120" s="1">
        <f t="shared" ref="SLK120" si="9833">(SLK118+SLK119)*0.03</f>
        <v>0.1</v>
      </c>
      <c r="SLL120" s="4">
        <f t="shared" si="3292"/>
        <v>2.2000000000000002</v>
      </c>
      <c r="SLO120" s="1" t="s">
        <v>539</v>
      </c>
      <c r="SLP120" s="4" t="str" cm="1">
        <f t="array" ref="SLP120:SLR120">IFERROR(VLOOKUP(SLO120,[1]MA!$A$6:$D$32,{2,3,4},0),IFERROR(VLOOKUP(SLO120,[1]MO!$A$6:$D$26,{2,3,4},0),IFERROR(VLOOKUP(SLO120,[1]MQ!$A$6:$D$26,{2,3,4},0),IFERROR(VLOOKUP(SLO120,[1]BA!$A$6:$H$184,{2,5,8},0),{"No encontrado","X","X"}))))</f>
        <v>ALAMBRE RECOCIDO</v>
      </c>
      <c r="SLQ120" s="12" t="str">
        <v>Kg</v>
      </c>
      <c r="SLR120" s="4">
        <v>22</v>
      </c>
      <c r="SLS120" s="1">
        <f t="shared" ref="SLS120" si="9834">(SLS118+SLS119)*0.03</f>
        <v>0.1</v>
      </c>
      <c r="SLT120" s="4">
        <f t="shared" si="3294"/>
        <v>2.2000000000000002</v>
      </c>
      <c r="SLW120" s="1" t="s">
        <v>539</v>
      </c>
      <c r="SLX120" s="4" t="str" cm="1">
        <f t="array" ref="SLX120:SLZ120">IFERROR(VLOOKUP(SLW120,[1]MA!$A$6:$D$32,{2,3,4},0),IFERROR(VLOOKUP(SLW120,[1]MO!$A$6:$D$26,{2,3,4},0),IFERROR(VLOOKUP(SLW120,[1]MQ!$A$6:$D$26,{2,3,4},0),IFERROR(VLOOKUP(SLW120,[1]BA!$A$6:$H$184,{2,5,8},0),{"No encontrado","X","X"}))))</f>
        <v>ALAMBRE RECOCIDO</v>
      </c>
      <c r="SLY120" s="12" t="str">
        <v>Kg</v>
      </c>
      <c r="SLZ120" s="4">
        <v>22</v>
      </c>
      <c r="SMA120" s="1">
        <f t="shared" ref="SMA120" si="9835">(SMA118+SMA119)*0.03</f>
        <v>0.1</v>
      </c>
      <c r="SMB120" s="4">
        <f t="shared" si="3296"/>
        <v>2.2000000000000002</v>
      </c>
      <c r="SME120" s="1" t="s">
        <v>539</v>
      </c>
      <c r="SMF120" s="4" t="str" cm="1">
        <f t="array" ref="SMF120:SMH120">IFERROR(VLOOKUP(SME120,[1]MA!$A$6:$D$32,{2,3,4},0),IFERROR(VLOOKUP(SME120,[1]MO!$A$6:$D$26,{2,3,4},0),IFERROR(VLOOKUP(SME120,[1]MQ!$A$6:$D$26,{2,3,4},0),IFERROR(VLOOKUP(SME120,[1]BA!$A$6:$H$184,{2,5,8},0),{"No encontrado","X","X"}))))</f>
        <v>ALAMBRE RECOCIDO</v>
      </c>
      <c r="SMG120" s="12" t="str">
        <v>Kg</v>
      </c>
      <c r="SMH120" s="4">
        <v>22</v>
      </c>
      <c r="SMI120" s="1">
        <f t="shared" ref="SMI120" si="9836">(SMI118+SMI119)*0.03</f>
        <v>0.1</v>
      </c>
      <c r="SMJ120" s="4">
        <f t="shared" si="3298"/>
        <v>2.2000000000000002</v>
      </c>
      <c r="SMM120" s="1" t="s">
        <v>539</v>
      </c>
      <c r="SMN120" s="4" t="str" cm="1">
        <f t="array" ref="SMN120:SMP120">IFERROR(VLOOKUP(SMM120,[1]MA!$A$6:$D$32,{2,3,4},0),IFERROR(VLOOKUP(SMM120,[1]MO!$A$6:$D$26,{2,3,4},0),IFERROR(VLOOKUP(SMM120,[1]MQ!$A$6:$D$26,{2,3,4},0),IFERROR(VLOOKUP(SMM120,[1]BA!$A$6:$H$184,{2,5,8},0),{"No encontrado","X","X"}))))</f>
        <v>ALAMBRE RECOCIDO</v>
      </c>
      <c r="SMO120" s="12" t="str">
        <v>Kg</v>
      </c>
      <c r="SMP120" s="4">
        <v>22</v>
      </c>
      <c r="SMQ120" s="1">
        <f t="shared" ref="SMQ120" si="9837">(SMQ118+SMQ119)*0.03</f>
        <v>0.1</v>
      </c>
      <c r="SMR120" s="4">
        <f t="shared" si="3300"/>
        <v>2.2000000000000002</v>
      </c>
      <c r="SMU120" s="1" t="s">
        <v>539</v>
      </c>
      <c r="SMV120" s="4" t="str" cm="1">
        <f t="array" ref="SMV120:SMX120">IFERROR(VLOOKUP(SMU120,[1]MA!$A$6:$D$32,{2,3,4},0),IFERROR(VLOOKUP(SMU120,[1]MO!$A$6:$D$26,{2,3,4},0),IFERROR(VLOOKUP(SMU120,[1]MQ!$A$6:$D$26,{2,3,4},0),IFERROR(VLOOKUP(SMU120,[1]BA!$A$6:$H$184,{2,5,8},0),{"No encontrado","X","X"}))))</f>
        <v>ALAMBRE RECOCIDO</v>
      </c>
      <c r="SMW120" s="12" t="str">
        <v>Kg</v>
      </c>
      <c r="SMX120" s="4">
        <v>22</v>
      </c>
      <c r="SMY120" s="1">
        <f t="shared" ref="SMY120" si="9838">(SMY118+SMY119)*0.03</f>
        <v>0.1</v>
      </c>
      <c r="SMZ120" s="4">
        <f t="shared" si="3302"/>
        <v>2.2000000000000002</v>
      </c>
      <c r="SNC120" s="1" t="s">
        <v>539</v>
      </c>
      <c r="SND120" s="4" t="str" cm="1">
        <f t="array" ref="SND120:SNF120">IFERROR(VLOOKUP(SNC120,[1]MA!$A$6:$D$32,{2,3,4},0),IFERROR(VLOOKUP(SNC120,[1]MO!$A$6:$D$26,{2,3,4},0),IFERROR(VLOOKUP(SNC120,[1]MQ!$A$6:$D$26,{2,3,4},0),IFERROR(VLOOKUP(SNC120,[1]BA!$A$6:$H$184,{2,5,8},0),{"No encontrado","X","X"}))))</f>
        <v>ALAMBRE RECOCIDO</v>
      </c>
      <c r="SNE120" s="12" t="str">
        <v>Kg</v>
      </c>
      <c r="SNF120" s="4">
        <v>22</v>
      </c>
      <c r="SNG120" s="1">
        <f t="shared" ref="SNG120" si="9839">(SNG118+SNG119)*0.03</f>
        <v>0.1</v>
      </c>
      <c r="SNH120" s="4">
        <f t="shared" si="3304"/>
        <v>2.2000000000000002</v>
      </c>
      <c r="SNK120" s="1" t="s">
        <v>539</v>
      </c>
      <c r="SNL120" s="4" t="str" cm="1">
        <f t="array" ref="SNL120:SNN120">IFERROR(VLOOKUP(SNK120,[1]MA!$A$6:$D$32,{2,3,4},0),IFERROR(VLOOKUP(SNK120,[1]MO!$A$6:$D$26,{2,3,4},0),IFERROR(VLOOKUP(SNK120,[1]MQ!$A$6:$D$26,{2,3,4},0),IFERROR(VLOOKUP(SNK120,[1]BA!$A$6:$H$184,{2,5,8},0),{"No encontrado","X","X"}))))</f>
        <v>ALAMBRE RECOCIDO</v>
      </c>
      <c r="SNM120" s="12" t="str">
        <v>Kg</v>
      </c>
      <c r="SNN120" s="4">
        <v>22</v>
      </c>
      <c r="SNO120" s="1">
        <f t="shared" ref="SNO120" si="9840">(SNO118+SNO119)*0.03</f>
        <v>0.1</v>
      </c>
      <c r="SNP120" s="4">
        <f t="shared" si="3306"/>
        <v>2.2000000000000002</v>
      </c>
      <c r="SNS120" s="1" t="s">
        <v>539</v>
      </c>
      <c r="SNT120" s="4" t="str" cm="1">
        <f t="array" ref="SNT120:SNV120">IFERROR(VLOOKUP(SNS120,[1]MA!$A$6:$D$32,{2,3,4},0),IFERROR(VLOOKUP(SNS120,[1]MO!$A$6:$D$26,{2,3,4},0),IFERROR(VLOOKUP(SNS120,[1]MQ!$A$6:$D$26,{2,3,4},0),IFERROR(VLOOKUP(SNS120,[1]BA!$A$6:$H$184,{2,5,8},0),{"No encontrado","X","X"}))))</f>
        <v>ALAMBRE RECOCIDO</v>
      </c>
      <c r="SNU120" s="12" t="str">
        <v>Kg</v>
      </c>
      <c r="SNV120" s="4">
        <v>22</v>
      </c>
      <c r="SNW120" s="1">
        <f t="shared" ref="SNW120" si="9841">(SNW118+SNW119)*0.03</f>
        <v>0.1</v>
      </c>
      <c r="SNX120" s="4">
        <f t="shared" si="3308"/>
        <v>2.2000000000000002</v>
      </c>
      <c r="SOA120" s="1" t="s">
        <v>539</v>
      </c>
      <c r="SOB120" s="4" t="str" cm="1">
        <f t="array" ref="SOB120:SOD120">IFERROR(VLOOKUP(SOA120,[1]MA!$A$6:$D$32,{2,3,4},0),IFERROR(VLOOKUP(SOA120,[1]MO!$A$6:$D$26,{2,3,4},0),IFERROR(VLOOKUP(SOA120,[1]MQ!$A$6:$D$26,{2,3,4},0),IFERROR(VLOOKUP(SOA120,[1]BA!$A$6:$H$184,{2,5,8},0),{"No encontrado","X","X"}))))</f>
        <v>ALAMBRE RECOCIDO</v>
      </c>
      <c r="SOC120" s="12" t="str">
        <v>Kg</v>
      </c>
      <c r="SOD120" s="4">
        <v>22</v>
      </c>
      <c r="SOE120" s="1">
        <f t="shared" ref="SOE120" si="9842">(SOE118+SOE119)*0.03</f>
        <v>0.1</v>
      </c>
      <c r="SOF120" s="4">
        <f t="shared" si="3310"/>
        <v>2.2000000000000002</v>
      </c>
      <c r="SOI120" s="1" t="s">
        <v>539</v>
      </c>
      <c r="SOJ120" s="4" t="str" cm="1">
        <f t="array" ref="SOJ120:SOL120">IFERROR(VLOOKUP(SOI120,[1]MA!$A$6:$D$32,{2,3,4},0),IFERROR(VLOOKUP(SOI120,[1]MO!$A$6:$D$26,{2,3,4},0),IFERROR(VLOOKUP(SOI120,[1]MQ!$A$6:$D$26,{2,3,4},0),IFERROR(VLOOKUP(SOI120,[1]BA!$A$6:$H$184,{2,5,8},0),{"No encontrado","X","X"}))))</f>
        <v>ALAMBRE RECOCIDO</v>
      </c>
      <c r="SOK120" s="12" t="str">
        <v>Kg</v>
      </c>
      <c r="SOL120" s="4">
        <v>22</v>
      </c>
      <c r="SOM120" s="1">
        <f t="shared" ref="SOM120" si="9843">(SOM118+SOM119)*0.03</f>
        <v>0.1</v>
      </c>
      <c r="SON120" s="4">
        <f t="shared" si="3312"/>
        <v>2.2000000000000002</v>
      </c>
      <c r="SOQ120" s="1" t="s">
        <v>539</v>
      </c>
      <c r="SOR120" s="4" t="str" cm="1">
        <f t="array" ref="SOR120:SOT120">IFERROR(VLOOKUP(SOQ120,[1]MA!$A$6:$D$32,{2,3,4},0),IFERROR(VLOOKUP(SOQ120,[1]MO!$A$6:$D$26,{2,3,4},0),IFERROR(VLOOKUP(SOQ120,[1]MQ!$A$6:$D$26,{2,3,4},0),IFERROR(VLOOKUP(SOQ120,[1]BA!$A$6:$H$184,{2,5,8},0),{"No encontrado","X","X"}))))</f>
        <v>ALAMBRE RECOCIDO</v>
      </c>
      <c r="SOS120" s="12" t="str">
        <v>Kg</v>
      </c>
      <c r="SOT120" s="4">
        <v>22</v>
      </c>
      <c r="SOU120" s="1">
        <f t="shared" ref="SOU120" si="9844">(SOU118+SOU119)*0.03</f>
        <v>0.1</v>
      </c>
      <c r="SOV120" s="4">
        <f t="shared" si="3314"/>
        <v>2.2000000000000002</v>
      </c>
      <c r="SOY120" s="1" t="s">
        <v>539</v>
      </c>
      <c r="SOZ120" s="4" t="str" cm="1">
        <f t="array" ref="SOZ120:SPB120">IFERROR(VLOOKUP(SOY120,[1]MA!$A$6:$D$32,{2,3,4},0),IFERROR(VLOOKUP(SOY120,[1]MO!$A$6:$D$26,{2,3,4},0),IFERROR(VLOOKUP(SOY120,[1]MQ!$A$6:$D$26,{2,3,4},0),IFERROR(VLOOKUP(SOY120,[1]BA!$A$6:$H$184,{2,5,8},0),{"No encontrado","X","X"}))))</f>
        <v>ALAMBRE RECOCIDO</v>
      </c>
      <c r="SPA120" s="12" t="str">
        <v>Kg</v>
      </c>
      <c r="SPB120" s="4">
        <v>22</v>
      </c>
      <c r="SPC120" s="1">
        <f t="shared" ref="SPC120" si="9845">(SPC118+SPC119)*0.03</f>
        <v>0.1</v>
      </c>
      <c r="SPD120" s="4">
        <f t="shared" si="3316"/>
        <v>2.2000000000000002</v>
      </c>
      <c r="SPG120" s="1" t="s">
        <v>539</v>
      </c>
      <c r="SPH120" s="4" t="str" cm="1">
        <f t="array" ref="SPH120:SPJ120">IFERROR(VLOOKUP(SPG120,[1]MA!$A$6:$D$32,{2,3,4},0),IFERROR(VLOOKUP(SPG120,[1]MO!$A$6:$D$26,{2,3,4},0),IFERROR(VLOOKUP(SPG120,[1]MQ!$A$6:$D$26,{2,3,4},0),IFERROR(VLOOKUP(SPG120,[1]BA!$A$6:$H$184,{2,5,8},0),{"No encontrado","X","X"}))))</f>
        <v>ALAMBRE RECOCIDO</v>
      </c>
      <c r="SPI120" s="12" t="str">
        <v>Kg</v>
      </c>
      <c r="SPJ120" s="4">
        <v>22</v>
      </c>
      <c r="SPK120" s="1">
        <f t="shared" ref="SPK120" si="9846">(SPK118+SPK119)*0.03</f>
        <v>0.1</v>
      </c>
      <c r="SPL120" s="4">
        <f t="shared" si="3318"/>
        <v>2.2000000000000002</v>
      </c>
      <c r="SPO120" s="1" t="s">
        <v>539</v>
      </c>
      <c r="SPP120" s="4" t="str" cm="1">
        <f t="array" ref="SPP120:SPR120">IFERROR(VLOOKUP(SPO120,[1]MA!$A$6:$D$32,{2,3,4},0),IFERROR(VLOOKUP(SPO120,[1]MO!$A$6:$D$26,{2,3,4},0),IFERROR(VLOOKUP(SPO120,[1]MQ!$A$6:$D$26,{2,3,4},0),IFERROR(VLOOKUP(SPO120,[1]BA!$A$6:$H$184,{2,5,8},0),{"No encontrado","X","X"}))))</f>
        <v>ALAMBRE RECOCIDO</v>
      </c>
      <c r="SPQ120" s="12" t="str">
        <v>Kg</v>
      </c>
      <c r="SPR120" s="4">
        <v>22</v>
      </c>
      <c r="SPS120" s="1">
        <f t="shared" ref="SPS120" si="9847">(SPS118+SPS119)*0.03</f>
        <v>0.1</v>
      </c>
      <c r="SPT120" s="4">
        <f t="shared" si="3320"/>
        <v>2.2000000000000002</v>
      </c>
      <c r="SPW120" s="1" t="s">
        <v>539</v>
      </c>
      <c r="SPX120" s="4" t="str" cm="1">
        <f t="array" ref="SPX120:SPZ120">IFERROR(VLOOKUP(SPW120,[1]MA!$A$6:$D$32,{2,3,4},0),IFERROR(VLOOKUP(SPW120,[1]MO!$A$6:$D$26,{2,3,4},0),IFERROR(VLOOKUP(SPW120,[1]MQ!$A$6:$D$26,{2,3,4},0),IFERROR(VLOOKUP(SPW120,[1]BA!$A$6:$H$184,{2,5,8},0),{"No encontrado","X","X"}))))</f>
        <v>ALAMBRE RECOCIDO</v>
      </c>
      <c r="SPY120" s="12" t="str">
        <v>Kg</v>
      </c>
      <c r="SPZ120" s="4">
        <v>22</v>
      </c>
      <c r="SQA120" s="1">
        <f t="shared" ref="SQA120" si="9848">(SQA118+SQA119)*0.03</f>
        <v>0.1</v>
      </c>
      <c r="SQB120" s="4">
        <f t="shared" si="3322"/>
        <v>2.2000000000000002</v>
      </c>
      <c r="SQE120" s="1" t="s">
        <v>539</v>
      </c>
      <c r="SQF120" s="4" t="str" cm="1">
        <f t="array" ref="SQF120:SQH120">IFERROR(VLOOKUP(SQE120,[1]MA!$A$6:$D$32,{2,3,4},0),IFERROR(VLOOKUP(SQE120,[1]MO!$A$6:$D$26,{2,3,4},0),IFERROR(VLOOKUP(SQE120,[1]MQ!$A$6:$D$26,{2,3,4},0),IFERROR(VLOOKUP(SQE120,[1]BA!$A$6:$H$184,{2,5,8},0),{"No encontrado","X","X"}))))</f>
        <v>ALAMBRE RECOCIDO</v>
      </c>
      <c r="SQG120" s="12" t="str">
        <v>Kg</v>
      </c>
      <c r="SQH120" s="4">
        <v>22</v>
      </c>
      <c r="SQI120" s="1">
        <f t="shared" ref="SQI120" si="9849">(SQI118+SQI119)*0.03</f>
        <v>0.1</v>
      </c>
      <c r="SQJ120" s="4">
        <f t="shared" si="3324"/>
        <v>2.2000000000000002</v>
      </c>
      <c r="SQM120" s="1" t="s">
        <v>539</v>
      </c>
      <c r="SQN120" s="4" t="str" cm="1">
        <f t="array" ref="SQN120:SQP120">IFERROR(VLOOKUP(SQM120,[1]MA!$A$6:$D$32,{2,3,4},0),IFERROR(VLOOKUP(SQM120,[1]MO!$A$6:$D$26,{2,3,4},0),IFERROR(VLOOKUP(SQM120,[1]MQ!$A$6:$D$26,{2,3,4},0),IFERROR(VLOOKUP(SQM120,[1]BA!$A$6:$H$184,{2,5,8},0),{"No encontrado","X","X"}))))</f>
        <v>ALAMBRE RECOCIDO</v>
      </c>
      <c r="SQO120" s="12" t="str">
        <v>Kg</v>
      </c>
      <c r="SQP120" s="4">
        <v>22</v>
      </c>
      <c r="SQQ120" s="1">
        <f t="shared" ref="SQQ120" si="9850">(SQQ118+SQQ119)*0.03</f>
        <v>0.1</v>
      </c>
      <c r="SQR120" s="4">
        <f t="shared" si="3326"/>
        <v>2.2000000000000002</v>
      </c>
      <c r="SQU120" s="1" t="s">
        <v>539</v>
      </c>
      <c r="SQV120" s="4" t="str" cm="1">
        <f t="array" ref="SQV120:SQX120">IFERROR(VLOOKUP(SQU120,[1]MA!$A$6:$D$32,{2,3,4},0),IFERROR(VLOOKUP(SQU120,[1]MO!$A$6:$D$26,{2,3,4},0),IFERROR(VLOOKUP(SQU120,[1]MQ!$A$6:$D$26,{2,3,4},0),IFERROR(VLOOKUP(SQU120,[1]BA!$A$6:$H$184,{2,5,8},0),{"No encontrado","X","X"}))))</f>
        <v>ALAMBRE RECOCIDO</v>
      </c>
      <c r="SQW120" s="12" t="str">
        <v>Kg</v>
      </c>
      <c r="SQX120" s="4">
        <v>22</v>
      </c>
      <c r="SQY120" s="1">
        <f t="shared" ref="SQY120" si="9851">(SQY118+SQY119)*0.03</f>
        <v>0.1</v>
      </c>
      <c r="SQZ120" s="4">
        <f t="shared" si="3328"/>
        <v>2.2000000000000002</v>
      </c>
      <c r="SRC120" s="1" t="s">
        <v>539</v>
      </c>
      <c r="SRD120" s="4" t="str" cm="1">
        <f t="array" ref="SRD120:SRF120">IFERROR(VLOOKUP(SRC120,[1]MA!$A$6:$D$32,{2,3,4},0),IFERROR(VLOOKUP(SRC120,[1]MO!$A$6:$D$26,{2,3,4},0),IFERROR(VLOOKUP(SRC120,[1]MQ!$A$6:$D$26,{2,3,4},0),IFERROR(VLOOKUP(SRC120,[1]BA!$A$6:$H$184,{2,5,8},0),{"No encontrado","X","X"}))))</f>
        <v>ALAMBRE RECOCIDO</v>
      </c>
      <c r="SRE120" s="12" t="str">
        <v>Kg</v>
      </c>
      <c r="SRF120" s="4">
        <v>22</v>
      </c>
      <c r="SRG120" s="1">
        <f t="shared" ref="SRG120" si="9852">(SRG118+SRG119)*0.03</f>
        <v>0.1</v>
      </c>
      <c r="SRH120" s="4">
        <f t="shared" si="3330"/>
        <v>2.2000000000000002</v>
      </c>
      <c r="SRK120" s="1" t="s">
        <v>539</v>
      </c>
      <c r="SRL120" s="4" t="str" cm="1">
        <f t="array" ref="SRL120:SRN120">IFERROR(VLOOKUP(SRK120,[1]MA!$A$6:$D$32,{2,3,4},0),IFERROR(VLOOKUP(SRK120,[1]MO!$A$6:$D$26,{2,3,4},0),IFERROR(VLOOKUP(SRK120,[1]MQ!$A$6:$D$26,{2,3,4},0),IFERROR(VLOOKUP(SRK120,[1]BA!$A$6:$H$184,{2,5,8},0),{"No encontrado","X","X"}))))</f>
        <v>ALAMBRE RECOCIDO</v>
      </c>
      <c r="SRM120" s="12" t="str">
        <v>Kg</v>
      </c>
      <c r="SRN120" s="4">
        <v>22</v>
      </c>
      <c r="SRO120" s="1">
        <f t="shared" ref="SRO120" si="9853">(SRO118+SRO119)*0.03</f>
        <v>0.1</v>
      </c>
      <c r="SRP120" s="4">
        <f t="shared" si="3332"/>
        <v>2.2000000000000002</v>
      </c>
      <c r="SRS120" s="1" t="s">
        <v>539</v>
      </c>
      <c r="SRT120" s="4" t="str" cm="1">
        <f t="array" ref="SRT120:SRV120">IFERROR(VLOOKUP(SRS120,[1]MA!$A$6:$D$32,{2,3,4},0),IFERROR(VLOOKUP(SRS120,[1]MO!$A$6:$D$26,{2,3,4},0),IFERROR(VLOOKUP(SRS120,[1]MQ!$A$6:$D$26,{2,3,4},0),IFERROR(VLOOKUP(SRS120,[1]BA!$A$6:$H$184,{2,5,8},0),{"No encontrado","X","X"}))))</f>
        <v>ALAMBRE RECOCIDO</v>
      </c>
      <c r="SRU120" s="12" t="str">
        <v>Kg</v>
      </c>
      <c r="SRV120" s="4">
        <v>22</v>
      </c>
      <c r="SRW120" s="1">
        <f t="shared" ref="SRW120" si="9854">(SRW118+SRW119)*0.03</f>
        <v>0.1</v>
      </c>
      <c r="SRX120" s="4">
        <f t="shared" si="3334"/>
        <v>2.2000000000000002</v>
      </c>
      <c r="SSA120" s="1" t="s">
        <v>539</v>
      </c>
      <c r="SSB120" s="4" t="str" cm="1">
        <f t="array" ref="SSB120:SSD120">IFERROR(VLOOKUP(SSA120,[1]MA!$A$6:$D$32,{2,3,4},0),IFERROR(VLOOKUP(SSA120,[1]MO!$A$6:$D$26,{2,3,4},0),IFERROR(VLOOKUP(SSA120,[1]MQ!$A$6:$D$26,{2,3,4},0),IFERROR(VLOOKUP(SSA120,[1]BA!$A$6:$H$184,{2,5,8},0),{"No encontrado","X","X"}))))</f>
        <v>ALAMBRE RECOCIDO</v>
      </c>
      <c r="SSC120" s="12" t="str">
        <v>Kg</v>
      </c>
      <c r="SSD120" s="4">
        <v>22</v>
      </c>
      <c r="SSE120" s="1">
        <f t="shared" ref="SSE120" si="9855">(SSE118+SSE119)*0.03</f>
        <v>0.1</v>
      </c>
      <c r="SSF120" s="4">
        <f t="shared" si="3336"/>
        <v>2.2000000000000002</v>
      </c>
      <c r="SSI120" s="1" t="s">
        <v>539</v>
      </c>
      <c r="SSJ120" s="4" t="str" cm="1">
        <f t="array" ref="SSJ120:SSL120">IFERROR(VLOOKUP(SSI120,[1]MA!$A$6:$D$32,{2,3,4},0),IFERROR(VLOOKUP(SSI120,[1]MO!$A$6:$D$26,{2,3,4},0),IFERROR(VLOOKUP(SSI120,[1]MQ!$A$6:$D$26,{2,3,4},0),IFERROR(VLOOKUP(SSI120,[1]BA!$A$6:$H$184,{2,5,8},0),{"No encontrado","X","X"}))))</f>
        <v>ALAMBRE RECOCIDO</v>
      </c>
      <c r="SSK120" s="12" t="str">
        <v>Kg</v>
      </c>
      <c r="SSL120" s="4">
        <v>22</v>
      </c>
      <c r="SSM120" s="1">
        <f t="shared" ref="SSM120" si="9856">(SSM118+SSM119)*0.03</f>
        <v>0.1</v>
      </c>
      <c r="SSN120" s="4">
        <f t="shared" si="3338"/>
        <v>2.2000000000000002</v>
      </c>
      <c r="SSQ120" s="1" t="s">
        <v>539</v>
      </c>
      <c r="SSR120" s="4" t="str" cm="1">
        <f t="array" ref="SSR120:SST120">IFERROR(VLOOKUP(SSQ120,[1]MA!$A$6:$D$32,{2,3,4},0),IFERROR(VLOOKUP(SSQ120,[1]MO!$A$6:$D$26,{2,3,4},0),IFERROR(VLOOKUP(SSQ120,[1]MQ!$A$6:$D$26,{2,3,4},0),IFERROR(VLOOKUP(SSQ120,[1]BA!$A$6:$H$184,{2,5,8},0),{"No encontrado","X","X"}))))</f>
        <v>ALAMBRE RECOCIDO</v>
      </c>
      <c r="SSS120" s="12" t="str">
        <v>Kg</v>
      </c>
      <c r="SST120" s="4">
        <v>22</v>
      </c>
      <c r="SSU120" s="1">
        <f t="shared" ref="SSU120" si="9857">(SSU118+SSU119)*0.03</f>
        <v>0.1</v>
      </c>
      <c r="SSV120" s="4">
        <f t="shared" si="3340"/>
        <v>2.2000000000000002</v>
      </c>
      <c r="SSY120" s="1" t="s">
        <v>539</v>
      </c>
      <c r="SSZ120" s="4" t="str" cm="1">
        <f t="array" ref="SSZ120:STB120">IFERROR(VLOOKUP(SSY120,[1]MA!$A$6:$D$32,{2,3,4},0),IFERROR(VLOOKUP(SSY120,[1]MO!$A$6:$D$26,{2,3,4},0),IFERROR(VLOOKUP(SSY120,[1]MQ!$A$6:$D$26,{2,3,4},0),IFERROR(VLOOKUP(SSY120,[1]BA!$A$6:$H$184,{2,5,8},0),{"No encontrado","X","X"}))))</f>
        <v>ALAMBRE RECOCIDO</v>
      </c>
      <c r="STA120" s="12" t="str">
        <v>Kg</v>
      </c>
      <c r="STB120" s="4">
        <v>22</v>
      </c>
      <c r="STC120" s="1">
        <f t="shared" ref="STC120" si="9858">(STC118+STC119)*0.03</f>
        <v>0.1</v>
      </c>
      <c r="STD120" s="4">
        <f t="shared" si="3342"/>
        <v>2.2000000000000002</v>
      </c>
      <c r="STG120" s="1" t="s">
        <v>539</v>
      </c>
      <c r="STH120" s="4" t="str" cm="1">
        <f t="array" ref="STH120:STJ120">IFERROR(VLOOKUP(STG120,[1]MA!$A$6:$D$32,{2,3,4},0),IFERROR(VLOOKUP(STG120,[1]MO!$A$6:$D$26,{2,3,4},0),IFERROR(VLOOKUP(STG120,[1]MQ!$A$6:$D$26,{2,3,4},0),IFERROR(VLOOKUP(STG120,[1]BA!$A$6:$H$184,{2,5,8},0),{"No encontrado","X","X"}))))</f>
        <v>ALAMBRE RECOCIDO</v>
      </c>
      <c r="STI120" s="12" t="str">
        <v>Kg</v>
      </c>
      <c r="STJ120" s="4">
        <v>22</v>
      </c>
      <c r="STK120" s="1">
        <f t="shared" ref="STK120" si="9859">(STK118+STK119)*0.03</f>
        <v>0.1</v>
      </c>
      <c r="STL120" s="4">
        <f t="shared" si="3344"/>
        <v>2.2000000000000002</v>
      </c>
      <c r="STO120" s="1" t="s">
        <v>539</v>
      </c>
      <c r="STP120" s="4" t="str" cm="1">
        <f t="array" ref="STP120:STR120">IFERROR(VLOOKUP(STO120,[1]MA!$A$6:$D$32,{2,3,4},0),IFERROR(VLOOKUP(STO120,[1]MO!$A$6:$D$26,{2,3,4},0),IFERROR(VLOOKUP(STO120,[1]MQ!$A$6:$D$26,{2,3,4},0),IFERROR(VLOOKUP(STO120,[1]BA!$A$6:$H$184,{2,5,8},0),{"No encontrado","X","X"}))))</f>
        <v>ALAMBRE RECOCIDO</v>
      </c>
      <c r="STQ120" s="12" t="str">
        <v>Kg</v>
      </c>
      <c r="STR120" s="4">
        <v>22</v>
      </c>
      <c r="STS120" s="1">
        <f t="shared" ref="STS120" si="9860">(STS118+STS119)*0.03</f>
        <v>0.1</v>
      </c>
      <c r="STT120" s="4">
        <f t="shared" si="3346"/>
        <v>2.2000000000000002</v>
      </c>
      <c r="STW120" s="1" t="s">
        <v>539</v>
      </c>
      <c r="STX120" s="4" t="str" cm="1">
        <f t="array" ref="STX120:STZ120">IFERROR(VLOOKUP(STW120,[1]MA!$A$6:$D$32,{2,3,4},0),IFERROR(VLOOKUP(STW120,[1]MO!$A$6:$D$26,{2,3,4},0),IFERROR(VLOOKUP(STW120,[1]MQ!$A$6:$D$26,{2,3,4},0),IFERROR(VLOOKUP(STW120,[1]BA!$A$6:$H$184,{2,5,8},0),{"No encontrado","X","X"}))))</f>
        <v>ALAMBRE RECOCIDO</v>
      </c>
      <c r="STY120" s="12" t="str">
        <v>Kg</v>
      </c>
      <c r="STZ120" s="4">
        <v>22</v>
      </c>
      <c r="SUA120" s="1">
        <f t="shared" ref="SUA120" si="9861">(SUA118+SUA119)*0.03</f>
        <v>0.1</v>
      </c>
      <c r="SUB120" s="4">
        <f t="shared" si="3348"/>
        <v>2.2000000000000002</v>
      </c>
      <c r="SUE120" s="1" t="s">
        <v>539</v>
      </c>
      <c r="SUF120" s="4" t="str" cm="1">
        <f t="array" ref="SUF120:SUH120">IFERROR(VLOOKUP(SUE120,[1]MA!$A$6:$D$32,{2,3,4},0),IFERROR(VLOOKUP(SUE120,[1]MO!$A$6:$D$26,{2,3,4},0),IFERROR(VLOOKUP(SUE120,[1]MQ!$A$6:$D$26,{2,3,4},0),IFERROR(VLOOKUP(SUE120,[1]BA!$A$6:$H$184,{2,5,8},0),{"No encontrado","X","X"}))))</f>
        <v>ALAMBRE RECOCIDO</v>
      </c>
      <c r="SUG120" s="12" t="str">
        <v>Kg</v>
      </c>
      <c r="SUH120" s="4">
        <v>22</v>
      </c>
      <c r="SUI120" s="1">
        <f t="shared" ref="SUI120" si="9862">(SUI118+SUI119)*0.03</f>
        <v>0.1</v>
      </c>
      <c r="SUJ120" s="4">
        <f t="shared" si="3350"/>
        <v>2.2000000000000002</v>
      </c>
      <c r="SUM120" s="1" t="s">
        <v>539</v>
      </c>
      <c r="SUN120" s="4" t="str" cm="1">
        <f t="array" ref="SUN120:SUP120">IFERROR(VLOOKUP(SUM120,[1]MA!$A$6:$D$32,{2,3,4},0),IFERROR(VLOOKUP(SUM120,[1]MO!$A$6:$D$26,{2,3,4},0),IFERROR(VLOOKUP(SUM120,[1]MQ!$A$6:$D$26,{2,3,4},0),IFERROR(VLOOKUP(SUM120,[1]BA!$A$6:$H$184,{2,5,8},0),{"No encontrado","X","X"}))))</f>
        <v>ALAMBRE RECOCIDO</v>
      </c>
      <c r="SUO120" s="12" t="str">
        <v>Kg</v>
      </c>
      <c r="SUP120" s="4">
        <v>22</v>
      </c>
      <c r="SUQ120" s="1">
        <f t="shared" ref="SUQ120" si="9863">(SUQ118+SUQ119)*0.03</f>
        <v>0.1</v>
      </c>
      <c r="SUR120" s="4">
        <f t="shared" si="3352"/>
        <v>2.2000000000000002</v>
      </c>
      <c r="SUU120" s="1" t="s">
        <v>539</v>
      </c>
      <c r="SUV120" s="4" t="str" cm="1">
        <f t="array" ref="SUV120:SUX120">IFERROR(VLOOKUP(SUU120,[1]MA!$A$6:$D$32,{2,3,4},0),IFERROR(VLOOKUP(SUU120,[1]MO!$A$6:$D$26,{2,3,4},0),IFERROR(VLOOKUP(SUU120,[1]MQ!$A$6:$D$26,{2,3,4},0),IFERROR(VLOOKUP(SUU120,[1]BA!$A$6:$H$184,{2,5,8},0),{"No encontrado","X","X"}))))</f>
        <v>ALAMBRE RECOCIDO</v>
      </c>
      <c r="SUW120" s="12" t="str">
        <v>Kg</v>
      </c>
      <c r="SUX120" s="4">
        <v>22</v>
      </c>
      <c r="SUY120" s="1">
        <f t="shared" ref="SUY120" si="9864">(SUY118+SUY119)*0.03</f>
        <v>0.1</v>
      </c>
      <c r="SUZ120" s="4">
        <f t="shared" si="3354"/>
        <v>2.2000000000000002</v>
      </c>
      <c r="SVC120" s="1" t="s">
        <v>539</v>
      </c>
      <c r="SVD120" s="4" t="str" cm="1">
        <f t="array" ref="SVD120:SVF120">IFERROR(VLOOKUP(SVC120,[1]MA!$A$6:$D$32,{2,3,4},0),IFERROR(VLOOKUP(SVC120,[1]MO!$A$6:$D$26,{2,3,4},0),IFERROR(VLOOKUP(SVC120,[1]MQ!$A$6:$D$26,{2,3,4},0),IFERROR(VLOOKUP(SVC120,[1]BA!$A$6:$H$184,{2,5,8},0),{"No encontrado","X","X"}))))</f>
        <v>ALAMBRE RECOCIDO</v>
      </c>
      <c r="SVE120" s="12" t="str">
        <v>Kg</v>
      </c>
      <c r="SVF120" s="4">
        <v>22</v>
      </c>
      <c r="SVG120" s="1">
        <f t="shared" ref="SVG120" si="9865">(SVG118+SVG119)*0.03</f>
        <v>0.1</v>
      </c>
      <c r="SVH120" s="4">
        <f t="shared" si="3356"/>
        <v>2.2000000000000002</v>
      </c>
      <c r="SVK120" s="1" t="s">
        <v>539</v>
      </c>
      <c r="SVL120" s="4" t="str" cm="1">
        <f t="array" ref="SVL120:SVN120">IFERROR(VLOOKUP(SVK120,[1]MA!$A$6:$D$32,{2,3,4},0),IFERROR(VLOOKUP(SVK120,[1]MO!$A$6:$D$26,{2,3,4},0),IFERROR(VLOOKUP(SVK120,[1]MQ!$A$6:$D$26,{2,3,4},0),IFERROR(VLOOKUP(SVK120,[1]BA!$A$6:$H$184,{2,5,8},0),{"No encontrado","X","X"}))))</f>
        <v>ALAMBRE RECOCIDO</v>
      </c>
      <c r="SVM120" s="12" t="str">
        <v>Kg</v>
      </c>
      <c r="SVN120" s="4">
        <v>22</v>
      </c>
      <c r="SVO120" s="1">
        <f t="shared" ref="SVO120" si="9866">(SVO118+SVO119)*0.03</f>
        <v>0.1</v>
      </c>
      <c r="SVP120" s="4">
        <f t="shared" si="3358"/>
        <v>2.2000000000000002</v>
      </c>
      <c r="SVS120" s="1" t="s">
        <v>539</v>
      </c>
      <c r="SVT120" s="4" t="str" cm="1">
        <f t="array" ref="SVT120:SVV120">IFERROR(VLOOKUP(SVS120,[1]MA!$A$6:$D$32,{2,3,4},0),IFERROR(VLOOKUP(SVS120,[1]MO!$A$6:$D$26,{2,3,4},0),IFERROR(VLOOKUP(SVS120,[1]MQ!$A$6:$D$26,{2,3,4},0),IFERROR(VLOOKUP(SVS120,[1]BA!$A$6:$H$184,{2,5,8},0),{"No encontrado","X","X"}))))</f>
        <v>ALAMBRE RECOCIDO</v>
      </c>
      <c r="SVU120" s="12" t="str">
        <v>Kg</v>
      </c>
      <c r="SVV120" s="4">
        <v>22</v>
      </c>
      <c r="SVW120" s="1">
        <f t="shared" ref="SVW120" si="9867">(SVW118+SVW119)*0.03</f>
        <v>0.1</v>
      </c>
      <c r="SVX120" s="4">
        <f t="shared" si="3360"/>
        <v>2.2000000000000002</v>
      </c>
      <c r="SWA120" s="1" t="s">
        <v>539</v>
      </c>
      <c r="SWB120" s="4" t="str" cm="1">
        <f t="array" ref="SWB120:SWD120">IFERROR(VLOOKUP(SWA120,[1]MA!$A$6:$D$32,{2,3,4},0),IFERROR(VLOOKUP(SWA120,[1]MO!$A$6:$D$26,{2,3,4},0),IFERROR(VLOOKUP(SWA120,[1]MQ!$A$6:$D$26,{2,3,4},0),IFERROR(VLOOKUP(SWA120,[1]BA!$A$6:$H$184,{2,5,8},0),{"No encontrado","X","X"}))))</f>
        <v>ALAMBRE RECOCIDO</v>
      </c>
      <c r="SWC120" s="12" t="str">
        <v>Kg</v>
      </c>
      <c r="SWD120" s="4">
        <v>22</v>
      </c>
      <c r="SWE120" s="1">
        <f t="shared" ref="SWE120" si="9868">(SWE118+SWE119)*0.03</f>
        <v>0.1</v>
      </c>
      <c r="SWF120" s="4">
        <f t="shared" si="3362"/>
        <v>2.2000000000000002</v>
      </c>
      <c r="SWI120" s="1" t="s">
        <v>539</v>
      </c>
      <c r="SWJ120" s="4" t="str" cm="1">
        <f t="array" ref="SWJ120:SWL120">IFERROR(VLOOKUP(SWI120,[1]MA!$A$6:$D$32,{2,3,4},0),IFERROR(VLOOKUP(SWI120,[1]MO!$A$6:$D$26,{2,3,4},0),IFERROR(VLOOKUP(SWI120,[1]MQ!$A$6:$D$26,{2,3,4},0),IFERROR(VLOOKUP(SWI120,[1]BA!$A$6:$H$184,{2,5,8},0),{"No encontrado","X","X"}))))</f>
        <v>ALAMBRE RECOCIDO</v>
      </c>
      <c r="SWK120" s="12" t="str">
        <v>Kg</v>
      </c>
      <c r="SWL120" s="4">
        <v>22</v>
      </c>
      <c r="SWM120" s="1">
        <f t="shared" ref="SWM120" si="9869">(SWM118+SWM119)*0.03</f>
        <v>0.1</v>
      </c>
      <c r="SWN120" s="4">
        <f t="shared" si="3364"/>
        <v>2.2000000000000002</v>
      </c>
      <c r="SWQ120" s="1" t="s">
        <v>539</v>
      </c>
      <c r="SWR120" s="4" t="str" cm="1">
        <f t="array" ref="SWR120:SWT120">IFERROR(VLOOKUP(SWQ120,[1]MA!$A$6:$D$32,{2,3,4},0),IFERROR(VLOOKUP(SWQ120,[1]MO!$A$6:$D$26,{2,3,4},0),IFERROR(VLOOKUP(SWQ120,[1]MQ!$A$6:$D$26,{2,3,4},0),IFERROR(VLOOKUP(SWQ120,[1]BA!$A$6:$H$184,{2,5,8},0),{"No encontrado","X","X"}))))</f>
        <v>ALAMBRE RECOCIDO</v>
      </c>
      <c r="SWS120" s="12" t="str">
        <v>Kg</v>
      </c>
      <c r="SWT120" s="4">
        <v>22</v>
      </c>
      <c r="SWU120" s="1">
        <f t="shared" ref="SWU120" si="9870">(SWU118+SWU119)*0.03</f>
        <v>0.1</v>
      </c>
      <c r="SWV120" s="4">
        <f t="shared" si="3366"/>
        <v>2.2000000000000002</v>
      </c>
      <c r="SWY120" s="1" t="s">
        <v>539</v>
      </c>
      <c r="SWZ120" s="4" t="str" cm="1">
        <f t="array" ref="SWZ120:SXB120">IFERROR(VLOOKUP(SWY120,[1]MA!$A$6:$D$32,{2,3,4},0),IFERROR(VLOOKUP(SWY120,[1]MO!$A$6:$D$26,{2,3,4},0),IFERROR(VLOOKUP(SWY120,[1]MQ!$A$6:$D$26,{2,3,4},0),IFERROR(VLOOKUP(SWY120,[1]BA!$A$6:$H$184,{2,5,8},0),{"No encontrado","X","X"}))))</f>
        <v>ALAMBRE RECOCIDO</v>
      </c>
      <c r="SXA120" s="12" t="str">
        <v>Kg</v>
      </c>
      <c r="SXB120" s="4">
        <v>22</v>
      </c>
      <c r="SXC120" s="1">
        <f t="shared" ref="SXC120" si="9871">(SXC118+SXC119)*0.03</f>
        <v>0.1</v>
      </c>
      <c r="SXD120" s="4">
        <f t="shared" si="3368"/>
        <v>2.2000000000000002</v>
      </c>
      <c r="SXG120" s="1" t="s">
        <v>539</v>
      </c>
      <c r="SXH120" s="4" t="str" cm="1">
        <f t="array" ref="SXH120:SXJ120">IFERROR(VLOOKUP(SXG120,[1]MA!$A$6:$D$32,{2,3,4},0),IFERROR(VLOOKUP(SXG120,[1]MO!$A$6:$D$26,{2,3,4},0),IFERROR(VLOOKUP(SXG120,[1]MQ!$A$6:$D$26,{2,3,4},0),IFERROR(VLOOKUP(SXG120,[1]BA!$A$6:$H$184,{2,5,8},0),{"No encontrado","X","X"}))))</f>
        <v>ALAMBRE RECOCIDO</v>
      </c>
      <c r="SXI120" s="12" t="str">
        <v>Kg</v>
      </c>
      <c r="SXJ120" s="4">
        <v>22</v>
      </c>
      <c r="SXK120" s="1">
        <f t="shared" ref="SXK120" si="9872">(SXK118+SXK119)*0.03</f>
        <v>0.1</v>
      </c>
      <c r="SXL120" s="4">
        <f t="shared" si="3370"/>
        <v>2.2000000000000002</v>
      </c>
      <c r="SXO120" s="1" t="s">
        <v>539</v>
      </c>
      <c r="SXP120" s="4" t="str" cm="1">
        <f t="array" ref="SXP120:SXR120">IFERROR(VLOOKUP(SXO120,[1]MA!$A$6:$D$32,{2,3,4},0),IFERROR(VLOOKUP(SXO120,[1]MO!$A$6:$D$26,{2,3,4},0),IFERROR(VLOOKUP(SXO120,[1]MQ!$A$6:$D$26,{2,3,4},0),IFERROR(VLOOKUP(SXO120,[1]BA!$A$6:$H$184,{2,5,8},0),{"No encontrado","X","X"}))))</f>
        <v>ALAMBRE RECOCIDO</v>
      </c>
      <c r="SXQ120" s="12" t="str">
        <v>Kg</v>
      </c>
      <c r="SXR120" s="4">
        <v>22</v>
      </c>
      <c r="SXS120" s="1">
        <f t="shared" ref="SXS120" si="9873">(SXS118+SXS119)*0.03</f>
        <v>0.1</v>
      </c>
      <c r="SXT120" s="4">
        <f t="shared" si="3372"/>
        <v>2.2000000000000002</v>
      </c>
      <c r="SXW120" s="1" t="s">
        <v>539</v>
      </c>
      <c r="SXX120" s="4" t="str" cm="1">
        <f t="array" ref="SXX120:SXZ120">IFERROR(VLOOKUP(SXW120,[1]MA!$A$6:$D$32,{2,3,4},0),IFERROR(VLOOKUP(SXW120,[1]MO!$A$6:$D$26,{2,3,4},0),IFERROR(VLOOKUP(SXW120,[1]MQ!$A$6:$D$26,{2,3,4},0),IFERROR(VLOOKUP(SXW120,[1]BA!$A$6:$H$184,{2,5,8},0),{"No encontrado","X","X"}))))</f>
        <v>ALAMBRE RECOCIDO</v>
      </c>
      <c r="SXY120" s="12" t="str">
        <v>Kg</v>
      </c>
      <c r="SXZ120" s="4">
        <v>22</v>
      </c>
      <c r="SYA120" s="1">
        <f t="shared" ref="SYA120" si="9874">(SYA118+SYA119)*0.03</f>
        <v>0.1</v>
      </c>
      <c r="SYB120" s="4">
        <f t="shared" si="3374"/>
        <v>2.2000000000000002</v>
      </c>
      <c r="SYE120" s="1" t="s">
        <v>539</v>
      </c>
      <c r="SYF120" s="4" t="str" cm="1">
        <f t="array" ref="SYF120:SYH120">IFERROR(VLOOKUP(SYE120,[1]MA!$A$6:$D$32,{2,3,4},0),IFERROR(VLOOKUP(SYE120,[1]MO!$A$6:$D$26,{2,3,4},0),IFERROR(VLOOKUP(SYE120,[1]MQ!$A$6:$D$26,{2,3,4},0),IFERROR(VLOOKUP(SYE120,[1]BA!$A$6:$H$184,{2,5,8},0),{"No encontrado","X","X"}))))</f>
        <v>ALAMBRE RECOCIDO</v>
      </c>
      <c r="SYG120" s="12" t="str">
        <v>Kg</v>
      </c>
      <c r="SYH120" s="4">
        <v>22</v>
      </c>
      <c r="SYI120" s="1">
        <f t="shared" ref="SYI120" si="9875">(SYI118+SYI119)*0.03</f>
        <v>0.1</v>
      </c>
      <c r="SYJ120" s="4">
        <f t="shared" si="3376"/>
        <v>2.2000000000000002</v>
      </c>
      <c r="SYM120" s="1" t="s">
        <v>539</v>
      </c>
      <c r="SYN120" s="4" t="str" cm="1">
        <f t="array" ref="SYN120:SYP120">IFERROR(VLOOKUP(SYM120,[1]MA!$A$6:$D$32,{2,3,4},0),IFERROR(VLOOKUP(SYM120,[1]MO!$A$6:$D$26,{2,3,4},0),IFERROR(VLOOKUP(SYM120,[1]MQ!$A$6:$D$26,{2,3,4},0),IFERROR(VLOOKUP(SYM120,[1]BA!$A$6:$H$184,{2,5,8},0),{"No encontrado","X","X"}))))</f>
        <v>ALAMBRE RECOCIDO</v>
      </c>
      <c r="SYO120" s="12" t="str">
        <v>Kg</v>
      </c>
      <c r="SYP120" s="4">
        <v>22</v>
      </c>
      <c r="SYQ120" s="1">
        <f t="shared" ref="SYQ120" si="9876">(SYQ118+SYQ119)*0.03</f>
        <v>0.1</v>
      </c>
      <c r="SYR120" s="4">
        <f t="shared" si="3378"/>
        <v>2.2000000000000002</v>
      </c>
      <c r="SYU120" s="1" t="s">
        <v>539</v>
      </c>
      <c r="SYV120" s="4" t="str" cm="1">
        <f t="array" ref="SYV120:SYX120">IFERROR(VLOOKUP(SYU120,[1]MA!$A$6:$D$32,{2,3,4},0),IFERROR(VLOOKUP(SYU120,[1]MO!$A$6:$D$26,{2,3,4},0),IFERROR(VLOOKUP(SYU120,[1]MQ!$A$6:$D$26,{2,3,4},0),IFERROR(VLOOKUP(SYU120,[1]BA!$A$6:$H$184,{2,5,8},0),{"No encontrado","X","X"}))))</f>
        <v>ALAMBRE RECOCIDO</v>
      </c>
      <c r="SYW120" s="12" t="str">
        <v>Kg</v>
      </c>
      <c r="SYX120" s="4">
        <v>22</v>
      </c>
      <c r="SYY120" s="1">
        <f t="shared" ref="SYY120" si="9877">(SYY118+SYY119)*0.03</f>
        <v>0.1</v>
      </c>
      <c r="SYZ120" s="4">
        <f t="shared" si="3380"/>
        <v>2.2000000000000002</v>
      </c>
      <c r="SZC120" s="1" t="s">
        <v>539</v>
      </c>
      <c r="SZD120" s="4" t="str" cm="1">
        <f t="array" ref="SZD120:SZF120">IFERROR(VLOOKUP(SZC120,[1]MA!$A$6:$D$32,{2,3,4},0),IFERROR(VLOOKUP(SZC120,[1]MO!$A$6:$D$26,{2,3,4},0),IFERROR(VLOOKUP(SZC120,[1]MQ!$A$6:$D$26,{2,3,4},0),IFERROR(VLOOKUP(SZC120,[1]BA!$A$6:$H$184,{2,5,8},0),{"No encontrado","X","X"}))))</f>
        <v>ALAMBRE RECOCIDO</v>
      </c>
      <c r="SZE120" s="12" t="str">
        <v>Kg</v>
      </c>
      <c r="SZF120" s="4">
        <v>22</v>
      </c>
      <c r="SZG120" s="1">
        <f t="shared" ref="SZG120" si="9878">(SZG118+SZG119)*0.03</f>
        <v>0.1</v>
      </c>
      <c r="SZH120" s="4">
        <f t="shared" si="3382"/>
        <v>2.2000000000000002</v>
      </c>
      <c r="SZK120" s="1" t="s">
        <v>539</v>
      </c>
      <c r="SZL120" s="4" t="str" cm="1">
        <f t="array" ref="SZL120:SZN120">IFERROR(VLOOKUP(SZK120,[1]MA!$A$6:$D$32,{2,3,4},0),IFERROR(VLOOKUP(SZK120,[1]MO!$A$6:$D$26,{2,3,4},0),IFERROR(VLOOKUP(SZK120,[1]MQ!$A$6:$D$26,{2,3,4},0),IFERROR(VLOOKUP(SZK120,[1]BA!$A$6:$H$184,{2,5,8},0),{"No encontrado","X","X"}))))</f>
        <v>ALAMBRE RECOCIDO</v>
      </c>
      <c r="SZM120" s="12" t="str">
        <v>Kg</v>
      </c>
      <c r="SZN120" s="4">
        <v>22</v>
      </c>
      <c r="SZO120" s="1">
        <f t="shared" ref="SZO120" si="9879">(SZO118+SZO119)*0.03</f>
        <v>0.1</v>
      </c>
      <c r="SZP120" s="4">
        <f t="shared" si="3384"/>
        <v>2.2000000000000002</v>
      </c>
      <c r="SZS120" s="1" t="s">
        <v>539</v>
      </c>
      <c r="SZT120" s="4" t="str" cm="1">
        <f t="array" ref="SZT120:SZV120">IFERROR(VLOOKUP(SZS120,[1]MA!$A$6:$D$32,{2,3,4},0),IFERROR(VLOOKUP(SZS120,[1]MO!$A$6:$D$26,{2,3,4},0),IFERROR(VLOOKUP(SZS120,[1]MQ!$A$6:$D$26,{2,3,4},0),IFERROR(VLOOKUP(SZS120,[1]BA!$A$6:$H$184,{2,5,8},0),{"No encontrado","X","X"}))))</f>
        <v>ALAMBRE RECOCIDO</v>
      </c>
      <c r="SZU120" s="12" t="str">
        <v>Kg</v>
      </c>
      <c r="SZV120" s="4">
        <v>22</v>
      </c>
      <c r="SZW120" s="1">
        <f t="shared" ref="SZW120" si="9880">(SZW118+SZW119)*0.03</f>
        <v>0.1</v>
      </c>
      <c r="SZX120" s="4">
        <f t="shared" si="3386"/>
        <v>2.2000000000000002</v>
      </c>
      <c r="TAA120" s="1" t="s">
        <v>539</v>
      </c>
      <c r="TAB120" s="4" t="str" cm="1">
        <f t="array" ref="TAB120:TAD120">IFERROR(VLOOKUP(TAA120,[1]MA!$A$6:$D$32,{2,3,4},0),IFERROR(VLOOKUP(TAA120,[1]MO!$A$6:$D$26,{2,3,4},0),IFERROR(VLOOKUP(TAA120,[1]MQ!$A$6:$D$26,{2,3,4},0),IFERROR(VLOOKUP(TAA120,[1]BA!$A$6:$H$184,{2,5,8},0),{"No encontrado","X","X"}))))</f>
        <v>ALAMBRE RECOCIDO</v>
      </c>
      <c r="TAC120" s="12" t="str">
        <v>Kg</v>
      </c>
      <c r="TAD120" s="4">
        <v>22</v>
      </c>
      <c r="TAE120" s="1">
        <f t="shared" ref="TAE120" si="9881">(TAE118+TAE119)*0.03</f>
        <v>0.1</v>
      </c>
      <c r="TAF120" s="4">
        <f t="shared" si="3388"/>
        <v>2.2000000000000002</v>
      </c>
      <c r="TAI120" s="1" t="s">
        <v>539</v>
      </c>
      <c r="TAJ120" s="4" t="str" cm="1">
        <f t="array" ref="TAJ120:TAL120">IFERROR(VLOOKUP(TAI120,[1]MA!$A$6:$D$32,{2,3,4},0),IFERROR(VLOOKUP(TAI120,[1]MO!$A$6:$D$26,{2,3,4},0),IFERROR(VLOOKUP(TAI120,[1]MQ!$A$6:$D$26,{2,3,4},0),IFERROR(VLOOKUP(TAI120,[1]BA!$A$6:$H$184,{2,5,8},0),{"No encontrado","X","X"}))))</f>
        <v>ALAMBRE RECOCIDO</v>
      </c>
      <c r="TAK120" s="12" t="str">
        <v>Kg</v>
      </c>
      <c r="TAL120" s="4">
        <v>22</v>
      </c>
      <c r="TAM120" s="1">
        <f t="shared" ref="TAM120" si="9882">(TAM118+TAM119)*0.03</f>
        <v>0.1</v>
      </c>
      <c r="TAN120" s="4">
        <f t="shared" si="3390"/>
        <v>2.2000000000000002</v>
      </c>
      <c r="TAQ120" s="1" t="s">
        <v>539</v>
      </c>
      <c r="TAR120" s="4" t="str" cm="1">
        <f t="array" ref="TAR120:TAT120">IFERROR(VLOOKUP(TAQ120,[1]MA!$A$6:$D$32,{2,3,4},0),IFERROR(VLOOKUP(TAQ120,[1]MO!$A$6:$D$26,{2,3,4},0),IFERROR(VLOOKUP(TAQ120,[1]MQ!$A$6:$D$26,{2,3,4},0),IFERROR(VLOOKUP(TAQ120,[1]BA!$A$6:$H$184,{2,5,8},0),{"No encontrado","X","X"}))))</f>
        <v>ALAMBRE RECOCIDO</v>
      </c>
      <c r="TAS120" s="12" t="str">
        <v>Kg</v>
      </c>
      <c r="TAT120" s="4">
        <v>22</v>
      </c>
      <c r="TAU120" s="1">
        <f t="shared" ref="TAU120" si="9883">(TAU118+TAU119)*0.03</f>
        <v>0.1</v>
      </c>
      <c r="TAV120" s="4">
        <f t="shared" si="3392"/>
        <v>2.2000000000000002</v>
      </c>
      <c r="TAY120" s="1" t="s">
        <v>539</v>
      </c>
      <c r="TAZ120" s="4" t="str" cm="1">
        <f t="array" ref="TAZ120:TBB120">IFERROR(VLOOKUP(TAY120,[1]MA!$A$6:$D$32,{2,3,4},0),IFERROR(VLOOKUP(TAY120,[1]MO!$A$6:$D$26,{2,3,4},0),IFERROR(VLOOKUP(TAY120,[1]MQ!$A$6:$D$26,{2,3,4},0),IFERROR(VLOOKUP(TAY120,[1]BA!$A$6:$H$184,{2,5,8},0),{"No encontrado","X","X"}))))</f>
        <v>ALAMBRE RECOCIDO</v>
      </c>
      <c r="TBA120" s="12" t="str">
        <v>Kg</v>
      </c>
      <c r="TBB120" s="4">
        <v>22</v>
      </c>
      <c r="TBC120" s="1">
        <f t="shared" ref="TBC120" si="9884">(TBC118+TBC119)*0.03</f>
        <v>0.1</v>
      </c>
      <c r="TBD120" s="4">
        <f t="shared" si="3394"/>
        <v>2.2000000000000002</v>
      </c>
      <c r="TBG120" s="1" t="s">
        <v>539</v>
      </c>
      <c r="TBH120" s="4" t="str" cm="1">
        <f t="array" ref="TBH120:TBJ120">IFERROR(VLOOKUP(TBG120,[1]MA!$A$6:$D$32,{2,3,4},0),IFERROR(VLOOKUP(TBG120,[1]MO!$A$6:$D$26,{2,3,4},0),IFERROR(VLOOKUP(TBG120,[1]MQ!$A$6:$D$26,{2,3,4},0),IFERROR(VLOOKUP(TBG120,[1]BA!$A$6:$H$184,{2,5,8},0),{"No encontrado","X","X"}))))</f>
        <v>ALAMBRE RECOCIDO</v>
      </c>
      <c r="TBI120" s="12" t="str">
        <v>Kg</v>
      </c>
      <c r="TBJ120" s="4">
        <v>22</v>
      </c>
      <c r="TBK120" s="1">
        <f t="shared" ref="TBK120" si="9885">(TBK118+TBK119)*0.03</f>
        <v>0.1</v>
      </c>
      <c r="TBL120" s="4">
        <f t="shared" si="3396"/>
        <v>2.2000000000000002</v>
      </c>
      <c r="TBO120" s="1" t="s">
        <v>539</v>
      </c>
      <c r="TBP120" s="4" t="str" cm="1">
        <f t="array" ref="TBP120:TBR120">IFERROR(VLOOKUP(TBO120,[1]MA!$A$6:$D$32,{2,3,4},0),IFERROR(VLOOKUP(TBO120,[1]MO!$A$6:$D$26,{2,3,4},0),IFERROR(VLOOKUP(TBO120,[1]MQ!$A$6:$D$26,{2,3,4},0),IFERROR(VLOOKUP(TBO120,[1]BA!$A$6:$H$184,{2,5,8},0),{"No encontrado","X","X"}))))</f>
        <v>ALAMBRE RECOCIDO</v>
      </c>
      <c r="TBQ120" s="12" t="str">
        <v>Kg</v>
      </c>
      <c r="TBR120" s="4">
        <v>22</v>
      </c>
      <c r="TBS120" s="1">
        <f t="shared" ref="TBS120" si="9886">(TBS118+TBS119)*0.03</f>
        <v>0.1</v>
      </c>
      <c r="TBT120" s="4">
        <f t="shared" si="3398"/>
        <v>2.2000000000000002</v>
      </c>
      <c r="TBW120" s="1" t="s">
        <v>539</v>
      </c>
      <c r="TBX120" s="4" t="str" cm="1">
        <f t="array" ref="TBX120:TBZ120">IFERROR(VLOOKUP(TBW120,[1]MA!$A$6:$D$32,{2,3,4},0),IFERROR(VLOOKUP(TBW120,[1]MO!$A$6:$D$26,{2,3,4},0),IFERROR(VLOOKUP(TBW120,[1]MQ!$A$6:$D$26,{2,3,4},0),IFERROR(VLOOKUP(TBW120,[1]BA!$A$6:$H$184,{2,5,8},0),{"No encontrado","X","X"}))))</f>
        <v>ALAMBRE RECOCIDO</v>
      </c>
      <c r="TBY120" s="12" t="str">
        <v>Kg</v>
      </c>
      <c r="TBZ120" s="4">
        <v>22</v>
      </c>
      <c r="TCA120" s="1">
        <f t="shared" ref="TCA120" si="9887">(TCA118+TCA119)*0.03</f>
        <v>0.1</v>
      </c>
      <c r="TCB120" s="4">
        <f t="shared" si="3400"/>
        <v>2.2000000000000002</v>
      </c>
      <c r="TCE120" s="1" t="s">
        <v>539</v>
      </c>
      <c r="TCF120" s="4" t="str" cm="1">
        <f t="array" ref="TCF120:TCH120">IFERROR(VLOOKUP(TCE120,[1]MA!$A$6:$D$32,{2,3,4},0),IFERROR(VLOOKUP(TCE120,[1]MO!$A$6:$D$26,{2,3,4},0),IFERROR(VLOOKUP(TCE120,[1]MQ!$A$6:$D$26,{2,3,4},0),IFERROR(VLOOKUP(TCE120,[1]BA!$A$6:$H$184,{2,5,8},0),{"No encontrado","X","X"}))))</f>
        <v>ALAMBRE RECOCIDO</v>
      </c>
      <c r="TCG120" s="12" t="str">
        <v>Kg</v>
      </c>
      <c r="TCH120" s="4">
        <v>22</v>
      </c>
      <c r="TCI120" s="1">
        <f t="shared" ref="TCI120" si="9888">(TCI118+TCI119)*0.03</f>
        <v>0.1</v>
      </c>
      <c r="TCJ120" s="4">
        <f t="shared" si="3402"/>
        <v>2.2000000000000002</v>
      </c>
      <c r="TCM120" s="1" t="s">
        <v>539</v>
      </c>
      <c r="TCN120" s="4" t="str" cm="1">
        <f t="array" ref="TCN120:TCP120">IFERROR(VLOOKUP(TCM120,[1]MA!$A$6:$D$32,{2,3,4},0),IFERROR(VLOOKUP(TCM120,[1]MO!$A$6:$D$26,{2,3,4},0),IFERROR(VLOOKUP(TCM120,[1]MQ!$A$6:$D$26,{2,3,4},0),IFERROR(VLOOKUP(TCM120,[1]BA!$A$6:$H$184,{2,5,8},0),{"No encontrado","X","X"}))))</f>
        <v>ALAMBRE RECOCIDO</v>
      </c>
      <c r="TCO120" s="12" t="str">
        <v>Kg</v>
      </c>
      <c r="TCP120" s="4">
        <v>22</v>
      </c>
      <c r="TCQ120" s="1">
        <f t="shared" ref="TCQ120" si="9889">(TCQ118+TCQ119)*0.03</f>
        <v>0.1</v>
      </c>
      <c r="TCR120" s="4">
        <f t="shared" si="3404"/>
        <v>2.2000000000000002</v>
      </c>
      <c r="TCU120" s="1" t="s">
        <v>539</v>
      </c>
      <c r="TCV120" s="4" t="str" cm="1">
        <f t="array" ref="TCV120:TCX120">IFERROR(VLOOKUP(TCU120,[1]MA!$A$6:$D$32,{2,3,4},0),IFERROR(VLOOKUP(TCU120,[1]MO!$A$6:$D$26,{2,3,4},0),IFERROR(VLOOKUP(TCU120,[1]MQ!$A$6:$D$26,{2,3,4},0),IFERROR(VLOOKUP(TCU120,[1]BA!$A$6:$H$184,{2,5,8},0),{"No encontrado","X","X"}))))</f>
        <v>ALAMBRE RECOCIDO</v>
      </c>
      <c r="TCW120" s="12" t="str">
        <v>Kg</v>
      </c>
      <c r="TCX120" s="4">
        <v>22</v>
      </c>
      <c r="TCY120" s="1">
        <f t="shared" ref="TCY120" si="9890">(TCY118+TCY119)*0.03</f>
        <v>0.1</v>
      </c>
      <c r="TCZ120" s="4">
        <f t="shared" si="3406"/>
        <v>2.2000000000000002</v>
      </c>
      <c r="TDC120" s="1" t="s">
        <v>539</v>
      </c>
      <c r="TDD120" s="4" t="str" cm="1">
        <f t="array" ref="TDD120:TDF120">IFERROR(VLOOKUP(TDC120,[1]MA!$A$6:$D$32,{2,3,4},0),IFERROR(VLOOKUP(TDC120,[1]MO!$A$6:$D$26,{2,3,4},0),IFERROR(VLOOKUP(TDC120,[1]MQ!$A$6:$D$26,{2,3,4},0),IFERROR(VLOOKUP(TDC120,[1]BA!$A$6:$H$184,{2,5,8},0),{"No encontrado","X","X"}))))</f>
        <v>ALAMBRE RECOCIDO</v>
      </c>
      <c r="TDE120" s="12" t="str">
        <v>Kg</v>
      </c>
      <c r="TDF120" s="4">
        <v>22</v>
      </c>
      <c r="TDG120" s="1">
        <f t="shared" ref="TDG120" si="9891">(TDG118+TDG119)*0.03</f>
        <v>0.1</v>
      </c>
      <c r="TDH120" s="4">
        <f t="shared" si="3408"/>
        <v>2.2000000000000002</v>
      </c>
      <c r="TDK120" s="1" t="s">
        <v>539</v>
      </c>
      <c r="TDL120" s="4" t="str" cm="1">
        <f t="array" ref="TDL120:TDN120">IFERROR(VLOOKUP(TDK120,[1]MA!$A$6:$D$32,{2,3,4},0),IFERROR(VLOOKUP(TDK120,[1]MO!$A$6:$D$26,{2,3,4},0),IFERROR(VLOOKUP(TDK120,[1]MQ!$A$6:$D$26,{2,3,4},0),IFERROR(VLOOKUP(TDK120,[1]BA!$A$6:$H$184,{2,5,8},0),{"No encontrado","X","X"}))))</f>
        <v>ALAMBRE RECOCIDO</v>
      </c>
      <c r="TDM120" s="12" t="str">
        <v>Kg</v>
      </c>
      <c r="TDN120" s="4">
        <v>22</v>
      </c>
      <c r="TDO120" s="1">
        <f t="shared" ref="TDO120" si="9892">(TDO118+TDO119)*0.03</f>
        <v>0.1</v>
      </c>
      <c r="TDP120" s="4">
        <f t="shared" si="3410"/>
        <v>2.2000000000000002</v>
      </c>
      <c r="TDS120" s="1" t="s">
        <v>539</v>
      </c>
      <c r="TDT120" s="4" t="str" cm="1">
        <f t="array" ref="TDT120:TDV120">IFERROR(VLOOKUP(TDS120,[1]MA!$A$6:$D$32,{2,3,4},0),IFERROR(VLOOKUP(TDS120,[1]MO!$A$6:$D$26,{2,3,4},0),IFERROR(VLOOKUP(TDS120,[1]MQ!$A$6:$D$26,{2,3,4},0),IFERROR(VLOOKUP(TDS120,[1]BA!$A$6:$H$184,{2,5,8},0),{"No encontrado","X","X"}))))</f>
        <v>ALAMBRE RECOCIDO</v>
      </c>
      <c r="TDU120" s="12" t="str">
        <v>Kg</v>
      </c>
      <c r="TDV120" s="4">
        <v>22</v>
      </c>
      <c r="TDW120" s="1">
        <f t="shared" ref="TDW120" si="9893">(TDW118+TDW119)*0.03</f>
        <v>0.1</v>
      </c>
      <c r="TDX120" s="4">
        <f t="shared" si="3412"/>
        <v>2.2000000000000002</v>
      </c>
      <c r="TEA120" s="1" t="s">
        <v>539</v>
      </c>
      <c r="TEB120" s="4" t="str" cm="1">
        <f t="array" ref="TEB120:TED120">IFERROR(VLOOKUP(TEA120,[1]MA!$A$6:$D$32,{2,3,4},0),IFERROR(VLOOKUP(TEA120,[1]MO!$A$6:$D$26,{2,3,4},0),IFERROR(VLOOKUP(TEA120,[1]MQ!$A$6:$D$26,{2,3,4},0),IFERROR(VLOOKUP(TEA120,[1]BA!$A$6:$H$184,{2,5,8},0),{"No encontrado","X","X"}))))</f>
        <v>ALAMBRE RECOCIDO</v>
      </c>
      <c r="TEC120" s="12" t="str">
        <v>Kg</v>
      </c>
      <c r="TED120" s="4">
        <v>22</v>
      </c>
      <c r="TEE120" s="1">
        <f t="shared" ref="TEE120" si="9894">(TEE118+TEE119)*0.03</f>
        <v>0.1</v>
      </c>
      <c r="TEF120" s="4">
        <f t="shared" si="3414"/>
        <v>2.2000000000000002</v>
      </c>
      <c r="TEI120" s="1" t="s">
        <v>539</v>
      </c>
      <c r="TEJ120" s="4" t="str" cm="1">
        <f t="array" ref="TEJ120:TEL120">IFERROR(VLOOKUP(TEI120,[1]MA!$A$6:$D$32,{2,3,4},0),IFERROR(VLOOKUP(TEI120,[1]MO!$A$6:$D$26,{2,3,4},0),IFERROR(VLOOKUP(TEI120,[1]MQ!$A$6:$D$26,{2,3,4},0),IFERROR(VLOOKUP(TEI120,[1]BA!$A$6:$H$184,{2,5,8},0),{"No encontrado","X","X"}))))</f>
        <v>ALAMBRE RECOCIDO</v>
      </c>
      <c r="TEK120" s="12" t="str">
        <v>Kg</v>
      </c>
      <c r="TEL120" s="4">
        <v>22</v>
      </c>
      <c r="TEM120" s="1">
        <f t="shared" ref="TEM120" si="9895">(TEM118+TEM119)*0.03</f>
        <v>0.1</v>
      </c>
      <c r="TEN120" s="4">
        <f t="shared" si="3416"/>
        <v>2.2000000000000002</v>
      </c>
      <c r="TEQ120" s="1" t="s">
        <v>539</v>
      </c>
      <c r="TER120" s="4" t="str" cm="1">
        <f t="array" ref="TER120:TET120">IFERROR(VLOOKUP(TEQ120,[1]MA!$A$6:$D$32,{2,3,4},0),IFERROR(VLOOKUP(TEQ120,[1]MO!$A$6:$D$26,{2,3,4},0),IFERROR(VLOOKUP(TEQ120,[1]MQ!$A$6:$D$26,{2,3,4},0),IFERROR(VLOOKUP(TEQ120,[1]BA!$A$6:$H$184,{2,5,8},0),{"No encontrado","X","X"}))))</f>
        <v>ALAMBRE RECOCIDO</v>
      </c>
      <c r="TES120" s="12" t="str">
        <v>Kg</v>
      </c>
      <c r="TET120" s="4">
        <v>22</v>
      </c>
      <c r="TEU120" s="1">
        <f t="shared" ref="TEU120" si="9896">(TEU118+TEU119)*0.03</f>
        <v>0.1</v>
      </c>
      <c r="TEV120" s="4">
        <f t="shared" si="3418"/>
        <v>2.2000000000000002</v>
      </c>
      <c r="TEY120" s="1" t="s">
        <v>539</v>
      </c>
      <c r="TEZ120" s="4" t="str" cm="1">
        <f t="array" ref="TEZ120:TFB120">IFERROR(VLOOKUP(TEY120,[1]MA!$A$6:$D$32,{2,3,4},0),IFERROR(VLOOKUP(TEY120,[1]MO!$A$6:$D$26,{2,3,4},0),IFERROR(VLOOKUP(TEY120,[1]MQ!$A$6:$D$26,{2,3,4},0),IFERROR(VLOOKUP(TEY120,[1]BA!$A$6:$H$184,{2,5,8},0),{"No encontrado","X","X"}))))</f>
        <v>ALAMBRE RECOCIDO</v>
      </c>
      <c r="TFA120" s="12" t="str">
        <v>Kg</v>
      </c>
      <c r="TFB120" s="4">
        <v>22</v>
      </c>
      <c r="TFC120" s="1">
        <f t="shared" ref="TFC120" si="9897">(TFC118+TFC119)*0.03</f>
        <v>0.1</v>
      </c>
      <c r="TFD120" s="4">
        <f t="shared" si="3420"/>
        <v>2.2000000000000002</v>
      </c>
      <c r="TFG120" s="1" t="s">
        <v>539</v>
      </c>
      <c r="TFH120" s="4" t="str" cm="1">
        <f t="array" ref="TFH120:TFJ120">IFERROR(VLOOKUP(TFG120,[1]MA!$A$6:$D$32,{2,3,4},0),IFERROR(VLOOKUP(TFG120,[1]MO!$A$6:$D$26,{2,3,4},0),IFERROR(VLOOKUP(TFG120,[1]MQ!$A$6:$D$26,{2,3,4},0),IFERROR(VLOOKUP(TFG120,[1]BA!$A$6:$H$184,{2,5,8},0),{"No encontrado","X","X"}))))</f>
        <v>ALAMBRE RECOCIDO</v>
      </c>
      <c r="TFI120" s="12" t="str">
        <v>Kg</v>
      </c>
      <c r="TFJ120" s="4">
        <v>22</v>
      </c>
      <c r="TFK120" s="1">
        <f t="shared" ref="TFK120" si="9898">(TFK118+TFK119)*0.03</f>
        <v>0.1</v>
      </c>
      <c r="TFL120" s="4">
        <f t="shared" si="3422"/>
        <v>2.2000000000000002</v>
      </c>
      <c r="TFO120" s="1" t="s">
        <v>539</v>
      </c>
      <c r="TFP120" s="4" t="str" cm="1">
        <f t="array" ref="TFP120:TFR120">IFERROR(VLOOKUP(TFO120,[1]MA!$A$6:$D$32,{2,3,4},0),IFERROR(VLOOKUP(TFO120,[1]MO!$A$6:$D$26,{2,3,4},0),IFERROR(VLOOKUP(TFO120,[1]MQ!$A$6:$D$26,{2,3,4},0),IFERROR(VLOOKUP(TFO120,[1]BA!$A$6:$H$184,{2,5,8},0),{"No encontrado","X","X"}))))</f>
        <v>ALAMBRE RECOCIDO</v>
      </c>
      <c r="TFQ120" s="12" t="str">
        <v>Kg</v>
      </c>
      <c r="TFR120" s="4">
        <v>22</v>
      </c>
      <c r="TFS120" s="1">
        <f t="shared" ref="TFS120" si="9899">(TFS118+TFS119)*0.03</f>
        <v>0.1</v>
      </c>
      <c r="TFT120" s="4">
        <f t="shared" si="3424"/>
        <v>2.2000000000000002</v>
      </c>
      <c r="TFW120" s="1" t="s">
        <v>539</v>
      </c>
      <c r="TFX120" s="4" t="str" cm="1">
        <f t="array" ref="TFX120:TFZ120">IFERROR(VLOOKUP(TFW120,[1]MA!$A$6:$D$32,{2,3,4},0),IFERROR(VLOOKUP(TFW120,[1]MO!$A$6:$D$26,{2,3,4},0),IFERROR(VLOOKUP(TFW120,[1]MQ!$A$6:$D$26,{2,3,4},0),IFERROR(VLOOKUP(TFW120,[1]BA!$A$6:$H$184,{2,5,8},0),{"No encontrado","X","X"}))))</f>
        <v>ALAMBRE RECOCIDO</v>
      </c>
      <c r="TFY120" s="12" t="str">
        <v>Kg</v>
      </c>
      <c r="TFZ120" s="4">
        <v>22</v>
      </c>
      <c r="TGA120" s="1">
        <f t="shared" ref="TGA120" si="9900">(TGA118+TGA119)*0.03</f>
        <v>0.1</v>
      </c>
      <c r="TGB120" s="4">
        <f t="shared" si="3426"/>
        <v>2.2000000000000002</v>
      </c>
      <c r="TGE120" s="1" t="s">
        <v>539</v>
      </c>
      <c r="TGF120" s="4" t="str" cm="1">
        <f t="array" ref="TGF120:TGH120">IFERROR(VLOOKUP(TGE120,[1]MA!$A$6:$D$32,{2,3,4},0),IFERROR(VLOOKUP(TGE120,[1]MO!$A$6:$D$26,{2,3,4},0),IFERROR(VLOOKUP(TGE120,[1]MQ!$A$6:$D$26,{2,3,4},0),IFERROR(VLOOKUP(TGE120,[1]BA!$A$6:$H$184,{2,5,8},0),{"No encontrado","X","X"}))))</f>
        <v>ALAMBRE RECOCIDO</v>
      </c>
      <c r="TGG120" s="12" t="str">
        <v>Kg</v>
      </c>
      <c r="TGH120" s="4">
        <v>22</v>
      </c>
      <c r="TGI120" s="1">
        <f t="shared" ref="TGI120" si="9901">(TGI118+TGI119)*0.03</f>
        <v>0.1</v>
      </c>
      <c r="TGJ120" s="4">
        <f t="shared" si="3428"/>
        <v>2.2000000000000002</v>
      </c>
      <c r="TGM120" s="1" t="s">
        <v>539</v>
      </c>
      <c r="TGN120" s="4" t="str" cm="1">
        <f t="array" ref="TGN120:TGP120">IFERROR(VLOOKUP(TGM120,[1]MA!$A$6:$D$32,{2,3,4},0),IFERROR(VLOOKUP(TGM120,[1]MO!$A$6:$D$26,{2,3,4},0),IFERROR(VLOOKUP(TGM120,[1]MQ!$A$6:$D$26,{2,3,4},0),IFERROR(VLOOKUP(TGM120,[1]BA!$A$6:$H$184,{2,5,8},0),{"No encontrado","X","X"}))))</f>
        <v>ALAMBRE RECOCIDO</v>
      </c>
      <c r="TGO120" s="12" t="str">
        <v>Kg</v>
      </c>
      <c r="TGP120" s="4">
        <v>22</v>
      </c>
      <c r="TGQ120" s="1">
        <f t="shared" ref="TGQ120" si="9902">(TGQ118+TGQ119)*0.03</f>
        <v>0.1</v>
      </c>
      <c r="TGR120" s="4">
        <f t="shared" si="3430"/>
        <v>2.2000000000000002</v>
      </c>
      <c r="TGU120" s="1" t="s">
        <v>539</v>
      </c>
      <c r="TGV120" s="4" t="str" cm="1">
        <f t="array" ref="TGV120:TGX120">IFERROR(VLOOKUP(TGU120,[1]MA!$A$6:$D$32,{2,3,4},0),IFERROR(VLOOKUP(TGU120,[1]MO!$A$6:$D$26,{2,3,4},0),IFERROR(VLOOKUP(TGU120,[1]MQ!$A$6:$D$26,{2,3,4},0),IFERROR(VLOOKUP(TGU120,[1]BA!$A$6:$H$184,{2,5,8},0),{"No encontrado","X","X"}))))</f>
        <v>ALAMBRE RECOCIDO</v>
      </c>
      <c r="TGW120" s="12" t="str">
        <v>Kg</v>
      </c>
      <c r="TGX120" s="4">
        <v>22</v>
      </c>
      <c r="TGY120" s="1">
        <f t="shared" ref="TGY120" si="9903">(TGY118+TGY119)*0.03</f>
        <v>0.1</v>
      </c>
      <c r="TGZ120" s="4">
        <f t="shared" si="3432"/>
        <v>2.2000000000000002</v>
      </c>
      <c r="THC120" s="1" t="s">
        <v>539</v>
      </c>
      <c r="THD120" s="4" t="str" cm="1">
        <f t="array" ref="THD120:THF120">IFERROR(VLOOKUP(THC120,[1]MA!$A$6:$D$32,{2,3,4},0),IFERROR(VLOOKUP(THC120,[1]MO!$A$6:$D$26,{2,3,4},0),IFERROR(VLOOKUP(THC120,[1]MQ!$A$6:$D$26,{2,3,4},0),IFERROR(VLOOKUP(THC120,[1]BA!$A$6:$H$184,{2,5,8},0),{"No encontrado","X","X"}))))</f>
        <v>ALAMBRE RECOCIDO</v>
      </c>
      <c r="THE120" s="12" t="str">
        <v>Kg</v>
      </c>
      <c r="THF120" s="4">
        <v>22</v>
      </c>
      <c r="THG120" s="1">
        <f t="shared" ref="THG120" si="9904">(THG118+THG119)*0.03</f>
        <v>0.1</v>
      </c>
      <c r="THH120" s="4">
        <f t="shared" si="3434"/>
        <v>2.2000000000000002</v>
      </c>
      <c r="THK120" s="1" t="s">
        <v>539</v>
      </c>
      <c r="THL120" s="4" t="str" cm="1">
        <f t="array" ref="THL120:THN120">IFERROR(VLOOKUP(THK120,[1]MA!$A$6:$D$32,{2,3,4},0),IFERROR(VLOOKUP(THK120,[1]MO!$A$6:$D$26,{2,3,4},0),IFERROR(VLOOKUP(THK120,[1]MQ!$A$6:$D$26,{2,3,4},0),IFERROR(VLOOKUP(THK120,[1]BA!$A$6:$H$184,{2,5,8},0),{"No encontrado","X","X"}))))</f>
        <v>ALAMBRE RECOCIDO</v>
      </c>
      <c r="THM120" s="12" t="str">
        <v>Kg</v>
      </c>
      <c r="THN120" s="4">
        <v>22</v>
      </c>
      <c r="THO120" s="1">
        <f t="shared" ref="THO120" si="9905">(THO118+THO119)*0.03</f>
        <v>0.1</v>
      </c>
      <c r="THP120" s="4">
        <f t="shared" si="3436"/>
        <v>2.2000000000000002</v>
      </c>
      <c r="THS120" s="1" t="s">
        <v>539</v>
      </c>
      <c r="THT120" s="4" t="str" cm="1">
        <f t="array" ref="THT120:THV120">IFERROR(VLOOKUP(THS120,[1]MA!$A$6:$D$32,{2,3,4},0),IFERROR(VLOOKUP(THS120,[1]MO!$A$6:$D$26,{2,3,4},0),IFERROR(VLOOKUP(THS120,[1]MQ!$A$6:$D$26,{2,3,4},0),IFERROR(VLOOKUP(THS120,[1]BA!$A$6:$H$184,{2,5,8},0),{"No encontrado","X","X"}))))</f>
        <v>ALAMBRE RECOCIDO</v>
      </c>
      <c r="THU120" s="12" t="str">
        <v>Kg</v>
      </c>
      <c r="THV120" s="4">
        <v>22</v>
      </c>
      <c r="THW120" s="1">
        <f t="shared" ref="THW120" si="9906">(THW118+THW119)*0.03</f>
        <v>0.1</v>
      </c>
      <c r="THX120" s="4">
        <f t="shared" si="3438"/>
        <v>2.2000000000000002</v>
      </c>
      <c r="TIA120" s="1" t="s">
        <v>539</v>
      </c>
      <c r="TIB120" s="4" t="str" cm="1">
        <f t="array" ref="TIB120:TID120">IFERROR(VLOOKUP(TIA120,[1]MA!$A$6:$D$32,{2,3,4},0),IFERROR(VLOOKUP(TIA120,[1]MO!$A$6:$D$26,{2,3,4},0),IFERROR(VLOOKUP(TIA120,[1]MQ!$A$6:$D$26,{2,3,4},0),IFERROR(VLOOKUP(TIA120,[1]BA!$A$6:$H$184,{2,5,8},0),{"No encontrado","X","X"}))))</f>
        <v>ALAMBRE RECOCIDO</v>
      </c>
      <c r="TIC120" s="12" t="str">
        <v>Kg</v>
      </c>
      <c r="TID120" s="4">
        <v>22</v>
      </c>
      <c r="TIE120" s="1">
        <f t="shared" ref="TIE120" si="9907">(TIE118+TIE119)*0.03</f>
        <v>0.1</v>
      </c>
      <c r="TIF120" s="4">
        <f t="shared" si="3440"/>
        <v>2.2000000000000002</v>
      </c>
      <c r="TII120" s="1" t="s">
        <v>539</v>
      </c>
      <c r="TIJ120" s="4" t="str" cm="1">
        <f t="array" ref="TIJ120:TIL120">IFERROR(VLOOKUP(TII120,[1]MA!$A$6:$D$32,{2,3,4},0),IFERROR(VLOOKUP(TII120,[1]MO!$A$6:$D$26,{2,3,4},0),IFERROR(VLOOKUP(TII120,[1]MQ!$A$6:$D$26,{2,3,4},0),IFERROR(VLOOKUP(TII120,[1]BA!$A$6:$H$184,{2,5,8},0),{"No encontrado","X","X"}))))</f>
        <v>ALAMBRE RECOCIDO</v>
      </c>
      <c r="TIK120" s="12" t="str">
        <v>Kg</v>
      </c>
      <c r="TIL120" s="4">
        <v>22</v>
      </c>
      <c r="TIM120" s="1">
        <f t="shared" ref="TIM120" si="9908">(TIM118+TIM119)*0.03</f>
        <v>0.1</v>
      </c>
      <c r="TIN120" s="4">
        <f t="shared" si="3442"/>
        <v>2.2000000000000002</v>
      </c>
      <c r="TIQ120" s="1" t="s">
        <v>539</v>
      </c>
      <c r="TIR120" s="4" t="str" cm="1">
        <f t="array" ref="TIR120:TIT120">IFERROR(VLOOKUP(TIQ120,[1]MA!$A$6:$D$32,{2,3,4},0),IFERROR(VLOOKUP(TIQ120,[1]MO!$A$6:$D$26,{2,3,4},0),IFERROR(VLOOKUP(TIQ120,[1]MQ!$A$6:$D$26,{2,3,4},0),IFERROR(VLOOKUP(TIQ120,[1]BA!$A$6:$H$184,{2,5,8},0),{"No encontrado","X","X"}))))</f>
        <v>ALAMBRE RECOCIDO</v>
      </c>
      <c r="TIS120" s="12" t="str">
        <v>Kg</v>
      </c>
      <c r="TIT120" s="4">
        <v>22</v>
      </c>
      <c r="TIU120" s="1">
        <f t="shared" ref="TIU120" si="9909">(TIU118+TIU119)*0.03</f>
        <v>0.1</v>
      </c>
      <c r="TIV120" s="4">
        <f t="shared" si="3444"/>
        <v>2.2000000000000002</v>
      </c>
      <c r="TIY120" s="1" t="s">
        <v>539</v>
      </c>
      <c r="TIZ120" s="4" t="str" cm="1">
        <f t="array" ref="TIZ120:TJB120">IFERROR(VLOOKUP(TIY120,[1]MA!$A$6:$D$32,{2,3,4},0),IFERROR(VLOOKUP(TIY120,[1]MO!$A$6:$D$26,{2,3,4},0),IFERROR(VLOOKUP(TIY120,[1]MQ!$A$6:$D$26,{2,3,4},0),IFERROR(VLOOKUP(TIY120,[1]BA!$A$6:$H$184,{2,5,8},0),{"No encontrado","X","X"}))))</f>
        <v>ALAMBRE RECOCIDO</v>
      </c>
      <c r="TJA120" s="12" t="str">
        <v>Kg</v>
      </c>
      <c r="TJB120" s="4">
        <v>22</v>
      </c>
      <c r="TJC120" s="1">
        <f t="shared" ref="TJC120" si="9910">(TJC118+TJC119)*0.03</f>
        <v>0.1</v>
      </c>
      <c r="TJD120" s="4">
        <f t="shared" si="3446"/>
        <v>2.2000000000000002</v>
      </c>
      <c r="TJG120" s="1" t="s">
        <v>539</v>
      </c>
      <c r="TJH120" s="4" t="str" cm="1">
        <f t="array" ref="TJH120:TJJ120">IFERROR(VLOOKUP(TJG120,[1]MA!$A$6:$D$32,{2,3,4},0),IFERROR(VLOOKUP(TJG120,[1]MO!$A$6:$D$26,{2,3,4},0),IFERROR(VLOOKUP(TJG120,[1]MQ!$A$6:$D$26,{2,3,4},0),IFERROR(VLOOKUP(TJG120,[1]BA!$A$6:$H$184,{2,5,8},0),{"No encontrado","X","X"}))))</f>
        <v>ALAMBRE RECOCIDO</v>
      </c>
      <c r="TJI120" s="12" t="str">
        <v>Kg</v>
      </c>
      <c r="TJJ120" s="4">
        <v>22</v>
      </c>
      <c r="TJK120" s="1">
        <f t="shared" ref="TJK120" si="9911">(TJK118+TJK119)*0.03</f>
        <v>0.1</v>
      </c>
      <c r="TJL120" s="4">
        <f t="shared" si="3448"/>
        <v>2.2000000000000002</v>
      </c>
      <c r="TJO120" s="1" t="s">
        <v>539</v>
      </c>
      <c r="TJP120" s="4" t="str" cm="1">
        <f t="array" ref="TJP120:TJR120">IFERROR(VLOOKUP(TJO120,[1]MA!$A$6:$D$32,{2,3,4},0),IFERROR(VLOOKUP(TJO120,[1]MO!$A$6:$D$26,{2,3,4},0),IFERROR(VLOOKUP(TJO120,[1]MQ!$A$6:$D$26,{2,3,4},0),IFERROR(VLOOKUP(TJO120,[1]BA!$A$6:$H$184,{2,5,8},0),{"No encontrado","X","X"}))))</f>
        <v>ALAMBRE RECOCIDO</v>
      </c>
      <c r="TJQ120" s="12" t="str">
        <v>Kg</v>
      </c>
      <c r="TJR120" s="4">
        <v>22</v>
      </c>
      <c r="TJS120" s="1">
        <f t="shared" ref="TJS120" si="9912">(TJS118+TJS119)*0.03</f>
        <v>0.1</v>
      </c>
      <c r="TJT120" s="4">
        <f t="shared" si="3450"/>
        <v>2.2000000000000002</v>
      </c>
      <c r="TJW120" s="1" t="s">
        <v>539</v>
      </c>
      <c r="TJX120" s="4" t="str" cm="1">
        <f t="array" ref="TJX120:TJZ120">IFERROR(VLOOKUP(TJW120,[1]MA!$A$6:$D$32,{2,3,4},0),IFERROR(VLOOKUP(TJW120,[1]MO!$A$6:$D$26,{2,3,4},0),IFERROR(VLOOKUP(TJW120,[1]MQ!$A$6:$D$26,{2,3,4},0),IFERROR(VLOOKUP(TJW120,[1]BA!$A$6:$H$184,{2,5,8},0),{"No encontrado","X","X"}))))</f>
        <v>ALAMBRE RECOCIDO</v>
      </c>
      <c r="TJY120" s="12" t="str">
        <v>Kg</v>
      </c>
      <c r="TJZ120" s="4">
        <v>22</v>
      </c>
      <c r="TKA120" s="1">
        <f t="shared" ref="TKA120" si="9913">(TKA118+TKA119)*0.03</f>
        <v>0.1</v>
      </c>
      <c r="TKB120" s="4">
        <f t="shared" si="3452"/>
        <v>2.2000000000000002</v>
      </c>
      <c r="TKE120" s="1" t="s">
        <v>539</v>
      </c>
      <c r="TKF120" s="4" t="str" cm="1">
        <f t="array" ref="TKF120:TKH120">IFERROR(VLOOKUP(TKE120,[1]MA!$A$6:$D$32,{2,3,4},0),IFERROR(VLOOKUP(TKE120,[1]MO!$A$6:$D$26,{2,3,4},0),IFERROR(VLOOKUP(TKE120,[1]MQ!$A$6:$D$26,{2,3,4},0),IFERROR(VLOOKUP(TKE120,[1]BA!$A$6:$H$184,{2,5,8},0),{"No encontrado","X","X"}))))</f>
        <v>ALAMBRE RECOCIDO</v>
      </c>
      <c r="TKG120" s="12" t="str">
        <v>Kg</v>
      </c>
      <c r="TKH120" s="4">
        <v>22</v>
      </c>
      <c r="TKI120" s="1">
        <f t="shared" ref="TKI120" si="9914">(TKI118+TKI119)*0.03</f>
        <v>0.1</v>
      </c>
      <c r="TKJ120" s="4">
        <f t="shared" si="3454"/>
        <v>2.2000000000000002</v>
      </c>
      <c r="TKM120" s="1" t="s">
        <v>539</v>
      </c>
      <c r="TKN120" s="4" t="str" cm="1">
        <f t="array" ref="TKN120:TKP120">IFERROR(VLOOKUP(TKM120,[1]MA!$A$6:$D$32,{2,3,4},0),IFERROR(VLOOKUP(TKM120,[1]MO!$A$6:$D$26,{2,3,4},0),IFERROR(VLOOKUP(TKM120,[1]MQ!$A$6:$D$26,{2,3,4},0),IFERROR(VLOOKUP(TKM120,[1]BA!$A$6:$H$184,{2,5,8},0),{"No encontrado","X","X"}))))</f>
        <v>ALAMBRE RECOCIDO</v>
      </c>
      <c r="TKO120" s="12" t="str">
        <v>Kg</v>
      </c>
      <c r="TKP120" s="4">
        <v>22</v>
      </c>
      <c r="TKQ120" s="1">
        <f t="shared" ref="TKQ120" si="9915">(TKQ118+TKQ119)*0.03</f>
        <v>0.1</v>
      </c>
      <c r="TKR120" s="4">
        <f t="shared" si="3456"/>
        <v>2.2000000000000002</v>
      </c>
      <c r="TKU120" s="1" t="s">
        <v>539</v>
      </c>
      <c r="TKV120" s="4" t="str" cm="1">
        <f t="array" ref="TKV120:TKX120">IFERROR(VLOOKUP(TKU120,[1]MA!$A$6:$D$32,{2,3,4},0),IFERROR(VLOOKUP(TKU120,[1]MO!$A$6:$D$26,{2,3,4},0),IFERROR(VLOOKUP(TKU120,[1]MQ!$A$6:$D$26,{2,3,4},0),IFERROR(VLOOKUP(TKU120,[1]BA!$A$6:$H$184,{2,5,8},0),{"No encontrado","X","X"}))))</f>
        <v>ALAMBRE RECOCIDO</v>
      </c>
      <c r="TKW120" s="12" t="str">
        <v>Kg</v>
      </c>
      <c r="TKX120" s="4">
        <v>22</v>
      </c>
      <c r="TKY120" s="1">
        <f t="shared" ref="TKY120" si="9916">(TKY118+TKY119)*0.03</f>
        <v>0.1</v>
      </c>
      <c r="TKZ120" s="4">
        <f t="shared" si="3458"/>
        <v>2.2000000000000002</v>
      </c>
      <c r="TLC120" s="1" t="s">
        <v>539</v>
      </c>
      <c r="TLD120" s="4" t="str" cm="1">
        <f t="array" ref="TLD120:TLF120">IFERROR(VLOOKUP(TLC120,[1]MA!$A$6:$D$32,{2,3,4},0),IFERROR(VLOOKUP(TLC120,[1]MO!$A$6:$D$26,{2,3,4},0),IFERROR(VLOOKUP(TLC120,[1]MQ!$A$6:$D$26,{2,3,4},0),IFERROR(VLOOKUP(TLC120,[1]BA!$A$6:$H$184,{2,5,8},0),{"No encontrado","X","X"}))))</f>
        <v>ALAMBRE RECOCIDO</v>
      </c>
      <c r="TLE120" s="12" t="str">
        <v>Kg</v>
      </c>
      <c r="TLF120" s="4">
        <v>22</v>
      </c>
      <c r="TLG120" s="1">
        <f t="shared" ref="TLG120" si="9917">(TLG118+TLG119)*0.03</f>
        <v>0.1</v>
      </c>
      <c r="TLH120" s="4">
        <f t="shared" si="3460"/>
        <v>2.2000000000000002</v>
      </c>
      <c r="TLK120" s="1" t="s">
        <v>539</v>
      </c>
      <c r="TLL120" s="4" t="str" cm="1">
        <f t="array" ref="TLL120:TLN120">IFERROR(VLOOKUP(TLK120,[1]MA!$A$6:$D$32,{2,3,4},0),IFERROR(VLOOKUP(TLK120,[1]MO!$A$6:$D$26,{2,3,4},0),IFERROR(VLOOKUP(TLK120,[1]MQ!$A$6:$D$26,{2,3,4},0),IFERROR(VLOOKUP(TLK120,[1]BA!$A$6:$H$184,{2,5,8},0),{"No encontrado","X","X"}))))</f>
        <v>ALAMBRE RECOCIDO</v>
      </c>
      <c r="TLM120" s="12" t="str">
        <v>Kg</v>
      </c>
      <c r="TLN120" s="4">
        <v>22</v>
      </c>
      <c r="TLO120" s="1">
        <f t="shared" ref="TLO120" si="9918">(TLO118+TLO119)*0.03</f>
        <v>0.1</v>
      </c>
      <c r="TLP120" s="4">
        <f t="shared" si="3462"/>
        <v>2.2000000000000002</v>
      </c>
      <c r="TLS120" s="1" t="s">
        <v>539</v>
      </c>
      <c r="TLT120" s="4" t="str" cm="1">
        <f t="array" ref="TLT120:TLV120">IFERROR(VLOOKUP(TLS120,[1]MA!$A$6:$D$32,{2,3,4},0),IFERROR(VLOOKUP(TLS120,[1]MO!$A$6:$D$26,{2,3,4},0),IFERROR(VLOOKUP(TLS120,[1]MQ!$A$6:$D$26,{2,3,4},0),IFERROR(VLOOKUP(TLS120,[1]BA!$A$6:$H$184,{2,5,8},0),{"No encontrado","X","X"}))))</f>
        <v>ALAMBRE RECOCIDO</v>
      </c>
      <c r="TLU120" s="12" t="str">
        <v>Kg</v>
      </c>
      <c r="TLV120" s="4">
        <v>22</v>
      </c>
      <c r="TLW120" s="1">
        <f t="shared" ref="TLW120" si="9919">(TLW118+TLW119)*0.03</f>
        <v>0.1</v>
      </c>
      <c r="TLX120" s="4">
        <f t="shared" si="3464"/>
        <v>2.2000000000000002</v>
      </c>
      <c r="TMA120" s="1" t="s">
        <v>539</v>
      </c>
      <c r="TMB120" s="4" t="str" cm="1">
        <f t="array" ref="TMB120:TMD120">IFERROR(VLOOKUP(TMA120,[1]MA!$A$6:$D$32,{2,3,4},0),IFERROR(VLOOKUP(TMA120,[1]MO!$A$6:$D$26,{2,3,4},0),IFERROR(VLOOKUP(TMA120,[1]MQ!$A$6:$D$26,{2,3,4},0),IFERROR(VLOOKUP(TMA120,[1]BA!$A$6:$H$184,{2,5,8},0),{"No encontrado","X","X"}))))</f>
        <v>ALAMBRE RECOCIDO</v>
      </c>
      <c r="TMC120" s="12" t="str">
        <v>Kg</v>
      </c>
      <c r="TMD120" s="4">
        <v>22</v>
      </c>
      <c r="TME120" s="1">
        <f t="shared" ref="TME120" si="9920">(TME118+TME119)*0.03</f>
        <v>0.1</v>
      </c>
      <c r="TMF120" s="4">
        <f t="shared" si="3466"/>
        <v>2.2000000000000002</v>
      </c>
      <c r="TMI120" s="1" t="s">
        <v>539</v>
      </c>
      <c r="TMJ120" s="4" t="str" cm="1">
        <f t="array" ref="TMJ120:TML120">IFERROR(VLOOKUP(TMI120,[1]MA!$A$6:$D$32,{2,3,4},0),IFERROR(VLOOKUP(TMI120,[1]MO!$A$6:$D$26,{2,3,4},0),IFERROR(VLOOKUP(TMI120,[1]MQ!$A$6:$D$26,{2,3,4},0),IFERROR(VLOOKUP(TMI120,[1]BA!$A$6:$H$184,{2,5,8},0),{"No encontrado","X","X"}))))</f>
        <v>ALAMBRE RECOCIDO</v>
      </c>
      <c r="TMK120" s="12" t="str">
        <v>Kg</v>
      </c>
      <c r="TML120" s="4">
        <v>22</v>
      </c>
      <c r="TMM120" s="1">
        <f t="shared" ref="TMM120" si="9921">(TMM118+TMM119)*0.03</f>
        <v>0.1</v>
      </c>
      <c r="TMN120" s="4">
        <f t="shared" si="3468"/>
        <v>2.2000000000000002</v>
      </c>
      <c r="TMQ120" s="1" t="s">
        <v>539</v>
      </c>
      <c r="TMR120" s="4" t="str" cm="1">
        <f t="array" ref="TMR120:TMT120">IFERROR(VLOOKUP(TMQ120,[1]MA!$A$6:$D$32,{2,3,4},0),IFERROR(VLOOKUP(TMQ120,[1]MO!$A$6:$D$26,{2,3,4},0),IFERROR(VLOOKUP(TMQ120,[1]MQ!$A$6:$D$26,{2,3,4},0),IFERROR(VLOOKUP(TMQ120,[1]BA!$A$6:$H$184,{2,5,8},0),{"No encontrado","X","X"}))))</f>
        <v>ALAMBRE RECOCIDO</v>
      </c>
      <c r="TMS120" s="12" t="str">
        <v>Kg</v>
      </c>
      <c r="TMT120" s="4">
        <v>22</v>
      </c>
      <c r="TMU120" s="1">
        <f t="shared" ref="TMU120" si="9922">(TMU118+TMU119)*0.03</f>
        <v>0.1</v>
      </c>
      <c r="TMV120" s="4">
        <f t="shared" si="3470"/>
        <v>2.2000000000000002</v>
      </c>
      <c r="TMY120" s="1" t="s">
        <v>539</v>
      </c>
      <c r="TMZ120" s="4" t="str" cm="1">
        <f t="array" ref="TMZ120:TNB120">IFERROR(VLOOKUP(TMY120,[1]MA!$A$6:$D$32,{2,3,4},0),IFERROR(VLOOKUP(TMY120,[1]MO!$A$6:$D$26,{2,3,4},0),IFERROR(VLOOKUP(TMY120,[1]MQ!$A$6:$D$26,{2,3,4},0),IFERROR(VLOOKUP(TMY120,[1]BA!$A$6:$H$184,{2,5,8},0),{"No encontrado","X","X"}))))</f>
        <v>ALAMBRE RECOCIDO</v>
      </c>
      <c r="TNA120" s="12" t="str">
        <v>Kg</v>
      </c>
      <c r="TNB120" s="4">
        <v>22</v>
      </c>
      <c r="TNC120" s="1">
        <f t="shared" ref="TNC120" si="9923">(TNC118+TNC119)*0.03</f>
        <v>0.1</v>
      </c>
      <c r="TND120" s="4">
        <f t="shared" si="3472"/>
        <v>2.2000000000000002</v>
      </c>
      <c r="TNG120" s="1" t="s">
        <v>539</v>
      </c>
      <c r="TNH120" s="4" t="str" cm="1">
        <f t="array" ref="TNH120:TNJ120">IFERROR(VLOOKUP(TNG120,[1]MA!$A$6:$D$32,{2,3,4},0),IFERROR(VLOOKUP(TNG120,[1]MO!$A$6:$D$26,{2,3,4},0),IFERROR(VLOOKUP(TNG120,[1]MQ!$A$6:$D$26,{2,3,4},0),IFERROR(VLOOKUP(TNG120,[1]BA!$A$6:$H$184,{2,5,8},0),{"No encontrado","X","X"}))))</f>
        <v>ALAMBRE RECOCIDO</v>
      </c>
      <c r="TNI120" s="12" t="str">
        <v>Kg</v>
      </c>
      <c r="TNJ120" s="4">
        <v>22</v>
      </c>
      <c r="TNK120" s="1">
        <f t="shared" ref="TNK120" si="9924">(TNK118+TNK119)*0.03</f>
        <v>0.1</v>
      </c>
      <c r="TNL120" s="4">
        <f t="shared" si="3474"/>
        <v>2.2000000000000002</v>
      </c>
      <c r="TNO120" s="1" t="s">
        <v>539</v>
      </c>
      <c r="TNP120" s="4" t="str" cm="1">
        <f t="array" ref="TNP120:TNR120">IFERROR(VLOOKUP(TNO120,[1]MA!$A$6:$D$32,{2,3,4},0),IFERROR(VLOOKUP(TNO120,[1]MO!$A$6:$D$26,{2,3,4},0),IFERROR(VLOOKUP(TNO120,[1]MQ!$A$6:$D$26,{2,3,4},0),IFERROR(VLOOKUP(TNO120,[1]BA!$A$6:$H$184,{2,5,8},0),{"No encontrado","X","X"}))))</f>
        <v>ALAMBRE RECOCIDO</v>
      </c>
      <c r="TNQ120" s="12" t="str">
        <v>Kg</v>
      </c>
      <c r="TNR120" s="4">
        <v>22</v>
      </c>
      <c r="TNS120" s="1">
        <f t="shared" ref="TNS120" si="9925">(TNS118+TNS119)*0.03</f>
        <v>0.1</v>
      </c>
      <c r="TNT120" s="4">
        <f t="shared" si="3476"/>
        <v>2.2000000000000002</v>
      </c>
      <c r="TNW120" s="1" t="s">
        <v>539</v>
      </c>
      <c r="TNX120" s="4" t="str" cm="1">
        <f t="array" ref="TNX120:TNZ120">IFERROR(VLOOKUP(TNW120,[1]MA!$A$6:$D$32,{2,3,4},0),IFERROR(VLOOKUP(TNW120,[1]MO!$A$6:$D$26,{2,3,4},0),IFERROR(VLOOKUP(TNW120,[1]MQ!$A$6:$D$26,{2,3,4},0),IFERROR(VLOOKUP(TNW120,[1]BA!$A$6:$H$184,{2,5,8},0),{"No encontrado","X","X"}))))</f>
        <v>ALAMBRE RECOCIDO</v>
      </c>
      <c r="TNY120" s="12" t="str">
        <v>Kg</v>
      </c>
      <c r="TNZ120" s="4">
        <v>22</v>
      </c>
      <c r="TOA120" s="1">
        <f t="shared" ref="TOA120" si="9926">(TOA118+TOA119)*0.03</f>
        <v>0.1</v>
      </c>
      <c r="TOB120" s="4">
        <f t="shared" si="3478"/>
        <v>2.2000000000000002</v>
      </c>
      <c r="TOE120" s="1" t="s">
        <v>539</v>
      </c>
      <c r="TOF120" s="4" t="str" cm="1">
        <f t="array" ref="TOF120:TOH120">IFERROR(VLOOKUP(TOE120,[1]MA!$A$6:$D$32,{2,3,4},0),IFERROR(VLOOKUP(TOE120,[1]MO!$A$6:$D$26,{2,3,4},0),IFERROR(VLOOKUP(TOE120,[1]MQ!$A$6:$D$26,{2,3,4},0),IFERROR(VLOOKUP(TOE120,[1]BA!$A$6:$H$184,{2,5,8},0),{"No encontrado","X","X"}))))</f>
        <v>ALAMBRE RECOCIDO</v>
      </c>
      <c r="TOG120" s="12" t="str">
        <v>Kg</v>
      </c>
      <c r="TOH120" s="4">
        <v>22</v>
      </c>
      <c r="TOI120" s="1">
        <f t="shared" ref="TOI120" si="9927">(TOI118+TOI119)*0.03</f>
        <v>0.1</v>
      </c>
      <c r="TOJ120" s="4">
        <f t="shared" si="3480"/>
        <v>2.2000000000000002</v>
      </c>
      <c r="TOM120" s="1" t="s">
        <v>539</v>
      </c>
      <c r="TON120" s="4" t="str" cm="1">
        <f t="array" ref="TON120:TOP120">IFERROR(VLOOKUP(TOM120,[1]MA!$A$6:$D$32,{2,3,4},0),IFERROR(VLOOKUP(TOM120,[1]MO!$A$6:$D$26,{2,3,4},0),IFERROR(VLOOKUP(TOM120,[1]MQ!$A$6:$D$26,{2,3,4},0),IFERROR(VLOOKUP(TOM120,[1]BA!$A$6:$H$184,{2,5,8},0),{"No encontrado","X","X"}))))</f>
        <v>ALAMBRE RECOCIDO</v>
      </c>
      <c r="TOO120" s="12" t="str">
        <v>Kg</v>
      </c>
      <c r="TOP120" s="4">
        <v>22</v>
      </c>
      <c r="TOQ120" s="1">
        <f t="shared" ref="TOQ120" si="9928">(TOQ118+TOQ119)*0.03</f>
        <v>0.1</v>
      </c>
      <c r="TOR120" s="4">
        <f t="shared" si="3482"/>
        <v>2.2000000000000002</v>
      </c>
      <c r="TOU120" s="1" t="s">
        <v>539</v>
      </c>
      <c r="TOV120" s="4" t="str" cm="1">
        <f t="array" ref="TOV120:TOX120">IFERROR(VLOOKUP(TOU120,[1]MA!$A$6:$D$32,{2,3,4},0),IFERROR(VLOOKUP(TOU120,[1]MO!$A$6:$D$26,{2,3,4},0),IFERROR(VLOOKUP(TOU120,[1]MQ!$A$6:$D$26,{2,3,4},0),IFERROR(VLOOKUP(TOU120,[1]BA!$A$6:$H$184,{2,5,8},0),{"No encontrado","X","X"}))))</f>
        <v>ALAMBRE RECOCIDO</v>
      </c>
      <c r="TOW120" s="12" t="str">
        <v>Kg</v>
      </c>
      <c r="TOX120" s="4">
        <v>22</v>
      </c>
      <c r="TOY120" s="1">
        <f t="shared" ref="TOY120" si="9929">(TOY118+TOY119)*0.03</f>
        <v>0.1</v>
      </c>
      <c r="TOZ120" s="4">
        <f t="shared" si="3484"/>
        <v>2.2000000000000002</v>
      </c>
      <c r="TPC120" s="1" t="s">
        <v>539</v>
      </c>
      <c r="TPD120" s="4" t="str" cm="1">
        <f t="array" ref="TPD120:TPF120">IFERROR(VLOOKUP(TPC120,[1]MA!$A$6:$D$32,{2,3,4},0),IFERROR(VLOOKUP(TPC120,[1]MO!$A$6:$D$26,{2,3,4},0),IFERROR(VLOOKUP(TPC120,[1]MQ!$A$6:$D$26,{2,3,4},0),IFERROR(VLOOKUP(TPC120,[1]BA!$A$6:$H$184,{2,5,8},0),{"No encontrado","X","X"}))))</f>
        <v>ALAMBRE RECOCIDO</v>
      </c>
      <c r="TPE120" s="12" t="str">
        <v>Kg</v>
      </c>
      <c r="TPF120" s="4">
        <v>22</v>
      </c>
      <c r="TPG120" s="1">
        <f t="shared" ref="TPG120" si="9930">(TPG118+TPG119)*0.03</f>
        <v>0.1</v>
      </c>
      <c r="TPH120" s="4">
        <f t="shared" si="3486"/>
        <v>2.2000000000000002</v>
      </c>
      <c r="TPK120" s="1" t="s">
        <v>539</v>
      </c>
      <c r="TPL120" s="4" t="str" cm="1">
        <f t="array" ref="TPL120:TPN120">IFERROR(VLOOKUP(TPK120,[1]MA!$A$6:$D$32,{2,3,4},0),IFERROR(VLOOKUP(TPK120,[1]MO!$A$6:$D$26,{2,3,4},0),IFERROR(VLOOKUP(TPK120,[1]MQ!$A$6:$D$26,{2,3,4},0),IFERROR(VLOOKUP(TPK120,[1]BA!$A$6:$H$184,{2,5,8},0),{"No encontrado","X","X"}))))</f>
        <v>ALAMBRE RECOCIDO</v>
      </c>
      <c r="TPM120" s="12" t="str">
        <v>Kg</v>
      </c>
      <c r="TPN120" s="4">
        <v>22</v>
      </c>
      <c r="TPO120" s="1">
        <f t="shared" ref="TPO120" si="9931">(TPO118+TPO119)*0.03</f>
        <v>0.1</v>
      </c>
      <c r="TPP120" s="4">
        <f t="shared" si="3488"/>
        <v>2.2000000000000002</v>
      </c>
      <c r="TPS120" s="1" t="s">
        <v>539</v>
      </c>
      <c r="TPT120" s="4" t="str" cm="1">
        <f t="array" ref="TPT120:TPV120">IFERROR(VLOOKUP(TPS120,[1]MA!$A$6:$D$32,{2,3,4},0),IFERROR(VLOOKUP(TPS120,[1]MO!$A$6:$D$26,{2,3,4},0),IFERROR(VLOOKUP(TPS120,[1]MQ!$A$6:$D$26,{2,3,4},0),IFERROR(VLOOKUP(TPS120,[1]BA!$A$6:$H$184,{2,5,8},0),{"No encontrado","X","X"}))))</f>
        <v>ALAMBRE RECOCIDO</v>
      </c>
      <c r="TPU120" s="12" t="str">
        <v>Kg</v>
      </c>
      <c r="TPV120" s="4">
        <v>22</v>
      </c>
      <c r="TPW120" s="1">
        <f t="shared" ref="TPW120" si="9932">(TPW118+TPW119)*0.03</f>
        <v>0.1</v>
      </c>
      <c r="TPX120" s="4">
        <f t="shared" si="3490"/>
        <v>2.2000000000000002</v>
      </c>
      <c r="TQA120" s="1" t="s">
        <v>539</v>
      </c>
      <c r="TQB120" s="4" t="str" cm="1">
        <f t="array" ref="TQB120:TQD120">IFERROR(VLOOKUP(TQA120,[1]MA!$A$6:$D$32,{2,3,4},0),IFERROR(VLOOKUP(TQA120,[1]MO!$A$6:$D$26,{2,3,4},0),IFERROR(VLOOKUP(TQA120,[1]MQ!$A$6:$D$26,{2,3,4},0),IFERROR(VLOOKUP(TQA120,[1]BA!$A$6:$H$184,{2,5,8},0),{"No encontrado","X","X"}))))</f>
        <v>ALAMBRE RECOCIDO</v>
      </c>
      <c r="TQC120" s="12" t="str">
        <v>Kg</v>
      </c>
      <c r="TQD120" s="4">
        <v>22</v>
      </c>
      <c r="TQE120" s="1">
        <f t="shared" ref="TQE120" si="9933">(TQE118+TQE119)*0.03</f>
        <v>0.1</v>
      </c>
      <c r="TQF120" s="4">
        <f t="shared" si="3492"/>
        <v>2.2000000000000002</v>
      </c>
      <c r="TQI120" s="1" t="s">
        <v>539</v>
      </c>
      <c r="TQJ120" s="4" t="str" cm="1">
        <f t="array" ref="TQJ120:TQL120">IFERROR(VLOOKUP(TQI120,[1]MA!$A$6:$D$32,{2,3,4},0),IFERROR(VLOOKUP(TQI120,[1]MO!$A$6:$D$26,{2,3,4},0),IFERROR(VLOOKUP(TQI120,[1]MQ!$A$6:$D$26,{2,3,4},0),IFERROR(VLOOKUP(TQI120,[1]BA!$A$6:$H$184,{2,5,8},0),{"No encontrado","X","X"}))))</f>
        <v>ALAMBRE RECOCIDO</v>
      </c>
      <c r="TQK120" s="12" t="str">
        <v>Kg</v>
      </c>
      <c r="TQL120" s="4">
        <v>22</v>
      </c>
      <c r="TQM120" s="1">
        <f t="shared" ref="TQM120" si="9934">(TQM118+TQM119)*0.03</f>
        <v>0.1</v>
      </c>
      <c r="TQN120" s="4">
        <f t="shared" si="3494"/>
        <v>2.2000000000000002</v>
      </c>
      <c r="TQQ120" s="1" t="s">
        <v>539</v>
      </c>
      <c r="TQR120" s="4" t="str" cm="1">
        <f t="array" ref="TQR120:TQT120">IFERROR(VLOOKUP(TQQ120,[1]MA!$A$6:$D$32,{2,3,4},0),IFERROR(VLOOKUP(TQQ120,[1]MO!$A$6:$D$26,{2,3,4},0),IFERROR(VLOOKUP(TQQ120,[1]MQ!$A$6:$D$26,{2,3,4},0),IFERROR(VLOOKUP(TQQ120,[1]BA!$A$6:$H$184,{2,5,8},0),{"No encontrado","X","X"}))))</f>
        <v>ALAMBRE RECOCIDO</v>
      </c>
      <c r="TQS120" s="12" t="str">
        <v>Kg</v>
      </c>
      <c r="TQT120" s="4">
        <v>22</v>
      </c>
      <c r="TQU120" s="1">
        <f t="shared" ref="TQU120" si="9935">(TQU118+TQU119)*0.03</f>
        <v>0.1</v>
      </c>
      <c r="TQV120" s="4">
        <f t="shared" si="3496"/>
        <v>2.2000000000000002</v>
      </c>
      <c r="TQY120" s="1" t="s">
        <v>539</v>
      </c>
      <c r="TQZ120" s="4" t="str" cm="1">
        <f t="array" ref="TQZ120:TRB120">IFERROR(VLOOKUP(TQY120,[1]MA!$A$6:$D$32,{2,3,4},0),IFERROR(VLOOKUP(TQY120,[1]MO!$A$6:$D$26,{2,3,4},0),IFERROR(VLOOKUP(TQY120,[1]MQ!$A$6:$D$26,{2,3,4},0),IFERROR(VLOOKUP(TQY120,[1]BA!$A$6:$H$184,{2,5,8},0),{"No encontrado","X","X"}))))</f>
        <v>ALAMBRE RECOCIDO</v>
      </c>
      <c r="TRA120" s="12" t="str">
        <v>Kg</v>
      </c>
      <c r="TRB120" s="4">
        <v>22</v>
      </c>
      <c r="TRC120" s="1">
        <f t="shared" ref="TRC120" si="9936">(TRC118+TRC119)*0.03</f>
        <v>0.1</v>
      </c>
      <c r="TRD120" s="4">
        <f t="shared" si="3498"/>
        <v>2.2000000000000002</v>
      </c>
      <c r="TRG120" s="1" t="s">
        <v>539</v>
      </c>
      <c r="TRH120" s="4" t="str" cm="1">
        <f t="array" ref="TRH120:TRJ120">IFERROR(VLOOKUP(TRG120,[1]MA!$A$6:$D$32,{2,3,4},0),IFERROR(VLOOKUP(TRG120,[1]MO!$A$6:$D$26,{2,3,4},0),IFERROR(VLOOKUP(TRG120,[1]MQ!$A$6:$D$26,{2,3,4},0),IFERROR(VLOOKUP(TRG120,[1]BA!$A$6:$H$184,{2,5,8},0),{"No encontrado","X","X"}))))</f>
        <v>ALAMBRE RECOCIDO</v>
      </c>
      <c r="TRI120" s="12" t="str">
        <v>Kg</v>
      </c>
      <c r="TRJ120" s="4">
        <v>22</v>
      </c>
      <c r="TRK120" s="1">
        <f t="shared" ref="TRK120" si="9937">(TRK118+TRK119)*0.03</f>
        <v>0.1</v>
      </c>
      <c r="TRL120" s="4">
        <f t="shared" si="3500"/>
        <v>2.2000000000000002</v>
      </c>
      <c r="TRO120" s="1" t="s">
        <v>539</v>
      </c>
      <c r="TRP120" s="4" t="str" cm="1">
        <f t="array" ref="TRP120:TRR120">IFERROR(VLOOKUP(TRO120,[1]MA!$A$6:$D$32,{2,3,4},0),IFERROR(VLOOKUP(TRO120,[1]MO!$A$6:$D$26,{2,3,4},0),IFERROR(VLOOKUP(TRO120,[1]MQ!$A$6:$D$26,{2,3,4},0),IFERROR(VLOOKUP(TRO120,[1]BA!$A$6:$H$184,{2,5,8},0),{"No encontrado","X","X"}))))</f>
        <v>ALAMBRE RECOCIDO</v>
      </c>
      <c r="TRQ120" s="12" t="str">
        <v>Kg</v>
      </c>
      <c r="TRR120" s="4">
        <v>22</v>
      </c>
      <c r="TRS120" s="1">
        <f t="shared" ref="TRS120" si="9938">(TRS118+TRS119)*0.03</f>
        <v>0.1</v>
      </c>
      <c r="TRT120" s="4">
        <f t="shared" si="3502"/>
        <v>2.2000000000000002</v>
      </c>
      <c r="TRW120" s="1" t="s">
        <v>539</v>
      </c>
      <c r="TRX120" s="4" t="str" cm="1">
        <f t="array" ref="TRX120:TRZ120">IFERROR(VLOOKUP(TRW120,[1]MA!$A$6:$D$32,{2,3,4},0),IFERROR(VLOOKUP(TRW120,[1]MO!$A$6:$D$26,{2,3,4},0),IFERROR(VLOOKUP(TRW120,[1]MQ!$A$6:$D$26,{2,3,4},0),IFERROR(VLOOKUP(TRW120,[1]BA!$A$6:$H$184,{2,5,8},0),{"No encontrado","X","X"}))))</f>
        <v>ALAMBRE RECOCIDO</v>
      </c>
      <c r="TRY120" s="12" t="str">
        <v>Kg</v>
      </c>
      <c r="TRZ120" s="4">
        <v>22</v>
      </c>
      <c r="TSA120" s="1">
        <f t="shared" ref="TSA120" si="9939">(TSA118+TSA119)*0.03</f>
        <v>0.1</v>
      </c>
      <c r="TSB120" s="4">
        <f t="shared" si="3504"/>
        <v>2.2000000000000002</v>
      </c>
      <c r="TSE120" s="1" t="s">
        <v>539</v>
      </c>
      <c r="TSF120" s="4" t="str" cm="1">
        <f t="array" ref="TSF120:TSH120">IFERROR(VLOOKUP(TSE120,[1]MA!$A$6:$D$32,{2,3,4},0),IFERROR(VLOOKUP(TSE120,[1]MO!$A$6:$D$26,{2,3,4},0),IFERROR(VLOOKUP(TSE120,[1]MQ!$A$6:$D$26,{2,3,4},0),IFERROR(VLOOKUP(TSE120,[1]BA!$A$6:$H$184,{2,5,8},0),{"No encontrado","X","X"}))))</f>
        <v>ALAMBRE RECOCIDO</v>
      </c>
      <c r="TSG120" s="12" t="str">
        <v>Kg</v>
      </c>
      <c r="TSH120" s="4">
        <v>22</v>
      </c>
      <c r="TSI120" s="1">
        <f t="shared" ref="TSI120" si="9940">(TSI118+TSI119)*0.03</f>
        <v>0.1</v>
      </c>
      <c r="TSJ120" s="4">
        <f t="shared" si="3506"/>
        <v>2.2000000000000002</v>
      </c>
      <c r="TSM120" s="1" t="s">
        <v>539</v>
      </c>
      <c r="TSN120" s="4" t="str" cm="1">
        <f t="array" ref="TSN120:TSP120">IFERROR(VLOOKUP(TSM120,[1]MA!$A$6:$D$32,{2,3,4},0),IFERROR(VLOOKUP(TSM120,[1]MO!$A$6:$D$26,{2,3,4},0),IFERROR(VLOOKUP(TSM120,[1]MQ!$A$6:$D$26,{2,3,4},0),IFERROR(VLOOKUP(TSM120,[1]BA!$A$6:$H$184,{2,5,8},0),{"No encontrado","X","X"}))))</f>
        <v>ALAMBRE RECOCIDO</v>
      </c>
      <c r="TSO120" s="12" t="str">
        <v>Kg</v>
      </c>
      <c r="TSP120" s="4">
        <v>22</v>
      </c>
      <c r="TSQ120" s="1">
        <f t="shared" ref="TSQ120" si="9941">(TSQ118+TSQ119)*0.03</f>
        <v>0.1</v>
      </c>
      <c r="TSR120" s="4">
        <f t="shared" si="3508"/>
        <v>2.2000000000000002</v>
      </c>
      <c r="TSU120" s="1" t="s">
        <v>539</v>
      </c>
      <c r="TSV120" s="4" t="str" cm="1">
        <f t="array" ref="TSV120:TSX120">IFERROR(VLOOKUP(TSU120,[1]MA!$A$6:$D$32,{2,3,4},0),IFERROR(VLOOKUP(TSU120,[1]MO!$A$6:$D$26,{2,3,4},0),IFERROR(VLOOKUP(TSU120,[1]MQ!$A$6:$D$26,{2,3,4},0),IFERROR(VLOOKUP(TSU120,[1]BA!$A$6:$H$184,{2,5,8},0),{"No encontrado","X","X"}))))</f>
        <v>ALAMBRE RECOCIDO</v>
      </c>
      <c r="TSW120" s="12" t="str">
        <v>Kg</v>
      </c>
      <c r="TSX120" s="4">
        <v>22</v>
      </c>
      <c r="TSY120" s="1">
        <f t="shared" ref="TSY120" si="9942">(TSY118+TSY119)*0.03</f>
        <v>0.1</v>
      </c>
      <c r="TSZ120" s="4">
        <f t="shared" si="3510"/>
        <v>2.2000000000000002</v>
      </c>
      <c r="TTC120" s="1" t="s">
        <v>539</v>
      </c>
      <c r="TTD120" s="4" t="str" cm="1">
        <f t="array" ref="TTD120:TTF120">IFERROR(VLOOKUP(TTC120,[1]MA!$A$6:$D$32,{2,3,4},0),IFERROR(VLOOKUP(TTC120,[1]MO!$A$6:$D$26,{2,3,4},0),IFERROR(VLOOKUP(TTC120,[1]MQ!$A$6:$D$26,{2,3,4},0),IFERROR(VLOOKUP(TTC120,[1]BA!$A$6:$H$184,{2,5,8},0),{"No encontrado","X","X"}))))</f>
        <v>ALAMBRE RECOCIDO</v>
      </c>
      <c r="TTE120" s="12" t="str">
        <v>Kg</v>
      </c>
      <c r="TTF120" s="4">
        <v>22</v>
      </c>
      <c r="TTG120" s="1">
        <f t="shared" ref="TTG120" si="9943">(TTG118+TTG119)*0.03</f>
        <v>0.1</v>
      </c>
      <c r="TTH120" s="4">
        <f t="shared" si="3512"/>
        <v>2.2000000000000002</v>
      </c>
      <c r="TTK120" s="1" t="s">
        <v>539</v>
      </c>
      <c r="TTL120" s="4" t="str" cm="1">
        <f t="array" ref="TTL120:TTN120">IFERROR(VLOOKUP(TTK120,[1]MA!$A$6:$D$32,{2,3,4},0),IFERROR(VLOOKUP(TTK120,[1]MO!$A$6:$D$26,{2,3,4},0),IFERROR(VLOOKUP(TTK120,[1]MQ!$A$6:$D$26,{2,3,4},0),IFERROR(VLOOKUP(TTK120,[1]BA!$A$6:$H$184,{2,5,8},0),{"No encontrado","X","X"}))))</f>
        <v>ALAMBRE RECOCIDO</v>
      </c>
      <c r="TTM120" s="12" t="str">
        <v>Kg</v>
      </c>
      <c r="TTN120" s="4">
        <v>22</v>
      </c>
      <c r="TTO120" s="1">
        <f t="shared" ref="TTO120" si="9944">(TTO118+TTO119)*0.03</f>
        <v>0.1</v>
      </c>
      <c r="TTP120" s="4">
        <f t="shared" si="3514"/>
        <v>2.2000000000000002</v>
      </c>
      <c r="TTS120" s="1" t="s">
        <v>539</v>
      </c>
      <c r="TTT120" s="4" t="str" cm="1">
        <f t="array" ref="TTT120:TTV120">IFERROR(VLOOKUP(TTS120,[1]MA!$A$6:$D$32,{2,3,4},0),IFERROR(VLOOKUP(TTS120,[1]MO!$A$6:$D$26,{2,3,4},0),IFERROR(VLOOKUP(TTS120,[1]MQ!$A$6:$D$26,{2,3,4},0),IFERROR(VLOOKUP(TTS120,[1]BA!$A$6:$H$184,{2,5,8},0),{"No encontrado","X","X"}))))</f>
        <v>ALAMBRE RECOCIDO</v>
      </c>
      <c r="TTU120" s="12" t="str">
        <v>Kg</v>
      </c>
      <c r="TTV120" s="4">
        <v>22</v>
      </c>
      <c r="TTW120" s="1">
        <f t="shared" ref="TTW120" si="9945">(TTW118+TTW119)*0.03</f>
        <v>0.1</v>
      </c>
      <c r="TTX120" s="4">
        <f t="shared" si="3516"/>
        <v>2.2000000000000002</v>
      </c>
      <c r="TUA120" s="1" t="s">
        <v>539</v>
      </c>
      <c r="TUB120" s="4" t="str" cm="1">
        <f t="array" ref="TUB120:TUD120">IFERROR(VLOOKUP(TUA120,[1]MA!$A$6:$D$32,{2,3,4},0),IFERROR(VLOOKUP(TUA120,[1]MO!$A$6:$D$26,{2,3,4},0),IFERROR(VLOOKUP(TUA120,[1]MQ!$A$6:$D$26,{2,3,4},0),IFERROR(VLOOKUP(TUA120,[1]BA!$A$6:$H$184,{2,5,8},0),{"No encontrado","X","X"}))))</f>
        <v>ALAMBRE RECOCIDO</v>
      </c>
      <c r="TUC120" s="12" t="str">
        <v>Kg</v>
      </c>
      <c r="TUD120" s="4">
        <v>22</v>
      </c>
      <c r="TUE120" s="1">
        <f t="shared" ref="TUE120" si="9946">(TUE118+TUE119)*0.03</f>
        <v>0.1</v>
      </c>
      <c r="TUF120" s="4">
        <f t="shared" si="3518"/>
        <v>2.2000000000000002</v>
      </c>
      <c r="TUI120" s="1" t="s">
        <v>539</v>
      </c>
      <c r="TUJ120" s="4" t="str" cm="1">
        <f t="array" ref="TUJ120:TUL120">IFERROR(VLOOKUP(TUI120,[1]MA!$A$6:$D$32,{2,3,4},0),IFERROR(VLOOKUP(TUI120,[1]MO!$A$6:$D$26,{2,3,4},0),IFERROR(VLOOKUP(TUI120,[1]MQ!$A$6:$D$26,{2,3,4},0),IFERROR(VLOOKUP(TUI120,[1]BA!$A$6:$H$184,{2,5,8},0),{"No encontrado","X","X"}))))</f>
        <v>ALAMBRE RECOCIDO</v>
      </c>
      <c r="TUK120" s="12" t="str">
        <v>Kg</v>
      </c>
      <c r="TUL120" s="4">
        <v>22</v>
      </c>
      <c r="TUM120" s="1">
        <f t="shared" ref="TUM120" si="9947">(TUM118+TUM119)*0.03</f>
        <v>0.1</v>
      </c>
      <c r="TUN120" s="4">
        <f t="shared" si="3520"/>
        <v>2.2000000000000002</v>
      </c>
      <c r="TUQ120" s="1" t="s">
        <v>539</v>
      </c>
      <c r="TUR120" s="4" t="str" cm="1">
        <f t="array" ref="TUR120:TUT120">IFERROR(VLOOKUP(TUQ120,[1]MA!$A$6:$D$32,{2,3,4},0),IFERROR(VLOOKUP(TUQ120,[1]MO!$A$6:$D$26,{2,3,4},0),IFERROR(VLOOKUP(TUQ120,[1]MQ!$A$6:$D$26,{2,3,4},0),IFERROR(VLOOKUP(TUQ120,[1]BA!$A$6:$H$184,{2,5,8},0),{"No encontrado","X","X"}))))</f>
        <v>ALAMBRE RECOCIDO</v>
      </c>
      <c r="TUS120" s="12" t="str">
        <v>Kg</v>
      </c>
      <c r="TUT120" s="4">
        <v>22</v>
      </c>
      <c r="TUU120" s="1">
        <f t="shared" ref="TUU120" si="9948">(TUU118+TUU119)*0.03</f>
        <v>0.1</v>
      </c>
      <c r="TUV120" s="4">
        <f t="shared" si="3522"/>
        <v>2.2000000000000002</v>
      </c>
      <c r="TUY120" s="1" t="s">
        <v>539</v>
      </c>
      <c r="TUZ120" s="4" t="str" cm="1">
        <f t="array" ref="TUZ120:TVB120">IFERROR(VLOOKUP(TUY120,[1]MA!$A$6:$D$32,{2,3,4},0),IFERROR(VLOOKUP(TUY120,[1]MO!$A$6:$D$26,{2,3,4},0),IFERROR(VLOOKUP(TUY120,[1]MQ!$A$6:$D$26,{2,3,4},0),IFERROR(VLOOKUP(TUY120,[1]BA!$A$6:$H$184,{2,5,8},0),{"No encontrado","X","X"}))))</f>
        <v>ALAMBRE RECOCIDO</v>
      </c>
      <c r="TVA120" s="12" t="str">
        <v>Kg</v>
      </c>
      <c r="TVB120" s="4">
        <v>22</v>
      </c>
      <c r="TVC120" s="1">
        <f t="shared" ref="TVC120" si="9949">(TVC118+TVC119)*0.03</f>
        <v>0.1</v>
      </c>
      <c r="TVD120" s="4">
        <f t="shared" si="3524"/>
        <v>2.2000000000000002</v>
      </c>
      <c r="TVG120" s="1" t="s">
        <v>539</v>
      </c>
      <c r="TVH120" s="4" t="str" cm="1">
        <f t="array" ref="TVH120:TVJ120">IFERROR(VLOOKUP(TVG120,[1]MA!$A$6:$D$32,{2,3,4},0),IFERROR(VLOOKUP(TVG120,[1]MO!$A$6:$D$26,{2,3,4},0),IFERROR(VLOOKUP(TVG120,[1]MQ!$A$6:$D$26,{2,3,4},0),IFERROR(VLOOKUP(TVG120,[1]BA!$A$6:$H$184,{2,5,8},0),{"No encontrado","X","X"}))))</f>
        <v>ALAMBRE RECOCIDO</v>
      </c>
      <c r="TVI120" s="12" t="str">
        <v>Kg</v>
      </c>
      <c r="TVJ120" s="4">
        <v>22</v>
      </c>
      <c r="TVK120" s="1">
        <f t="shared" ref="TVK120" si="9950">(TVK118+TVK119)*0.03</f>
        <v>0.1</v>
      </c>
      <c r="TVL120" s="4">
        <f t="shared" si="3526"/>
        <v>2.2000000000000002</v>
      </c>
      <c r="TVO120" s="1" t="s">
        <v>539</v>
      </c>
      <c r="TVP120" s="4" t="str" cm="1">
        <f t="array" ref="TVP120:TVR120">IFERROR(VLOOKUP(TVO120,[1]MA!$A$6:$D$32,{2,3,4},0),IFERROR(VLOOKUP(TVO120,[1]MO!$A$6:$D$26,{2,3,4},0),IFERROR(VLOOKUP(TVO120,[1]MQ!$A$6:$D$26,{2,3,4},0),IFERROR(VLOOKUP(TVO120,[1]BA!$A$6:$H$184,{2,5,8},0),{"No encontrado","X","X"}))))</f>
        <v>ALAMBRE RECOCIDO</v>
      </c>
      <c r="TVQ120" s="12" t="str">
        <v>Kg</v>
      </c>
      <c r="TVR120" s="4">
        <v>22</v>
      </c>
      <c r="TVS120" s="1">
        <f t="shared" ref="TVS120" si="9951">(TVS118+TVS119)*0.03</f>
        <v>0.1</v>
      </c>
      <c r="TVT120" s="4">
        <f t="shared" si="3528"/>
        <v>2.2000000000000002</v>
      </c>
      <c r="TVW120" s="1" t="s">
        <v>539</v>
      </c>
      <c r="TVX120" s="4" t="str" cm="1">
        <f t="array" ref="TVX120:TVZ120">IFERROR(VLOOKUP(TVW120,[1]MA!$A$6:$D$32,{2,3,4},0),IFERROR(VLOOKUP(TVW120,[1]MO!$A$6:$D$26,{2,3,4},0),IFERROR(VLOOKUP(TVW120,[1]MQ!$A$6:$D$26,{2,3,4},0),IFERROR(VLOOKUP(TVW120,[1]BA!$A$6:$H$184,{2,5,8},0),{"No encontrado","X","X"}))))</f>
        <v>ALAMBRE RECOCIDO</v>
      </c>
      <c r="TVY120" s="12" t="str">
        <v>Kg</v>
      </c>
      <c r="TVZ120" s="4">
        <v>22</v>
      </c>
      <c r="TWA120" s="1">
        <f t="shared" ref="TWA120" si="9952">(TWA118+TWA119)*0.03</f>
        <v>0.1</v>
      </c>
      <c r="TWB120" s="4">
        <f t="shared" si="3530"/>
        <v>2.2000000000000002</v>
      </c>
      <c r="TWE120" s="1" t="s">
        <v>539</v>
      </c>
      <c r="TWF120" s="4" t="str" cm="1">
        <f t="array" ref="TWF120:TWH120">IFERROR(VLOOKUP(TWE120,[1]MA!$A$6:$D$32,{2,3,4},0),IFERROR(VLOOKUP(TWE120,[1]MO!$A$6:$D$26,{2,3,4},0),IFERROR(VLOOKUP(TWE120,[1]MQ!$A$6:$D$26,{2,3,4},0),IFERROR(VLOOKUP(TWE120,[1]BA!$A$6:$H$184,{2,5,8},0),{"No encontrado","X","X"}))))</f>
        <v>ALAMBRE RECOCIDO</v>
      </c>
      <c r="TWG120" s="12" t="str">
        <v>Kg</v>
      </c>
      <c r="TWH120" s="4">
        <v>22</v>
      </c>
      <c r="TWI120" s="1">
        <f t="shared" ref="TWI120" si="9953">(TWI118+TWI119)*0.03</f>
        <v>0.1</v>
      </c>
      <c r="TWJ120" s="4">
        <f t="shared" si="3532"/>
        <v>2.2000000000000002</v>
      </c>
      <c r="TWM120" s="1" t="s">
        <v>539</v>
      </c>
      <c r="TWN120" s="4" t="str" cm="1">
        <f t="array" ref="TWN120:TWP120">IFERROR(VLOOKUP(TWM120,[1]MA!$A$6:$D$32,{2,3,4},0),IFERROR(VLOOKUP(TWM120,[1]MO!$A$6:$D$26,{2,3,4},0),IFERROR(VLOOKUP(TWM120,[1]MQ!$A$6:$D$26,{2,3,4},0),IFERROR(VLOOKUP(TWM120,[1]BA!$A$6:$H$184,{2,5,8},0),{"No encontrado","X","X"}))))</f>
        <v>ALAMBRE RECOCIDO</v>
      </c>
      <c r="TWO120" s="12" t="str">
        <v>Kg</v>
      </c>
      <c r="TWP120" s="4">
        <v>22</v>
      </c>
      <c r="TWQ120" s="1">
        <f t="shared" ref="TWQ120" si="9954">(TWQ118+TWQ119)*0.03</f>
        <v>0.1</v>
      </c>
      <c r="TWR120" s="4">
        <f t="shared" si="3534"/>
        <v>2.2000000000000002</v>
      </c>
      <c r="TWU120" s="1" t="s">
        <v>539</v>
      </c>
      <c r="TWV120" s="4" t="str" cm="1">
        <f t="array" ref="TWV120:TWX120">IFERROR(VLOOKUP(TWU120,[1]MA!$A$6:$D$32,{2,3,4},0),IFERROR(VLOOKUP(TWU120,[1]MO!$A$6:$D$26,{2,3,4},0),IFERROR(VLOOKUP(TWU120,[1]MQ!$A$6:$D$26,{2,3,4},0),IFERROR(VLOOKUP(TWU120,[1]BA!$A$6:$H$184,{2,5,8},0),{"No encontrado","X","X"}))))</f>
        <v>ALAMBRE RECOCIDO</v>
      </c>
      <c r="TWW120" s="12" t="str">
        <v>Kg</v>
      </c>
      <c r="TWX120" s="4">
        <v>22</v>
      </c>
      <c r="TWY120" s="1">
        <f t="shared" ref="TWY120" si="9955">(TWY118+TWY119)*0.03</f>
        <v>0.1</v>
      </c>
      <c r="TWZ120" s="4">
        <f t="shared" si="3536"/>
        <v>2.2000000000000002</v>
      </c>
      <c r="TXC120" s="1" t="s">
        <v>539</v>
      </c>
      <c r="TXD120" s="4" t="str" cm="1">
        <f t="array" ref="TXD120:TXF120">IFERROR(VLOOKUP(TXC120,[1]MA!$A$6:$D$32,{2,3,4},0),IFERROR(VLOOKUP(TXC120,[1]MO!$A$6:$D$26,{2,3,4},0),IFERROR(VLOOKUP(TXC120,[1]MQ!$A$6:$D$26,{2,3,4},0),IFERROR(VLOOKUP(TXC120,[1]BA!$A$6:$H$184,{2,5,8},0),{"No encontrado","X","X"}))))</f>
        <v>ALAMBRE RECOCIDO</v>
      </c>
      <c r="TXE120" s="12" t="str">
        <v>Kg</v>
      </c>
      <c r="TXF120" s="4">
        <v>22</v>
      </c>
      <c r="TXG120" s="1">
        <f t="shared" ref="TXG120" si="9956">(TXG118+TXG119)*0.03</f>
        <v>0.1</v>
      </c>
      <c r="TXH120" s="4">
        <f t="shared" si="3538"/>
        <v>2.2000000000000002</v>
      </c>
      <c r="TXK120" s="1" t="s">
        <v>539</v>
      </c>
      <c r="TXL120" s="4" t="str" cm="1">
        <f t="array" ref="TXL120:TXN120">IFERROR(VLOOKUP(TXK120,[1]MA!$A$6:$D$32,{2,3,4},0),IFERROR(VLOOKUP(TXK120,[1]MO!$A$6:$D$26,{2,3,4},0),IFERROR(VLOOKUP(TXK120,[1]MQ!$A$6:$D$26,{2,3,4},0),IFERROR(VLOOKUP(TXK120,[1]BA!$A$6:$H$184,{2,5,8},0),{"No encontrado","X","X"}))))</f>
        <v>ALAMBRE RECOCIDO</v>
      </c>
      <c r="TXM120" s="12" t="str">
        <v>Kg</v>
      </c>
      <c r="TXN120" s="4">
        <v>22</v>
      </c>
      <c r="TXO120" s="1">
        <f t="shared" ref="TXO120" si="9957">(TXO118+TXO119)*0.03</f>
        <v>0.1</v>
      </c>
      <c r="TXP120" s="4">
        <f t="shared" si="3540"/>
        <v>2.2000000000000002</v>
      </c>
      <c r="TXS120" s="1" t="s">
        <v>539</v>
      </c>
      <c r="TXT120" s="4" t="str" cm="1">
        <f t="array" ref="TXT120:TXV120">IFERROR(VLOOKUP(TXS120,[1]MA!$A$6:$D$32,{2,3,4},0),IFERROR(VLOOKUP(TXS120,[1]MO!$A$6:$D$26,{2,3,4},0),IFERROR(VLOOKUP(TXS120,[1]MQ!$A$6:$D$26,{2,3,4},0),IFERROR(VLOOKUP(TXS120,[1]BA!$A$6:$H$184,{2,5,8},0),{"No encontrado","X","X"}))))</f>
        <v>ALAMBRE RECOCIDO</v>
      </c>
      <c r="TXU120" s="12" t="str">
        <v>Kg</v>
      </c>
      <c r="TXV120" s="4">
        <v>22</v>
      </c>
      <c r="TXW120" s="1">
        <f t="shared" ref="TXW120" si="9958">(TXW118+TXW119)*0.03</f>
        <v>0.1</v>
      </c>
      <c r="TXX120" s="4">
        <f t="shared" si="3542"/>
        <v>2.2000000000000002</v>
      </c>
      <c r="TYA120" s="1" t="s">
        <v>539</v>
      </c>
      <c r="TYB120" s="4" t="str" cm="1">
        <f t="array" ref="TYB120:TYD120">IFERROR(VLOOKUP(TYA120,[1]MA!$A$6:$D$32,{2,3,4},0),IFERROR(VLOOKUP(TYA120,[1]MO!$A$6:$D$26,{2,3,4},0),IFERROR(VLOOKUP(TYA120,[1]MQ!$A$6:$D$26,{2,3,4},0),IFERROR(VLOOKUP(TYA120,[1]BA!$A$6:$H$184,{2,5,8},0),{"No encontrado","X","X"}))))</f>
        <v>ALAMBRE RECOCIDO</v>
      </c>
      <c r="TYC120" s="12" t="str">
        <v>Kg</v>
      </c>
      <c r="TYD120" s="4">
        <v>22</v>
      </c>
      <c r="TYE120" s="1">
        <f t="shared" ref="TYE120" si="9959">(TYE118+TYE119)*0.03</f>
        <v>0.1</v>
      </c>
      <c r="TYF120" s="4">
        <f t="shared" si="3544"/>
        <v>2.2000000000000002</v>
      </c>
      <c r="TYI120" s="1" t="s">
        <v>539</v>
      </c>
      <c r="TYJ120" s="4" t="str" cm="1">
        <f t="array" ref="TYJ120:TYL120">IFERROR(VLOOKUP(TYI120,[1]MA!$A$6:$D$32,{2,3,4},0),IFERROR(VLOOKUP(TYI120,[1]MO!$A$6:$D$26,{2,3,4},0),IFERROR(VLOOKUP(TYI120,[1]MQ!$A$6:$D$26,{2,3,4},0),IFERROR(VLOOKUP(TYI120,[1]BA!$A$6:$H$184,{2,5,8},0),{"No encontrado","X","X"}))))</f>
        <v>ALAMBRE RECOCIDO</v>
      </c>
      <c r="TYK120" s="12" t="str">
        <v>Kg</v>
      </c>
      <c r="TYL120" s="4">
        <v>22</v>
      </c>
      <c r="TYM120" s="1">
        <f t="shared" ref="TYM120" si="9960">(TYM118+TYM119)*0.03</f>
        <v>0.1</v>
      </c>
      <c r="TYN120" s="4">
        <f t="shared" si="3546"/>
        <v>2.2000000000000002</v>
      </c>
      <c r="TYQ120" s="1" t="s">
        <v>539</v>
      </c>
      <c r="TYR120" s="4" t="str" cm="1">
        <f t="array" ref="TYR120:TYT120">IFERROR(VLOOKUP(TYQ120,[1]MA!$A$6:$D$32,{2,3,4},0),IFERROR(VLOOKUP(TYQ120,[1]MO!$A$6:$D$26,{2,3,4},0),IFERROR(VLOOKUP(TYQ120,[1]MQ!$A$6:$D$26,{2,3,4},0),IFERROR(VLOOKUP(TYQ120,[1]BA!$A$6:$H$184,{2,5,8},0),{"No encontrado","X","X"}))))</f>
        <v>ALAMBRE RECOCIDO</v>
      </c>
      <c r="TYS120" s="12" t="str">
        <v>Kg</v>
      </c>
      <c r="TYT120" s="4">
        <v>22</v>
      </c>
      <c r="TYU120" s="1">
        <f t="shared" ref="TYU120" si="9961">(TYU118+TYU119)*0.03</f>
        <v>0.1</v>
      </c>
      <c r="TYV120" s="4">
        <f t="shared" si="3548"/>
        <v>2.2000000000000002</v>
      </c>
      <c r="TYY120" s="1" t="s">
        <v>539</v>
      </c>
      <c r="TYZ120" s="4" t="str" cm="1">
        <f t="array" ref="TYZ120:TZB120">IFERROR(VLOOKUP(TYY120,[1]MA!$A$6:$D$32,{2,3,4},0),IFERROR(VLOOKUP(TYY120,[1]MO!$A$6:$D$26,{2,3,4},0),IFERROR(VLOOKUP(TYY120,[1]MQ!$A$6:$D$26,{2,3,4},0),IFERROR(VLOOKUP(TYY120,[1]BA!$A$6:$H$184,{2,5,8},0),{"No encontrado","X","X"}))))</f>
        <v>ALAMBRE RECOCIDO</v>
      </c>
      <c r="TZA120" s="12" t="str">
        <v>Kg</v>
      </c>
      <c r="TZB120" s="4">
        <v>22</v>
      </c>
      <c r="TZC120" s="1">
        <f t="shared" ref="TZC120" si="9962">(TZC118+TZC119)*0.03</f>
        <v>0.1</v>
      </c>
      <c r="TZD120" s="4">
        <f t="shared" si="3550"/>
        <v>2.2000000000000002</v>
      </c>
      <c r="TZG120" s="1" t="s">
        <v>539</v>
      </c>
      <c r="TZH120" s="4" t="str" cm="1">
        <f t="array" ref="TZH120:TZJ120">IFERROR(VLOOKUP(TZG120,[1]MA!$A$6:$D$32,{2,3,4},0),IFERROR(VLOOKUP(TZG120,[1]MO!$A$6:$D$26,{2,3,4},0),IFERROR(VLOOKUP(TZG120,[1]MQ!$A$6:$D$26,{2,3,4},0),IFERROR(VLOOKUP(TZG120,[1]BA!$A$6:$H$184,{2,5,8},0),{"No encontrado","X","X"}))))</f>
        <v>ALAMBRE RECOCIDO</v>
      </c>
      <c r="TZI120" s="12" t="str">
        <v>Kg</v>
      </c>
      <c r="TZJ120" s="4">
        <v>22</v>
      </c>
      <c r="TZK120" s="1">
        <f t="shared" ref="TZK120" si="9963">(TZK118+TZK119)*0.03</f>
        <v>0.1</v>
      </c>
      <c r="TZL120" s="4">
        <f t="shared" si="3552"/>
        <v>2.2000000000000002</v>
      </c>
      <c r="TZO120" s="1" t="s">
        <v>539</v>
      </c>
      <c r="TZP120" s="4" t="str" cm="1">
        <f t="array" ref="TZP120:TZR120">IFERROR(VLOOKUP(TZO120,[1]MA!$A$6:$D$32,{2,3,4},0),IFERROR(VLOOKUP(TZO120,[1]MO!$A$6:$D$26,{2,3,4},0),IFERROR(VLOOKUP(TZO120,[1]MQ!$A$6:$D$26,{2,3,4},0),IFERROR(VLOOKUP(TZO120,[1]BA!$A$6:$H$184,{2,5,8},0),{"No encontrado","X","X"}))))</f>
        <v>ALAMBRE RECOCIDO</v>
      </c>
      <c r="TZQ120" s="12" t="str">
        <v>Kg</v>
      </c>
      <c r="TZR120" s="4">
        <v>22</v>
      </c>
      <c r="TZS120" s="1">
        <f t="shared" ref="TZS120" si="9964">(TZS118+TZS119)*0.03</f>
        <v>0.1</v>
      </c>
      <c r="TZT120" s="4">
        <f t="shared" si="3554"/>
        <v>2.2000000000000002</v>
      </c>
      <c r="TZW120" s="1" t="s">
        <v>539</v>
      </c>
      <c r="TZX120" s="4" t="str" cm="1">
        <f t="array" ref="TZX120:TZZ120">IFERROR(VLOOKUP(TZW120,[1]MA!$A$6:$D$32,{2,3,4},0),IFERROR(VLOOKUP(TZW120,[1]MO!$A$6:$D$26,{2,3,4},0),IFERROR(VLOOKUP(TZW120,[1]MQ!$A$6:$D$26,{2,3,4},0),IFERROR(VLOOKUP(TZW120,[1]BA!$A$6:$H$184,{2,5,8},0),{"No encontrado","X","X"}))))</f>
        <v>ALAMBRE RECOCIDO</v>
      </c>
      <c r="TZY120" s="12" t="str">
        <v>Kg</v>
      </c>
      <c r="TZZ120" s="4">
        <v>22</v>
      </c>
      <c r="UAA120" s="1">
        <f t="shared" ref="UAA120" si="9965">(UAA118+UAA119)*0.03</f>
        <v>0.1</v>
      </c>
      <c r="UAB120" s="4">
        <f t="shared" si="3556"/>
        <v>2.2000000000000002</v>
      </c>
      <c r="UAE120" s="1" t="s">
        <v>539</v>
      </c>
      <c r="UAF120" s="4" t="str" cm="1">
        <f t="array" ref="UAF120:UAH120">IFERROR(VLOOKUP(UAE120,[1]MA!$A$6:$D$32,{2,3,4},0),IFERROR(VLOOKUP(UAE120,[1]MO!$A$6:$D$26,{2,3,4},0),IFERROR(VLOOKUP(UAE120,[1]MQ!$A$6:$D$26,{2,3,4},0),IFERROR(VLOOKUP(UAE120,[1]BA!$A$6:$H$184,{2,5,8},0),{"No encontrado","X","X"}))))</f>
        <v>ALAMBRE RECOCIDO</v>
      </c>
      <c r="UAG120" s="12" t="str">
        <v>Kg</v>
      </c>
      <c r="UAH120" s="4">
        <v>22</v>
      </c>
      <c r="UAI120" s="1">
        <f t="shared" ref="UAI120" si="9966">(UAI118+UAI119)*0.03</f>
        <v>0.1</v>
      </c>
      <c r="UAJ120" s="4">
        <f t="shared" si="3558"/>
        <v>2.2000000000000002</v>
      </c>
      <c r="UAM120" s="1" t="s">
        <v>539</v>
      </c>
      <c r="UAN120" s="4" t="str" cm="1">
        <f t="array" ref="UAN120:UAP120">IFERROR(VLOOKUP(UAM120,[1]MA!$A$6:$D$32,{2,3,4},0),IFERROR(VLOOKUP(UAM120,[1]MO!$A$6:$D$26,{2,3,4},0),IFERROR(VLOOKUP(UAM120,[1]MQ!$A$6:$D$26,{2,3,4},0),IFERROR(VLOOKUP(UAM120,[1]BA!$A$6:$H$184,{2,5,8},0),{"No encontrado","X","X"}))))</f>
        <v>ALAMBRE RECOCIDO</v>
      </c>
      <c r="UAO120" s="12" t="str">
        <v>Kg</v>
      </c>
      <c r="UAP120" s="4">
        <v>22</v>
      </c>
      <c r="UAQ120" s="1">
        <f t="shared" ref="UAQ120" si="9967">(UAQ118+UAQ119)*0.03</f>
        <v>0.1</v>
      </c>
      <c r="UAR120" s="4">
        <f t="shared" si="3560"/>
        <v>2.2000000000000002</v>
      </c>
      <c r="UAU120" s="1" t="s">
        <v>539</v>
      </c>
      <c r="UAV120" s="4" t="str" cm="1">
        <f t="array" ref="UAV120:UAX120">IFERROR(VLOOKUP(UAU120,[1]MA!$A$6:$D$32,{2,3,4},0),IFERROR(VLOOKUP(UAU120,[1]MO!$A$6:$D$26,{2,3,4},0),IFERROR(VLOOKUP(UAU120,[1]MQ!$A$6:$D$26,{2,3,4},0),IFERROR(VLOOKUP(UAU120,[1]BA!$A$6:$H$184,{2,5,8},0),{"No encontrado","X","X"}))))</f>
        <v>ALAMBRE RECOCIDO</v>
      </c>
      <c r="UAW120" s="12" t="str">
        <v>Kg</v>
      </c>
      <c r="UAX120" s="4">
        <v>22</v>
      </c>
      <c r="UAY120" s="1">
        <f t="shared" ref="UAY120" si="9968">(UAY118+UAY119)*0.03</f>
        <v>0.1</v>
      </c>
      <c r="UAZ120" s="4">
        <f t="shared" si="3562"/>
        <v>2.2000000000000002</v>
      </c>
      <c r="UBC120" s="1" t="s">
        <v>539</v>
      </c>
      <c r="UBD120" s="4" t="str" cm="1">
        <f t="array" ref="UBD120:UBF120">IFERROR(VLOOKUP(UBC120,[1]MA!$A$6:$D$32,{2,3,4},0),IFERROR(VLOOKUP(UBC120,[1]MO!$A$6:$D$26,{2,3,4},0),IFERROR(VLOOKUP(UBC120,[1]MQ!$A$6:$D$26,{2,3,4},0),IFERROR(VLOOKUP(UBC120,[1]BA!$A$6:$H$184,{2,5,8},0),{"No encontrado","X","X"}))))</f>
        <v>ALAMBRE RECOCIDO</v>
      </c>
      <c r="UBE120" s="12" t="str">
        <v>Kg</v>
      </c>
      <c r="UBF120" s="4">
        <v>22</v>
      </c>
      <c r="UBG120" s="1">
        <f t="shared" ref="UBG120" si="9969">(UBG118+UBG119)*0.03</f>
        <v>0.1</v>
      </c>
      <c r="UBH120" s="4">
        <f t="shared" si="3564"/>
        <v>2.2000000000000002</v>
      </c>
      <c r="UBK120" s="1" t="s">
        <v>539</v>
      </c>
      <c r="UBL120" s="4" t="str" cm="1">
        <f t="array" ref="UBL120:UBN120">IFERROR(VLOOKUP(UBK120,[1]MA!$A$6:$D$32,{2,3,4},0),IFERROR(VLOOKUP(UBK120,[1]MO!$A$6:$D$26,{2,3,4},0),IFERROR(VLOOKUP(UBK120,[1]MQ!$A$6:$D$26,{2,3,4},0),IFERROR(VLOOKUP(UBK120,[1]BA!$A$6:$H$184,{2,5,8},0),{"No encontrado","X","X"}))))</f>
        <v>ALAMBRE RECOCIDO</v>
      </c>
      <c r="UBM120" s="12" t="str">
        <v>Kg</v>
      </c>
      <c r="UBN120" s="4">
        <v>22</v>
      </c>
      <c r="UBO120" s="1">
        <f t="shared" ref="UBO120" si="9970">(UBO118+UBO119)*0.03</f>
        <v>0.1</v>
      </c>
      <c r="UBP120" s="4">
        <f t="shared" si="3566"/>
        <v>2.2000000000000002</v>
      </c>
      <c r="UBS120" s="1" t="s">
        <v>539</v>
      </c>
      <c r="UBT120" s="4" t="str" cm="1">
        <f t="array" ref="UBT120:UBV120">IFERROR(VLOOKUP(UBS120,[1]MA!$A$6:$D$32,{2,3,4},0),IFERROR(VLOOKUP(UBS120,[1]MO!$A$6:$D$26,{2,3,4},0),IFERROR(VLOOKUP(UBS120,[1]MQ!$A$6:$D$26,{2,3,4},0),IFERROR(VLOOKUP(UBS120,[1]BA!$A$6:$H$184,{2,5,8},0),{"No encontrado","X","X"}))))</f>
        <v>ALAMBRE RECOCIDO</v>
      </c>
      <c r="UBU120" s="12" t="str">
        <v>Kg</v>
      </c>
      <c r="UBV120" s="4">
        <v>22</v>
      </c>
      <c r="UBW120" s="1">
        <f t="shared" ref="UBW120" si="9971">(UBW118+UBW119)*0.03</f>
        <v>0.1</v>
      </c>
      <c r="UBX120" s="4">
        <f t="shared" si="3568"/>
        <v>2.2000000000000002</v>
      </c>
      <c r="UCA120" s="1" t="s">
        <v>539</v>
      </c>
      <c r="UCB120" s="4" t="str" cm="1">
        <f t="array" ref="UCB120:UCD120">IFERROR(VLOOKUP(UCA120,[1]MA!$A$6:$D$32,{2,3,4},0),IFERROR(VLOOKUP(UCA120,[1]MO!$A$6:$D$26,{2,3,4},0),IFERROR(VLOOKUP(UCA120,[1]MQ!$A$6:$D$26,{2,3,4},0),IFERROR(VLOOKUP(UCA120,[1]BA!$A$6:$H$184,{2,5,8},0),{"No encontrado","X","X"}))))</f>
        <v>ALAMBRE RECOCIDO</v>
      </c>
      <c r="UCC120" s="12" t="str">
        <v>Kg</v>
      </c>
      <c r="UCD120" s="4">
        <v>22</v>
      </c>
      <c r="UCE120" s="1">
        <f t="shared" ref="UCE120" si="9972">(UCE118+UCE119)*0.03</f>
        <v>0.1</v>
      </c>
      <c r="UCF120" s="4">
        <f t="shared" si="3570"/>
        <v>2.2000000000000002</v>
      </c>
      <c r="UCI120" s="1" t="s">
        <v>539</v>
      </c>
      <c r="UCJ120" s="4" t="str" cm="1">
        <f t="array" ref="UCJ120:UCL120">IFERROR(VLOOKUP(UCI120,[1]MA!$A$6:$D$32,{2,3,4},0),IFERROR(VLOOKUP(UCI120,[1]MO!$A$6:$D$26,{2,3,4},0),IFERROR(VLOOKUP(UCI120,[1]MQ!$A$6:$D$26,{2,3,4},0),IFERROR(VLOOKUP(UCI120,[1]BA!$A$6:$H$184,{2,5,8},0),{"No encontrado","X","X"}))))</f>
        <v>ALAMBRE RECOCIDO</v>
      </c>
      <c r="UCK120" s="12" t="str">
        <v>Kg</v>
      </c>
      <c r="UCL120" s="4">
        <v>22</v>
      </c>
      <c r="UCM120" s="1">
        <f t="shared" ref="UCM120" si="9973">(UCM118+UCM119)*0.03</f>
        <v>0.1</v>
      </c>
      <c r="UCN120" s="4">
        <f t="shared" si="3572"/>
        <v>2.2000000000000002</v>
      </c>
      <c r="UCQ120" s="1" t="s">
        <v>539</v>
      </c>
      <c r="UCR120" s="4" t="str" cm="1">
        <f t="array" ref="UCR120:UCT120">IFERROR(VLOOKUP(UCQ120,[1]MA!$A$6:$D$32,{2,3,4},0),IFERROR(VLOOKUP(UCQ120,[1]MO!$A$6:$D$26,{2,3,4},0),IFERROR(VLOOKUP(UCQ120,[1]MQ!$A$6:$D$26,{2,3,4},0),IFERROR(VLOOKUP(UCQ120,[1]BA!$A$6:$H$184,{2,5,8},0),{"No encontrado","X","X"}))))</f>
        <v>ALAMBRE RECOCIDO</v>
      </c>
      <c r="UCS120" s="12" t="str">
        <v>Kg</v>
      </c>
      <c r="UCT120" s="4">
        <v>22</v>
      </c>
      <c r="UCU120" s="1">
        <f t="shared" ref="UCU120" si="9974">(UCU118+UCU119)*0.03</f>
        <v>0.1</v>
      </c>
      <c r="UCV120" s="4">
        <f t="shared" si="3574"/>
        <v>2.2000000000000002</v>
      </c>
      <c r="UCY120" s="1" t="s">
        <v>539</v>
      </c>
      <c r="UCZ120" s="4" t="str" cm="1">
        <f t="array" ref="UCZ120:UDB120">IFERROR(VLOOKUP(UCY120,[1]MA!$A$6:$D$32,{2,3,4},0),IFERROR(VLOOKUP(UCY120,[1]MO!$A$6:$D$26,{2,3,4},0),IFERROR(VLOOKUP(UCY120,[1]MQ!$A$6:$D$26,{2,3,4},0),IFERROR(VLOOKUP(UCY120,[1]BA!$A$6:$H$184,{2,5,8},0),{"No encontrado","X","X"}))))</f>
        <v>ALAMBRE RECOCIDO</v>
      </c>
      <c r="UDA120" s="12" t="str">
        <v>Kg</v>
      </c>
      <c r="UDB120" s="4">
        <v>22</v>
      </c>
      <c r="UDC120" s="1">
        <f t="shared" ref="UDC120" si="9975">(UDC118+UDC119)*0.03</f>
        <v>0.1</v>
      </c>
      <c r="UDD120" s="4">
        <f t="shared" si="3576"/>
        <v>2.2000000000000002</v>
      </c>
      <c r="UDG120" s="1" t="s">
        <v>539</v>
      </c>
      <c r="UDH120" s="4" t="str" cm="1">
        <f t="array" ref="UDH120:UDJ120">IFERROR(VLOOKUP(UDG120,[1]MA!$A$6:$D$32,{2,3,4},0),IFERROR(VLOOKUP(UDG120,[1]MO!$A$6:$D$26,{2,3,4},0),IFERROR(VLOOKUP(UDG120,[1]MQ!$A$6:$D$26,{2,3,4},0),IFERROR(VLOOKUP(UDG120,[1]BA!$A$6:$H$184,{2,5,8},0),{"No encontrado","X","X"}))))</f>
        <v>ALAMBRE RECOCIDO</v>
      </c>
      <c r="UDI120" s="12" t="str">
        <v>Kg</v>
      </c>
      <c r="UDJ120" s="4">
        <v>22</v>
      </c>
      <c r="UDK120" s="1">
        <f t="shared" ref="UDK120" si="9976">(UDK118+UDK119)*0.03</f>
        <v>0.1</v>
      </c>
      <c r="UDL120" s="4">
        <f t="shared" si="3578"/>
        <v>2.2000000000000002</v>
      </c>
      <c r="UDO120" s="1" t="s">
        <v>539</v>
      </c>
      <c r="UDP120" s="4" t="str" cm="1">
        <f t="array" ref="UDP120:UDR120">IFERROR(VLOOKUP(UDO120,[1]MA!$A$6:$D$32,{2,3,4},0),IFERROR(VLOOKUP(UDO120,[1]MO!$A$6:$D$26,{2,3,4},0),IFERROR(VLOOKUP(UDO120,[1]MQ!$A$6:$D$26,{2,3,4},0),IFERROR(VLOOKUP(UDO120,[1]BA!$A$6:$H$184,{2,5,8},0),{"No encontrado","X","X"}))))</f>
        <v>ALAMBRE RECOCIDO</v>
      </c>
      <c r="UDQ120" s="12" t="str">
        <v>Kg</v>
      </c>
      <c r="UDR120" s="4">
        <v>22</v>
      </c>
      <c r="UDS120" s="1">
        <f t="shared" ref="UDS120" si="9977">(UDS118+UDS119)*0.03</f>
        <v>0.1</v>
      </c>
      <c r="UDT120" s="4">
        <f t="shared" si="3580"/>
        <v>2.2000000000000002</v>
      </c>
      <c r="UDW120" s="1" t="s">
        <v>539</v>
      </c>
      <c r="UDX120" s="4" t="str" cm="1">
        <f t="array" ref="UDX120:UDZ120">IFERROR(VLOOKUP(UDW120,[1]MA!$A$6:$D$32,{2,3,4},0),IFERROR(VLOOKUP(UDW120,[1]MO!$A$6:$D$26,{2,3,4},0),IFERROR(VLOOKUP(UDW120,[1]MQ!$A$6:$D$26,{2,3,4},0),IFERROR(VLOOKUP(UDW120,[1]BA!$A$6:$H$184,{2,5,8},0),{"No encontrado","X","X"}))))</f>
        <v>ALAMBRE RECOCIDO</v>
      </c>
      <c r="UDY120" s="12" t="str">
        <v>Kg</v>
      </c>
      <c r="UDZ120" s="4">
        <v>22</v>
      </c>
      <c r="UEA120" s="1">
        <f t="shared" ref="UEA120" si="9978">(UEA118+UEA119)*0.03</f>
        <v>0.1</v>
      </c>
      <c r="UEB120" s="4">
        <f t="shared" si="3582"/>
        <v>2.2000000000000002</v>
      </c>
      <c r="UEE120" s="1" t="s">
        <v>539</v>
      </c>
      <c r="UEF120" s="4" t="str" cm="1">
        <f t="array" ref="UEF120:UEH120">IFERROR(VLOOKUP(UEE120,[1]MA!$A$6:$D$32,{2,3,4},0),IFERROR(VLOOKUP(UEE120,[1]MO!$A$6:$D$26,{2,3,4},0),IFERROR(VLOOKUP(UEE120,[1]MQ!$A$6:$D$26,{2,3,4},0),IFERROR(VLOOKUP(UEE120,[1]BA!$A$6:$H$184,{2,5,8},0),{"No encontrado","X","X"}))))</f>
        <v>ALAMBRE RECOCIDO</v>
      </c>
      <c r="UEG120" s="12" t="str">
        <v>Kg</v>
      </c>
      <c r="UEH120" s="4">
        <v>22</v>
      </c>
      <c r="UEI120" s="1">
        <f t="shared" ref="UEI120" si="9979">(UEI118+UEI119)*0.03</f>
        <v>0.1</v>
      </c>
      <c r="UEJ120" s="4">
        <f t="shared" si="3584"/>
        <v>2.2000000000000002</v>
      </c>
      <c r="UEM120" s="1" t="s">
        <v>539</v>
      </c>
      <c r="UEN120" s="4" t="str" cm="1">
        <f t="array" ref="UEN120:UEP120">IFERROR(VLOOKUP(UEM120,[1]MA!$A$6:$D$32,{2,3,4},0),IFERROR(VLOOKUP(UEM120,[1]MO!$A$6:$D$26,{2,3,4},0),IFERROR(VLOOKUP(UEM120,[1]MQ!$A$6:$D$26,{2,3,4},0),IFERROR(VLOOKUP(UEM120,[1]BA!$A$6:$H$184,{2,5,8},0),{"No encontrado","X","X"}))))</f>
        <v>ALAMBRE RECOCIDO</v>
      </c>
      <c r="UEO120" s="12" t="str">
        <v>Kg</v>
      </c>
      <c r="UEP120" s="4">
        <v>22</v>
      </c>
      <c r="UEQ120" s="1">
        <f t="shared" ref="UEQ120" si="9980">(UEQ118+UEQ119)*0.03</f>
        <v>0.1</v>
      </c>
      <c r="UER120" s="4">
        <f t="shared" si="3586"/>
        <v>2.2000000000000002</v>
      </c>
      <c r="UEU120" s="1" t="s">
        <v>539</v>
      </c>
      <c r="UEV120" s="4" t="str" cm="1">
        <f t="array" ref="UEV120:UEX120">IFERROR(VLOOKUP(UEU120,[1]MA!$A$6:$D$32,{2,3,4},0),IFERROR(VLOOKUP(UEU120,[1]MO!$A$6:$D$26,{2,3,4},0),IFERROR(VLOOKUP(UEU120,[1]MQ!$A$6:$D$26,{2,3,4},0),IFERROR(VLOOKUP(UEU120,[1]BA!$A$6:$H$184,{2,5,8},0),{"No encontrado","X","X"}))))</f>
        <v>ALAMBRE RECOCIDO</v>
      </c>
      <c r="UEW120" s="12" t="str">
        <v>Kg</v>
      </c>
      <c r="UEX120" s="4">
        <v>22</v>
      </c>
      <c r="UEY120" s="1">
        <f t="shared" ref="UEY120" si="9981">(UEY118+UEY119)*0.03</f>
        <v>0.1</v>
      </c>
      <c r="UEZ120" s="4">
        <f t="shared" si="3588"/>
        <v>2.2000000000000002</v>
      </c>
      <c r="UFC120" s="1" t="s">
        <v>539</v>
      </c>
      <c r="UFD120" s="4" t="str" cm="1">
        <f t="array" ref="UFD120:UFF120">IFERROR(VLOOKUP(UFC120,[1]MA!$A$6:$D$32,{2,3,4},0),IFERROR(VLOOKUP(UFC120,[1]MO!$A$6:$D$26,{2,3,4},0),IFERROR(VLOOKUP(UFC120,[1]MQ!$A$6:$D$26,{2,3,4},0),IFERROR(VLOOKUP(UFC120,[1]BA!$A$6:$H$184,{2,5,8},0),{"No encontrado","X","X"}))))</f>
        <v>ALAMBRE RECOCIDO</v>
      </c>
      <c r="UFE120" s="12" t="str">
        <v>Kg</v>
      </c>
      <c r="UFF120" s="4">
        <v>22</v>
      </c>
      <c r="UFG120" s="1">
        <f t="shared" ref="UFG120" si="9982">(UFG118+UFG119)*0.03</f>
        <v>0.1</v>
      </c>
      <c r="UFH120" s="4">
        <f t="shared" si="3590"/>
        <v>2.2000000000000002</v>
      </c>
      <c r="UFK120" s="1" t="s">
        <v>539</v>
      </c>
      <c r="UFL120" s="4" t="str" cm="1">
        <f t="array" ref="UFL120:UFN120">IFERROR(VLOOKUP(UFK120,[1]MA!$A$6:$D$32,{2,3,4},0),IFERROR(VLOOKUP(UFK120,[1]MO!$A$6:$D$26,{2,3,4},0),IFERROR(VLOOKUP(UFK120,[1]MQ!$A$6:$D$26,{2,3,4},0),IFERROR(VLOOKUP(UFK120,[1]BA!$A$6:$H$184,{2,5,8},0),{"No encontrado","X","X"}))))</f>
        <v>ALAMBRE RECOCIDO</v>
      </c>
      <c r="UFM120" s="12" t="str">
        <v>Kg</v>
      </c>
      <c r="UFN120" s="4">
        <v>22</v>
      </c>
      <c r="UFO120" s="1">
        <f t="shared" ref="UFO120" si="9983">(UFO118+UFO119)*0.03</f>
        <v>0.1</v>
      </c>
      <c r="UFP120" s="4">
        <f t="shared" si="3592"/>
        <v>2.2000000000000002</v>
      </c>
      <c r="UFS120" s="1" t="s">
        <v>539</v>
      </c>
      <c r="UFT120" s="4" t="str" cm="1">
        <f t="array" ref="UFT120:UFV120">IFERROR(VLOOKUP(UFS120,[1]MA!$A$6:$D$32,{2,3,4},0),IFERROR(VLOOKUP(UFS120,[1]MO!$A$6:$D$26,{2,3,4},0),IFERROR(VLOOKUP(UFS120,[1]MQ!$A$6:$D$26,{2,3,4},0),IFERROR(VLOOKUP(UFS120,[1]BA!$A$6:$H$184,{2,5,8},0),{"No encontrado","X","X"}))))</f>
        <v>ALAMBRE RECOCIDO</v>
      </c>
      <c r="UFU120" s="12" t="str">
        <v>Kg</v>
      </c>
      <c r="UFV120" s="4">
        <v>22</v>
      </c>
      <c r="UFW120" s="1">
        <f t="shared" ref="UFW120" si="9984">(UFW118+UFW119)*0.03</f>
        <v>0.1</v>
      </c>
      <c r="UFX120" s="4">
        <f t="shared" si="3594"/>
        <v>2.2000000000000002</v>
      </c>
      <c r="UGA120" s="1" t="s">
        <v>539</v>
      </c>
      <c r="UGB120" s="4" t="str" cm="1">
        <f t="array" ref="UGB120:UGD120">IFERROR(VLOOKUP(UGA120,[1]MA!$A$6:$D$32,{2,3,4},0),IFERROR(VLOOKUP(UGA120,[1]MO!$A$6:$D$26,{2,3,4},0),IFERROR(VLOOKUP(UGA120,[1]MQ!$A$6:$D$26,{2,3,4},0),IFERROR(VLOOKUP(UGA120,[1]BA!$A$6:$H$184,{2,5,8},0),{"No encontrado","X","X"}))))</f>
        <v>ALAMBRE RECOCIDO</v>
      </c>
      <c r="UGC120" s="12" t="str">
        <v>Kg</v>
      </c>
      <c r="UGD120" s="4">
        <v>22</v>
      </c>
      <c r="UGE120" s="1">
        <f t="shared" ref="UGE120" si="9985">(UGE118+UGE119)*0.03</f>
        <v>0.1</v>
      </c>
      <c r="UGF120" s="4">
        <f t="shared" si="3596"/>
        <v>2.2000000000000002</v>
      </c>
      <c r="UGI120" s="1" t="s">
        <v>539</v>
      </c>
      <c r="UGJ120" s="4" t="str" cm="1">
        <f t="array" ref="UGJ120:UGL120">IFERROR(VLOOKUP(UGI120,[1]MA!$A$6:$D$32,{2,3,4},0),IFERROR(VLOOKUP(UGI120,[1]MO!$A$6:$D$26,{2,3,4},0),IFERROR(VLOOKUP(UGI120,[1]MQ!$A$6:$D$26,{2,3,4},0),IFERROR(VLOOKUP(UGI120,[1]BA!$A$6:$H$184,{2,5,8},0),{"No encontrado","X","X"}))))</f>
        <v>ALAMBRE RECOCIDO</v>
      </c>
      <c r="UGK120" s="12" t="str">
        <v>Kg</v>
      </c>
      <c r="UGL120" s="4">
        <v>22</v>
      </c>
      <c r="UGM120" s="1">
        <f t="shared" ref="UGM120" si="9986">(UGM118+UGM119)*0.03</f>
        <v>0.1</v>
      </c>
      <c r="UGN120" s="4">
        <f t="shared" si="3598"/>
        <v>2.2000000000000002</v>
      </c>
      <c r="UGQ120" s="1" t="s">
        <v>539</v>
      </c>
      <c r="UGR120" s="4" t="str" cm="1">
        <f t="array" ref="UGR120:UGT120">IFERROR(VLOOKUP(UGQ120,[1]MA!$A$6:$D$32,{2,3,4},0),IFERROR(VLOOKUP(UGQ120,[1]MO!$A$6:$D$26,{2,3,4},0),IFERROR(VLOOKUP(UGQ120,[1]MQ!$A$6:$D$26,{2,3,4},0),IFERROR(VLOOKUP(UGQ120,[1]BA!$A$6:$H$184,{2,5,8},0),{"No encontrado","X","X"}))))</f>
        <v>ALAMBRE RECOCIDO</v>
      </c>
      <c r="UGS120" s="12" t="str">
        <v>Kg</v>
      </c>
      <c r="UGT120" s="4">
        <v>22</v>
      </c>
      <c r="UGU120" s="1">
        <f t="shared" ref="UGU120" si="9987">(UGU118+UGU119)*0.03</f>
        <v>0.1</v>
      </c>
      <c r="UGV120" s="4">
        <f t="shared" si="3600"/>
        <v>2.2000000000000002</v>
      </c>
      <c r="UGY120" s="1" t="s">
        <v>539</v>
      </c>
      <c r="UGZ120" s="4" t="str" cm="1">
        <f t="array" ref="UGZ120:UHB120">IFERROR(VLOOKUP(UGY120,[1]MA!$A$6:$D$32,{2,3,4},0),IFERROR(VLOOKUP(UGY120,[1]MO!$A$6:$D$26,{2,3,4},0),IFERROR(VLOOKUP(UGY120,[1]MQ!$A$6:$D$26,{2,3,4},0),IFERROR(VLOOKUP(UGY120,[1]BA!$A$6:$H$184,{2,5,8},0),{"No encontrado","X","X"}))))</f>
        <v>ALAMBRE RECOCIDO</v>
      </c>
      <c r="UHA120" s="12" t="str">
        <v>Kg</v>
      </c>
      <c r="UHB120" s="4">
        <v>22</v>
      </c>
      <c r="UHC120" s="1">
        <f t="shared" ref="UHC120" si="9988">(UHC118+UHC119)*0.03</f>
        <v>0.1</v>
      </c>
      <c r="UHD120" s="4">
        <f t="shared" si="3602"/>
        <v>2.2000000000000002</v>
      </c>
      <c r="UHG120" s="1" t="s">
        <v>539</v>
      </c>
      <c r="UHH120" s="4" t="str" cm="1">
        <f t="array" ref="UHH120:UHJ120">IFERROR(VLOOKUP(UHG120,[1]MA!$A$6:$D$32,{2,3,4},0),IFERROR(VLOOKUP(UHG120,[1]MO!$A$6:$D$26,{2,3,4},0),IFERROR(VLOOKUP(UHG120,[1]MQ!$A$6:$D$26,{2,3,4},0),IFERROR(VLOOKUP(UHG120,[1]BA!$A$6:$H$184,{2,5,8},0),{"No encontrado","X","X"}))))</f>
        <v>ALAMBRE RECOCIDO</v>
      </c>
      <c r="UHI120" s="12" t="str">
        <v>Kg</v>
      </c>
      <c r="UHJ120" s="4">
        <v>22</v>
      </c>
      <c r="UHK120" s="1">
        <f t="shared" ref="UHK120" si="9989">(UHK118+UHK119)*0.03</f>
        <v>0.1</v>
      </c>
      <c r="UHL120" s="4">
        <f t="shared" si="3604"/>
        <v>2.2000000000000002</v>
      </c>
      <c r="UHO120" s="1" t="s">
        <v>539</v>
      </c>
      <c r="UHP120" s="4" t="str" cm="1">
        <f t="array" ref="UHP120:UHR120">IFERROR(VLOOKUP(UHO120,[1]MA!$A$6:$D$32,{2,3,4},0),IFERROR(VLOOKUP(UHO120,[1]MO!$A$6:$D$26,{2,3,4},0),IFERROR(VLOOKUP(UHO120,[1]MQ!$A$6:$D$26,{2,3,4},0),IFERROR(VLOOKUP(UHO120,[1]BA!$A$6:$H$184,{2,5,8},0),{"No encontrado","X","X"}))))</f>
        <v>ALAMBRE RECOCIDO</v>
      </c>
      <c r="UHQ120" s="12" t="str">
        <v>Kg</v>
      </c>
      <c r="UHR120" s="4">
        <v>22</v>
      </c>
      <c r="UHS120" s="1">
        <f t="shared" ref="UHS120" si="9990">(UHS118+UHS119)*0.03</f>
        <v>0.1</v>
      </c>
      <c r="UHT120" s="4">
        <f t="shared" si="3606"/>
        <v>2.2000000000000002</v>
      </c>
      <c r="UHW120" s="1" t="s">
        <v>539</v>
      </c>
      <c r="UHX120" s="4" t="str" cm="1">
        <f t="array" ref="UHX120:UHZ120">IFERROR(VLOOKUP(UHW120,[1]MA!$A$6:$D$32,{2,3,4},0),IFERROR(VLOOKUP(UHW120,[1]MO!$A$6:$D$26,{2,3,4},0),IFERROR(VLOOKUP(UHW120,[1]MQ!$A$6:$D$26,{2,3,4},0),IFERROR(VLOOKUP(UHW120,[1]BA!$A$6:$H$184,{2,5,8},0),{"No encontrado","X","X"}))))</f>
        <v>ALAMBRE RECOCIDO</v>
      </c>
      <c r="UHY120" s="12" t="str">
        <v>Kg</v>
      </c>
      <c r="UHZ120" s="4">
        <v>22</v>
      </c>
      <c r="UIA120" s="1">
        <f t="shared" ref="UIA120" si="9991">(UIA118+UIA119)*0.03</f>
        <v>0.1</v>
      </c>
      <c r="UIB120" s="4">
        <f t="shared" si="3608"/>
        <v>2.2000000000000002</v>
      </c>
      <c r="UIE120" s="1" t="s">
        <v>539</v>
      </c>
      <c r="UIF120" s="4" t="str" cm="1">
        <f t="array" ref="UIF120:UIH120">IFERROR(VLOOKUP(UIE120,[1]MA!$A$6:$D$32,{2,3,4},0),IFERROR(VLOOKUP(UIE120,[1]MO!$A$6:$D$26,{2,3,4},0),IFERROR(VLOOKUP(UIE120,[1]MQ!$A$6:$D$26,{2,3,4},0),IFERROR(VLOOKUP(UIE120,[1]BA!$A$6:$H$184,{2,5,8},0),{"No encontrado","X","X"}))))</f>
        <v>ALAMBRE RECOCIDO</v>
      </c>
      <c r="UIG120" s="12" t="str">
        <v>Kg</v>
      </c>
      <c r="UIH120" s="4">
        <v>22</v>
      </c>
      <c r="UII120" s="1">
        <f t="shared" ref="UII120" si="9992">(UII118+UII119)*0.03</f>
        <v>0.1</v>
      </c>
      <c r="UIJ120" s="4">
        <f t="shared" si="3610"/>
        <v>2.2000000000000002</v>
      </c>
      <c r="UIM120" s="1" t="s">
        <v>539</v>
      </c>
      <c r="UIN120" s="4" t="str" cm="1">
        <f t="array" ref="UIN120:UIP120">IFERROR(VLOOKUP(UIM120,[1]MA!$A$6:$D$32,{2,3,4},0),IFERROR(VLOOKUP(UIM120,[1]MO!$A$6:$D$26,{2,3,4},0),IFERROR(VLOOKUP(UIM120,[1]MQ!$A$6:$D$26,{2,3,4},0),IFERROR(VLOOKUP(UIM120,[1]BA!$A$6:$H$184,{2,5,8},0),{"No encontrado","X","X"}))))</f>
        <v>ALAMBRE RECOCIDO</v>
      </c>
      <c r="UIO120" s="12" t="str">
        <v>Kg</v>
      </c>
      <c r="UIP120" s="4">
        <v>22</v>
      </c>
      <c r="UIQ120" s="1">
        <f t="shared" ref="UIQ120" si="9993">(UIQ118+UIQ119)*0.03</f>
        <v>0.1</v>
      </c>
      <c r="UIR120" s="4">
        <f t="shared" si="3612"/>
        <v>2.2000000000000002</v>
      </c>
      <c r="UIU120" s="1" t="s">
        <v>539</v>
      </c>
      <c r="UIV120" s="4" t="str" cm="1">
        <f t="array" ref="UIV120:UIX120">IFERROR(VLOOKUP(UIU120,[1]MA!$A$6:$D$32,{2,3,4},0),IFERROR(VLOOKUP(UIU120,[1]MO!$A$6:$D$26,{2,3,4},0),IFERROR(VLOOKUP(UIU120,[1]MQ!$A$6:$D$26,{2,3,4},0),IFERROR(VLOOKUP(UIU120,[1]BA!$A$6:$H$184,{2,5,8},0),{"No encontrado","X","X"}))))</f>
        <v>ALAMBRE RECOCIDO</v>
      </c>
      <c r="UIW120" s="12" t="str">
        <v>Kg</v>
      </c>
      <c r="UIX120" s="4">
        <v>22</v>
      </c>
      <c r="UIY120" s="1">
        <f t="shared" ref="UIY120" si="9994">(UIY118+UIY119)*0.03</f>
        <v>0.1</v>
      </c>
      <c r="UIZ120" s="4">
        <f t="shared" si="3614"/>
        <v>2.2000000000000002</v>
      </c>
      <c r="UJC120" s="1" t="s">
        <v>539</v>
      </c>
      <c r="UJD120" s="4" t="str" cm="1">
        <f t="array" ref="UJD120:UJF120">IFERROR(VLOOKUP(UJC120,[1]MA!$A$6:$D$32,{2,3,4},0),IFERROR(VLOOKUP(UJC120,[1]MO!$A$6:$D$26,{2,3,4},0),IFERROR(VLOOKUP(UJC120,[1]MQ!$A$6:$D$26,{2,3,4},0),IFERROR(VLOOKUP(UJC120,[1]BA!$A$6:$H$184,{2,5,8},0),{"No encontrado","X","X"}))))</f>
        <v>ALAMBRE RECOCIDO</v>
      </c>
      <c r="UJE120" s="12" t="str">
        <v>Kg</v>
      </c>
      <c r="UJF120" s="4">
        <v>22</v>
      </c>
      <c r="UJG120" s="1">
        <f t="shared" ref="UJG120" si="9995">(UJG118+UJG119)*0.03</f>
        <v>0.1</v>
      </c>
      <c r="UJH120" s="4">
        <f t="shared" si="3616"/>
        <v>2.2000000000000002</v>
      </c>
      <c r="UJK120" s="1" t="s">
        <v>539</v>
      </c>
      <c r="UJL120" s="4" t="str" cm="1">
        <f t="array" ref="UJL120:UJN120">IFERROR(VLOOKUP(UJK120,[1]MA!$A$6:$D$32,{2,3,4},0),IFERROR(VLOOKUP(UJK120,[1]MO!$A$6:$D$26,{2,3,4},0),IFERROR(VLOOKUP(UJK120,[1]MQ!$A$6:$D$26,{2,3,4},0),IFERROR(VLOOKUP(UJK120,[1]BA!$A$6:$H$184,{2,5,8},0),{"No encontrado","X","X"}))))</f>
        <v>ALAMBRE RECOCIDO</v>
      </c>
      <c r="UJM120" s="12" t="str">
        <v>Kg</v>
      </c>
      <c r="UJN120" s="4">
        <v>22</v>
      </c>
      <c r="UJO120" s="1">
        <f t="shared" ref="UJO120" si="9996">(UJO118+UJO119)*0.03</f>
        <v>0.1</v>
      </c>
      <c r="UJP120" s="4">
        <f t="shared" si="3618"/>
        <v>2.2000000000000002</v>
      </c>
      <c r="UJS120" s="1" t="s">
        <v>539</v>
      </c>
      <c r="UJT120" s="4" t="str" cm="1">
        <f t="array" ref="UJT120:UJV120">IFERROR(VLOOKUP(UJS120,[1]MA!$A$6:$D$32,{2,3,4},0),IFERROR(VLOOKUP(UJS120,[1]MO!$A$6:$D$26,{2,3,4},0),IFERROR(VLOOKUP(UJS120,[1]MQ!$A$6:$D$26,{2,3,4},0),IFERROR(VLOOKUP(UJS120,[1]BA!$A$6:$H$184,{2,5,8},0),{"No encontrado","X","X"}))))</f>
        <v>ALAMBRE RECOCIDO</v>
      </c>
      <c r="UJU120" s="12" t="str">
        <v>Kg</v>
      </c>
      <c r="UJV120" s="4">
        <v>22</v>
      </c>
      <c r="UJW120" s="1">
        <f t="shared" ref="UJW120" si="9997">(UJW118+UJW119)*0.03</f>
        <v>0.1</v>
      </c>
      <c r="UJX120" s="4">
        <f t="shared" si="3620"/>
        <v>2.2000000000000002</v>
      </c>
      <c r="UKA120" s="1" t="s">
        <v>539</v>
      </c>
      <c r="UKB120" s="4" t="str" cm="1">
        <f t="array" ref="UKB120:UKD120">IFERROR(VLOOKUP(UKA120,[1]MA!$A$6:$D$32,{2,3,4},0),IFERROR(VLOOKUP(UKA120,[1]MO!$A$6:$D$26,{2,3,4},0),IFERROR(VLOOKUP(UKA120,[1]MQ!$A$6:$D$26,{2,3,4},0),IFERROR(VLOOKUP(UKA120,[1]BA!$A$6:$H$184,{2,5,8},0),{"No encontrado","X","X"}))))</f>
        <v>ALAMBRE RECOCIDO</v>
      </c>
      <c r="UKC120" s="12" t="str">
        <v>Kg</v>
      </c>
      <c r="UKD120" s="4">
        <v>22</v>
      </c>
      <c r="UKE120" s="1">
        <f t="shared" ref="UKE120" si="9998">(UKE118+UKE119)*0.03</f>
        <v>0.1</v>
      </c>
      <c r="UKF120" s="4">
        <f t="shared" si="3622"/>
        <v>2.2000000000000002</v>
      </c>
      <c r="UKI120" s="1" t="s">
        <v>539</v>
      </c>
      <c r="UKJ120" s="4" t="str" cm="1">
        <f t="array" ref="UKJ120:UKL120">IFERROR(VLOOKUP(UKI120,[1]MA!$A$6:$D$32,{2,3,4},0),IFERROR(VLOOKUP(UKI120,[1]MO!$A$6:$D$26,{2,3,4},0),IFERROR(VLOOKUP(UKI120,[1]MQ!$A$6:$D$26,{2,3,4},0),IFERROR(VLOOKUP(UKI120,[1]BA!$A$6:$H$184,{2,5,8},0),{"No encontrado","X","X"}))))</f>
        <v>ALAMBRE RECOCIDO</v>
      </c>
      <c r="UKK120" s="12" t="str">
        <v>Kg</v>
      </c>
      <c r="UKL120" s="4">
        <v>22</v>
      </c>
      <c r="UKM120" s="1">
        <f t="shared" ref="UKM120" si="9999">(UKM118+UKM119)*0.03</f>
        <v>0.1</v>
      </c>
      <c r="UKN120" s="4">
        <f t="shared" si="3624"/>
        <v>2.2000000000000002</v>
      </c>
      <c r="UKQ120" s="1" t="s">
        <v>539</v>
      </c>
      <c r="UKR120" s="4" t="str" cm="1">
        <f t="array" ref="UKR120:UKT120">IFERROR(VLOOKUP(UKQ120,[1]MA!$A$6:$D$32,{2,3,4},0),IFERROR(VLOOKUP(UKQ120,[1]MO!$A$6:$D$26,{2,3,4},0),IFERROR(VLOOKUP(UKQ120,[1]MQ!$A$6:$D$26,{2,3,4},0),IFERROR(VLOOKUP(UKQ120,[1]BA!$A$6:$H$184,{2,5,8},0),{"No encontrado","X","X"}))))</f>
        <v>ALAMBRE RECOCIDO</v>
      </c>
      <c r="UKS120" s="12" t="str">
        <v>Kg</v>
      </c>
      <c r="UKT120" s="4">
        <v>22</v>
      </c>
      <c r="UKU120" s="1">
        <f t="shared" ref="UKU120" si="10000">(UKU118+UKU119)*0.03</f>
        <v>0.1</v>
      </c>
      <c r="UKV120" s="4">
        <f t="shared" si="3626"/>
        <v>2.2000000000000002</v>
      </c>
      <c r="UKY120" s="1" t="s">
        <v>539</v>
      </c>
      <c r="UKZ120" s="4" t="str" cm="1">
        <f t="array" ref="UKZ120:ULB120">IFERROR(VLOOKUP(UKY120,[1]MA!$A$6:$D$32,{2,3,4},0),IFERROR(VLOOKUP(UKY120,[1]MO!$A$6:$D$26,{2,3,4},0),IFERROR(VLOOKUP(UKY120,[1]MQ!$A$6:$D$26,{2,3,4},0),IFERROR(VLOOKUP(UKY120,[1]BA!$A$6:$H$184,{2,5,8},0),{"No encontrado","X","X"}))))</f>
        <v>ALAMBRE RECOCIDO</v>
      </c>
      <c r="ULA120" s="12" t="str">
        <v>Kg</v>
      </c>
      <c r="ULB120" s="4">
        <v>22</v>
      </c>
      <c r="ULC120" s="1">
        <f t="shared" ref="ULC120" si="10001">(ULC118+ULC119)*0.03</f>
        <v>0.1</v>
      </c>
      <c r="ULD120" s="4">
        <f t="shared" si="3628"/>
        <v>2.2000000000000002</v>
      </c>
      <c r="ULG120" s="1" t="s">
        <v>539</v>
      </c>
      <c r="ULH120" s="4" t="str" cm="1">
        <f t="array" ref="ULH120:ULJ120">IFERROR(VLOOKUP(ULG120,[1]MA!$A$6:$D$32,{2,3,4},0),IFERROR(VLOOKUP(ULG120,[1]MO!$A$6:$D$26,{2,3,4},0),IFERROR(VLOOKUP(ULG120,[1]MQ!$A$6:$D$26,{2,3,4},0),IFERROR(VLOOKUP(ULG120,[1]BA!$A$6:$H$184,{2,5,8},0),{"No encontrado","X","X"}))))</f>
        <v>ALAMBRE RECOCIDO</v>
      </c>
      <c r="ULI120" s="12" t="str">
        <v>Kg</v>
      </c>
      <c r="ULJ120" s="4">
        <v>22</v>
      </c>
      <c r="ULK120" s="1">
        <f t="shared" ref="ULK120" si="10002">(ULK118+ULK119)*0.03</f>
        <v>0.1</v>
      </c>
      <c r="ULL120" s="4">
        <f t="shared" si="3630"/>
        <v>2.2000000000000002</v>
      </c>
      <c r="ULO120" s="1" t="s">
        <v>539</v>
      </c>
      <c r="ULP120" s="4" t="str" cm="1">
        <f t="array" ref="ULP120:ULR120">IFERROR(VLOOKUP(ULO120,[1]MA!$A$6:$D$32,{2,3,4},0),IFERROR(VLOOKUP(ULO120,[1]MO!$A$6:$D$26,{2,3,4},0),IFERROR(VLOOKUP(ULO120,[1]MQ!$A$6:$D$26,{2,3,4},0),IFERROR(VLOOKUP(ULO120,[1]BA!$A$6:$H$184,{2,5,8},0),{"No encontrado","X","X"}))))</f>
        <v>ALAMBRE RECOCIDO</v>
      </c>
      <c r="ULQ120" s="12" t="str">
        <v>Kg</v>
      </c>
      <c r="ULR120" s="4">
        <v>22</v>
      </c>
      <c r="ULS120" s="1">
        <f t="shared" ref="ULS120" si="10003">(ULS118+ULS119)*0.03</f>
        <v>0.1</v>
      </c>
      <c r="ULT120" s="4">
        <f t="shared" si="3632"/>
        <v>2.2000000000000002</v>
      </c>
      <c r="ULW120" s="1" t="s">
        <v>539</v>
      </c>
      <c r="ULX120" s="4" t="str" cm="1">
        <f t="array" ref="ULX120:ULZ120">IFERROR(VLOOKUP(ULW120,[1]MA!$A$6:$D$32,{2,3,4},0),IFERROR(VLOOKUP(ULW120,[1]MO!$A$6:$D$26,{2,3,4},0),IFERROR(VLOOKUP(ULW120,[1]MQ!$A$6:$D$26,{2,3,4},0),IFERROR(VLOOKUP(ULW120,[1]BA!$A$6:$H$184,{2,5,8},0),{"No encontrado","X","X"}))))</f>
        <v>ALAMBRE RECOCIDO</v>
      </c>
      <c r="ULY120" s="12" t="str">
        <v>Kg</v>
      </c>
      <c r="ULZ120" s="4">
        <v>22</v>
      </c>
      <c r="UMA120" s="1">
        <f t="shared" ref="UMA120" si="10004">(UMA118+UMA119)*0.03</f>
        <v>0.1</v>
      </c>
      <c r="UMB120" s="4">
        <f t="shared" si="3634"/>
        <v>2.2000000000000002</v>
      </c>
      <c r="UME120" s="1" t="s">
        <v>539</v>
      </c>
      <c r="UMF120" s="4" t="str" cm="1">
        <f t="array" ref="UMF120:UMH120">IFERROR(VLOOKUP(UME120,[1]MA!$A$6:$D$32,{2,3,4},0),IFERROR(VLOOKUP(UME120,[1]MO!$A$6:$D$26,{2,3,4},0),IFERROR(VLOOKUP(UME120,[1]MQ!$A$6:$D$26,{2,3,4},0),IFERROR(VLOOKUP(UME120,[1]BA!$A$6:$H$184,{2,5,8},0),{"No encontrado","X","X"}))))</f>
        <v>ALAMBRE RECOCIDO</v>
      </c>
      <c r="UMG120" s="12" t="str">
        <v>Kg</v>
      </c>
      <c r="UMH120" s="4">
        <v>22</v>
      </c>
      <c r="UMI120" s="1">
        <f t="shared" ref="UMI120" si="10005">(UMI118+UMI119)*0.03</f>
        <v>0.1</v>
      </c>
      <c r="UMJ120" s="4">
        <f t="shared" si="3636"/>
        <v>2.2000000000000002</v>
      </c>
      <c r="UMM120" s="1" t="s">
        <v>539</v>
      </c>
      <c r="UMN120" s="4" t="str" cm="1">
        <f t="array" ref="UMN120:UMP120">IFERROR(VLOOKUP(UMM120,[1]MA!$A$6:$D$32,{2,3,4},0),IFERROR(VLOOKUP(UMM120,[1]MO!$A$6:$D$26,{2,3,4},0),IFERROR(VLOOKUP(UMM120,[1]MQ!$A$6:$D$26,{2,3,4},0),IFERROR(VLOOKUP(UMM120,[1]BA!$A$6:$H$184,{2,5,8},0),{"No encontrado","X","X"}))))</f>
        <v>ALAMBRE RECOCIDO</v>
      </c>
      <c r="UMO120" s="12" t="str">
        <v>Kg</v>
      </c>
      <c r="UMP120" s="4">
        <v>22</v>
      </c>
      <c r="UMQ120" s="1">
        <f t="shared" ref="UMQ120" si="10006">(UMQ118+UMQ119)*0.03</f>
        <v>0.1</v>
      </c>
      <c r="UMR120" s="4">
        <f t="shared" si="3638"/>
        <v>2.2000000000000002</v>
      </c>
      <c r="UMU120" s="1" t="s">
        <v>539</v>
      </c>
      <c r="UMV120" s="4" t="str" cm="1">
        <f t="array" ref="UMV120:UMX120">IFERROR(VLOOKUP(UMU120,[1]MA!$A$6:$D$32,{2,3,4},0),IFERROR(VLOOKUP(UMU120,[1]MO!$A$6:$D$26,{2,3,4},0),IFERROR(VLOOKUP(UMU120,[1]MQ!$A$6:$D$26,{2,3,4},0),IFERROR(VLOOKUP(UMU120,[1]BA!$A$6:$H$184,{2,5,8},0),{"No encontrado","X","X"}))))</f>
        <v>ALAMBRE RECOCIDO</v>
      </c>
      <c r="UMW120" s="12" t="str">
        <v>Kg</v>
      </c>
      <c r="UMX120" s="4">
        <v>22</v>
      </c>
      <c r="UMY120" s="1">
        <f t="shared" ref="UMY120" si="10007">(UMY118+UMY119)*0.03</f>
        <v>0.1</v>
      </c>
      <c r="UMZ120" s="4">
        <f t="shared" si="3640"/>
        <v>2.2000000000000002</v>
      </c>
      <c r="UNC120" s="1" t="s">
        <v>539</v>
      </c>
      <c r="UND120" s="4" t="str" cm="1">
        <f t="array" ref="UND120:UNF120">IFERROR(VLOOKUP(UNC120,[1]MA!$A$6:$D$32,{2,3,4},0),IFERROR(VLOOKUP(UNC120,[1]MO!$A$6:$D$26,{2,3,4},0),IFERROR(VLOOKUP(UNC120,[1]MQ!$A$6:$D$26,{2,3,4},0),IFERROR(VLOOKUP(UNC120,[1]BA!$A$6:$H$184,{2,5,8},0),{"No encontrado","X","X"}))))</f>
        <v>ALAMBRE RECOCIDO</v>
      </c>
      <c r="UNE120" s="12" t="str">
        <v>Kg</v>
      </c>
      <c r="UNF120" s="4">
        <v>22</v>
      </c>
      <c r="UNG120" s="1">
        <f t="shared" ref="UNG120" si="10008">(UNG118+UNG119)*0.03</f>
        <v>0.1</v>
      </c>
      <c r="UNH120" s="4">
        <f t="shared" si="3642"/>
        <v>2.2000000000000002</v>
      </c>
      <c r="UNK120" s="1" t="s">
        <v>539</v>
      </c>
      <c r="UNL120" s="4" t="str" cm="1">
        <f t="array" ref="UNL120:UNN120">IFERROR(VLOOKUP(UNK120,[1]MA!$A$6:$D$32,{2,3,4},0),IFERROR(VLOOKUP(UNK120,[1]MO!$A$6:$D$26,{2,3,4},0),IFERROR(VLOOKUP(UNK120,[1]MQ!$A$6:$D$26,{2,3,4},0),IFERROR(VLOOKUP(UNK120,[1]BA!$A$6:$H$184,{2,5,8},0),{"No encontrado","X","X"}))))</f>
        <v>ALAMBRE RECOCIDO</v>
      </c>
      <c r="UNM120" s="12" t="str">
        <v>Kg</v>
      </c>
      <c r="UNN120" s="4">
        <v>22</v>
      </c>
      <c r="UNO120" s="1">
        <f t="shared" ref="UNO120" si="10009">(UNO118+UNO119)*0.03</f>
        <v>0.1</v>
      </c>
      <c r="UNP120" s="4">
        <f t="shared" si="3644"/>
        <v>2.2000000000000002</v>
      </c>
      <c r="UNS120" s="1" t="s">
        <v>539</v>
      </c>
      <c r="UNT120" s="4" t="str" cm="1">
        <f t="array" ref="UNT120:UNV120">IFERROR(VLOOKUP(UNS120,[1]MA!$A$6:$D$32,{2,3,4},0),IFERROR(VLOOKUP(UNS120,[1]MO!$A$6:$D$26,{2,3,4},0),IFERROR(VLOOKUP(UNS120,[1]MQ!$A$6:$D$26,{2,3,4},0),IFERROR(VLOOKUP(UNS120,[1]BA!$A$6:$H$184,{2,5,8},0),{"No encontrado","X","X"}))))</f>
        <v>ALAMBRE RECOCIDO</v>
      </c>
      <c r="UNU120" s="12" t="str">
        <v>Kg</v>
      </c>
      <c r="UNV120" s="4">
        <v>22</v>
      </c>
      <c r="UNW120" s="1">
        <f t="shared" ref="UNW120" si="10010">(UNW118+UNW119)*0.03</f>
        <v>0.1</v>
      </c>
      <c r="UNX120" s="4">
        <f t="shared" si="3646"/>
        <v>2.2000000000000002</v>
      </c>
      <c r="UOA120" s="1" t="s">
        <v>539</v>
      </c>
      <c r="UOB120" s="4" t="str" cm="1">
        <f t="array" ref="UOB120:UOD120">IFERROR(VLOOKUP(UOA120,[1]MA!$A$6:$D$32,{2,3,4},0),IFERROR(VLOOKUP(UOA120,[1]MO!$A$6:$D$26,{2,3,4},0),IFERROR(VLOOKUP(UOA120,[1]MQ!$A$6:$D$26,{2,3,4},0),IFERROR(VLOOKUP(UOA120,[1]BA!$A$6:$H$184,{2,5,8},0),{"No encontrado","X","X"}))))</f>
        <v>ALAMBRE RECOCIDO</v>
      </c>
      <c r="UOC120" s="12" t="str">
        <v>Kg</v>
      </c>
      <c r="UOD120" s="4">
        <v>22</v>
      </c>
      <c r="UOE120" s="1">
        <f t="shared" ref="UOE120" si="10011">(UOE118+UOE119)*0.03</f>
        <v>0.1</v>
      </c>
      <c r="UOF120" s="4">
        <f t="shared" si="3648"/>
        <v>2.2000000000000002</v>
      </c>
      <c r="UOI120" s="1" t="s">
        <v>539</v>
      </c>
      <c r="UOJ120" s="4" t="str" cm="1">
        <f t="array" ref="UOJ120:UOL120">IFERROR(VLOOKUP(UOI120,[1]MA!$A$6:$D$32,{2,3,4},0),IFERROR(VLOOKUP(UOI120,[1]MO!$A$6:$D$26,{2,3,4},0),IFERROR(VLOOKUP(UOI120,[1]MQ!$A$6:$D$26,{2,3,4},0),IFERROR(VLOOKUP(UOI120,[1]BA!$A$6:$H$184,{2,5,8},0),{"No encontrado","X","X"}))))</f>
        <v>ALAMBRE RECOCIDO</v>
      </c>
      <c r="UOK120" s="12" t="str">
        <v>Kg</v>
      </c>
      <c r="UOL120" s="4">
        <v>22</v>
      </c>
      <c r="UOM120" s="1">
        <f t="shared" ref="UOM120" si="10012">(UOM118+UOM119)*0.03</f>
        <v>0.1</v>
      </c>
      <c r="UON120" s="4">
        <f t="shared" si="3650"/>
        <v>2.2000000000000002</v>
      </c>
      <c r="UOQ120" s="1" t="s">
        <v>539</v>
      </c>
      <c r="UOR120" s="4" t="str" cm="1">
        <f t="array" ref="UOR120:UOT120">IFERROR(VLOOKUP(UOQ120,[1]MA!$A$6:$D$32,{2,3,4},0),IFERROR(VLOOKUP(UOQ120,[1]MO!$A$6:$D$26,{2,3,4},0),IFERROR(VLOOKUP(UOQ120,[1]MQ!$A$6:$D$26,{2,3,4},0),IFERROR(VLOOKUP(UOQ120,[1]BA!$A$6:$H$184,{2,5,8},0),{"No encontrado","X","X"}))))</f>
        <v>ALAMBRE RECOCIDO</v>
      </c>
      <c r="UOS120" s="12" t="str">
        <v>Kg</v>
      </c>
      <c r="UOT120" s="4">
        <v>22</v>
      </c>
      <c r="UOU120" s="1">
        <f t="shared" ref="UOU120" si="10013">(UOU118+UOU119)*0.03</f>
        <v>0.1</v>
      </c>
      <c r="UOV120" s="4">
        <f t="shared" si="3652"/>
        <v>2.2000000000000002</v>
      </c>
      <c r="UOY120" s="1" t="s">
        <v>539</v>
      </c>
      <c r="UOZ120" s="4" t="str" cm="1">
        <f t="array" ref="UOZ120:UPB120">IFERROR(VLOOKUP(UOY120,[1]MA!$A$6:$D$32,{2,3,4},0),IFERROR(VLOOKUP(UOY120,[1]MO!$A$6:$D$26,{2,3,4},0),IFERROR(VLOOKUP(UOY120,[1]MQ!$A$6:$D$26,{2,3,4},0),IFERROR(VLOOKUP(UOY120,[1]BA!$A$6:$H$184,{2,5,8},0),{"No encontrado","X","X"}))))</f>
        <v>ALAMBRE RECOCIDO</v>
      </c>
      <c r="UPA120" s="12" t="str">
        <v>Kg</v>
      </c>
      <c r="UPB120" s="4">
        <v>22</v>
      </c>
      <c r="UPC120" s="1">
        <f t="shared" ref="UPC120" si="10014">(UPC118+UPC119)*0.03</f>
        <v>0.1</v>
      </c>
      <c r="UPD120" s="4">
        <f t="shared" si="3654"/>
        <v>2.2000000000000002</v>
      </c>
      <c r="UPG120" s="1" t="s">
        <v>539</v>
      </c>
      <c r="UPH120" s="4" t="str" cm="1">
        <f t="array" ref="UPH120:UPJ120">IFERROR(VLOOKUP(UPG120,[1]MA!$A$6:$D$32,{2,3,4},0),IFERROR(VLOOKUP(UPG120,[1]MO!$A$6:$D$26,{2,3,4},0),IFERROR(VLOOKUP(UPG120,[1]MQ!$A$6:$D$26,{2,3,4},0),IFERROR(VLOOKUP(UPG120,[1]BA!$A$6:$H$184,{2,5,8},0),{"No encontrado","X","X"}))))</f>
        <v>ALAMBRE RECOCIDO</v>
      </c>
      <c r="UPI120" s="12" t="str">
        <v>Kg</v>
      </c>
      <c r="UPJ120" s="4">
        <v>22</v>
      </c>
      <c r="UPK120" s="1">
        <f t="shared" ref="UPK120" si="10015">(UPK118+UPK119)*0.03</f>
        <v>0.1</v>
      </c>
      <c r="UPL120" s="4">
        <f t="shared" si="3656"/>
        <v>2.2000000000000002</v>
      </c>
      <c r="UPO120" s="1" t="s">
        <v>539</v>
      </c>
      <c r="UPP120" s="4" t="str" cm="1">
        <f t="array" ref="UPP120:UPR120">IFERROR(VLOOKUP(UPO120,[1]MA!$A$6:$D$32,{2,3,4},0),IFERROR(VLOOKUP(UPO120,[1]MO!$A$6:$D$26,{2,3,4},0),IFERROR(VLOOKUP(UPO120,[1]MQ!$A$6:$D$26,{2,3,4},0),IFERROR(VLOOKUP(UPO120,[1]BA!$A$6:$H$184,{2,5,8},0),{"No encontrado","X","X"}))))</f>
        <v>ALAMBRE RECOCIDO</v>
      </c>
      <c r="UPQ120" s="12" t="str">
        <v>Kg</v>
      </c>
      <c r="UPR120" s="4">
        <v>22</v>
      </c>
      <c r="UPS120" s="1">
        <f t="shared" ref="UPS120" si="10016">(UPS118+UPS119)*0.03</f>
        <v>0.1</v>
      </c>
      <c r="UPT120" s="4">
        <f t="shared" si="3658"/>
        <v>2.2000000000000002</v>
      </c>
      <c r="UPW120" s="1" t="s">
        <v>539</v>
      </c>
      <c r="UPX120" s="4" t="str" cm="1">
        <f t="array" ref="UPX120:UPZ120">IFERROR(VLOOKUP(UPW120,[1]MA!$A$6:$D$32,{2,3,4},0),IFERROR(VLOOKUP(UPW120,[1]MO!$A$6:$D$26,{2,3,4},0),IFERROR(VLOOKUP(UPW120,[1]MQ!$A$6:$D$26,{2,3,4},0),IFERROR(VLOOKUP(UPW120,[1]BA!$A$6:$H$184,{2,5,8},0),{"No encontrado","X","X"}))))</f>
        <v>ALAMBRE RECOCIDO</v>
      </c>
      <c r="UPY120" s="12" t="str">
        <v>Kg</v>
      </c>
      <c r="UPZ120" s="4">
        <v>22</v>
      </c>
      <c r="UQA120" s="1">
        <f t="shared" ref="UQA120" si="10017">(UQA118+UQA119)*0.03</f>
        <v>0.1</v>
      </c>
      <c r="UQB120" s="4">
        <f t="shared" si="3660"/>
        <v>2.2000000000000002</v>
      </c>
      <c r="UQE120" s="1" t="s">
        <v>539</v>
      </c>
      <c r="UQF120" s="4" t="str" cm="1">
        <f t="array" ref="UQF120:UQH120">IFERROR(VLOOKUP(UQE120,[1]MA!$A$6:$D$32,{2,3,4},0),IFERROR(VLOOKUP(UQE120,[1]MO!$A$6:$D$26,{2,3,4},0),IFERROR(VLOOKUP(UQE120,[1]MQ!$A$6:$D$26,{2,3,4},0),IFERROR(VLOOKUP(UQE120,[1]BA!$A$6:$H$184,{2,5,8},0),{"No encontrado","X","X"}))))</f>
        <v>ALAMBRE RECOCIDO</v>
      </c>
      <c r="UQG120" s="12" t="str">
        <v>Kg</v>
      </c>
      <c r="UQH120" s="4">
        <v>22</v>
      </c>
      <c r="UQI120" s="1">
        <f t="shared" ref="UQI120" si="10018">(UQI118+UQI119)*0.03</f>
        <v>0.1</v>
      </c>
      <c r="UQJ120" s="4">
        <f t="shared" si="3662"/>
        <v>2.2000000000000002</v>
      </c>
      <c r="UQM120" s="1" t="s">
        <v>539</v>
      </c>
      <c r="UQN120" s="4" t="str" cm="1">
        <f t="array" ref="UQN120:UQP120">IFERROR(VLOOKUP(UQM120,[1]MA!$A$6:$D$32,{2,3,4},0),IFERROR(VLOOKUP(UQM120,[1]MO!$A$6:$D$26,{2,3,4},0),IFERROR(VLOOKUP(UQM120,[1]MQ!$A$6:$D$26,{2,3,4},0),IFERROR(VLOOKUP(UQM120,[1]BA!$A$6:$H$184,{2,5,8},0),{"No encontrado","X","X"}))))</f>
        <v>ALAMBRE RECOCIDO</v>
      </c>
      <c r="UQO120" s="12" t="str">
        <v>Kg</v>
      </c>
      <c r="UQP120" s="4">
        <v>22</v>
      </c>
      <c r="UQQ120" s="1">
        <f t="shared" ref="UQQ120" si="10019">(UQQ118+UQQ119)*0.03</f>
        <v>0.1</v>
      </c>
      <c r="UQR120" s="4">
        <f t="shared" si="3664"/>
        <v>2.2000000000000002</v>
      </c>
      <c r="UQU120" s="1" t="s">
        <v>539</v>
      </c>
      <c r="UQV120" s="4" t="str" cm="1">
        <f t="array" ref="UQV120:UQX120">IFERROR(VLOOKUP(UQU120,[1]MA!$A$6:$D$32,{2,3,4},0),IFERROR(VLOOKUP(UQU120,[1]MO!$A$6:$D$26,{2,3,4},0),IFERROR(VLOOKUP(UQU120,[1]MQ!$A$6:$D$26,{2,3,4},0),IFERROR(VLOOKUP(UQU120,[1]BA!$A$6:$H$184,{2,5,8},0),{"No encontrado","X","X"}))))</f>
        <v>ALAMBRE RECOCIDO</v>
      </c>
      <c r="UQW120" s="12" t="str">
        <v>Kg</v>
      </c>
      <c r="UQX120" s="4">
        <v>22</v>
      </c>
      <c r="UQY120" s="1">
        <f t="shared" ref="UQY120" si="10020">(UQY118+UQY119)*0.03</f>
        <v>0.1</v>
      </c>
      <c r="UQZ120" s="4">
        <f t="shared" si="3666"/>
        <v>2.2000000000000002</v>
      </c>
      <c r="URC120" s="1" t="s">
        <v>539</v>
      </c>
      <c r="URD120" s="4" t="str" cm="1">
        <f t="array" ref="URD120:URF120">IFERROR(VLOOKUP(URC120,[1]MA!$A$6:$D$32,{2,3,4},0),IFERROR(VLOOKUP(URC120,[1]MO!$A$6:$D$26,{2,3,4},0),IFERROR(VLOOKUP(URC120,[1]MQ!$A$6:$D$26,{2,3,4},0),IFERROR(VLOOKUP(URC120,[1]BA!$A$6:$H$184,{2,5,8},0),{"No encontrado","X","X"}))))</f>
        <v>ALAMBRE RECOCIDO</v>
      </c>
      <c r="URE120" s="12" t="str">
        <v>Kg</v>
      </c>
      <c r="URF120" s="4">
        <v>22</v>
      </c>
      <c r="URG120" s="1">
        <f t="shared" ref="URG120" si="10021">(URG118+URG119)*0.03</f>
        <v>0.1</v>
      </c>
      <c r="URH120" s="4">
        <f t="shared" si="3668"/>
        <v>2.2000000000000002</v>
      </c>
      <c r="URK120" s="1" t="s">
        <v>539</v>
      </c>
      <c r="URL120" s="4" t="str" cm="1">
        <f t="array" ref="URL120:URN120">IFERROR(VLOOKUP(URK120,[1]MA!$A$6:$D$32,{2,3,4},0),IFERROR(VLOOKUP(URK120,[1]MO!$A$6:$D$26,{2,3,4},0),IFERROR(VLOOKUP(URK120,[1]MQ!$A$6:$D$26,{2,3,4},0),IFERROR(VLOOKUP(URK120,[1]BA!$A$6:$H$184,{2,5,8},0),{"No encontrado","X","X"}))))</f>
        <v>ALAMBRE RECOCIDO</v>
      </c>
      <c r="URM120" s="12" t="str">
        <v>Kg</v>
      </c>
      <c r="URN120" s="4">
        <v>22</v>
      </c>
      <c r="URO120" s="1">
        <f t="shared" ref="URO120" si="10022">(URO118+URO119)*0.03</f>
        <v>0.1</v>
      </c>
      <c r="URP120" s="4">
        <f t="shared" si="3670"/>
        <v>2.2000000000000002</v>
      </c>
      <c r="URS120" s="1" t="s">
        <v>539</v>
      </c>
      <c r="URT120" s="4" t="str" cm="1">
        <f t="array" ref="URT120:URV120">IFERROR(VLOOKUP(URS120,[1]MA!$A$6:$D$32,{2,3,4},0),IFERROR(VLOOKUP(URS120,[1]MO!$A$6:$D$26,{2,3,4},0),IFERROR(VLOOKUP(URS120,[1]MQ!$A$6:$D$26,{2,3,4},0),IFERROR(VLOOKUP(URS120,[1]BA!$A$6:$H$184,{2,5,8},0),{"No encontrado","X","X"}))))</f>
        <v>ALAMBRE RECOCIDO</v>
      </c>
      <c r="URU120" s="12" t="str">
        <v>Kg</v>
      </c>
      <c r="URV120" s="4">
        <v>22</v>
      </c>
      <c r="URW120" s="1">
        <f t="shared" ref="URW120" si="10023">(URW118+URW119)*0.03</f>
        <v>0.1</v>
      </c>
      <c r="URX120" s="4">
        <f t="shared" si="3672"/>
        <v>2.2000000000000002</v>
      </c>
      <c r="USA120" s="1" t="s">
        <v>539</v>
      </c>
      <c r="USB120" s="4" t="str" cm="1">
        <f t="array" ref="USB120:USD120">IFERROR(VLOOKUP(USA120,[1]MA!$A$6:$D$32,{2,3,4},0),IFERROR(VLOOKUP(USA120,[1]MO!$A$6:$D$26,{2,3,4},0),IFERROR(VLOOKUP(USA120,[1]MQ!$A$6:$D$26,{2,3,4},0),IFERROR(VLOOKUP(USA120,[1]BA!$A$6:$H$184,{2,5,8},0),{"No encontrado","X","X"}))))</f>
        <v>ALAMBRE RECOCIDO</v>
      </c>
      <c r="USC120" s="12" t="str">
        <v>Kg</v>
      </c>
      <c r="USD120" s="4">
        <v>22</v>
      </c>
      <c r="USE120" s="1">
        <f t="shared" ref="USE120" si="10024">(USE118+USE119)*0.03</f>
        <v>0.1</v>
      </c>
      <c r="USF120" s="4">
        <f t="shared" si="3674"/>
        <v>2.2000000000000002</v>
      </c>
      <c r="USI120" s="1" t="s">
        <v>539</v>
      </c>
      <c r="USJ120" s="4" t="str" cm="1">
        <f t="array" ref="USJ120:USL120">IFERROR(VLOOKUP(USI120,[1]MA!$A$6:$D$32,{2,3,4},0),IFERROR(VLOOKUP(USI120,[1]MO!$A$6:$D$26,{2,3,4},0),IFERROR(VLOOKUP(USI120,[1]MQ!$A$6:$D$26,{2,3,4},0),IFERROR(VLOOKUP(USI120,[1]BA!$A$6:$H$184,{2,5,8},0),{"No encontrado","X","X"}))))</f>
        <v>ALAMBRE RECOCIDO</v>
      </c>
      <c r="USK120" s="12" t="str">
        <v>Kg</v>
      </c>
      <c r="USL120" s="4">
        <v>22</v>
      </c>
      <c r="USM120" s="1">
        <f t="shared" ref="USM120" si="10025">(USM118+USM119)*0.03</f>
        <v>0.1</v>
      </c>
      <c r="USN120" s="4">
        <f t="shared" si="3676"/>
        <v>2.2000000000000002</v>
      </c>
      <c r="USQ120" s="1" t="s">
        <v>539</v>
      </c>
      <c r="USR120" s="4" t="str" cm="1">
        <f t="array" ref="USR120:UST120">IFERROR(VLOOKUP(USQ120,[1]MA!$A$6:$D$32,{2,3,4},0),IFERROR(VLOOKUP(USQ120,[1]MO!$A$6:$D$26,{2,3,4},0),IFERROR(VLOOKUP(USQ120,[1]MQ!$A$6:$D$26,{2,3,4},0),IFERROR(VLOOKUP(USQ120,[1]BA!$A$6:$H$184,{2,5,8},0),{"No encontrado","X","X"}))))</f>
        <v>ALAMBRE RECOCIDO</v>
      </c>
      <c r="USS120" s="12" t="str">
        <v>Kg</v>
      </c>
      <c r="UST120" s="4">
        <v>22</v>
      </c>
      <c r="USU120" s="1">
        <f t="shared" ref="USU120" si="10026">(USU118+USU119)*0.03</f>
        <v>0.1</v>
      </c>
      <c r="USV120" s="4">
        <f t="shared" si="3678"/>
        <v>2.2000000000000002</v>
      </c>
      <c r="USY120" s="1" t="s">
        <v>539</v>
      </c>
      <c r="USZ120" s="4" t="str" cm="1">
        <f t="array" ref="USZ120:UTB120">IFERROR(VLOOKUP(USY120,[1]MA!$A$6:$D$32,{2,3,4},0),IFERROR(VLOOKUP(USY120,[1]MO!$A$6:$D$26,{2,3,4},0),IFERROR(VLOOKUP(USY120,[1]MQ!$A$6:$D$26,{2,3,4},0),IFERROR(VLOOKUP(USY120,[1]BA!$A$6:$H$184,{2,5,8},0),{"No encontrado","X","X"}))))</f>
        <v>ALAMBRE RECOCIDO</v>
      </c>
      <c r="UTA120" s="12" t="str">
        <v>Kg</v>
      </c>
      <c r="UTB120" s="4">
        <v>22</v>
      </c>
      <c r="UTC120" s="1">
        <f t="shared" ref="UTC120" si="10027">(UTC118+UTC119)*0.03</f>
        <v>0.1</v>
      </c>
      <c r="UTD120" s="4">
        <f t="shared" si="3680"/>
        <v>2.2000000000000002</v>
      </c>
      <c r="UTG120" s="1" t="s">
        <v>539</v>
      </c>
      <c r="UTH120" s="4" t="str" cm="1">
        <f t="array" ref="UTH120:UTJ120">IFERROR(VLOOKUP(UTG120,[1]MA!$A$6:$D$32,{2,3,4},0),IFERROR(VLOOKUP(UTG120,[1]MO!$A$6:$D$26,{2,3,4},0),IFERROR(VLOOKUP(UTG120,[1]MQ!$A$6:$D$26,{2,3,4},0),IFERROR(VLOOKUP(UTG120,[1]BA!$A$6:$H$184,{2,5,8},0),{"No encontrado","X","X"}))))</f>
        <v>ALAMBRE RECOCIDO</v>
      </c>
      <c r="UTI120" s="12" t="str">
        <v>Kg</v>
      </c>
      <c r="UTJ120" s="4">
        <v>22</v>
      </c>
      <c r="UTK120" s="1">
        <f t="shared" ref="UTK120" si="10028">(UTK118+UTK119)*0.03</f>
        <v>0.1</v>
      </c>
      <c r="UTL120" s="4">
        <f t="shared" si="3682"/>
        <v>2.2000000000000002</v>
      </c>
      <c r="UTO120" s="1" t="s">
        <v>539</v>
      </c>
      <c r="UTP120" s="4" t="str" cm="1">
        <f t="array" ref="UTP120:UTR120">IFERROR(VLOOKUP(UTO120,[1]MA!$A$6:$D$32,{2,3,4},0),IFERROR(VLOOKUP(UTO120,[1]MO!$A$6:$D$26,{2,3,4},0),IFERROR(VLOOKUP(UTO120,[1]MQ!$A$6:$D$26,{2,3,4},0),IFERROR(VLOOKUP(UTO120,[1]BA!$A$6:$H$184,{2,5,8},0),{"No encontrado","X","X"}))))</f>
        <v>ALAMBRE RECOCIDO</v>
      </c>
      <c r="UTQ120" s="12" t="str">
        <v>Kg</v>
      </c>
      <c r="UTR120" s="4">
        <v>22</v>
      </c>
      <c r="UTS120" s="1">
        <f t="shared" ref="UTS120" si="10029">(UTS118+UTS119)*0.03</f>
        <v>0.1</v>
      </c>
      <c r="UTT120" s="4">
        <f t="shared" si="3684"/>
        <v>2.2000000000000002</v>
      </c>
      <c r="UTW120" s="1" t="s">
        <v>539</v>
      </c>
      <c r="UTX120" s="4" t="str" cm="1">
        <f t="array" ref="UTX120:UTZ120">IFERROR(VLOOKUP(UTW120,[1]MA!$A$6:$D$32,{2,3,4},0),IFERROR(VLOOKUP(UTW120,[1]MO!$A$6:$D$26,{2,3,4},0),IFERROR(VLOOKUP(UTW120,[1]MQ!$A$6:$D$26,{2,3,4},0),IFERROR(VLOOKUP(UTW120,[1]BA!$A$6:$H$184,{2,5,8},0),{"No encontrado","X","X"}))))</f>
        <v>ALAMBRE RECOCIDO</v>
      </c>
      <c r="UTY120" s="12" t="str">
        <v>Kg</v>
      </c>
      <c r="UTZ120" s="4">
        <v>22</v>
      </c>
      <c r="UUA120" s="1">
        <f t="shared" ref="UUA120" si="10030">(UUA118+UUA119)*0.03</f>
        <v>0.1</v>
      </c>
      <c r="UUB120" s="4">
        <f t="shared" si="3686"/>
        <v>2.2000000000000002</v>
      </c>
      <c r="UUE120" s="1" t="s">
        <v>539</v>
      </c>
      <c r="UUF120" s="4" t="str" cm="1">
        <f t="array" ref="UUF120:UUH120">IFERROR(VLOOKUP(UUE120,[1]MA!$A$6:$D$32,{2,3,4},0),IFERROR(VLOOKUP(UUE120,[1]MO!$A$6:$D$26,{2,3,4},0),IFERROR(VLOOKUP(UUE120,[1]MQ!$A$6:$D$26,{2,3,4},0),IFERROR(VLOOKUP(UUE120,[1]BA!$A$6:$H$184,{2,5,8},0),{"No encontrado","X","X"}))))</f>
        <v>ALAMBRE RECOCIDO</v>
      </c>
      <c r="UUG120" s="12" t="str">
        <v>Kg</v>
      </c>
      <c r="UUH120" s="4">
        <v>22</v>
      </c>
      <c r="UUI120" s="1">
        <f t="shared" ref="UUI120" si="10031">(UUI118+UUI119)*0.03</f>
        <v>0.1</v>
      </c>
      <c r="UUJ120" s="4">
        <f t="shared" si="3688"/>
        <v>2.2000000000000002</v>
      </c>
      <c r="UUM120" s="1" t="s">
        <v>539</v>
      </c>
      <c r="UUN120" s="4" t="str" cm="1">
        <f t="array" ref="UUN120:UUP120">IFERROR(VLOOKUP(UUM120,[1]MA!$A$6:$D$32,{2,3,4},0),IFERROR(VLOOKUP(UUM120,[1]MO!$A$6:$D$26,{2,3,4},0),IFERROR(VLOOKUP(UUM120,[1]MQ!$A$6:$D$26,{2,3,4},0),IFERROR(VLOOKUP(UUM120,[1]BA!$A$6:$H$184,{2,5,8},0),{"No encontrado","X","X"}))))</f>
        <v>ALAMBRE RECOCIDO</v>
      </c>
      <c r="UUO120" s="12" t="str">
        <v>Kg</v>
      </c>
      <c r="UUP120" s="4">
        <v>22</v>
      </c>
      <c r="UUQ120" s="1">
        <f t="shared" ref="UUQ120" si="10032">(UUQ118+UUQ119)*0.03</f>
        <v>0.1</v>
      </c>
      <c r="UUR120" s="4">
        <f t="shared" si="3690"/>
        <v>2.2000000000000002</v>
      </c>
      <c r="UUU120" s="1" t="s">
        <v>539</v>
      </c>
      <c r="UUV120" s="4" t="str" cm="1">
        <f t="array" ref="UUV120:UUX120">IFERROR(VLOOKUP(UUU120,[1]MA!$A$6:$D$32,{2,3,4},0),IFERROR(VLOOKUP(UUU120,[1]MO!$A$6:$D$26,{2,3,4},0),IFERROR(VLOOKUP(UUU120,[1]MQ!$A$6:$D$26,{2,3,4},0),IFERROR(VLOOKUP(UUU120,[1]BA!$A$6:$H$184,{2,5,8},0),{"No encontrado","X","X"}))))</f>
        <v>ALAMBRE RECOCIDO</v>
      </c>
      <c r="UUW120" s="12" t="str">
        <v>Kg</v>
      </c>
      <c r="UUX120" s="4">
        <v>22</v>
      </c>
      <c r="UUY120" s="1">
        <f t="shared" ref="UUY120" si="10033">(UUY118+UUY119)*0.03</f>
        <v>0.1</v>
      </c>
      <c r="UUZ120" s="4">
        <f t="shared" si="3692"/>
        <v>2.2000000000000002</v>
      </c>
      <c r="UVC120" s="1" t="s">
        <v>539</v>
      </c>
      <c r="UVD120" s="4" t="str" cm="1">
        <f t="array" ref="UVD120:UVF120">IFERROR(VLOOKUP(UVC120,[1]MA!$A$6:$D$32,{2,3,4},0),IFERROR(VLOOKUP(UVC120,[1]MO!$A$6:$D$26,{2,3,4},0),IFERROR(VLOOKUP(UVC120,[1]MQ!$A$6:$D$26,{2,3,4},0),IFERROR(VLOOKUP(UVC120,[1]BA!$A$6:$H$184,{2,5,8},0),{"No encontrado","X","X"}))))</f>
        <v>ALAMBRE RECOCIDO</v>
      </c>
      <c r="UVE120" s="12" t="str">
        <v>Kg</v>
      </c>
      <c r="UVF120" s="4">
        <v>22</v>
      </c>
      <c r="UVG120" s="1">
        <f t="shared" ref="UVG120" si="10034">(UVG118+UVG119)*0.03</f>
        <v>0.1</v>
      </c>
      <c r="UVH120" s="4">
        <f t="shared" si="3694"/>
        <v>2.2000000000000002</v>
      </c>
      <c r="UVK120" s="1" t="s">
        <v>539</v>
      </c>
      <c r="UVL120" s="4" t="str" cm="1">
        <f t="array" ref="UVL120:UVN120">IFERROR(VLOOKUP(UVK120,[1]MA!$A$6:$D$32,{2,3,4},0),IFERROR(VLOOKUP(UVK120,[1]MO!$A$6:$D$26,{2,3,4},0),IFERROR(VLOOKUP(UVK120,[1]MQ!$A$6:$D$26,{2,3,4},0),IFERROR(VLOOKUP(UVK120,[1]BA!$A$6:$H$184,{2,5,8},0),{"No encontrado","X","X"}))))</f>
        <v>ALAMBRE RECOCIDO</v>
      </c>
      <c r="UVM120" s="12" t="str">
        <v>Kg</v>
      </c>
      <c r="UVN120" s="4">
        <v>22</v>
      </c>
      <c r="UVO120" s="1">
        <f t="shared" ref="UVO120" si="10035">(UVO118+UVO119)*0.03</f>
        <v>0.1</v>
      </c>
      <c r="UVP120" s="4">
        <f t="shared" si="3696"/>
        <v>2.2000000000000002</v>
      </c>
      <c r="UVS120" s="1" t="s">
        <v>539</v>
      </c>
      <c r="UVT120" s="4" t="str" cm="1">
        <f t="array" ref="UVT120:UVV120">IFERROR(VLOOKUP(UVS120,[1]MA!$A$6:$D$32,{2,3,4},0),IFERROR(VLOOKUP(UVS120,[1]MO!$A$6:$D$26,{2,3,4},0),IFERROR(VLOOKUP(UVS120,[1]MQ!$A$6:$D$26,{2,3,4},0),IFERROR(VLOOKUP(UVS120,[1]BA!$A$6:$H$184,{2,5,8},0),{"No encontrado","X","X"}))))</f>
        <v>ALAMBRE RECOCIDO</v>
      </c>
      <c r="UVU120" s="12" t="str">
        <v>Kg</v>
      </c>
      <c r="UVV120" s="4">
        <v>22</v>
      </c>
      <c r="UVW120" s="1">
        <f t="shared" ref="UVW120" si="10036">(UVW118+UVW119)*0.03</f>
        <v>0.1</v>
      </c>
      <c r="UVX120" s="4">
        <f t="shared" si="3698"/>
        <v>2.2000000000000002</v>
      </c>
      <c r="UWA120" s="1" t="s">
        <v>539</v>
      </c>
      <c r="UWB120" s="4" t="str" cm="1">
        <f t="array" ref="UWB120:UWD120">IFERROR(VLOOKUP(UWA120,[1]MA!$A$6:$D$32,{2,3,4},0),IFERROR(VLOOKUP(UWA120,[1]MO!$A$6:$D$26,{2,3,4},0),IFERROR(VLOOKUP(UWA120,[1]MQ!$A$6:$D$26,{2,3,4},0),IFERROR(VLOOKUP(UWA120,[1]BA!$A$6:$H$184,{2,5,8},0),{"No encontrado","X","X"}))))</f>
        <v>ALAMBRE RECOCIDO</v>
      </c>
      <c r="UWC120" s="12" t="str">
        <v>Kg</v>
      </c>
      <c r="UWD120" s="4">
        <v>22</v>
      </c>
      <c r="UWE120" s="1">
        <f t="shared" ref="UWE120" si="10037">(UWE118+UWE119)*0.03</f>
        <v>0.1</v>
      </c>
      <c r="UWF120" s="4">
        <f t="shared" si="3700"/>
        <v>2.2000000000000002</v>
      </c>
      <c r="UWI120" s="1" t="s">
        <v>539</v>
      </c>
      <c r="UWJ120" s="4" t="str" cm="1">
        <f t="array" ref="UWJ120:UWL120">IFERROR(VLOOKUP(UWI120,[1]MA!$A$6:$D$32,{2,3,4},0),IFERROR(VLOOKUP(UWI120,[1]MO!$A$6:$D$26,{2,3,4},0),IFERROR(VLOOKUP(UWI120,[1]MQ!$A$6:$D$26,{2,3,4},0),IFERROR(VLOOKUP(UWI120,[1]BA!$A$6:$H$184,{2,5,8},0),{"No encontrado","X","X"}))))</f>
        <v>ALAMBRE RECOCIDO</v>
      </c>
      <c r="UWK120" s="12" t="str">
        <v>Kg</v>
      </c>
      <c r="UWL120" s="4">
        <v>22</v>
      </c>
      <c r="UWM120" s="1">
        <f t="shared" ref="UWM120" si="10038">(UWM118+UWM119)*0.03</f>
        <v>0.1</v>
      </c>
      <c r="UWN120" s="4">
        <f t="shared" si="3702"/>
        <v>2.2000000000000002</v>
      </c>
      <c r="UWQ120" s="1" t="s">
        <v>539</v>
      </c>
      <c r="UWR120" s="4" t="str" cm="1">
        <f t="array" ref="UWR120:UWT120">IFERROR(VLOOKUP(UWQ120,[1]MA!$A$6:$D$32,{2,3,4},0),IFERROR(VLOOKUP(UWQ120,[1]MO!$A$6:$D$26,{2,3,4},0),IFERROR(VLOOKUP(UWQ120,[1]MQ!$A$6:$D$26,{2,3,4},0),IFERROR(VLOOKUP(UWQ120,[1]BA!$A$6:$H$184,{2,5,8},0),{"No encontrado","X","X"}))))</f>
        <v>ALAMBRE RECOCIDO</v>
      </c>
      <c r="UWS120" s="12" t="str">
        <v>Kg</v>
      </c>
      <c r="UWT120" s="4">
        <v>22</v>
      </c>
      <c r="UWU120" s="1">
        <f t="shared" ref="UWU120" si="10039">(UWU118+UWU119)*0.03</f>
        <v>0.1</v>
      </c>
      <c r="UWV120" s="4">
        <f t="shared" si="3704"/>
        <v>2.2000000000000002</v>
      </c>
      <c r="UWY120" s="1" t="s">
        <v>539</v>
      </c>
      <c r="UWZ120" s="4" t="str" cm="1">
        <f t="array" ref="UWZ120:UXB120">IFERROR(VLOOKUP(UWY120,[1]MA!$A$6:$D$32,{2,3,4},0),IFERROR(VLOOKUP(UWY120,[1]MO!$A$6:$D$26,{2,3,4},0),IFERROR(VLOOKUP(UWY120,[1]MQ!$A$6:$D$26,{2,3,4},0),IFERROR(VLOOKUP(UWY120,[1]BA!$A$6:$H$184,{2,5,8},0),{"No encontrado","X","X"}))))</f>
        <v>ALAMBRE RECOCIDO</v>
      </c>
      <c r="UXA120" s="12" t="str">
        <v>Kg</v>
      </c>
      <c r="UXB120" s="4">
        <v>22</v>
      </c>
      <c r="UXC120" s="1">
        <f t="shared" ref="UXC120" si="10040">(UXC118+UXC119)*0.03</f>
        <v>0.1</v>
      </c>
      <c r="UXD120" s="4">
        <f t="shared" si="3706"/>
        <v>2.2000000000000002</v>
      </c>
      <c r="UXG120" s="1" t="s">
        <v>539</v>
      </c>
      <c r="UXH120" s="4" t="str" cm="1">
        <f t="array" ref="UXH120:UXJ120">IFERROR(VLOOKUP(UXG120,[1]MA!$A$6:$D$32,{2,3,4},0),IFERROR(VLOOKUP(UXG120,[1]MO!$A$6:$D$26,{2,3,4},0),IFERROR(VLOOKUP(UXG120,[1]MQ!$A$6:$D$26,{2,3,4},0),IFERROR(VLOOKUP(UXG120,[1]BA!$A$6:$H$184,{2,5,8},0),{"No encontrado","X","X"}))))</f>
        <v>ALAMBRE RECOCIDO</v>
      </c>
      <c r="UXI120" s="12" t="str">
        <v>Kg</v>
      </c>
      <c r="UXJ120" s="4">
        <v>22</v>
      </c>
      <c r="UXK120" s="1">
        <f t="shared" ref="UXK120" si="10041">(UXK118+UXK119)*0.03</f>
        <v>0.1</v>
      </c>
      <c r="UXL120" s="4">
        <f t="shared" si="3708"/>
        <v>2.2000000000000002</v>
      </c>
      <c r="UXO120" s="1" t="s">
        <v>539</v>
      </c>
      <c r="UXP120" s="4" t="str" cm="1">
        <f t="array" ref="UXP120:UXR120">IFERROR(VLOOKUP(UXO120,[1]MA!$A$6:$D$32,{2,3,4},0),IFERROR(VLOOKUP(UXO120,[1]MO!$A$6:$D$26,{2,3,4},0),IFERROR(VLOOKUP(UXO120,[1]MQ!$A$6:$D$26,{2,3,4},0),IFERROR(VLOOKUP(UXO120,[1]BA!$A$6:$H$184,{2,5,8},0),{"No encontrado","X","X"}))))</f>
        <v>ALAMBRE RECOCIDO</v>
      </c>
      <c r="UXQ120" s="12" t="str">
        <v>Kg</v>
      </c>
      <c r="UXR120" s="4">
        <v>22</v>
      </c>
      <c r="UXS120" s="1">
        <f t="shared" ref="UXS120" si="10042">(UXS118+UXS119)*0.03</f>
        <v>0.1</v>
      </c>
      <c r="UXT120" s="4">
        <f t="shared" si="3710"/>
        <v>2.2000000000000002</v>
      </c>
      <c r="UXW120" s="1" t="s">
        <v>539</v>
      </c>
      <c r="UXX120" s="4" t="str" cm="1">
        <f t="array" ref="UXX120:UXZ120">IFERROR(VLOOKUP(UXW120,[1]MA!$A$6:$D$32,{2,3,4},0),IFERROR(VLOOKUP(UXW120,[1]MO!$A$6:$D$26,{2,3,4},0),IFERROR(VLOOKUP(UXW120,[1]MQ!$A$6:$D$26,{2,3,4},0),IFERROR(VLOOKUP(UXW120,[1]BA!$A$6:$H$184,{2,5,8},0),{"No encontrado","X","X"}))))</f>
        <v>ALAMBRE RECOCIDO</v>
      </c>
      <c r="UXY120" s="12" t="str">
        <v>Kg</v>
      </c>
      <c r="UXZ120" s="4">
        <v>22</v>
      </c>
      <c r="UYA120" s="1">
        <f t="shared" ref="UYA120" si="10043">(UYA118+UYA119)*0.03</f>
        <v>0.1</v>
      </c>
      <c r="UYB120" s="4">
        <f t="shared" si="3712"/>
        <v>2.2000000000000002</v>
      </c>
      <c r="UYE120" s="1" t="s">
        <v>539</v>
      </c>
      <c r="UYF120" s="4" t="str" cm="1">
        <f t="array" ref="UYF120:UYH120">IFERROR(VLOOKUP(UYE120,[1]MA!$A$6:$D$32,{2,3,4},0),IFERROR(VLOOKUP(UYE120,[1]MO!$A$6:$D$26,{2,3,4},0),IFERROR(VLOOKUP(UYE120,[1]MQ!$A$6:$D$26,{2,3,4},0),IFERROR(VLOOKUP(UYE120,[1]BA!$A$6:$H$184,{2,5,8},0),{"No encontrado","X","X"}))))</f>
        <v>ALAMBRE RECOCIDO</v>
      </c>
      <c r="UYG120" s="12" t="str">
        <v>Kg</v>
      </c>
      <c r="UYH120" s="4">
        <v>22</v>
      </c>
      <c r="UYI120" s="1">
        <f t="shared" ref="UYI120" si="10044">(UYI118+UYI119)*0.03</f>
        <v>0.1</v>
      </c>
      <c r="UYJ120" s="4">
        <f t="shared" si="3714"/>
        <v>2.2000000000000002</v>
      </c>
      <c r="UYM120" s="1" t="s">
        <v>539</v>
      </c>
      <c r="UYN120" s="4" t="str" cm="1">
        <f t="array" ref="UYN120:UYP120">IFERROR(VLOOKUP(UYM120,[1]MA!$A$6:$D$32,{2,3,4},0),IFERROR(VLOOKUP(UYM120,[1]MO!$A$6:$D$26,{2,3,4},0),IFERROR(VLOOKUP(UYM120,[1]MQ!$A$6:$D$26,{2,3,4},0),IFERROR(VLOOKUP(UYM120,[1]BA!$A$6:$H$184,{2,5,8},0),{"No encontrado","X","X"}))))</f>
        <v>ALAMBRE RECOCIDO</v>
      </c>
      <c r="UYO120" s="12" t="str">
        <v>Kg</v>
      </c>
      <c r="UYP120" s="4">
        <v>22</v>
      </c>
      <c r="UYQ120" s="1">
        <f t="shared" ref="UYQ120" si="10045">(UYQ118+UYQ119)*0.03</f>
        <v>0.1</v>
      </c>
      <c r="UYR120" s="4">
        <f t="shared" si="3716"/>
        <v>2.2000000000000002</v>
      </c>
      <c r="UYU120" s="1" t="s">
        <v>539</v>
      </c>
      <c r="UYV120" s="4" t="str" cm="1">
        <f t="array" ref="UYV120:UYX120">IFERROR(VLOOKUP(UYU120,[1]MA!$A$6:$D$32,{2,3,4},0),IFERROR(VLOOKUP(UYU120,[1]MO!$A$6:$D$26,{2,3,4},0),IFERROR(VLOOKUP(UYU120,[1]MQ!$A$6:$D$26,{2,3,4},0),IFERROR(VLOOKUP(UYU120,[1]BA!$A$6:$H$184,{2,5,8},0),{"No encontrado","X","X"}))))</f>
        <v>ALAMBRE RECOCIDO</v>
      </c>
      <c r="UYW120" s="12" t="str">
        <v>Kg</v>
      </c>
      <c r="UYX120" s="4">
        <v>22</v>
      </c>
      <c r="UYY120" s="1">
        <f t="shared" ref="UYY120" si="10046">(UYY118+UYY119)*0.03</f>
        <v>0.1</v>
      </c>
      <c r="UYZ120" s="4">
        <f t="shared" si="3718"/>
        <v>2.2000000000000002</v>
      </c>
      <c r="UZC120" s="1" t="s">
        <v>539</v>
      </c>
      <c r="UZD120" s="4" t="str" cm="1">
        <f t="array" ref="UZD120:UZF120">IFERROR(VLOOKUP(UZC120,[1]MA!$A$6:$D$32,{2,3,4},0),IFERROR(VLOOKUP(UZC120,[1]MO!$A$6:$D$26,{2,3,4},0),IFERROR(VLOOKUP(UZC120,[1]MQ!$A$6:$D$26,{2,3,4},0),IFERROR(VLOOKUP(UZC120,[1]BA!$A$6:$H$184,{2,5,8},0),{"No encontrado","X","X"}))))</f>
        <v>ALAMBRE RECOCIDO</v>
      </c>
      <c r="UZE120" s="12" t="str">
        <v>Kg</v>
      </c>
      <c r="UZF120" s="4">
        <v>22</v>
      </c>
      <c r="UZG120" s="1">
        <f t="shared" ref="UZG120" si="10047">(UZG118+UZG119)*0.03</f>
        <v>0.1</v>
      </c>
      <c r="UZH120" s="4">
        <f t="shared" si="3720"/>
        <v>2.2000000000000002</v>
      </c>
      <c r="UZK120" s="1" t="s">
        <v>539</v>
      </c>
      <c r="UZL120" s="4" t="str" cm="1">
        <f t="array" ref="UZL120:UZN120">IFERROR(VLOOKUP(UZK120,[1]MA!$A$6:$D$32,{2,3,4},0),IFERROR(VLOOKUP(UZK120,[1]MO!$A$6:$D$26,{2,3,4},0),IFERROR(VLOOKUP(UZK120,[1]MQ!$A$6:$D$26,{2,3,4},0),IFERROR(VLOOKUP(UZK120,[1]BA!$A$6:$H$184,{2,5,8},0),{"No encontrado","X","X"}))))</f>
        <v>ALAMBRE RECOCIDO</v>
      </c>
      <c r="UZM120" s="12" t="str">
        <v>Kg</v>
      </c>
      <c r="UZN120" s="4">
        <v>22</v>
      </c>
      <c r="UZO120" s="1">
        <f t="shared" ref="UZO120" si="10048">(UZO118+UZO119)*0.03</f>
        <v>0.1</v>
      </c>
      <c r="UZP120" s="4">
        <f t="shared" si="3722"/>
        <v>2.2000000000000002</v>
      </c>
      <c r="UZS120" s="1" t="s">
        <v>539</v>
      </c>
      <c r="UZT120" s="4" t="str" cm="1">
        <f t="array" ref="UZT120:UZV120">IFERROR(VLOOKUP(UZS120,[1]MA!$A$6:$D$32,{2,3,4},0),IFERROR(VLOOKUP(UZS120,[1]MO!$A$6:$D$26,{2,3,4},0),IFERROR(VLOOKUP(UZS120,[1]MQ!$A$6:$D$26,{2,3,4},0),IFERROR(VLOOKUP(UZS120,[1]BA!$A$6:$H$184,{2,5,8},0),{"No encontrado","X","X"}))))</f>
        <v>ALAMBRE RECOCIDO</v>
      </c>
      <c r="UZU120" s="12" t="str">
        <v>Kg</v>
      </c>
      <c r="UZV120" s="4">
        <v>22</v>
      </c>
      <c r="UZW120" s="1">
        <f t="shared" ref="UZW120" si="10049">(UZW118+UZW119)*0.03</f>
        <v>0.1</v>
      </c>
      <c r="UZX120" s="4">
        <f t="shared" si="3724"/>
        <v>2.2000000000000002</v>
      </c>
      <c r="VAA120" s="1" t="s">
        <v>539</v>
      </c>
      <c r="VAB120" s="4" t="str" cm="1">
        <f t="array" ref="VAB120:VAD120">IFERROR(VLOOKUP(VAA120,[1]MA!$A$6:$D$32,{2,3,4},0),IFERROR(VLOOKUP(VAA120,[1]MO!$A$6:$D$26,{2,3,4},0),IFERROR(VLOOKUP(VAA120,[1]MQ!$A$6:$D$26,{2,3,4},0),IFERROR(VLOOKUP(VAA120,[1]BA!$A$6:$H$184,{2,5,8},0),{"No encontrado","X","X"}))))</f>
        <v>ALAMBRE RECOCIDO</v>
      </c>
      <c r="VAC120" s="12" t="str">
        <v>Kg</v>
      </c>
      <c r="VAD120" s="4">
        <v>22</v>
      </c>
      <c r="VAE120" s="1">
        <f t="shared" ref="VAE120" si="10050">(VAE118+VAE119)*0.03</f>
        <v>0.1</v>
      </c>
      <c r="VAF120" s="4">
        <f t="shared" si="3726"/>
        <v>2.2000000000000002</v>
      </c>
      <c r="VAI120" s="1" t="s">
        <v>539</v>
      </c>
      <c r="VAJ120" s="4" t="str" cm="1">
        <f t="array" ref="VAJ120:VAL120">IFERROR(VLOOKUP(VAI120,[1]MA!$A$6:$D$32,{2,3,4},0),IFERROR(VLOOKUP(VAI120,[1]MO!$A$6:$D$26,{2,3,4},0),IFERROR(VLOOKUP(VAI120,[1]MQ!$A$6:$D$26,{2,3,4},0),IFERROR(VLOOKUP(VAI120,[1]BA!$A$6:$H$184,{2,5,8},0),{"No encontrado","X","X"}))))</f>
        <v>ALAMBRE RECOCIDO</v>
      </c>
      <c r="VAK120" s="12" t="str">
        <v>Kg</v>
      </c>
      <c r="VAL120" s="4">
        <v>22</v>
      </c>
      <c r="VAM120" s="1">
        <f t="shared" ref="VAM120" si="10051">(VAM118+VAM119)*0.03</f>
        <v>0.1</v>
      </c>
      <c r="VAN120" s="4">
        <f t="shared" si="3728"/>
        <v>2.2000000000000002</v>
      </c>
      <c r="VAQ120" s="1" t="s">
        <v>539</v>
      </c>
      <c r="VAR120" s="4" t="str" cm="1">
        <f t="array" ref="VAR120:VAT120">IFERROR(VLOOKUP(VAQ120,[1]MA!$A$6:$D$32,{2,3,4},0),IFERROR(VLOOKUP(VAQ120,[1]MO!$A$6:$D$26,{2,3,4},0),IFERROR(VLOOKUP(VAQ120,[1]MQ!$A$6:$D$26,{2,3,4},0),IFERROR(VLOOKUP(VAQ120,[1]BA!$A$6:$H$184,{2,5,8},0),{"No encontrado","X","X"}))))</f>
        <v>ALAMBRE RECOCIDO</v>
      </c>
      <c r="VAS120" s="12" t="str">
        <v>Kg</v>
      </c>
      <c r="VAT120" s="4">
        <v>22</v>
      </c>
      <c r="VAU120" s="1">
        <f t="shared" ref="VAU120" si="10052">(VAU118+VAU119)*0.03</f>
        <v>0.1</v>
      </c>
      <c r="VAV120" s="4">
        <f t="shared" si="3730"/>
        <v>2.2000000000000002</v>
      </c>
      <c r="VAY120" s="1" t="s">
        <v>539</v>
      </c>
      <c r="VAZ120" s="4" t="str" cm="1">
        <f t="array" ref="VAZ120:VBB120">IFERROR(VLOOKUP(VAY120,[1]MA!$A$6:$D$32,{2,3,4},0),IFERROR(VLOOKUP(VAY120,[1]MO!$A$6:$D$26,{2,3,4},0),IFERROR(VLOOKUP(VAY120,[1]MQ!$A$6:$D$26,{2,3,4},0),IFERROR(VLOOKUP(VAY120,[1]BA!$A$6:$H$184,{2,5,8},0),{"No encontrado","X","X"}))))</f>
        <v>ALAMBRE RECOCIDO</v>
      </c>
      <c r="VBA120" s="12" t="str">
        <v>Kg</v>
      </c>
      <c r="VBB120" s="4">
        <v>22</v>
      </c>
      <c r="VBC120" s="1">
        <f t="shared" ref="VBC120" si="10053">(VBC118+VBC119)*0.03</f>
        <v>0.1</v>
      </c>
      <c r="VBD120" s="4">
        <f t="shared" si="3732"/>
        <v>2.2000000000000002</v>
      </c>
      <c r="VBG120" s="1" t="s">
        <v>539</v>
      </c>
      <c r="VBH120" s="4" t="str" cm="1">
        <f t="array" ref="VBH120:VBJ120">IFERROR(VLOOKUP(VBG120,[1]MA!$A$6:$D$32,{2,3,4},0),IFERROR(VLOOKUP(VBG120,[1]MO!$A$6:$D$26,{2,3,4},0),IFERROR(VLOOKUP(VBG120,[1]MQ!$A$6:$D$26,{2,3,4},0),IFERROR(VLOOKUP(VBG120,[1]BA!$A$6:$H$184,{2,5,8},0),{"No encontrado","X","X"}))))</f>
        <v>ALAMBRE RECOCIDO</v>
      </c>
      <c r="VBI120" s="12" t="str">
        <v>Kg</v>
      </c>
      <c r="VBJ120" s="4">
        <v>22</v>
      </c>
      <c r="VBK120" s="1">
        <f t="shared" ref="VBK120" si="10054">(VBK118+VBK119)*0.03</f>
        <v>0.1</v>
      </c>
      <c r="VBL120" s="4">
        <f t="shared" si="3734"/>
        <v>2.2000000000000002</v>
      </c>
      <c r="VBO120" s="1" t="s">
        <v>539</v>
      </c>
      <c r="VBP120" s="4" t="str" cm="1">
        <f t="array" ref="VBP120:VBR120">IFERROR(VLOOKUP(VBO120,[1]MA!$A$6:$D$32,{2,3,4},0),IFERROR(VLOOKUP(VBO120,[1]MO!$A$6:$D$26,{2,3,4},0),IFERROR(VLOOKUP(VBO120,[1]MQ!$A$6:$D$26,{2,3,4},0),IFERROR(VLOOKUP(VBO120,[1]BA!$A$6:$H$184,{2,5,8},0),{"No encontrado","X","X"}))))</f>
        <v>ALAMBRE RECOCIDO</v>
      </c>
      <c r="VBQ120" s="12" t="str">
        <v>Kg</v>
      </c>
      <c r="VBR120" s="4">
        <v>22</v>
      </c>
      <c r="VBS120" s="1">
        <f t="shared" ref="VBS120" si="10055">(VBS118+VBS119)*0.03</f>
        <v>0.1</v>
      </c>
      <c r="VBT120" s="4">
        <f t="shared" si="3736"/>
        <v>2.2000000000000002</v>
      </c>
      <c r="VBW120" s="1" t="s">
        <v>539</v>
      </c>
      <c r="VBX120" s="4" t="str" cm="1">
        <f t="array" ref="VBX120:VBZ120">IFERROR(VLOOKUP(VBW120,[1]MA!$A$6:$D$32,{2,3,4},0),IFERROR(VLOOKUP(VBW120,[1]MO!$A$6:$D$26,{2,3,4},0),IFERROR(VLOOKUP(VBW120,[1]MQ!$A$6:$D$26,{2,3,4},0),IFERROR(VLOOKUP(VBW120,[1]BA!$A$6:$H$184,{2,5,8},0),{"No encontrado","X","X"}))))</f>
        <v>ALAMBRE RECOCIDO</v>
      </c>
      <c r="VBY120" s="12" t="str">
        <v>Kg</v>
      </c>
      <c r="VBZ120" s="4">
        <v>22</v>
      </c>
      <c r="VCA120" s="1">
        <f t="shared" ref="VCA120" si="10056">(VCA118+VCA119)*0.03</f>
        <v>0.1</v>
      </c>
      <c r="VCB120" s="4">
        <f t="shared" si="3738"/>
        <v>2.2000000000000002</v>
      </c>
      <c r="VCE120" s="1" t="s">
        <v>539</v>
      </c>
      <c r="VCF120" s="4" t="str" cm="1">
        <f t="array" ref="VCF120:VCH120">IFERROR(VLOOKUP(VCE120,[1]MA!$A$6:$D$32,{2,3,4},0),IFERROR(VLOOKUP(VCE120,[1]MO!$A$6:$D$26,{2,3,4},0),IFERROR(VLOOKUP(VCE120,[1]MQ!$A$6:$D$26,{2,3,4},0),IFERROR(VLOOKUP(VCE120,[1]BA!$A$6:$H$184,{2,5,8},0),{"No encontrado","X","X"}))))</f>
        <v>ALAMBRE RECOCIDO</v>
      </c>
      <c r="VCG120" s="12" t="str">
        <v>Kg</v>
      </c>
      <c r="VCH120" s="4">
        <v>22</v>
      </c>
      <c r="VCI120" s="1">
        <f t="shared" ref="VCI120" si="10057">(VCI118+VCI119)*0.03</f>
        <v>0.1</v>
      </c>
      <c r="VCJ120" s="4">
        <f t="shared" si="3740"/>
        <v>2.2000000000000002</v>
      </c>
      <c r="VCM120" s="1" t="s">
        <v>539</v>
      </c>
      <c r="VCN120" s="4" t="str" cm="1">
        <f t="array" ref="VCN120:VCP120">IFERROR(VLOOKUP(VCM120,[1]MA!$A$6:$D$32,{2,3,4},0),IFERROR(VLOOKUP(VCM120,[1]MO!$A$6:$D$26,{2,3,4},0),IFERROR(VLOOKUP(VCM120,[1]MQ!$A$6:$D$26,{2,3,4},0),IFERROR(VLOOKUP(VCM120,[1]BA!$A$6:$H$184,{2,5,8},0),{"No encontrado","X","X"}))))</f>
        <v>ALAMBRE RECOCIDO</v>
      </c>
      <c r="VCO120" s="12" t="str">
        <v>Kg</v>
      </c>
      <c r="VCP120" s="4">
        <v>22</v>
      </c>
      <c r="VCQ120" s="1">
        <f t="shared" ref="VCQ120" si="10058">(VCQ118+VCQ119)*0.03</f>
        <v>0.1</v>
      </c>
      <c r="VCR120" s="4">
        <f t="shared" si="3742"/>
        <v>2.2000000000000002</v>
      </c>
      <c r="VCU120" s="1" t="s">
        <v>539</v>
      </c>
      <c r="VCV120" s="4" t="str" cm="1">
        <f t="array" ref="VCV120:VCX120">IFERROR(VLOOKUP(VCU120,[1]MA!$A$6:$D$32,{2,3,4},0),IFERROR(VLOOKUP(VCU120,[1]MO!$A$6:$D$26,{2,3,4},0),IFERROR(VLOOKUP(VCU120,[1]MQ!$A$6:$D$26,{2,3,4},0),IFERROR(VLOOKUP(VCU120,[1]BA!$A$6:$H$184,{2,5,8},0),{"No encontrado","X","X"}))))</f>
        <v>ALAMBRE RECOCIDO</v>
      </c>
      <c r="VCW120" s="12" t="str">
        <v>Kg</v>
      </c>
      <c r="VCX120" s="4">
        <v>22</v>
      </c>
      <c r="VCY120" s="1">
        <f t="shared" ref="VCY120" si="10059">(VCY118+VCY119)*0.03</f>
        <v>0.1</v>
      </c>
      <c r="VCZ120" s="4">
        <f t="shared" si="3744"/>
        <v>2.2000000000000002</v>
      </c>
      <c r="VDC120" s="1" t="s">
        <v>539</v>
      </c>
      <c r="VDD120" s="4" t="str" cm="1">
        <f t="array" ref="VDD120:VDF120">IFERROR(VLOOKUP(VDC120,[1]MA!$A$6:$D$32,{2,3,4},0),IFERROR(VLOOKUP(VDC120,[1]MO!$A$6:$D$26,{2,3,4},0),IFERROR(VLOOKUP(VDC120,[1]MQ!$A$6:$D$26,{2,3,4},0),IFERROR(VLOOKUP(VDC120,[1]BA!$A$6:$H$184,{2,5,8},0),{"No encontrado","X","X"}))))</f>
        <v>ALAMBRE RECOCIDO</v>
      </c>
      <c r="VDE120" s="12" t="str">
        <v>Kg</v>
      </c>
      <c r="VDF120" s="4">
        <v>22</v>
      </c>
      <c r="VDG120" s="1">
        <f t="shared" ref="VDG120" si="10060">(VDG118+VDG119)*0.03</f>
        <v>0.1</v>
      </c>
      <c r="VDH120" s="4">
        <f t="shared" si="3746"/>
        <v>2.2000000000000002</v>
      </c>
      <c r="VDK120" s="1" t="s">
        <v>539</v>
      </c>
      <c r="VDL120" s="4" t="str" cm="1">
        <f t="array" ref="VDL120:VDN120">IFERROR(VLOOKUP(VDK120,[1]MA!$A$6:$D$32,{2,3,4},0),IFERROR(VLOOKUP(VDK120,[1]MO!$A$6:$D$26,{2,3,4},0),IFERROR(VLOOKUP(VDK120,[1]MQ!$A$6:$D$26,{2,3,4},0),IFERROR(VLOOKUP(VDK120,[1]BA!$A$6:$H$184,{2,5,8},0),{"No encontrado","X","X"}))))</f>
        <v>ALAMBRE RECOCIDO</v>
      </c>
      <c r="VDM120" s="12" t="str">
        <v>Kg</v>
      </c>
      <c r="VDN120" s="4">
        <v>22</v>
      </c>
      <c r="VDO120" s="1">
        <f t="shared" ref="VDO120" si="10061">(VDO118+VDO119)*0.03</f>
        <v>0.1</v>
      </c>
      <c r="VDP120" s="4">
        <f t="shared" si="3748"/>
        <v>2.2000000000000002</v>
      </c>
      <c r="VDS120" s="1" t="s">
        <v>539</v>
      </c>
      <c r="VDT120" s="4" t="str" cm="1">
        <f t="array" ref="VDT120:VDV120">IFERROR(VLOOKUP(VDS120,[1]MA!$A$6:$D$32,{2,3,4},0),IFERROR(VLOOKUP(VDS120,[1]MO!$A$6:$D$26,{2,3,4},0),IFERROR(VLOOKUP(VDS120,[1]MQ!$A$6:$D$26,{2,3,4},0),IFERROR(VLOOKUP(VDS120,[1]BA!$A$6:$H$184,{2,5,8},0),{"No encontrado","X","X"}))))</f>
        <v>ALAMBRE RECOCIDO</v>
      </c>
      <c r="VDU120" s="12" t="str">
        <v>Kg</v>
      </c>
      <c r="VDV120" s="4">
        <v>22</v>
      </c>
      <c r="VDW120" s="1">
        <f t="shared" ref="VDW120" si="10062">(VDW118+VDW119)*0.03</f>
        <v>0.1</v>
      </c>
      <c r="VDX120" s="4">
        <f t="shared" si="3750"/>
        <v>2.2000000000000002</v>
      </c>
      <c r="VEA120" s="1" t="s">
        <v>539</v>
      </c>
      <c r="VEB120" s="4" t="str" cm="1">
        <f t="array" ref="VEB120:VED120">IFERROR(VLOOKUP(VEA120,[1]MA!$A$6:$D$32,{2,3,4},0),IFERROR(VLOOKUP(VEA120,[1]MO!$A$6:$D$26,{2,3,4},0),IFERROR(VLOOKUP(VEA120,[1]MQ!$A$6:$D$26,{2,3,4},0),IFERROR(VLOOKUP(VEA120,[1]BA!$A$6:$H$184,{2,5,8},0),{"No encontrado","X","X"}))))</f>
        <v>ALAMBRE RECOCIDO</v>
      </c>
      <c r="VEC120" s="12" t="str">
        <v>Kg</v>
      </c>
      <c r="VED120" s="4">
        <v>22</v>
      </c>
      <c r="VEE120" s="1">
        <f t="shared" ref="VEE120" si="10063">(VEE118+VEE119)*0.03</f>
        <v>0.1</v>
      </c>
      <c r="VEF120" s="4">
        <f t="shared" si="3752"/>
        <v>2.2000000000000002</v>
      </c>
      <c r="VEI120" s="1" t="s">
        <v>539</v>
      </c>
      <c r="VEJ120" s="4" t="str" cm="1">
        <f t="array" ref="VEJ120:VEL120">IFERROR(VLOOKUP(VEI120,[1]MA!$A$6:$D$32,{2,3,4},0),IFERROR(VLOOKUP(VEI120,[1]MO!$A$6:$D$26,{2,3,4},0),IFERROR(VLOOKUP(VEI120,[1]MQ!$A$6:$D$26,{2,3,4},0),IFERROR(VLOOKUP(VEI120,[1]BA!$A$6:$H$184,{2,5,8},0),{"No encontrado","X","X"}))))</f>
        <v>ALAMBRE RECOCIDO</v>
      </c>
      <c r="VEK120" s="12" t="str">
        <v>Kg</v>
      </c>
      <c r="VEL120" s="4">
        <v>22</v>
      </c>
      <c r="VEM120" s="1">
        <f t="shared" ref="VEM120" si="10064">(VEM118+VEM119)*0.03</f>
        <v>0.1</v>
      </c>
      <c r="VEN120" s="4">
        <f t="shared" si="3754"/>
        <v>2.2000000000000002</v>
      </c>
      <c r="VEQ120" s="1" t="s">
        <v>539</v>
      </c>
      <c r="VER120" s="4" t="str" cm="1">
        <f t="array" ref="VER120:VET120">IFERROR(VLOOKUP(VEQ120,[1]MA!$A$6:$D$32,{2,3,4},0),IFERROR(VLOOKUP(VEQ120,[1]MO!$A$6:$D$26,{2,3,4},0),IFERROR(VLOOKUP(VEQ120,[1]MQ!$A$6:$D$26,{2,3,4},0),IFERROR(VLOOKUP(VEQ120,[1]BA!$A$6:$H$184,{2,5,8},0),{"No encontrado","X","X"}))))</f>
        <v>ALAMBRE RECOCIDO</v>
      </c>
      <c r="VES120" s="12" t="str">
        <v>Kg</v>
      </c>
      <c r="VET120" s="4">
        <v>22</v>
      </c>
      <c r="VEU120" s="1">
        <f t="shared" ref="VEU120" si="10065">(VEU118+VEU119)*0.03</f>
        <v>0.1</v>
      </c>
      <c r="VEV120" s="4">
        <f t="shared" si="3756"/>
        <v>2.2000000000000002</v>
      </c>
      <c r="VEY120" s="1" t="s">
        <v>539</v>
      </c>
      <c r="VEZ120" s="4" t="str" cm="1">
        <f t="array" ref="VEZ120:VFB120">IFERROR(VLOOKUP(VEY120,[1]MA!$A$6:$D$32,{2,3,4},0),IFERROR(VLOOKUP(VEY120,[1]MO!$A$6:$D$26,{2,3,4},0),IFERROR(VLOOKUP(VEY120,[1]MQ!$A$6:$D$26,{2,3,4},0),IFERROR(VLOOKUP(VEY120,[1]BA!$A$6:$H$184,{2,5,8},0),{"No encontrado","X","X"}))))</f>
        <v>ALAMBRE RECOCIDO</v>
      </c>
      <c r="VFA120" s="12" t="str">
        <v>Kg</v>
      </c>
      <c r="VFB120" s="4">
        <v>22</v>
      </c>
      <c r="VFC120" s="1">
        <f t="shared" ref="VFC120" si="10066">(VFC118+VFC119)*0.03</f>
        <v>0.1</v>
      </c>
      <c r="VFD120" s="4">
        <f t="shared" si="3758"/>
        <v>2.2000000000000002</v>
      </c>
      <c r="VFG120" s="1" t="s">
        <v>539</v>
      </c>
      <c r="VFH120" s="4" t="str" cm="1">
        <f t="array" ref="VFH120:VFJ120">IFERROR(VLOOKUP(VFG120,[1]MA!$A$6:$D$32,{2,3,4},0),IFERROR(VLOOKUP(VFG120,[1]MO!$A$6:$D$26,{2,3,4},0),IFERROR(VLOOKUP(VFG120,[1]MQ!$A$6:$D$26,{2,3,4},0),IFERROR(VLOOKUP(VFG120,[1]BA!$A$6:$H$184,{2,5,8},0),{"No encontrado","X","X"}))))</f>
        <v>ALAMBRE RECOCIDO</v>
      </c>
      <c r="VFI120" s="12" t="str">
        <v>Kg</v>
      </c>
      <c r="VFJ120" s="4">
        <v>22</v>
      </c>
      <c r="VFK120" s="1">
        <f t="shared" ref="VFK120" si="10067">(VFK118+VFK119)*0.03</f>
        <v>0.1</v>
      </c>
      <c r="VFL120" s="4">
        <f t="shared" si="3760"/>
        <v>2.2000000000000002</v>
      </c>
      <c r="VFO120" s="1" t="s">
        <v>539</v>
      </c>
      <c r="VFP120" s="4" t="str" cm="1">
        <f t="array" ref="VFP120:VFR120">IFERROR(VLOOKUP(VFO120,[1]MA!$A$6:$D$32,{2,3,4},0),IFERROR(VLOOKUP(VFO120,[1]MO!$A$6:$D$26,{2,3,4},0),IFERROR(VLOOKUP(VFO120,[1]MQ!$A$6:$D$26,{2,3,4},0),IFERROR(VLOOKUP(VFO120,[1]BA!$A$6:$H$184,{2,5,8},0),{"No encontrado","X","X"}))))</f>
        <v>ALAMBRE RECOCIDO</v>
      </c>
      <c r="VFQ120" s="12" t="str">
        <v>Kg</v>
      </c>
      <c r="VFR120" s="4">
        <v>22</v>
      </c>
      <c r="VFS120" s="1">
        <f t="shared" ref="VFS120" si="10068">(VFS118+VFS119)*0.03</f>
        <v>0.1</v>
      </c>
      <c r="VFT120" s="4">
        <f t="shared" si="3762"/>
        <v>2.2000000000000002</v>
      </c>
      <c r="VFW120" s="1" t="s">
        <v>539</v>
      </c>
      <c r="VFX120" s="4" t="str" cm="1">
        <f t="array" ref="VFX120:VFZ120">IFERROR(VLOOKUP(VFW120,[1]MA!$A$6:$D$32,{2,3,4},0),IFERROR(VLOOKUP(VFW120,[1]MO!$A$6:$D$26,{2,3,4},0),IFERROR(VLOOKUP(VFW120,[1]MQ!$A$6:$D$26,{2,3,4},0),IFERROR(VLOOKUP(VFW120,[1]BA!$A$6:$H$184,{2,5,8},0),{"No encontrado","X","X"}))))</f>
        <v>ALAMBRE RECOCIDO</v>
      </c>
      <c r="VFY120" s="12" t="str">
        <v>Kg</v>
      </c>
      <c r="VFZ120" s="4">
        <v>22</v>
      </c>
      <c r="VGA120" s="1">
        <f t="shared" ref="VGA120" si="10069">(VGA118+VGA119)*0.03</f>
        <v>0.1</v>
      </c>
      <c r="VGB120" s="4">
        <f t="shared" si="3764"/>
        <v>2.2000000000000002</v>
      </c>
      <c r="VGE120" s="1" t="s">
        <v>539</v>
      </c>
      <c r="VGF120" s="4" t="str" cm="1">
        <f t="array" ref="VGF120:VGH120">IFERROR(VLOOKUP(VGE120,[1]MA!$A$6:$D$32,{2,3,4},0),IFERROR(VLOOKUP(VGE120,[1]MO!$A$6:$D$26,{2,3,4},0),IFERROR(VLOOKUP(VGE120,[1]MQ!$A$6:$D$26,{2,3,4},0),IFERROR(VLOOKUP(VGE120,[1]BA!$A$6:$H$184,{2,5,8},0),{"No encontrado","X","X"}))))</f>
        <v>ALAMBRE RECOCIDO</v>
      </c>
      <c r="VGG120" s="12" t="str">
        <v>Kg</v>
      </c>
      <c r="VGH120" s="4">
        <v>22</v>
      </c>
      <c r="VGI120" s="1">
        <f t="shared" ref="VGI120" si="10070">(VGI118+VGI119)*0.03</f>
        <v>0.1</v>
      </c>
      <c r="VGJ120" s="4">
        <f t="shared" si="3766"/>
        <v>2.2000000000000002</v>
      </c>
      <c r="VGM120" s="1" t="s">
        <v>539</v>
      </c>
      <c r="VGN120" s="4" t="str" cm="1">
        <f t="array" ref="VGN120:VGP120">IFERROR(VLOOKUP(VGM120,[1]MA!$A$6:$D$32,{2,3,4},0),IFERROR(VLOOKUP(VGM120,[1]MO!$A$6:$D$26,{2,3,4},0),IFERROR(VLOOKUP(VGM120,[1]MQ!$A$6:$D$26,{2,3,4},0),IFERROR(VLOOKUP(VGM120,[1]BA!$A$6:$H$184,{2,5,8},0),{"No encontrado","X","X"}))))</f>
        <v>ALAMBRE RECOCIDO</v>
      </c>
      <c r="VGO120" s="12" t="str">
        <v>Kg</v>
      </c>
      <c r="VGP120" s="4">
        <v>22</v>
      </c>
      <c r="VGQ120" s="1">
        <f t="shared" ref="VGQ120" si="10071">(VGQ118+VGQ119)*0.03</f>
        <v>0.1</v>
      </c>
      <c r="VGR120" s="4">
        <f t="shared" si="3768"/>
        <v>2.2000000000000002</v>
      </c>
      <c r="VGU120" s="1" t="s">
        <v>539</v>
      </c>
      <c r="VGV120" s="4" t="str" cm="1">
        <f t="array" ref="VGV120:VGX120">IFERROR(VLOOKUP(VGU120,[1]MA!$A$6:$D$32,{2,3,4},0),IFERROR(VLOOKUP(VGU120,[1]MO!$A$6:$D$26,{2,3,4},0),IFERROR(VLOOKUP(VGU120,[1]MQ!$A$6:$D$26,{2,3,4},0),IFERROR(VLOOKUP(VGU120,[1]BA!$A$6:$H$184,{2,5,8},0),{"No encontrado","X","X"}))))</f>
        <v>ALAMBRE RECOCIDO</v>
      </c>
      <c r="VGW120" s="12" t="str">
        <v>Kg</v>
      </c>
      <c r="VGX120" s="4">
        <v>22</v>
      </c>
      <c r="VGY120" s="1">
        <f t="shared" ref="VGY120" si="10072">(VGY118+VGY119)*0.03</f>
        <v>0.1</v>
      </c>
      <c r="VGZ120" s="4">
        <f t="shared" si="3770"/>
        <v>2.2000000000000002</v>
      </c>
      <c r="VHC120" s="1" t="s">
        <v>539</v>
      </c>
      <c r="VHD120" s="4" t="str" cm="1">
        <f t="array" ref="VHD120:VHF120">IFERROR(VLOOKUP(VHC120,[1]MA!$A$6:$D$32,{2,3,4},0),IFERROR(VLOOKUP(VHC120,[1]MO!$A$6:$D$26,{2,3,4},0),IFERROR(VLOOKUP(VHC120,[1]MQ!$A$6:$D$26,{2,3,4},0),IFERROR(VLOOKUP(VHC120,[1]BA!$A$6:$H$184,{2,5,8},0),{"No encontrado","X","X"}))))</f>
        <v>ALAMBRE RECOCIDO</v>
      </c>
      <c r="VHE120" s="12" t="str">
        <v>Kg</v>
      </c>
      <c r="VHF120" s="4">
        <v>22</v>
      </c>
      <c r="VHG120" s="1">
        <f t="shared" ref="VHG120" si="10073">(VHG118+VHG119)*0.03</f>
        <v>0.1</v>
      </c>
      <c r="VHH120" s="4">
        <f t="shared" si="3772"/>
        <v>2.2000000000000002</v>
      </c>
      <c r="VHK120" s="1" t="s">
        <v>539</v>
      </c>
      <c r="VHL120" s="4" t="str" cm="1">
        <f t="array" ref="VHL120:VHN120">IFERROR(VLOOKUP(VHK120,[1]MA!$A$6:$D$32,{2,3,4},0),IFERROR(VLOOKUP(VHK120,[1]MO!$A$6:$D$26,{2,3,4},0),IFERROR(VLOOKUP(VHK120,[1]MQ!$A$6:$D$26,{2,3,4},0),IFERROR(VLOOKUP(VHK120,[1]BA!$A$6:$H$184,{2,5,8},0),{"No encontrado","X","X"}))))</f>
        <v>ALAMBRE RECOCIDO</v>
      </c>
      <c r="VHM120" s="12" t="str">
        <v>Kg</v>
      </c>
      <c r="VHN120" s="4">
        <v>22</v>
      </c>
      <c r="VHO120" s="1">
        <f t="shared" ref="VHO120" si="10074">(VHO118+VHO119)*0.03</f>
        <v>0.1</v>
      </c>
      <c r="VHP120" s="4">
        <f t="shared" si="3774"/>
        <v>2.2000000000000002</v>
      </c>
      <c r="VHS120" s="1" t="s">
        <v>539</v>
      </c>
      <c r="VHT120" s="4" t="str" cm="1">
        <f t="array" ref="VHT120:VHV120">IFERROR(VLOOKUP(VHS120,[1]MA!$A$6:$D$32,{2,3,4},0),IFERROR(VLOOKUP(VHS120,[1]MO!$A$6:$D$26,{2,3,4},0),IFERROR(VLOOKUP(VHS120,[1]MQ!$A$6:$D$26,{2,3,4},0),IFERROR(VLOOKUP(VHS120,[1]BA!$A$6:$H$184,{2,5,8},0),{"No encontrado","X","X"}))))</f>
        <v>ALAMBRE RECOCIDO</v>
      </c>
      <c r="VHU120" s="12" t="str">
        <v>Kg</v>
      </c>
      <c r="VHV120" s="4">
        <v>22</v>
      </c>
      <c r="VHW120" s="1">
        <f t="shared" ref="VHW120" si="10075">(VHW118+VHW119)*0.03</f>
        <v>0.1</v>
      </c>
      <c r="VHX120" s="4">
        <f t="shared" si="3776"/>
        <v>2.2000000000000002</v>
      </c>
      <c r="VIA120" s="1" t="s">
        <v>539</v>
      </c>
      <c r="VIB120" s="4" t="str" cm="1">
        <f t="array" ref="VIB120:VID120">IFERROR(VLOOKUP(VIA120,[1]MA!$A$6:$D$32,{2,3,4},0),IFERROR(VLOOKUP(VIA120,[1]MO!$A$6:$D$26,{2,3,4},0),IFERROR(VLOOKUP(VIA120,[1]MQ!$A$6:$D$26,{2,3,4},0),IFERROR(VLOOKUP(VIA120,[1]BA!$A$6:$H$184,{2,5,8},0),{"No encontrado","X","X"}))))</f>
        <v>ALAMBRE RECOCIDO</v>
      </c>
      <c r="VIC120" s="12" t="str">
        <v>Kg</v>
      </c>
      <c r="VID120" s="4">
        <v>22</v>
      </c>
      <c r="VIE120" s="1">
        <f t="shared" ref="VIE120" si="10076">(VIE118+VIE119)*0.03</f>
        <v>0.1</v>
      </c>
      <c r="VIF120" s="4">
        <f t="shared" si="3778"/>
        <v>2.2000000000000002</v>
      </c>
      <c r="VII120" s="1" t="s">
        <v>539</v>
      </c>
      <c r="VIJ120" s="4" t="str" cm="1">
        <f t="array" ref="VIJ120:VIL120">IFERROR(VLOOKUP(VII120,[1]MA!$A$6:$D$32,{2,3,4},0),IFERROR(VLOOKUP(VII120,[1]MO!$A$6:$D$26,{2,3,4},0),IFERROR(VLOOKUP(VII120,[1]MQ!$A$6:$D$26,{2,3,4},0),IFERROR(VLOOKUP(VII120,[1]BA!$A$6:$H$184,{2,5,8},0),{"No encontrado","X","X"}))))</f>
        <v>ALAMBRE RECOCIDO</v>
      </c>
      <c r="VIK120" s="12" t="str">
        <v>Kg</v>
      </c>
      <c r="VIL120" s="4">
        <v>22</v>
      </c>
      <c r="VIM120" s="1">
        <f t="shared" ref="VIM120" si="10077">(VIM118+VIM119)*0.03</f>
        <v>0.1</v>
      </c>
      <c r="VIN120" s="4">
        <f t="shared" si="3780"/>
        <v>2.2000000000000002</v>
      </c>
      <c r="VIQ120" s="1" t="s">
        <v>539</v>
      </c>
      <c r="VIR120" s="4" t="str" cm="1">
        <f t="array" ref="VIR120:VIT120">IFERROR(VLOOKUP(VIQ120,[1]MA!$A$6:$D$32,{2,3,4},0),IFERROR(VLOOKUP(VIQ120,[1]MO!$A$6:$D$26,{2,3,4},0),IFERROR(VLOOKUP(VIQ120,[1]MQ!$A$6:$D$26,{2,3,4},0),IFERROR(VLOOKUP(VIQ120,[1]BA!$A$6:$H$184,{2,5,8},0),{"No encontrado","X","X"}))))</f>
        <v>ALAMBRE RECOCIDO</v>
      </c>
      <c r="VIS120" s="12" t="str">
        <v>Kg</v>
      </c>
      <c r="VIT120" s="4">
        <v>22</v>
      </c>
      <c r="VIU120" s="1">
        <f t="shared" ref="VIU120" si="10078">(VIU118+VIU119)*0.03</f>
        <v>0.1</v>
      </c>
      <c r="VIV120" s="4">
        <f t="shared" si="3782"/>
        <v>2.2000000000000002</v>
      </c>
      <c r="VIY120" s="1" t="s">
        <v>539</v>
      </c>
      <c r="VIZ120" s="4" t="str" cm="1">
        <f t="array" ref="VIZ120:VJB120">IFERROR(VLOOKUP(VIY120,[1]MA!$A$6:$D$32,{2,3,4},0),IFERROR(VLOOKUP(VIY120,[1]MO!$A$6:$D$26,{2,3,4},0),IFERROR(VLOOKUP(VIY120,[1]MQ!$A$6:$D$26,{2,3,4},0),IFERROR(VLOOKUP(VIY120,[1]BA!$A$6:$H$184,{2,5,8},0),{"No encontrado","X","X"}))))</f>
        <v>ALAMBRE RECOCIDO</v>
      </c>
      <c r="VJA120" s="12" t="str">
        <v>Kg</v>
      </c>
      <c r="VJB120" s="4">
        <v>22</v>
      </c>
      <c r="VJC120" s="1">
        <f t="shared" ref="VJC120" si="10079">(VJC118+VJC119)*0.03</f>
        <v>0.1</v>
      </c>
      <c r="VJD120" s="4">
        <f t="shared" si="3784"/>
        <v>2.2000000000000002</v>
      </c>
      <c r="VJG120" s="1" t="s">
        <v>539</v>
      </c>
      <c r="VJH120" s="4" t="str" cm="1">
        <f t="array" ref="VJH120:VJJ120">IFERROR(VLOOKUP(VJG120,[1]MA!$A$6:$D$32,{2,3,4},0),IFERROR(VLOOKUP(VJG120,[1]MO!$A$6:$D$26,{2,3,4},0),IFERROR(VLOOKUP(VJG120,[1]MQ!$A$6:$D$26,{2,3,4},0),IFERROR(VLOOKUP(VJG120,[1]BA!$A$6:$H$184,{2,5,8},0),{"No encontrado","X","X"}))))</f>
        <v>ALAMBRE RECOCIDO</v>
      </c>
      <c r="VJI120" s="12" t="str">
        <v>Kg</v>
      </c>
      <c r="VJJ120" s="4">
        <v>22</v>
      </c>
      <c r="VJK120" s="1">
        <f t="shared" ref="VJK120" si="10080">(VJK118+VJK119)*0.03</f>
        <v>0.1</v>
      </c>
      <c r="VJL120" s="4">
        <f t="shared" si="3786"/>
        <v>2.2000000000000002</v>
      </c>
      <c r="VJO120" s="1" t="s">
        <v>539</v>
      </c>
      <c r="VJP120" s="4" t="str" cm="1">
        <f t="array" ref="VJP120:VJR120">IFERROR(VLOOKUP(VJO120,[1]MA!$A$6:$D$32,{2,3,4},0),IFERROR(VLOOKUP(VJO120,[1]MO!$A$6:$D$26,{2,3,4},0),IFERROR(VLOOKUP(VJO120,[1]MQ!$A$6:$D$26,{2,3,4},0),IFERROR(VLOOKUP(VJO120,[1]BA!$A$6:$H$184,{2,5,8},0),{"No encontrado","X","X"}))))</f>
        <v>ALAMBRE RECOCIDO</v>
      </c>
      <c r="VJQ120" s="12" t="str">
        <v>Kg</v>
      </c>
      <c r="VJR120" s="4">
        <v>22</v>
      </c>
      <c r="VJS120" s="1">
        <f t="shared" ref="VJS120" si="10081">(VJS118+VJS119)*0.03</f>
        <v>0.1</v>
      </c>
      <c r="VJT120" s="4">
        <f t="shared" si="3788"/>
        <v>2.2000000000000002</v>
      </c>
      <c r="VJW120" s="1" t="s">
        <v>539</v>
      </c>
      <c r="VJX120" s="4" t="str" cm="1">
        <f t="array" ref="VJX120:VJZ120">IFERROR(VLOOKUP(VJW120,[1]MA!$A$6:$D$32,{2,3,4},0),IFERROR(VLOOKUP(VJW120,[1]MO!$A$6:$D$26,{2,3,4},0),IFERROR(VLOOKUP(VJW120,[1]MQ!$A$6:$D$26,{2,3,4},0),IFERROR(VLOOKUP(VJW120,[1]BA!$A$6:$H$184,{2,5,8},0),{"No encontrado","X","X"}))))</f>
        <v>ALAMBRE RECOCIDO</v>
      </c>
      <c r="VJY120" s="12" t="str">
        <v>Kg</v>
      </c>
      <c r="VJZ120" s="4">
        <v>22</v>
      </c>
      <c r="VKA120" s="1">
        <f t="shared" ref="VKA120" si="10082">(VKA118+VKA119)*0.03</f>
        <v>0.1</v>
      </c>
      <c r="VKB120" s="4">
        <f t="shared" si="3790"/>
        <v>2.2000000000000002</v>
      </c>
      <c r="VKE120" s="1" t="s">
        <v>539</v>
      </c>
      <c r="VKF120" s="4" t="str" cm="1">
        <f t="array" ref="VKF120:VKH120">IFERROR(VLOOKUP(VKE120,[1]MA!$A$6:$D$32,{2,3,4},0),IFERROR(VLOOKUP(VKE120,[1]MO!$A$6:$D$26,{2,3,4},0),IFERROR(VLOOKUP(VKE120,[1]MQ!$A$6:$D$26,{2,3,4},0),IFERROR(VLOOKUP(VKE120,[1]BA!$A$6:$H$184,{2,5,8},0),{"No encontrado","X","X"}))))</f>
        <v>ALAMBRE RECOCIDO</v>
      </c>
      <c r="VKG120" s="12" t="str">
        <v>Kg</v>
      </c>
      <c r="VKH120" s="4">
        <v>22</v>
      </c>
      <c r="VKI120" s="1">
        <f t="shared" ref="VKI120" si="10083">(VKI118+VKI119)*0.03</f>
        <v>0.1</v>
      </c>
      <c r="VKJ120" s="4">
        <f t="shared" si="3792"/>
        <v>2.2000000000000002</v>
      </c>
      <c r="VKM120" s="1" t="s">
        <v>539</v>
      </c>
      <c r="VKN120" s="4" t="str" cm="1">
        <f t="array" ref="VKN120:VKP120">IFERROR(VLOOKUP(VKM120,[1]MA!$A$6:$D$32,{2,3,4},0),IFERROR(VLOOKUP(VKM120,[1]MO!$A$6:$D$26,{2,3,4},0),IFERROR(VLOOKUP(VKM120,[1]MQ!$A$6:$D$26,{2,3,4},0),IFERROR(VLOOKUP(VKM120,[1]BA!$A$6:$H$184,{2,5,8},0),{"No encontrado","X","X"}))))</f>
        <v>ALAMBRE RECOCIDO</v>
      </c>
      <c r="VKO120" s="12" t="str">
        <v>Kg</v>
      </c>
      <c r="VKP120" s="4">
        <v>22</v>
      </c>
      <c r="VKQ120" s="1">
        <f t="shared" ref="VKQ120" si="10084">(VKQ118+VKQ119)*0.03</f>
        <v>0.1</v>
      </c>
      <c r="VKR120" s="4">
        <f t="shared" si="3794"/>
        <v>2.2000000000000002</v>
      </c>
      <c r="VKU120" s="1" t="s">
        <v>539</v>
      </c>
      <c r="VKV120" s="4" t="str" cm="1">
        <f t="array" ref="VKV120:VKX120">IFERROR(VLOOKUP(VKU120,[1]MA!$A$6:$D$32,{2,3,4},0),IFERROR(VLOOKUP(VKU120,[1]MO!$A$6:$D$26,{2,3,4},0),IFERROR(VLOOKUP(VKU120,[1]MQ!$A$6:$D$26,{2,3,4},0),IFERROR(VLOOKUP(VKU120,[1]BA!$A$6:$H$184,{2,5,8},0),{"No encontrado","X","X"}))))</f>
        <v>ALAMBRE RECOCIDO</v>
      </c>
      <c r="VKW120" s="12" t="str">
        <v>Kg</v>
      </c>
      <c r="VKX120" s="4">
        <v>22</v>
      </c>
      <c r="VKY120" s="1">
        <f t="shared" ref="VKY120" si="10085">(VKY118+VKY119)*0.03</f>
        <v>0.1</v>
      </c>
      <c r="VKZ120" s="4">
        <f t="shared" si="3796"/>
        <v>2.2000000000000002</v>
      </c>
      <c r="VLC120" s="1" t="s">
        <v>539</v>
      </c>
      <c r="VLD120" s="4" t="str" cm="1">
        <f t="array" ref="VLD120:VLF120">IFERROR(VLOOKUP(VLC120,[1]MA!$A$6:$D$32,{2,3,4},0),IFERROR(VLOOKUP(VLC120,[1]MO!$A$6:$D$26,{2,3,4},0),IFERROR(VLOOKUP(VLC120,[1]MQ!$A$6:$D$26,{2,3,4},0),IFERROR(VLOOKUP(VLC120,[1]BA!$A$6:$H$184,{2,5,8},0),{"No encontrado","X","X"}))))</f>
        <v>ALAMBRE RECOCIDO</v>
      </c>
      <c r="VLE120" s="12" t="str">
        <v>Kg</v>
      </c>
      <c r="VLF120" s="4">
        <v>22</v>
      </c>
      <c r="VLG120" s="1">
        <f t="shared" ref="VLG120" si="10086">(VLG118+VLG119)*0.03</f>
        <v>0.1</v>
      </c>
      <c r="VLH120" s="4">
        <f t="shared" si="3798"/>
        <v>2.2000000000000002</v>
      </c>
      <c r="VLK120" s="1" t="s">
        <v>539</v>
      </c>
      <c r="VLL120" s="4" t="str" cm="1">
        <f t="array" ref="VLL120:VLN120">IFERROR(VLOOKUP(VLK120,[1]MA!$A$6:$D$32,{2,3,4},0),IFERROR(VLOOKUP(VLK120,[1]MO!$A$6:$D$26,{2,3,4},0),IFERROR(VLOOKUP(VLK120,[1]MQ!$A$6:$D$26,{2,3,4},0),IFERROR(VLOOKUP(VLK120,[1]BA!$A$6:$H$184,{2,5,8},0),{"No encontrado","X","X"}))))</f>
        <v>ALAMBRE RECOCIDO</v>
      </c>
      <c r="VLM120" s="12" t="str">
        <v>Kg</v>
      </c>
      <c r="VLN120" s="4">
        <v>22</v>
      </c>
      <c r="VLO120" s="1">
        <f t="shared" ref="VLO120" si="10087">(VLO118+VLO119)*0.03</f>
        <v>0.1</v>
      </c>
      <c r="VLP120" s="4">
        <f t="shared" si="3800"/>
        <v>2.2000000000000002</v>
      </c>
      <c r="VLS120" s="1" t="s">
        <v>539</v>
      </c>
      <c r="VLT120" s="4" t="str" cm="1">
        <f t="array" ref="VLT120:VLV120">IFERROR(VLOOKUP(VLS120,[1]MA!$A$6:$D$32,{2,3,4},0),IFERROR(VLOOKUP(VLS120,[1]MO!$A$6:$D$26,{2,3,4},0),IFERROR(VLOOKUP(VLS120,[1]MQ!$A$6:$D$26,{2,3,4},0),IFERROR(VLOOKUP(VLS120,[1]BA!$A$6:$H$184,{2,5,8},0),{"No encontrado","X","X"}))))</f>
        <v>ALAMBRE RECOCIDO</v>
      </c>
      <c r="VLU120" s="12" t="str">
        <v>Kg</v>
      </c>
      <c r="VLV120" s="4">
        <v>22</v>
      </c>
      <c r="VLW120" s="1">
        <f t="shared" ref="VLW120" si="10088">(VLW118+VLW119)*0.03</f>
        <v>0.1</v>
      </c>
      <c r="VLX120" s="4">
        <f t="shared" si="3802"/>
        <v>2.2000000000000002</v>
      </c>
      <c r="VMA120" s="1" t="s">
        <v>539</v>
      </c>
      <c r="VMB120" s="4" t="str" cm="1">
        <f t="array" ref="VMB120:VMD120">IFERROR(VLOOKUP(VMA120,[1]MA!$A$6:$D$32,{2,3,4},0),IFERROR(VLOOKUP(VMA120,[1]MO!$A$6:$D$26,{2,3,4},0),IFERROR(VLOOKUP(VMA120,[1]MQ!$A$6:$D$26,{2,3,4},0),IFERROR(VLOOKUP(VMA120,[1]BA!$A$6:$H$184,{2,5,8},0),{"No encontrado","X","X"}))))</f>
        <v>ALAMBRE RECOCIDO</v>
      </c>
      <c r="VMC120" s="12" t="str">
        <v>Kg</v>
      </c>
      <c r="VMD120" s="4">
        <v>22</v>
      </c>
      <c r="VME120" s="1">
        <f t="shared" ref="VME120" si="10089">(VME118+VME119)*0.03</f>
        <v>0.1</v>
      </c>
      <c r="VMF120" s="4">
        <f t="shared" si="3804"/>
        <v>2.2000000000000002</v>
      </c>
      <c r="VMI120" s="1" t="s">
        <v>539</v>
      </c>
      <c r="VMJ120" s="4" t="str" cm="1">
        <f t="array" ref="VMJ120:VML120">IFERROR(VLOOKUP(VMI120,[1]MA!$A$6:$D$32,{2,3,4},0),IFERROR(VLOOKUP(VMI120,[1]MO!$A$6:$D$26,{2,3,4},0),IFERROR(VLOOKUP(VMI120,[1]MQ!$A$6:$D$26,{2,3,4},0),IFERROR(VLOOKUP(VMI120,[1]BA!$A$6:$H$184,{2,5,8},0),{"No encontrado","X","X"}))))</f>
        <v>ALAMBRE RECOCIDO</v>
      </c>
      <c r="VMK120" s="12" t="str">
        <v>Kg</v>
      </c>
      <c r="VML120" s="4">
        <v>22</v>
      </c>
      <c r="VMM120" s="1">
        <f t="shared" ref="VMM120" si="10090">(VMM118+VMM119)*0.03</f>
        <v>0.1</v>
      </c>
      <c r="VMN120" s="4">
        <f t="shared" si="3806"/>
        <v>2.2000000000000002</v>
      </c>
      <c r="VMQ120" s="1" t="s">
        <v>539</v>
      </c>
      <c r="VMR120" s="4" t="str" cm="1">
        <f t="array" ref="VMR120:VMT120">IFERROR(VLOOKUP(VMQ120,[1]MA!$A$6:$D$32,{2,3,4},0),IFERROR(VLOOKUP(VMQ120,[1]MO!$A$6:$D$26,{2,3,4},0),IFERROR(VLOOKUP(VMQ120,[1]MQ!$A$6:$D$26,{2,3,4},0),IFERROR(VLOOKUP(VMQ120,[1]BA!$A$6:$H$184,{2,5,8},0),{"No encontrado","X","X"}))))</f>
        <v>ALAMBRE RECOCIDO</v>
      </c>
      <c r="VMS120" s="12" t="str">
        <v>Kg</v>
      </c>
      <c r="VMT120" s="4">
        <v>22</v>
      </c>
      <c r="VMU120" s="1">
        <f t="shared" ref="VMU120" si="10091">(VMU118+VMU119)*0.03</f>
        <v>0.1</v>
      </c>
      <c r="VMV120" s="4">
        <f t="shared" si="3808"/>
        <v>2.2000000000000002</v>
      </c>
      <c r="VMY120" s="1" t="s">
        <v>539</v>
      </c>
      <c r="VMZ120" s="4" t="str" cm="1">
        <f t="array" ref="VMZ120:VNB120">IFERROR(VLOOKUP(VMY120,[1]MA!$A$6:$D$32,{2,3,4},0),IFERROR(VLOOKUP(VMY120,[1]MO!$A$6:$D$26,{2,3,4},0),IFERROR(VLOOKUP(VMY120,[1]MQ!$A$6:$D$26,{2,3,4},0),IFERROR(VLOOKUP(VMY120,[1]BA!$A$6:$H$184,{2,5,8},0),{"No encontrado","X","X"}))))</f>
        <v>ALAMBRE RECOCIDO</v>
      </c>
      <c r="VNA120" s="12" t="str">
        <v>Kg</v>
      </c>
      <c r="VNB120" s="4">
        <v>22</v>
      </c>
      <c r="VNC120" s="1">
        <f t="shared" ref="VNC120" si="10092">(VNC118+VNC119)*0.03</f>
        <v>0.1</v>
      </c>
      <c r="VND120" s="4">
        <f t="shared" si="3810"/>
        <v>2.2000000000000002</v>
      </c>
      <c r="VNG120" s="1" t="s">
        <v>539</v>
      </c>
      <c r="VNH120" s="4" t="str" cm="1">
        <f t="array" ref="VNH120:VNJ120">IFERROR(VLOOKUP(VNG120,[1]MA!$A$6:$D$32,{2,3,4},0),IFERROR(VLOOKUP(VNG120,[1]MO!$A$6:$D$26,{2,3,4},0),IFERROR(VLOOKUP(VNG120,[1]MQ!$A$6:$D$26,{2,3,4},0),IFERROR(VLOOKUP(VNG120,[1]BA!$A$6:$H$184,{2,5,8},0),{"No encontrado","X","X"}))))</f>
        <v>ALAMBRE RECOCIDO</v>
      </c>
      <c r="VNI120" s="12" t="str">
        <v>Kg</v>
      </c>
      <c r="VNJ120" s="4">
        <v>22</v>
      </c>
      <c r="VNK120" s="1">
        <f t="shared" ref="VNK120" si="10093">(VNK118+VNK119)*0.03</f>
        <v>0.1</v>
      </c>
      <c r="VNL120" s="4">
        <f t="shared" si="3812"/>
        <v>2.2000000000000002</v>
      </c>
      <c r="VNO120" s="1" t="s">
        <v>539</v>
      </c>
      <c r="VNP120" s="4" t="str" cm="1">
        <f t="array" ref="VNP120:VNR120">IFERROR(VLOOKUP(VNO120,[1]MA!$A$6:$D$32,{2,3,4},0),IFERROR(VLOOKUP(VNO120,[1]MO!$A$6:$D$26,{2,3,4},0),IFERROR(VLOOKUP(VNO120,[1]MQ!$A$6:$D$26,{2,3,4},0),IFERROR(VLOOKUP(VNO120,[1]BA!$A$6:$H$184,{2,5,8},0),{"No encontrado","X","X"}))))</f>
        <v>ALAMBRE RECOCIDO</v>
      </c>
      <c r="VNQ120" s="12" t="str">
        <v>Kg</v>
      </c>
      <c r="VNR120" s="4">
        <v>22</v>
      </c>
      <c r="VNS120" s="1">
        <f t="shared" ref="VNS120" si="10094">(VNS118+VNS119)*0.03</f>
        <v>0.1</v>
      </c>
      <c r="VNT120" s="4">
        <f t="shared" si="3814"/>
        <v>2.2000000000000002</v>
      </c>
      <c r="VNW120" s="1" t="s">
        <v>539</v>
      </c>
      <c r="VNX120" s="4" t="str" cm="1">
        <f t="array" ref="VNX120:VNZ120">IFERROR(VLOOKUP(VNW120,[1]MA!$A$6:$D$32,{2,3,4},0),IFERROR(VLOOKUP(VNW120,[1]MO!$A$6:$D$26,{2,3,4},0),IFERROR(VLOOKUP(VNW120,[1]MQ!$A$6:$D$26,{2,3,4},0),IFERROR(VLOOKUP(VNW120,[1]BA!$A$6:$H$184,{2,5,8},0),{"No encontrado","X","X"}))))</f>
        <v>ALAMBRE RECOCIDO</v>
      </c>
      <c r="VNY120" s="12" t="str">
        <v>Kg</v>
      </c>
      <c r="VNZ120" s="4">
        <v>22</v>
      </c>
      <c r="VOA120" s="1">
        <f t="shared" ref="VOA120" si="10095">(VOA118+VOA119)*0.03</f>
        <v>0.1</v>
      </c>
      <c r="VOB120" s="4">
        <f t="shared" si="3816"/>
        <v>2.2000000000000002</v>
      </c>
      <c r="VOE120" s="1" t="s">
        <v>539</v>
      </c>
      <c r="VOF120" s="4" t="str" cm="1">
        <f t="array" ref="VOF120:VOH120">IFERROR(VLOOKUP(VOE120,[1]MA!$A$6:$D$32,{2,3,4},0),IFERROR(VLOOKUP(VOE120,[1]MO!$A$6:$D$26,{2,3,4},0),IFERROR(VLOOKUP(VOE120,[1]MQ!$A$6:$D$26,{2,3,4},0),IFERROR(VLOOKUP(VOE120,[1]BA!$A$6:$H$184,{2,5,8},0),{"No encontrado","X","X"}))))</f>
        <v>ALAMBRE RECOCIDO</v>
      </c>
      <c r="VOG120" s="12" t="str">
        <v>Kg</v>
      </c>
      <c r="VOH120" s="4">
        <v>22</v>
      </c>
      <c r="VOI120" s="1">
        <f t="shared" ref="VOI120" si="10096">(VOI118+VOI119)*0.03</f>
        <v>0.1</v>
      </c>
      <c r="VOJ120" s="4">
        <f t="shared" si="3818"/>
        <v>2.2000000000000002</v>
      </c>
      <c r="VOM120" s="1" t="s">
        <v>539</v>
      </c>
      <c r="VON120" s="4" t="str" cm="1">
        <f t="array" ref="VON120:VOP120">IFERROR(VLOOKUP(VOM120,[1]MA!$A$6:$D$32,{2,3,4},0),IFERROR(VLOOKUP(VOM120,[1]MO!$A$6:$D$26,{2,3,4},0),IFERROR(VLOOKUP(VOM120,[1]MQ!$A$6:$D$26,{2,3,4},0),IFERROR(VLOOKUP(VOM120,[1]BA!$A$6:$H$184,{2,5,8},0),{"No encontrado","X","X"}))))</f>
        <v>ALAMBRE RECOCIDO</v>
      </c>
      <c r="VOO120" s="12" t="str">
        <v>Kg</v>
      </c>
      <c r="VOP120" s="4">
        <v>22</v>
      </c>
      <c r="VOQ120" s="1">
        <f t="shared" ref="VOQ120" si="10097">(VOQ118+VOQ119)*0.03</f>
        <v>0.1</v>
      </c>
      <c r="VOR120" s="4">
        <f t="shared" si="3820"/>
        <v>2.2000000000000002</v>
      </c>
      <c r="VOU120" s="1" t="s">
        <v>539</v>
      </c>
      <c r="VOV120" s="4" t="str" cm="1">
        <f t="array" ref="VOV120:VOX120">IFERROR(VLOOKUP(VOU120,[1]MA!$A$6:$D$32,{2,3,4},0),IFERROR(VLOOKUP(VOU120,[1]MO!$A$6:$D$26,{2,3,4},0),IFERROR(VLOOKUP(VOU120,[1]MQ!$A$6:$D$26,{2,3,4},0),IFERROR(VLOOKUP(VOU120,[1]BA!$A$6:$H$184,{2,5,8},0),{"No encontrado","X","X"}))))</f>
        <v>ALAMBRE RECOCIDO</v>
      </c>
      <c r="VOW120" s="12" t="str">
        <v>Kg</v>
      </c>
      <c r="VOX120" s="4">
        <v>22</v>
      </c>
      <c r="VOY120" s="1">
        <f t="shared" ref="VOY120" si="10098">(VOY118+VOY119)*0.03</f>
        <v>0.1</v>
      </c>
      <c r="VOZ120" s="4">
        <f t="shared" si="3822"/>
        <v>2.2000000000000002</v>
      </c>
      <c r="VPC120" s="1" t="s">
        <v>539</v>
      </c>
      <c r="VPD120" s="4" t="str" cm="1">
        <f t="array" ref="VPD120:VPF120">IFERROR(VLOOKUP(VPC120,[1]MA!$A$6:$D$32,{2,3,4},0),IFERROR(VLOOKUP(VPC120,[1]MO!$A$6:$D$26,{2,3,4},0),IFERROR(VLOOKUP(VPC120,[1]MQ!$A$6:$D$26,{2,3,4},0),IFERROR(VLOOKUP(VPC120,[1]BA!$A$6:$H$184,{2,5,8},0),{"No encontrado","X","X"}))))</f>
        <v>ALAMBRE RECOCIDO</v>
      </c>
      <c r="VPE120" s="12" t="str">
        <v>Kg</v>
      </c>
      <c r="VPF120" s="4">
        <v>22</v>
      </c>
      <c r="VPG120" s="1">
        <f t="shared" ref="VPG120" si="10099">(VPG118+VPG119)*0.03</f>
        <v>0.1</v>
      </c>
      <c r="VPH120" s="4">
        <f t="shared" si="3824"/>
        <v>2.2000000000000002</v>
      </c>
      <c r="VPK120" s="1" t="s">
        <v>539</v>
      </c>
      <c r="VPL120" s="4" t="str" cm="1">
        <f t="array" ref="VPL120:VPN120">IFERROR(VLOOKUP(VPK120,[1]MA!$A$6:$D$32,{2,3,4},0),IFERROR(VLOOKUP(VPK120,[1]MO!$A$6:$D$26,{2,3,4},0),IFERROR(VLOOKUP(VPK120,[1]MQ!$A$6:$D$26,{2,3,4},0),IFERROR(VLOOKUP(VPK120,[1]BA!$A$6:$H$184,{2,5,8},0),{"No encontrado","X","X"}))))</f>
        <v>ALAMBRE RECOCIDO</v>
      </c>
      <c r="VPM120" s="12" t="str">
        <v>Kg</v>
      </c>
      <c r="VPN120" s="4">
        <v>22</v>
      </c>
      <c r="VPO120" s="1">
        <f t="shared" ref="VPO120" si="10100">(VPO118+VPO119)*0.03</f>
        <v>0.1</v>
      </c>
      <c r="VPP120" s="4">
        <f t="shared" si="3826"/>
        <v>2.2000000000000002</v>
      </c>
      <c r="VPS120" s="1" t="s">
        <v>539</v>
      </c>
      <c r="VPT120" s="4" t="str" cm="1">
        <f t="array" ref="VPT120:VPV120">IFERROR(VLOOKUP(VPS120,[1]MA!$A$6:$D$32,{2,3,4},0),IFERROR(VLOOKUP(VPS120,[1]MO!$A$6:$D$26,{2,3,4},0),IFERROR(VLOOKUP(VPS120,[1]MQ!$A$6:$D$26,{2,3,4},0),IFERROR(VLOOKUP(VPS120,[1]BA!$A$6:$H$184,{2,5,8},0),{"No encontrado","X","X"}))))</f>
        <v>ALAMBRE RECOCIDO</v>
      </c>
      <c r="VPU120" s="12" t="str">
        <v>Kg</v>
      </c>
      <c r="VPV120" s="4">
        <v>22</v>
      </c>
      <c r="VPW120" s="1">
        <f t="shared" ref="VPW120" si="10101">(VPW118+VPW119)*0.03</f>
        <v>0.1</v>
      </c>
      <c r="VPX120" s="4">
        <f t="shared" si="3828"/>
        <v>2.2000000000000002</v>
      </c>
      <c r="VQA120" s="1" t="s">
        <v>539</v>
      </c>
      <c r="VQB120" s="4" t="str" cm="1">
        <f t="array" ref="VQB120:VQD120">IFERROR(VLOOKUP(VQA120,[1]MA!$A$6:$D$32,{2,3,4},0),IFERROR(VLOOKUP(VQA120,[1]MO!$A$6:$D$26,{2,3,4},0),IFERROR(VLOOKUP(VQA120,[1]MQ!$A$6:$D$26,{2,3,4},0),IFERROR(VLOOKUP(VQA120,[1]BA!$A$6:$H$184,{2,5,8},0),{"No encontrado","X","X"}))))</f>
        <v>ALAMBRE RECOCIDO</v>
      </c>
      <c r="VQC120" s="12" t="str">
        <v>Kg</v>
      </c>
      <c r="VQD120" s="4">
        <v>22</v>
      </c>
      <c r="VQE120" s="1">
        <f t="shared" ref="VQE120" si="10102">(VQE118+VQE119)*0.03</f>
        <v>0.1</v>
      </c>
      <c r="VQF120" s="4">
        <f t="shared" si="3830"/>
        <v>2.2000000000000002</v>
      </c>
      <c r="VQI120" s="1" t="s">
        <v>539</v>
      </c>
      <c r="VQJ120" s="4" t="str" cm="1">
        <f t="array" ref="VQJ120:VQL120">IFERROR(VLOOKUP(VQI120,[1]MA!$A$6:$D$32,{2,3,4},0),IFERROR(VLOOKUP(VQI120,[1]MO!$A$6:$D$26,{2,3,4},0),IFERROR(VLOOKUP(VQI120,[1]MQ!$A$6:$D$26,{2,3,4},0),IFERROR(VLOOKUP(VQI120,[1]BA!$A$6:$H$184,{2,5,8},0),{"No encontrado","X","X"}))))</f>
        <v>ALAMBRE RECOCIDO</v>
      </c>
      <c r="VQK120" s="12" t="str">
        <v>Kg</v>
      </c>
      <c r="VQL120" s="4">
        <v>22</v>
      </c>
      <c r="VQM120" s="1">
        <f t="shared" ref="VQM120" si="10103">(VQM118+VQM119)*0.03</f>
        <v>0.1</v>
      </c>
      <c r="VQN120" s="4">
        <f t="shared" si="3832"/>
        <v>2.2000000000000002</v>
      </c>
      <c r="VQQ120" s="1" t="s">
        <v>539</v>
      </c>
      <c r="VQR120" s="4" t="str" cm="1">
        <f t="array" ref="VQR120:VQT120">IFERROR(VLOOKUP(VQQ120,[1]MA!$A$6:$D$32,{2,3,4},0),IFERROR(VLOOKUP(VQQ120,[1]MO!$A$6:$D$26,{2,3,4},0),IFERROR(VLOOKUP(VQQ120,[1]MQ!$A$6:$D$26,{2,3,4},0),IFERROR(VLOOKUP(VQQ120,[1]BA!$A$6:$H$184,{2,5,8},0),{"No encontrado","X","X"}))))</f>
        <v>ALAMBRE RECOCIDO</v>
      </c>
      <c r="VQS120" s="12" t="str">
        <v>Kg</v>
      </c>
      <c r="VQT120" s="4">
        <v>22</v>
      </c>
      <c r="VQU120" s="1">
        <f t="shared" ref="VQU120" si="10104">(VQU118+VQU119)*0.03</f>
        <v>0.1</v>
      </c>
      <c r="VQV120" s="4">
        <f t="shared" si="3834"/>
        <v>2.2000000000000002</v>
      </c>
      <c r="VQY120" s="1" t="s">
        <v>539</v>
      </c>
      <c r="VQZ120" s="4" t="str" cm="1">
        <f t="array" ref="VQZ120:VRB120">IFERROR(VLOOKUP(VQY120,[1]MA!$A$6:$D$32,{2,3,4},0),IFERROR(VLOOKUP(VQY120,[1]MO!$A$6:$D$26,{2,3,4},0),IFERROR(VLOOKUP(VQY120,[1]MQ!$A$6:$D$26,{2,3,4},0),IFERROR(VLOOKUP(VQY120,[1]BA!$A$6:$H$184,{2,5,8},0),{"No encontrado","X","X"}))))</f>
        <v>ALAMBRE RECOCIDO</v>
      </c>
      <c r="VRA120" s="12" t="str">
        <v>Kg</v>
      </c>
      <c r="VRB120" s="4">
        <v>22</v>
      </c>
      <c r="VRC120" s="1">
        <f t="shared" ref="VRC120" si="10105">(VRC118+VRC119)*0.03</f>
        <v>0.1</v>
      </c>
      <c r="VRD120" s="4">
        <f t="shared" si="3836"/>
        <v>2.2000000000000002</v>
      </c>
      <c r="VRG120" s="1" t="s">
        <v>539</v>
      </c>
      <c r="VRH120" s="4" t="str" cm="1">
        <f t="array" ref="VRH120:VRJ120">IFERROR(VLOOKUP(VRG120,[1]MA!$A$6:$D$32,{2,3,4},0),IFERROR(VLOOKUP(VRG120,[1]MO!$A$6:$D$26,{2,3,4},0),IFERROR(VLOOKUP(VRG120,[1]MQ!$A$6:$D$26,{2,3,4},0),IFERROR(VLOOKUP(VRG120,[1]BA!$A$6:$H$184,{2,5,8},0),{"No encontrado","X","X"}))))</f>
        <v>ALAMBRE RECOCIDO</v>
      </c>
      <c r="VRI120" s="12" t="str">
        <v>Kg</v>
      </c>
      <c r="VRJ120" s="4">
        <v>22</v>
      </c>
      <c r="VRK120" s="1">
        <f t="shared" ref="VRK120" si="10106">(VRK118+VRK119)*0.03</f>
        <v>0.1</v>
      </c>
      <c r="VRL120" s="4">
        <f t="shared" si="3838"/>
        <v>2.2000000000000002</v>
      </c>
      <c r="VRO120" s="1" t="s">
        <v>539</v>
      </c>
      <c r="VRP120" s="4" t="str" cm="1">
        <f t="array" ref="VRP120:VRR120">IFERROR(VLOOKUP(VRO120,[1]MA!$A$6:$D$32,{2,3,4},0),IFERROR(VLOOKUP(VRO120,[1]MO!$A$6:$D$26,{2,3,4},0),IFERROR(VLOOKUP(VRO120,[1]MQ!$A$6:$D$26,{2,3,4},0),IFERROR(VLOOKUP(VRO120,[1]BA!$A$6:$H$184,{2,5,8},0),{"No encontrado","X","X"}))))</f>
        <v>ALAMBRE RECOCIDO</v>
      </c>
      <c r="VRQ120" s="12" t="str">
        <v>Kg</v>
      </c>
      <c r="VRR120" s="4">
        <v>22</v>
      </c>
      <c r="VRS120" s="1">
        <f t="shared" ref="VRS120" si="10107">(VRS118+VRS119)*0.03</f>
        <v>0.1</v>
      </c>
      <c r="VRT120" s="4">
        <f t="shared" si="3840"/>
        <v>2.2000000000000002</v>
      </c>
      <c r="VRW120" s="1" t="s">
        <v>539</v>
      </c>
      <c r="VRX120" s="4" t="str" cm="1">
        <f t="array" ref="VRX120:VRZ120">IFERROR(VLOOKUP(VRW120,[1]MA!$A$6:$D$32,{2,3,4},0),IFERROR(VLOOKUP(VRW120,[1]MO!$A$6:$D$26,{2,3,4},0),IFERROR(VLOOKUP(VRW120,[1]MQ!$A$6:$D$26,{2,3,4},0),IFERROR(VLOOKUP(VRW120,[1]BA!$A$6:$H$184,{2,5,8},0),{"No encontrado","X","X"}))))</f>
        <v>ALAMBRE RECOCIDO</v>
      </c>
      <c r="VRY120" s="12" t="str">
        <v>Kg</v>
      </c>
      <c r="VRZ120" s="4">
        <v>22</v>
      </c>
      <c r="VSA120" s="1">
        <f t="shared" ref="VSA120" si="10108">(VSA118+VSA119)*0.03</f>
        <v>0.1</v>
      </c>
      <c r="VSB120" s="4">
        <f t="shared" si="3842"/>
        <v>2.2000000000000002</v>
      </c>
      <c r="VSE120" s="1" t="s">
        <v>539</v>
      </c>
      <c r="VSF120" s="4" t="str" cm="1">
        <f t="array" ref="VSF120:VSH120">IFERROR(VLOOKUP(VSE120,[1]MA!$A$6:$D$32,{2,3,4},0),IFERROR(VLOOKUP(VSE120,[1]MO!$A$6:$D$26,{2,3,4},0),IFERROR(VLOOKUP(VSE120,[1]MQ!$A$6:$D$26,{2,3,4},0),IFERROR(VLOOKUP(VSE120,[1]BA!$A$6:$H$184,{2,5,8},0),{"No encontrado","X","X"}))))</f>
        <v>ALAMBRE RECOCIDO</v>
      </c>
      <c r="VSG120" s="12" t="str">
        <v>Kg</v>
      </c>
      <c r="VSH120" s="4">
        <v>22</v>
      </c>
      <c r="VSI120" s="1">
        <f t="shared" ref="VSI120" si="10109">(VSI118+VSI119)*0.03</f>
        <v>0.1</v>
      </c>
      <c r="VSJ120" s="4">
        <f t="shared" si="3844"/>
        <v>2.2000000000000002</v>
      </c>
      <c r="VSM120" s="1" t="s">
        <v>539</v>
      </c>
      <c r="VSN120" s="4" t="str" cm="1">
        <f t="array" ref="VSN120:VSP120">IFERROR(VLOOKUP(VSM120,[1]MA!$A$6:$D$32,{2,3,4},0),IFERROR(VLOOKUP(VSM120,[1]MO!$A$6:$D$26,{2,3,4},0),IFERROR(VLOOKUP(VSM120,[1]MQ!$A$6:$D$26,{2,3,4},0),IFERROR(VLOOKUP(VSM120,[1]BA!$A$6:$H$184,{2,5,8},0),{"No encontrado","X","X"}))))</f>
        <v>ALAMBRE RECOCIDO</v>
      </c>
      <c r="VSO120" s="12" t="str">
        <v>Kg</v>
      </c>
      <c r="VSP120" s="4">
        <v>22</v>
      </c>
      <c r="VSQ120" s="1">
        <f t="shared" ref="VSQ120" si="10110">(VSQ118+VSQ119)*0.03</f>
        <v>0.1</v>
      </c>
      <c r="VSR120" s="4">
        <f t="shared" si="3846"/>
        <v>2.2000000000000002</v>
      </c>
      <c r="VSU120" s="1" t="s">
        <v>539</v>
      </c>
      <c r="VSV120" s="4" t="str" cm="1">
        <f t="array" ref="VSV120:VSX120">IFERROR(VLOOKUP(VSU120,[1]MA!$A$6:$D$32,{2,3,4},0),IFERROR(VLOOKUP(VSU120,[1]MO!$A$6:$D$26,{2,3,4},0),IFERROR(VLOOKUP(VSU120,[1]MQ!$A$6:$D$26,{2,3,4},0),IFERROR(VLOOKUP(VSU120,[1]BA!$A$6:$H$184,{2,5,8},0),{"No encontrado","X","X"}))))</f>
        <v>ALAMBRE RECOCIDO</v>
      </c>
      <c r="VSW120" s="12" t="str">
        <v>Kg</v>
      </c>
      <c r="VSX120" s="4">
        <v>22</v>
      </c>
      <c r="VSY120" s="1">
        <f t="shared" ref="VSY120" si="10111">(VSY118+VSY119)*0.03</f>
        <v>0.1</v>
      </c>
      <c r="VSZ120" s="4">
        <f t="shared" si="3848"/>
        <v>2.2000000000000002</v>
      </c>
      <c r="VTC120" s="1" t="s">
        <v>539</v>
      </c>
      <c r="VTD120" s="4" t="str" cm="1">
        <f t="array" ref="VTD120:VTF120">IFERROR(VLOOKUP(VTC120,[1]MA!$A$6:$D$32,{2,3,4},0),IFERROR(VLOOKUP(VTC120,[1]MO!$A$6:$D$26,{2,3,4},0),IFERROR(VLOOKUP(VTC120,[1]MQ!$A$6:$D$26,{2,3,4},0),IFERROR(VLOOKUP(VTC120,[1]BA!$A$6:$H$184,{2,5,8},0),{"No encontrado","X","X"}))))</f>
        <v>ALAMBRE RECOCIDO</v>
      </c>
      <c r="VTE120" s="12" t="str">
        <v>Kg</v>
      </c>
      <c r="VTF120" s="4">
        <v>22</v>
      </c>
      <c r="VTG120" s="1">
        <f t="shared" ref="VTG120" si="10112">(VTG118+VTG119)*0.03</f>
        <v>0.1</v>
      </c>
      <c r="VTH120" s="4">
        <f t="shared" si="3850"/>
        <v>2.2000000000000002</v>
      </c>
      <c r="VTK120" s="1" t="s">
        <v>539</v>
      </c>
      <c r="VTL120" s="4" t="str" cm="1">
        <f t="array" ref="VTL120:VTN120">IFERROR(VLOOKUP(VTK120,[1]MA!$A$6:$D$32,{2,3,4},0),IFERROR(VLOOKUP(VTK120,[1]MO!$A$6:$D$26,{2,3,4},0),IFERROR(VLOOKUP(VTK120,[1]MQ!$A$6:$D$26,{2,3,4},0),IFERROR(VLOOKUP(VTK120,[1]BA!$A$6:$H$184,{2,5,8},0),{"No encontrado","X","X"}))))</f>
        <v>ALAMBRE RECOCIDO</v>
      </c>
      <c r="VTM120" s="12" t="str">
        <v>Kg</v>
      </c>
      <c r="VTN120" s="4">
        <v>22</v>
      </c>
      <c r="VTO120" s="1">
        <f t="shared" ref="VTO120" si="10113">(VTO118+VTO119)*0.03</f>
        <v>0.1</v>
      </c>
      <c r="VTP120" s="4">
        <f t="shared" si="3852"/>
        <v>2.2000000000000002</v>
      </c>
      <c r="VTS120" s="1" t="s">
        <v>539</v>
      </c>
      <c r="VTT120" s="4" t="str" cm="1">
        <f t="array" ref="VTT120:VTV120">IFERROR(VLOOKUP(VTS120,[1]MA!$A$6:$D$32,{2,3,4},0),IFERROR(VLOOKUP(VTS120,[1]MO!$A$6:$D$26,{2,3,4},0),IFERROR(VLOOKUP(VTS120,[1]MQ!$A$6:$D$26,{2,3,4},0),IFERROR(VLOOKUP(VTS120,[1]BA!$A$6:$H$184,{2,5,8},0),{"No encontrado","X","X"}))))</f>
        <v>ALAMBRE RECOCIDO</v>
      </c>
      <c r="VTU120" s="12" t="str">
        <v>Kg</v>
      </c>
      <c r="VTV120" s="4">
        <v>22</v>
      </c>
      <c r="VTW120" s="1">
        <f t="shared" ref="VTW120" si="10114">(VTW118+VTW119)*0.03</f>
        <v>0.1</v>
      </c>
      <c r="VTX120" s="4">
        <f t="shared" si="3854"/>
        <v>2.2000000000000002</v>
      </c>
      <c r="VUA120" s="1" t="s">
        <v>539</v>
      </c>
      <c r="VUB120" s="4" t="str" cm="1">
        <f t="array" ref="VUB120:VUD120">IFERROR(VLOOKUP(VUA120,[1]MA!$A$6:$D$32,{2,3,4},0),IFERROR(VLOOKUP(VUA120,[1]MO!$A$6:$D$26,{2,3,4},0),IFERROR(VLOOKUP(VUA120,[1]MQ!$A$6:$D$26,{2,3,4},0),IFERROR(VLOOKUP(VUA120,[1]BA!$A$6:$H$184,{2,5,8},0),{"No encontrado","X","X"}))))</f>
        <v>ALAMBRE RECOCIDO</v>
      </c>
      <c r="VUC120" s="12" t="str">
        <v>Kg</v>
      </c>
      <c r="VUD120" s="4">
        <v>22</v>
      </c>
      <c r="VUE120" s="1">
        <f t="shared" ref="VUE120" si="10115">(VUE118+VUE119)*0.03</f>
        <v>0.1</v>
      </c>
      <c r="VUF120" s="4">
        <f t="shared" si="3856"/>
        <v>2.2000000000000002</v>
      </c>
      <c r="VUI120" s="1" t="s">
        <v>539</v>
      </c>
      <c r="VUJ120" s="4" t="str" cm="1">
        <f t="array" ref="VUJ120:VUL120">IFERROR(VLOOKUP(VUI120,[1]MA!$A$6:$D$32,{2,3,4},0),IFERROR(VLOOKUP(VUI120,[1]MO!$A$6:$D$26,{2,3,4},0),IFERROR(VLOOKUP(VUI120,[1]MQ!$A$6:$D$26,{2,3,4},0),IFERROR(VLOOKUP(VUI120,[1]BA!$A$6:$H$184,{2,5,8},0),{"No encontrado","X","X"}))))</f>
        <v>ALAMBRE RECOCIDO</v>
      </c>
      <c r="VUK120" s="12" t="str">
        <v>Kg</v>
      </c>
      <c r="VUL120" s="4">
        <v>22</v>
      </c>
      <c r="VUM120" s="1">
        <f t="shared" ref="VUM120" si="10116">(VUM118+VUM119)*0.03</f>
        <v>0.1</v>
      </c>
      <c r="VUN120" s="4">
        <f t="shared" si="3858"/>
        <v>2.2000000000000002</v>
      </c>
      <c r="VUQ120" s="1" t="s">
        <v>539</v>
      </c>
      <c r="VUR120" s="4" t="str" cm="1">
        <f t="array" ref="VUR120:VUT120">IFERROR(VLOOKUP(VUQ120,[1]MA!$A$6:$D$32,{2,3,4},0),IFERROR(VLOOKUP(VUQ120,[1]MO!$A$6:$D$26,{2,3,4},0),IFERROR(VLOOKUP(VUQ120,[1]MQ!$A$6:$D$26,{2,3,4},0),IFERROR(VLOOKUP(VUQ120,[1]BA!$A$6:$H$184,{2,5,8},0),{"No encontrado","X","X"}))))</f>
        <v>ALAMBRE RECOCIDO</v>
      </c>
      <c r="VUS120" s="12" t="str">
        <v>Kg</v>
      </c>
      <c r="VUT120" s="4">
        <v>22</v>
      </c>
      <c r="VUU120" s="1">
        <f t="shared" ref="VUU120" si="10117">(VUU118+VUU119)*0.03</f>
        <v>0.1</v>
      </c>
      <c r="VUV120" s="4">
        <f t="shared" si="3860"/>
        <v>2.2000000000000002</v>
      </c>
      <c r="VUY120" s="1" t="s">
        <v>539</v>
      </c>
      <c r="VUZ120" s="4" t="str" cm="1">
        <f t="array" ref="VUZ120:VVB120">IFERROR(VLOOKUP(VUY120,[1]MA!$A$6:$D$32,{2,3,4},0),IFERROR(VLOOKUP(VUY120,[1]MO!$A$6:$D$26,{2,3,4},0),IFERROR(VLOOKUP(VUY120,[1]MQ!$A$6:$D$26,{2,3,4},0),IFERROR(VLOOKUP(VUY120,[1]BA!$A$6:$H$184,{2,5,8},0),{"No encontrado","X","X"}))))</f>
        <v>ALAMBRE RECOCIDO</v>
      </c>
      <c r="VVA120" s="12" t="str">
        <v>Kg</v>
      </c>
      <c r="VVB120" s="4">
        <v>22</v>
      </c>
      <c r="VVC120" s="1">
        <f t="shared" ref="VVC120" si="10118">(VVC118+VVC119)*0.03</f>
        <v>0.1</v>
      </c>
      <c r="VVD120" s="4">
        <f t="shared" si="3862"/>
        <v>2.2000000000000002</v>
      </c>
      <c r="VVG120" s="1" t="s">
        <v>539</v>
      </c>
      <c r="VVH120" s="4" t="str" cm="1">
        <f t="array" ref="VVH120:VVJ120">IFERROR(VLOOKUP(VVG120,[1]MA!$A$6:$D$32,{2,3,4},0),IFERROR(VLOOKUP(VVG120,[1]MO!$A$6:$D$26,{2,3,4},0),IFERROR(VLOOKUP(VVG120,[1]MQ!$A$6:$D$26,{2,3,4},0),IFERROR(VLOOKUP(VVG120,[1]BA!$A$6:$H$184,{2,5,8},0),{"No encontrado","X","X"}))))</f>
        <v>ALAMBRE RECOCIDO</v>
      </c>
      <c r="VVI120" s="12" t="str">
        <v>Kg</v>
      </c>
      <c r="VVJ120" s="4">
        <v>22</v>
      </c>
      <c r="VVK120" s="1">
        <f t="shared" ref="VVK120" si="10119">(VVK118+VVK119)*0.03</f>
        <v>0.1</v>
      </c>
      <c r="VVL120" s="4">
        <f t="shared" si="3864"/>
        <v>2.2000000000000002</v>
      </c>
      <c r="VVO120" s="1" t="s">
        <v>539</v>
      </c>
      <c r="VVP120" s="4" t="str" cm="1">
        <f t="array" ref="VVP120:VVR120">IFERROR(VLOOKUP(VVO120,[1]MA!$A$6:$D$32,{2,3,4},0),IFERROR(VLOOKUP(VVO120,[1]MO!$A$6:$D$26,{2,3,4},0),IFERROR(VLOOKUP(VVO120,[1]MQ!$A$6:$D$26,{2,3,4},0),IFERROR(VLOOKUP(VVO120,[1]BA!$A$6:$H$184,{2,5,8},0),{"No encontrado","X","X"}))))</f>
        <v>ALAMBRE RECOCIDO</v>
      </c>
      <c r="VVQ120" s="12" t="str">
        <v>Kg</v>
      </c>
      <c r="VVR120" s="4">
        <v>22</v>
      </c>
      <c r="VVS120" s="1">
        <f t="shared" ref="VVS120" si="10120">(VVS118+VVS119)*0.03</f>
        <v>0.1</v>
      </c>
      <c r="VVT120" s="4">
        <f t="shared" si="3866"/>
        <v>2.2000000000000002</v>
      </c>
      <c r="VVW120" s="1" t="s">
        <v>539</v>
      </c>
      <c r="VVX120" s="4" t="str" cm="1">
        <f t="array" ref="VVX120:VVZ120">IFERROR(VLOOKUP(VVW120,[1]MA!$A$6:$D$32,{2,3,4},0),IFERROR(VLOOKUP(VVW120,[1]MO!$A$6:$D$26,{2,3,4},0),IFERROR(VLOOKUP(VVW120,[1]MQ!$A$6:$D$26,{2,3,4},0),IFERROR(VLOOKUP(VVW120,[1]BA!$A$6:$H$184,{2,5,8},0),{"No encontrado","X","X"}))))</f>
        <v>ALAMBRE RECOCIDO</v>
      </c>
      <c r="VVY120" s="12" t="str">
        <v>Kg</v>
      </c>
      <c r="VVZ120" s="4">
        <v>22</v>
      </c>
      <c r="VWA120" s="1">
        <f t="shared" ref="VWA120" si="10121">(VWA118+VWA119)*0.03</f>
        <v>0.1</v>
      </c>
      <c r="VWB120" s="4">
        <f t="shared" si="3868"/>
        <v>2.2000000000000002</v>
      </c>
      <c r="VWE120" s="1" t="s">
        <v>539</v>
      </c>
      <c r="VWF120" s="4" t="str" cm="1">
        <f t="array" ref="VWF120:VWH120">IFERROR(VLOOKUP(VWE120,[1]MA!$A$6:$D$32,{2,3,4},0),IFERROR(VLOOKUP(VWE120,[1]MO!$A$6:$D$26,{2,3,4},0),IFERROR(VLOOKUP(VWE120,[1]MQ!$A$6:$D$26,{2,3,4},0),IFERROR(VLOOKUP(VWE120,[1]BA!$A$6:$H$184,{2,5,8},0),{"No encontrado","X","X"}))))</f>
        <v>ALAMBRE RECOCIDO</v>
      </c>
      <c r="VWG120" s="12" t="str">
        <v>Kg</v>
      </c>
      <c r="VWH120" s="4">
        <v>22</v>
      </c>
      <c r="VWI120" s="1">
        <f t="shared" ref="VWI120" si="10122">(VWI118+VWI119)*0.03</f>
        <v>0.1</v>
      </c>
      <c r="VWJ120" s="4">
        <f t="shared" si="3870"/>
        <v>2.2000000000000002</v>
      </c>
      <c r="VWM120" s="1" t="s">
        <v>539</v>
      </c>
      <c r="VWN120" s="4" t="str" cm="1">
        <f t="array" ref="VWN120:VWP120">IFERROR(VLOOKUP(VWM120,[1]MA!$A$6:$D$32,{2,3,4},0),IFERROR(VLOOKUP(VWM120,[1]MO!$A$6:$D$26,{2,3,4},0),IFERROR(VLOOKUP(VWM120,[1]MQ!$A$6:$D$26,{2,3,4},0),IFERROR(VLOOKUP(VWM120,[1]BA!$A$6:$H$184,{2,5,8},0),{"No encontrado","X","X"}))))</f>
        <v>ALAMBRE RECOCIDO</v>
      </c>
      <c r="VWO120" s="12" t="str">
        <v>Kg</v>
      </c>
      <c r="VWP120" s="4">
        <v>22</v>
      </c>
      <c r="VWQ120" s="1">
        <f t="shared" ref="VWQ120" si="10123">(VWQ118+VWQ119)*0.03</f>
        <v>0.1</v>
      </c>
      <c r="VWR120" s="4">
        <f t="shared" si="3872"/>
        <v>2.2000000000000002</v>
      </c>
      <c r="VWU120" s="1" t="s">
        <v>539</v>
      </c>
      <c r="VWV120" s="4" t="str" cm="1">
        <f t="array" ref="VWV120:VWX120">IFERROR(VLOOKUP(VWU120,[1]MA!$A$6:$D$32,{2,3,4},0),IFERROR(VLOOKUP(VWU120,[1]MO!$A$6:$D$26,{2,3,4},0),IFERROR(VLOOKUP(VWU120,[1]MQ!$A$6:$D$26,{2,3,4},0),IFERROR(VLOOKUP(VWU120,[1]BA!$A$6:$H$184,{2,5,8},0),{"No encontrado","X","X"}))))</f>
        <v>ALAMBRE RECOCIDO</v>
      </c>
      <c r="VWW120" s="12" t="str">
        <v>Kg</v>
      </c>
      <c r="VWX120" s="4">
        <v>22</v>
      </c>
      <c r="VWY120" s="1">
        <f t="shared" ref="VWY120" si="10124">(VWY118+VWY119)*0.03</f>
        <v>0.1</v>
      </c>
      <c r="VWZ120" s="4">
        <f t="shared" si="3874"/>
        <v>2.2000000000000002</v>
      </c>
      <c r="VXC120" s="1" t="s">
        <v>539</v>
      </c>
      <c r="VXD120" s="4" t="str" cm="1">
        <f t="array" ref="VXD120:VXF120">IFERROR(VLOOKUP(VXC120,[1]MA!$A$6:$D$32,{2,3,4},0),IFERROR(VLOOKUP(VXC120,[1]MO!$A$6:$D$26,{2,3,4},0),IFERROR(VLOOKUP(VXC120,[1]MQ!$A$6:$D$26,{2,3,4},0),IFERROR(VLOOKUP(VXC120,[1]BA!$A$6:$H$184,{2,5,8},0),{"No encontrado","X","X"}))))</f>
        <v>ALAMBRE RECOCIDO</v>
      </c>
      <c r="VXE120" s="12" t="str">
        <v>Kg</v>
      </c>
      <c r="VXF120" s="4">
        <v>22</v>
      </c>
      <c r="VXG120" s="1">
        <f t="shared" ref="VXG120" si="10125">(VXG118+VXG119)*0.03</f>
        <v>0.1</v>
      </c>
      <c r="VXH120" s="4">
        <f t="shared" si="3876"/>
        <v>2.2000000000000002</v>
      </c>
      <c r="VXK120" s="1" t="s">
        <v>539</v>
      </c>
      <c r="VXL120" s="4" t="str" cm="1">
        <f t="array" ref="VXL120:VXN120">IFERROR(VLOOKUP(VXK120,[1]MA!$A$6:$D$32,{2,3,4},0),IFERROR(VLOOKUP(VXK120,[1]MO!$A$6:$D$26,{2,3,4},0),IFERROR(VLOOKUP(VXK120,[1]MQ!$A$6:$D$26,{2,3,4},0),IFERROR(VLOOKUP(VXK120,[1]BA!$A$6:$H$184,{2,5,8},0),{"No encontrado","X","X"}))))</f>
        <v>ALAMBRE RECOCIDO</v>
      </c>
      <c r="VXM120" s="12" t="str">
        <v>Kg</v>
      </c>
      <c r="VXN120" s="4">
        <v>22</v>
      </c>
      <c r="VXO120" s="1">
        <f t="shared" ref="VXO120" si="10126">(VXO118+VXO119)*0.03</f>
        <v>0.1</v>
      </c>
      <c r="VXP120" s="4">
        <f t="shared" si="3878"/>
        <v>2.2000000000000002</v>
      </c>
      <c r="VXS120" s="1" t="s">
        <v>539</v>
      </c>
      <c r="VXT120" s="4" t="str" cm="1">
        <f t="array" ref="VXT120:VXV120">IFERROR(VLOOKUP(VXS120,[1]MA!$A$6:$D$32,{2,3,4},0),IFERROR(VLOOKUP(VXS120,[1]MO!$A$6:$D$26,{2,3,4},0),IFERROR(VLOOKUP(VXS120,[1]MQ!$A$6:$D$26,{2,3,4},0),IFERROR(VLOOKUP(VXS120,[1]BA!$A$6:$H$184,{2,5,8},0),{"No encontrado","X","X"}))))</f>
        <v>ALAMBRE RECOCIDO</v>
      </c>
      <c r="VXU120" s="12" t="str">
        <v>Kg</v>
      </c>
      <c r="VXV120" s="4">
        <v>22</v>
      </c>
      <c r="VXW120" s="1">
        <f t="shared" ref="VXW120" si="10127">(VXW118+VXW119)*0.03</f>
        <v>0.1</v>
      </c>
      <c r="VXX120" s="4">
        <f t="shared" si="3880"/>
        <v>2.2000000000000002</v>
      </c>
      <c r="VYA120" s="1" t="s">
        <v>539</v>
      </c>
      <c r="VYB120" s="4" t="str" cm="1">
        <f t="array" ref="VYB120:VYD120">IFERROR(VLOOKUP(VYA120,[1]MA!$A$6:$D$32,{2,3,4},0),IFERROR(VLOOKUP(VYA120,[1]MO!$A$6:$D$26,{2,3,4},0),IFERROR(VLOOKUP(VYA120,[1]MQ!$A$6:$D$26,{2,3,4},0),IFERROR(VLOOKUP(VYA120,[1]BA!$A$6:$H$184,{2,5,8},0),{"No encontrado","X","X"}))))</f>
        <v>ALAMBRE RECOCIDO</v>
      </c>
      <c r="VYC120" s="12" t="str">
        <v>Kg</v>
      </c>
      <c r="VYD120" s="4">
        <v>22</v>
      </c>
      <c r="VYE120" s="1">
        <f t="shared" ref="VYE120" si="10128">(VYE118+VYE119)*0.03</f>
        <v>0.1</v>
      </c>
      <c r="VYF120" s="4">
        <f t="shared" si="3882"/>
        <v>2.2000000000000002</v>
      </c>
      <c r="VYI120" s="1" t="s">
        <v>539</v>
      </c>
      <c r="VYJ120" s="4" t="str" cm="1">
        <f t="array" ref="VYJ120:VYL120">IFERROR(VLOOKUP(VYI120,[1]MA!$A$6:$D$32,{2,3,4},0),IFERROR(VLOOKUP(VYI120,[1]MO!$A$6:$D$26,{2,3,4},0),IFERROR(VLOOKUP(VYI120,[1]MQ!$A$6:$D$26,{2,3,4},0),IFERROR(VLOOKUP(VYI120,[1]BA!$A$6:$H$184,{2,5,8},0),{"No encontrado","X","X"}))))</f>
        <v>ALAMBRE RECOCIDO</v>
      </c>
      <c r="VYK120" s="12" t="str">
        <v>Kg</v>
      </c>
      <c r="VYL120" s="4">
        <v>22</v>
      </c>
      <c r="VYM120" s="1">
        <f t="shared" ref="VYM120" si="10129">(VYM118+VYM119)*0.03</f>
        <v>0.1</v>
      </c>
      <c r="VYN120" s="4">
        <f t="shared" si="3884"/>
        <v>2.2000000000000002</v>
      </c>
      <c r="VYQ120" s="1" t="s">
        <v>539</v>
      </c>
      <c r="VYR120" s="4" t="str" cm="1">
        <f t="array" ref="VYR120:VYT120">IFERROR(VLOOKUP(VYQ120,[1]MA!$A$6:$D$32,{2,3,4},0),IFERROR(VLOOKUP(VYQ120,[1]MO!$A$6:$D$26,{2,3,4},0),IFERROR(VLOOKUP(VYQ120,[1]MQ!$A$6:$D$26,{2,3,4},0),IFERROR(VLOOKUP(VYQ120,[1]BA!$A$6:$H$184,{2,5,8},0),{"No encontrado","X","X"}))))</f>
        <v>ALAMBRE RECOCIDO</v>
      </c>
      <c r="VYS120" s="12" t="str">
        <v>Kg</v>
      </c>
      <c r="VYT120" s="4">
        <v>22</v>
      </c>
      <c r="VYU120" s="1">
        <f t="shared" ref="VYU120" si="10130">(VYU118+VYU119)*0.03</f>
        <v>0.1</v>
      </c>
      <c r="VYV120" s="4">
        <f t="shared" si="3886"/>
        <v>2.2000000000000002</v>
      </c>
      <c r="VYY120" s="1" t="s">
        <v>539</v>
      </c>
      <c r="VYZ120" s="4" t="str" cm="1">
        <f t="array" ref="VYZ120:VZB120">IFERROR(VLOOKUP(VYY120,[1]MA!$A$6:$D$32,{2,3,4},0),IFERROR(VLOOKUP(VYY120,[1]MO!$A$6:$D$26,{2,3,4},0),IFERROR(VLOOKUP(VYY120,[1]MQ!$A$6:$D$26,{2,3,4},0),IFERROR(VLOOKUP(VYY120,[1]BA!$A$6:$H$184,{2,5,8},0),{"No encontrado","X","X"}))))</f>
        <v>ALAMBRE RECOCIDO</v>
      </c>
      <c r="VZA120" s="12" t="str">
        <v>Kg</v>
      </c>
      <c r="VZB120" s="4">
        <v>22</v>
      </c>
      <c r="VZC120" s="1">
        <f t="shared" ref="VZC120" si="10131">(VZC118+VZC119)*0.03</f>
        <v>0.1</v>
      </c>
      <c r="VZD120" s="4">
        <f t="shared" si="3888"/>
        <v>2.2000000000000002</v>
      </c>
      <c r="VZG120" s="1" t="s">
        <v>539</v>
      </c>
      <c r="VZH120" s="4" t="str" cm="1">
        <f t="array" ref="VZH120:VZJ120">IFERROR(VLOOKUP(VZG120,[1]MA!$A$6:$D$32,{2,3,4},0),IFERROR(VLOOKUP(VZG120,[1]MO!$A$6:$D$26,{2,3,4},0),IFERROR(VLOOKUP(VZG120,[1]MQ!$A$6:$D$26,{2,3,4},0),IFERROR(VLOOKUP(VZG120,[1]BA!$A$6:$H$184,{2,5,8},0),{"No encontrado","X","X"}))))</f>
        <v>ALAMBRE RECOCIDO</v>
      </c>
      <c r="VZI120" s="12" t="str">
        <v>Kg</v>
      </c>
      <c r="VZJ120" s="4">
        <v>22</v>
      </c>
      <c r="VZK120" s="1">
        <f t="shared" ref="VZK120" si="10132">(VZK118+VZK119)*0.03</f>
        <v>0.1</v>
      </c>
      <c r="VZL120" s="4">
        <f t="shared" si="3890"/>
        <v>2.2000000000000002</v>
      </c>
      <c r="VZO120" s="1" t="s">
        <v>539</v>
      </c>
      <c r="VZP120" s="4" t="str" cm="1">
        <f t="array" ref="VZP120:VZR120">IFERROR(VLOOKUP(VZO120,[1]MA!$A$6:$D$32,{2,3,4},0),IFERROR(VLOOKUP(VZO120,[1]MO!$A$6:$D$26,{2,3,4},0),IFERROR(VLOOKUP(VZO120,[1]MQ!$A$6:$D$26,{2,3,4},0),IFERROR(VLOOKUP(VZO120,[1]BA!$A$6:$H$184,{2,5,8},0),{"No encontrado","X","X"}))))</f>
        <v>ALAMBRE RECOCIDO</v>
      </c>
      <c r="VZQ120" s="12" t="str">
        <v>Kg</v>
      </c>
      <c r="VZR120" s="4">
        <v>22</v>
      </c>
      <c r="VZS120" s="1">
        <f t="shared" ref="VZS120" si="10133">(VZS118+VZS119)*0.03</f>
        <v>0.1</v>
      </c>
      <c r="VZT120" s="4">
        <f t="shared" si="3892"/>
        <v>2.2000000000000002</v>
      </c>
      <c r="VZW120" s="1" t="s">
        <v>539</v>
      </c>
      <c r="VZX120" s="4" t="str" cm="1">
        <f t="array" ref="VZX120:VZZ120">IFERROR(VLOOKUP(VZW120,[1]MA!$A$6:$D$32,{2,3,4},0),IFERROR(VLOOKUP(VZW120,[1]MO!$A$6:$D$26,{2,3,4},0),IFERROR(VLOOKUP(VZW120,[1]MQ!$A$6:$D$26,{2,3,4},0),IFERROR(VLOOKUP(VZW120,[1]BA!$A$6:$H$184,{2,5,8},0),{"No encontrado","X","X"}))))</f>
        <v>ALAMBRE RECOCIDO</v>
      </c>
      <c r="VZY120" s="12" t="str">
        <v>Kg</v>
      </c>
      <c r="VZZ120" s="4">
        <v>22</v>
      </c>
      <c r="WAA120" s="1">
        <f t="shared" ref="WAA120" si="10134">(WAA118+WAA119)*0.03</f>
        <v>0.1</v>
      </c>
      <c r="WAB120" s="4">
        <f t="shared" si="3894"/>
        <v>2.2000000000000002</v>
      </c>
      <c r="WAE120" s="1" t="s">
        <v>539</v>
      </c>
      <c r="WAF120" s="4" t="str" cm="1">
        <f t="array" ref="WAF120:WAH120">IFERROR(VLOOKUP(WAE120,[1]MA!$A$6:$D$32,{2,3,4},0),IFERROR(VLOOKUP(WAE120,[1]MO!$A$6:$D$26,{2,3,4},0),IFERROR(VLOOKUP(WAE120,[1]MQ!$A$6:$D$26,{2,3,4},0),IFERROR(VLOOKUP(WAE120,[1]BA!$A$6:$H$184,{2,5,8},0),{"No encontrado","X","X"}))))</f>
        <v>ALAMBRE RECOCIDO</v>
      </c>
      <c r="WAG120" s="12" t="str">
        <v>Kg</v>
      </c>
      <c r="WAH120" s="4">
        <v>22</v>
      </c>
      <c r="WAI120" s="1">
        <f t="shared" ref="WAI120" si="10135">(WAI118+WAI119)*0.03</f>
        <v>0.1</v>
      </c>
      <c r="WAJ120" s="4">
        <f t="shared" si="3896"/>
        <v>2.2000000000000002</v>
      </c>
      <c r="WAM120" s="1" t="s">
        <v>539</v>
      </c>
      <c r="WAN120" s="4" t="str" cm="1">
        <f t="array" ref="WAN120:WAP120">IFERROR(VLOOKUP(WAM120,[1]MA!$A$6:$D$32,{2,3,4},0),IFERROR(VLOOKUP(WAM120,[1]MO!$A$6:$D$26,{2,3,4},0),IFERROR(VLOOKUP(WAM120,[1]MQ!$A$6:$D$26,{2,3,4},0),IFERROR(VLOOKUP(WAM120,[1]BA!$A$6:$H$184,{2,5,8},0),{"No encontrado","X","X"}))))</f>
        <v>ALAMBRE RECOCIDO</v>
      </c>
      <c r="WAO120" s="12" t="str">
        <v>Kg</v>
      </c>
      <c r="WAP120" s="4">
        <v>22</v>
      </c>
      <c r="WAQ120" s="1">
        <f t="shared" ref="WAQ120" si="10136">(WAQ118+WAQ119)*0.03</f>
        <v>0.1</v>
      </c>
      <c r="WAR120" s="4">
        <f t="shared" si="3898"/>
        <v>2.2000000000000002</v>
      </c>
      <c r="WAU120" s="1" t="s">
        <v>539</v>
      </c>
      <c r="WAV120" s="4" t="str" cm="1">
        <f t="array" ref="WAV120:WAX120">IFERROR(VLOOKUP(WAU120,[1]MA!$A$6:$D$32,{2,3,4},0),IFERROR(VLOOKUP(WAU120,[1]MO!$A$6:$D$26,{2,3,4},0),IFERROR(VLOOKUP(WAU120,[1]MQ!$A$6:$D$26,{2,3,4},0),IFERROR(VLOOKUP(WAU120,[1]BA!$A$6:$H$184,{2,5,8},0),{"No encontrado","X","X"}))))</f>
        <v>ALAMBRE RECOCIDO</v>
      </c>
      <c r="WAW120" s="12" t="str">
        <v>Kg</v>
      </c>
      <c r="WAX120" s="4">
        <v>22</v>
      </c>
      <c r="WAY120" s="1">
        <f t="shared" ref="WAY120" si="10137">(WAY118+WAY119)*0.03</f>
        <v>0.1</v>
      </c>
      <c r="WAZ120" s="4">
        <f t="shared" si="3900"/>
        <v>2.2000000000000002</v>
      </c>
      <c r="WBC120" s="1" t="s">
        <v>539</v>
      </c>
      <c r="WBD120" s="4" t="str" cm="1">
        <f t="array" ref="WBD120:WBF120">IFERROR(VLOOKUP(WBC120,[1]MA!$A$6:$D$32,{2,3,4},0),IFERROR(VLOOKUP(WBC120,[1]MO!$A$6:$D$26,{2,3,4},0),IFERROR(VLOOKUP(WBC120,[1]MQ!$A$6:$D$26,{2,3,4},0),IFERROR(VLOOKUP(WBC120,[1]BA!$A$6:$H$184,{2,5,8},0),{"No encontrado","X","X"}))))</f>
        <v>ALAMBRE RECOCIDO</v>
      </c>
      <c r="WBE120" s="12" t="str">
        <v>Kg</v>
      </c>
      <c r="WBF120" s="4">
        <v>22</v>
      </c>
      <c r="WBG120" s="1">
        <f t="shared" ref="WBG120" si="10138">(WBG118+WBG119)*0.03</f>
        <v>0.1</v>
      </c>
      <c r="WBH120" s="4">
        <f t="shared" si="3902"/>
        <v>2.2000000000000002</v>
      </c>
      <c r="WBK120" s="1" t="s">
        <v>539</v>
      </c>
      <c r="WBL120" s="4" t="str" cm="1">
        <f t="array" ref="WBL120:WBN120">IFERROR(VLOOKUP(WBK120,[1]MA!$A$6:$D$32,{2,3,4},0),IFERROR(VLOOKUP(WBK120,[1]MO!$A$6:$D$26,{2,3,4},0),IFERROR(VLOOKUP(WBK120,[1]MQ!$A$6:$D$26,{2,3,4},0),IFERROR(VLOOKUP(WBK120,[1]BA!$A$6:$H$184,{2,5,8},0),{"No encontrado","X","X"}))))</f>
        <v>ALAMBRE RECOCIDO</v>
      </c>
      <c r="WBM120" s="12" t="str">
        <v>Kg</v>
      </c>
      <c r="WBN120" s="4">
        <v>22</v>
      </c>
      <c r="WBO120" s="1">
        <f t="shared" ref="WBO120" si="10139">(WBO118+WBO119)*0.03</f>
        <v>0.1</v>
      </c>
      <c r="WBP120" s="4">
        <f t="shared" si="3904"/>
        <v>2.2000000000000002</v>
      </c>
      <c r="WBS120" s="1" t="s">
        <v>539</v>
      </c>
      <c r="WBT120" s="4" t="str" cm="1">
        <f t="array" ref="WBT120:WBV120">IFERROR(VLOOKUP(WBS120,[1]MA!$A$6:$D$32,{2,3,4},0),IFERROR(VLOOKUP(WBS120,[1]MO!$A$6:$D$26,{2,3,4},0),IFERROR(VLOOKUP(WBS120,[1]MQ!$A$6:$D$26,{2,3,4},0),IFERROR(VLOOKUP(WBS120,[1]BA!$A$6:$H$184,{2,5,8},0),{"No encontrado","X","X"}))))</f>
        <v>ALAMBRE RECOCIDO</v>
      </c>
      <c r="WBU120" s="12" t="str">
        <v>Kg</v>
      </c>
      <c r="WBV120" s="4">
        <v>22</v>
      </c>
      <c r="WBW120" s="1">
        <f t="shared" ref="WBW120" si="10140">(WBW118+WBW119)*0.03</f>
        <v>0.1</v>
      </c>
      <c r="WBX120" s="4">
        <f t="shared" si="3906"/>
        <v>2.2000000000000002</v>
      </c>
      <c r="WCA120" s="1" t="s">
        <v>539</v>
      </c>
      <c r="WCB120" s="4" t="str" cm="1">
        <f t="array" ref="WCB120:WCD120">IFERROR(VLOOKUP(WCA120,[1]MA!$A$6:$D$32,{2,3,4},0),IFERROR(VLOOKUP(WCA120,[1]MO!$A$6:$D$26,{2,3,4},0),IFERROR(VLOOKUP(WCA120,[1]MQ!$A$6:$D$26,{2,3,4},0),IFERROR(VLOOKUP(WCA120,[1]BA!$A$6:$H$184,{2,5,8},0),{"No encontrado","X","X"}))))</f>
        <v>ALAMBRE RECOCIDO</v>
      </c>
      <c r="WCC120" s="12" t="str">
        <v>Kg</v>
      </c>
      <c r="WCD120" s="4">
        <v>22</v>
      </c>
      <c r="WCE120" s="1">
        <f t="shared" ref="WCE120" si="10141">(WCE118+WCE119)*0.03</f>
        <v>0.1</v>
      </c>
      <c r="WCF120" s="4">
        <f t="shared" si="3908"/>
        <v>2.2000000000000002</v>
      </c>
      <c r="WCI120" s="1" t="s">
        <v>539</v>
      </c>
      <c r="WCJ120" s="4" t="str" cm="1">
        <f t="array" ref="WCJ120:WCL120">IFERROR(VLOOKUP(WCI120,[1]MA!$A$6:$D$32,{2,3,4},0),IFERROR(VLOOKUP(WCI120,[1]MO!$A$6:$D$26,{2,3,4},0),IFERROR(VLOOKUP(WCI120,[1]MQ!$A$6:$D$26,{2,3,4},0),IFERROR(VLOOKUP(WCI120,[1]BA!$A$6:$H$184,{2,5,8},0),{"No encontrado","X","X"}))))</f>
        <v>ALAMBRE RECOCIDO</v>
      </c>
      <c r="WCK120" s="12" t="str">
        <v>Kg</v>
      </c>
      <c r="WCL120" s="4">
        <v>22</v>
      </c>
      <c r="WCM120" s="1">
        <f t="shared" ref="WCM120" si="10142">(WCM118+WCM119)*0.03</f>
        <v>0.1</v>
      </c>
      <c r="WCN120" s="4">
        <f t="shared" si="3910"/>
        <v>2.2000000000000002</v>
      </c>
      <c r="WCQ120" s="1" t="s">
        <v>539</v>
      </c>
      <c r="WCR120" s="4" t="str" cm="1">
        <f t="array" ref="WCR120:WCT120">IFERROR(VLOOKUP(WCQ120,[1]MA!$A$6:$D$32,{2,3,4},0),IFERROR(VLOOKUP(WCQ120,[1]MO!$A$6:$D$26,{2,3,4},0),IFERROR(VLOOKUP(WCQ120,[1]MQ!$A$6:$D$26,{2,3,4},0),IFERROR(VLOOKUP(WCQ120,[1]BA!$A$6:$H$184,{2,5,8},0),{"No encontrado","X","X"}))))</f>
        <v>ALAMBRE RECOCIDO</v>
      </c>
      <c r="WCS120" s="12" t="str">
        <v>Kg</v>
      </c>
      <c r="WCT120" s="4">
        <v>22</v>
      </c>
      <c r="WCU120" s="1">
        <f t="shared" ref="WCU120" si="10143">(WCU118+WCU119)*0.03</f>
        <v>0.1</v>
      </c>
      <c r="WCV120" s="4">
        <f t="shared" si="3912"/>
        <v>2.2000000000000002</v>
      </c>
      <c r="WCY120" s="1" t="s">
        <v>539</v>
      </c>
      <c r="WCZ120" s="4" t="str" cm="1">
        <f t="array" ref="WCZ120:WDB120">IFERROR(VLOOKUP(WCY120,[1]MA!$A$6:$D$32,{2,3,4},0),IFERROR(VLOOKUP(WCY120,[1]MO!$A$6:$D$26,{2,3,4},0),IFERROR(VLOOKUP(WCY120,[1]MQ!$A$6:$D$26,{2,3,4},0),IFERROR(VLOOKUP(WCY120,[1]BA!$A$6:$H$184,{2,5,8},0),{"No encontrado","X","X"}))))</f>
        <v>ALAMBRE RECOCIDO</v>
      </c>
      <c r="WDA120" s="12" t="str">
        <v>Kg</v>
      </c>
      <c r="WDB120" s="4">
        <v>22</v>
      </c>
      <c r="WDC120" s="1">
        <f t="shared" ref="WDC120" si="10144">(WDC118+WDC119)*0.03</f>
        <v>0.1</v>
      </c>
      <c r="WDD120" s="4">
        <f t="shared" si="3914"/>
        <v>2.2000000000000002</v>
      </c>
      <c r="WDG120" s="1" t="s">
        <v>539</v>
      </c>
      <c r="WDH120" s="4" t="str" cm="1">
        <f t="array" ref="WDH120:WDJ120">IFERROR(VLOOKUP(WDG120,[1]MA!$A$6:$D$32,{2,3,4},0),IFERROR(VLOOKUP(WDG120,[1]MO!$A$6:$D$26,{2,3,4},0),IFERROR(VLOOKUP(WDG120,[1]MQ!$A$6:$D$26,{2,3,4},0),IFERROR(VLOOKUP(WDG120,[1]BA!$A$6:$H$184,{2,5,8},0),{"No encontrado","X","X"}))))</f>
        <v>ALAMBRE RECOCIDO</v>
      </c>
      <c r="WDI120" s="12" t="str">
        <v>Kg</v>
      </c>
      <c r="WDJ120" s="4">
        <v>22</v>
      </c>
      <c r="WDK120" s="1">
        <f t="shared" ref="WDK120" si="10145">(WDK118+WDK119)*0.03</f>
        <v>0.1</v>
      </c>
      <c r="WDL120" s="4">
        <f t="shared" si="3916"/>
        <v>2.2000000000000002</v>
      </c>
      <c r="WDO120" s="1" t="s">
        <v>539</v>
      </c>
      <c r="WDP120" s="4" t="str" cm="1">
        <f t="array" ref="WDP120:WDR120">IFERROR(VLOOKUP(WDO120,[1]MA!$A$6:$D$32,{2,3,4},0),IFERROR(VLOOKUP(WDO120,[1]MO!$A$6:$D$26,{2,3,4},0),IFERROR(VLOOKUP(WDO120,[1]MQ!$A$6:$D$26,{2,3,4},0),IFERROR(VLOOKUP(WDO120,[1]BA!$A$6:$H$184,{2,5,8},0),{"No encontrado","X","X"}))))</f>
        <v>ALAMBRE RECOCIDO</v>
      </c>
      <c r="WDQ120" s="12" t="str">
        <v>Kg</v>
      </c>
      <c r="WDR120" s="4">
        <v>22</v>
      </c>
      <c r="WDS120" s="1">
        <f t="shared" ref="WDS120" si="10146">(WDS118+WDS119)*0.03</f>
        <v>0.1</v>
      </c>
      <c r="WDT120" s="4">
        <f t="shared" si="3918"/>
        <v>2.2000000000000002</v>
      </c>
      <c r="WDW120" s="1" t="s">
        <v>539</v>
      </c>
      <c r="WDX120" s="4" t="str" cm="1">
        <f t="array" ref="WDX120:WDZ120">IFERROR(VLOOKUP(WDW120,[1]MA!$A$6:$D$32,{2,3,4},0),IFERROR(VLOOKUP(WDW120,[1]MO!$A$6:$D$26,{2,3,4},0),IFERROR(VLOOKUP(WDW120,[1]MQ!$A$6:$D$26,{2,3,4},0),IFERROR(VLOOKUP(WDW120,[1]BA!$A$6:$H$184,{2,5,8},0),{"No encontrado","X","X"}))))</f>
        <v>ALAMBRE RECOCIDO</v>
      </c>
      <c r="WDY120" s="12" t="str">
        <v>Kg</v>
      </c>
      <c r="WDZ120" s="4">
        <v>22</v>
      </c>
      <c r="WEA120" s="1">
        <f t="shared" ref="WEA120" si="10147">(WEA118+WEA119)*0.03</f>
        <v>0.1</v>
      </c>
      <c r="WEB120" s="4">
        <f t="shared" si="3920"/>
        <v>2.2000000000000002</v>
      </c>
      <c r="WEE120" s="1" t="s">
        <v>539</v>
      </c>
      <c r="WEF120" s="4" t="str" cm="1">
        <f t="array" ref="WEF120:WEH120">IFERROR(VLOOKUP(WEE120,[1]MA!$A$6:$D$32,{2,3,4},0),IFERROR(VLOOKUP(WEE120,[1]MO!$A$6:$D$26,{2,3,4},0),IFERROR(VLOOKUP(WEE120,[1]MQ!$A$6:$D$26,{2,3,4},0),IFERROR(VLOOKUP(WEE120,[1]BA!$A$6:$H$184,{2,5,8},0),{"No encontrado","X","X"}))))</f>
        <v>ALAMBRE RECOCIDO</v>
      </c>
      <c r="WEG120" s="12" t="str">
        <v>Kg</v>
      </c>
      <c r="WEH120" s="4">
        <v>22</v>
      </c>
      <c r="WEI120" s="1">
        <f t="shared" ref="WEI120" si="10148">(WEI118+WEI119)*0.03</f>
        <v>0.1</v>
      </c>
      <c r="WEJ120" s="4">
        <f t="shared" si="3922"/>
        <v>2.2000000000000002</v>
      </c>
      <c r="WEM120" s="1" t="s">
        <v>539</v>
      </c>
      <c r="WEN120" s="4" t="str" cm="1">
        <f t="array" ref="WEN120:WEP120">IFERROR(VLOOKUP(WEM120,[1]MA!$A$6:$D$32,{2,3,4},0),IFERROR(VLOOKUP(WEM120,[1]MO!$A$6:$D$26,{2,3,4},0),IFERROR(VLOOKUP(WEM120,[1]MQ!$A$6:$D$26,{2,3,4},0),IFERROR(VLOOKUP(WEM120,[1]BA!$A$6:$H$184,{2,5,8},0),{"No encontrado","X","X"}))))</f>
        <v>ALAMBRE RECOCIDO</v>
      </c>
      <c r="WEO120" s="12" t="str">
        <v>Kg</v>
      </c>
      <c r="WEP120" s="4">
        <v>22</v>
      </c>
      <c r="WEQ120" s="1">
        <f t="shared" ref="WEQ120" si="10149">(WEQ118+WEQ119)*0.03</f>
        <v>0.1</v>
      </c>
      <c r="WER120" s="4">
        <f t="shared" si="3924"/>
        <v>2.2000000000000002</v>
      </c>
      <c r="WEU120" s="1" t="s">
        <v>539</v>
      </c>
      <c r="WEV120" s="4" t="str" cm="1">
        <f t="array" ref="WEV120:WEX120">IFERROR(VLOOKUP(WEU120,[1]MA!$A$6:$D$32,{2,3,4},0),IFERROR(VLOOKUP(WEU120,[1]MO!$A$6:$D$26,{2,3,4},0),IFERROR(VLOOKUP(WEU120,[1]MQ!$A$6:$D$26,{2,3,4},0),IFERROR(VLOOKUP(WEU120,[1]BA!$A$6:$H$184,{2,5,8},0),{"No encontrado","X","X"}))))</f>
        <v>ALAMBRE RECOCIDO</v>
      </c>
      <c r="WEW120" s="12" t="str">
        <v>Kg</v>
      </c>
      <c r="WEX120" s="4">
        <v>22</v>
      </c>
      <c r="WEY120" s="1">
        <f t="shared" ref="WEY120" si="10150">(WEY118+WEY119)*0.03</f>
        <v>0.1</v>
      </c>
      <c r="WEZ120" s="4">
        <f t="shared" si="3926"/>
        <v>2.2000000000000002</v>
      </c>
      <c r="WFC120" s="1" t="s">
        <v>539</v>
      </c>
      <c r="WFD120" s="4" t="str" cm="1">
        <f t="array" ref="WFD120:WFF120">IFERROR(VLOOKUP(WFC120,[1]MA!$A$6:$D$32,{2,3,4},0),IFERROR(VLOOKUP(WFC120,[1]MO!$A$6:$D$26,{2,3,4},0),IFERROR(VLOOKUP(WFC120,[1]MQ!$A$6:$D$26,{2,3,4},0),IFERROR(VLOOKUP(WFC120,[1]BA!$A$6:$H$184,{2,5,8},0),{"No encontrado","X","X"}))))</f>
        <v>ALAMBRE RECOCIDO</v>
      </c>
      <c r="WFE120" s="12" t="str">
        <v>Kg</v>
      </c>
      <c r="WFF120" s="4">
        <v>22</v>
      </c>
      <c r="WFG120" s="1">
        <f t="shared" ref="WFG120" si="10151">(WFG118+WFG119)*0.03</f>
        <v>0.1</v>
      </c>
      <c r="WFH120" s="4">
        <f t="shared" si="3928"/>
        <v>2.2000000000000002</v>
      </c>
      <c r="WFK120" s="1" t="s">
        <v>539</v>
      </c>
      <c r="WFL120" s="4" t="str" cm="1">
        <f t="array" ref="WFL120:WFN120">IFERROR(VLOOKUP(WFK120,[1]MA!$A$6:$D$32,{2,3,4},0),IFERROR(VLOOKUP(WFK120,[1]MO!$A$6:$D$26,{2,3,4},0),IFERROR(VLOOKUP(WFK120,[1]MQ!$A$6:$D$26,{2,3,4},0),IFERROR(VLOOKUP(WFK120,[1]BA!$A$6:$H$184,{2,5,8},0),{"No encontrado","X","X"}))))</f>
        <v>ALAMBRE RECOCIDO</v>
      </c>
      <c r="WFM120" s="12" t="str">
        <v>Kg</v>
      </c>
      <c r="WFN120" s="4">
        <v>22</v>
      </c>
      <c r="WFO120" s="1">
        <f t="shared" ref="WFO120" si="10152">(WFO118+WFO119)*0.03</f>
        <v>0.1</v>
      </c>
      <c r="WFP120" s="4">
        <f t="shared" si="3930"/>
        <v>2.2000000000000002</v>
      </c>
      <c r="WFS120" s="1" t="s">
        <v>539</v>
      </c>
      <c r="WFT120" s="4" t="str" cm="1">
        <f t="array" ref="WFT120:WFV120">IFERROR(VLOOKUP(WFS120,[1]MA!$A$6:$D$32,{2,3,4},0),IFERROR(VLOOKUP(WFS120,[1]MO!$A$6:$D$26,{2,3,4},0),IFERROR(VLOOKUP(WFS120,[1]MQ!$A$6:$D$26,{2,3,4},0),IFERROR(VLOOKUP(WFS120,[1]BA!$A$6:$H$184,{2,5,8},0),{"No encontrado","X","X"}))))</f>
        <v>ALAMBRE RECOCIDO</v>
      </c>
      <c r="WFU120" s="12" t="str">
        <v>Kg</v>
      </c>
      <c r="WFV120" s="4">
        <v>22</v>
      </c>
      <c r="WFW120" s="1">
        <f t="shared" ref="WFW120" si="10153">(WFW118+WFW119)*0.03</f>
        <v>0.1</v>
      </c>
      <c r="WFX120" s="4">
        <f t="shared" si="3932"/>
        <v>2.2000000000000002</v>
      </c>
      <c r="WGA120" s="1" t="s">
        <v>539</v>
      </c>
      <c r="WGB120" s="4" t="str" cm="1">
        <f t="array" ref="WGB120:WGD120">IFERROR(VLOOKUP(WGA120,[1]MA!$A$6:$D$32,{2,3,4},0),IFERROR(VLOOKUP(WGA120,[1]MO!$A$6:$D$26,{2,3,4},0),IFERROR(VLOOKUP(WGA120,[1]MQ!$A$6:$D$26,{2,3,4},0),IFERROR(VLOOKUP(WGA120,[1]BA!$A$6:$H$184,{2,5,8},0),{"No encontrado","X","X"}))))</f>
        <v>ALAMBRE RECOCIDO</v>
      </c>
      <c r="WGC120" s="12" t="str">
        <v>Kg</v>
      </c>
      <c r="WGD120" s="4">
        <v>22</v>
      </c>
      <c r="WGE120" s="1">
        <f t="shared" ref="WGE120" si="10154">(WGE118+WGE119)*0.03</f>
        <v>0.1</v>
      </c>
      <c r="WGF120" s="4">
        <f t="shared" si="3934"/>
        <v>2.2000000000000002</v>
      </c>
      <c r="WGI120" s="1" t="s">
        <v>539</v>
      </c>
      <c r="WGJ120" s="4" t="str" cm="1">
        <f t="array" ref="WGJ120:WGL120">IFERROR(VLOOKUP(WGI120,[1]MA!$A$6:$D$32,{2,3,4},0),IFERROR(VLOOKUP(WGI120,[1]MO!$A$6:$D$26,{2,3,4},0),IFERROR(VLOOKUP(WGI120,[1]MQ!$A$6:$D$26,{2,3,4},0),IFERROR(VLOOKUP(WGI120,[1]BA!$A$6:$H$184,{2,5,8},0),{"No encontrado","X","X"}))))</f>
        <v>ALAMBRE RECOCIDO</v>
      </c>
      <c r="WGK120" s="12" t="str">
        <v>Kg</v>
      </c>
      <c r="WGL120" s="4">
        <v>22</v>
      </c>
      <c r="WGM120" s="1">
        <f t="shared" ref="WGM120" si="10155">(WGM118+WGM119)*0.03</f>
        <v>0.1</v>
      </c>
      <c r="WGN120" s="4">
        <f t="shared" si="3936"/>
        <v>2.2000000000000002</v>
      </c>
      <c r="WGQ120" s="1" t="s">
        <v>539</v>
      </c>
      <c r="WGR120" s="4" t="str" cm="1">
        <f t="array" ref="WGR120:WGT120">IFERROR(VLOOKUP(WGQ120,[1]MA!$A$6:$D$32,{2,3,4},0),IFERROR(VLOOKUP(WGQ120,[1]MO!$A$6:$D$26,{2,3,4},0),IFERROR(VLOOKUP(WGQ120,[1]MQ!$A$6:$D$26,{2,3,4},0),IFERROR(VLOOKUP(WGQ120,[1]BA!$A$6:$H$184,{2,5,8},0),{"No encontrado","X","X"}))))</f>
        <v>ALAMBRE RECOCIDO</v>
      </c>
      <c r="WGS120" s="12" t="str">
        <v>Kg</v>
      </c>
      <c r="WGT120" s="4">
        <v>22</v>
      </c>
      <c r="WGU120" s="1">
        <f t="shared" ref="WGU120" si="10156">(WGU118+WGU119)*0.03</f>
        <v>0.1</v>
      </c>
      <c r="WGV120" s="4">
        <f t="shared" si="3938"/>
        <v>2.2000000000000002</v>
      </c>
      <c r="WGY120" s="1" t="s">
        <v>539</v>
      </c>
      <c r="WGZ120" s="4" t="str" cm="1">
        <f t="array" ref="WGZ120:WHB120">IFERROR(VLOOKUP(WGY120,[1]MA!$A$6:$D$32,{2,3,4},0),IFERROR(VLOOKUP(WGY120,[1]MO!$A$6:$D$26,{2,3,4},0),IFERROR(VLOOKUP(WGY120,[1]MQ!$A$6:$D$26,{2,3,4},0),IFERROR(VLOOKUP(WGY120,[1]BA!$A$6:$H$184,{2,5,8},0),{"No encontrado","X","X"}))))</f>
        <v>ALAMBRE RECOCIDO</v>
      </c>
      <c r="WHA120" s="12" t="str">
        <v>Kg</v>
      </c>
      <c r="WHB120" s="4">
        <v>22</v>
      </c>
      <c r="WHC120" s="1">
        <f t="shared" ref="WHC120" si="10157">(WHC118+WHC119)*0.03</f>
        <v>0.1</v>
      </c>
      <c r="WHD120" s="4">
        <f t="shared" si="3940"/>
        <v>2.2000000000000002</v>
      </c>
      <c r="WHG120" s="1" t="s">
        <v>539</v>
      </c>
      <c r="WHH120" s="4" t="str" cm="1">
        <f t="array" ref="WHH120:WHJ120">IFERROR(VLOOKUP(WHG120,[1]MA!$A$6:$D$32,{2,3,4},0),IFERROR(VLOOKUP(WHG120,[1]MO!$A$6:$D$26,{2,3,4},0),IFERROR(VLOOKUP(WHG120,[1]MQ!$A$6:$D$26,{2,3,4},0),IFERROR(VLOOKUP(WHG120,[1]BA!$A$6:$H$184,{2,5,8},0),{"No encontrado","X","X"}))))</f>
        <v>ALAMBRE RECOCIDO</v>
      </c>
      <c r="WHI120" s="12" t="str">
        <v>Kg</v>
      </c>
      <c r="WHJ120" s="4">
        <v>22</v>
      </c>
      <c r="WHK120" s="1">
        <f t="shared" ref="WHK120" si="10158">(WHK118+WHK119)*0.03</f>
        <v>0.1</v>
      </c>
      <c r="WHL120" s="4">
        <f t="shared" si="3942"/>
        <v>2.2000000000000002</v>
      </c>
      <c r="WHO120" s="1" t="s">
        <v>539</v>
      </c>
      <c r="WHP120" s="4" t="str" cm="1">
        <f t="array" ref="WHP120:WHR120">IFERROR(VLOOKUP(WHO120,[1]MA!$A$6:$D$32,{2,3,4},0),IFERROR(VLOOKUP(WHO120,[1]MO!$A$6:$D$26,{2,3,4},0),IFERROR(VLOOKUP(WHO120,[1]MQ!$A$6:$D$26,{2,3,4},0),IFERROR(VLOOKUP(WHO120,[1]BA!$A$6:$H$184,{2,5,8},0),{"No encontrado","X","X"}))))</f>
        <v>ALAMBRE RECOCIDO</v>
      </c>
      <c r="WHQ120" s="12" t="str">
        <v>Kg</v>
      </c>
      <c r="WHR120" s="4">
        <v>22</v>
      </c>
      <c r="WHS120" s="1">
        <f t="shared" ref="WHS120" si="10159">(WHS118+WHS119)*0.03</f>
        <v>0.1</v>
      </c>
      <c r="WHT120" s="4">
        <f t="shared" si="3944"/>
        <v>2.2000000000000002</v>
      </c>
      <c r="WHW120" s="1" t="s">
        <v>539</v>
      </c>
      <c r="WHX120" s="4" t="str" cm="1">
        <f t="array" ref="WHX120:WHZ120">IFERROR(VLOOKUP(WHW120,[1]MA!$A$6:$D$32,{2,3,4},0),IFERROR(VLOOKUP(WHW120,[1]MO!$A$6:$D$26,{2,3,4},0),IFERROR(VLOOKUP(WHW120,[1]MQ!$A$6:$D$26,{2,3,4},0),IFERROR(VLOOKUP(WHW120,[1]BA!$A$6:$H$184,{2,5,8},0),{"No encontrado","X","X"}))))</f>
        <v>ALAMBRE RECOCIDO</v>
      </c>
      <c r="WHY120" s="12" t="str">
        <v>Kg</v>
      </c>
      <c r="WHZ120" s="4">
        <v>22</v>
      </c>
      <c r="WIA120" s="1">
        <f t="shared" ref="WIA120" si="10160">(WIA118+WIA119)*0.03</f>
        <v>0.1</v>
      </c>
      <c r="WIB120" s="4">
        <f t="shared" si="3946"/>
        <v>2.2000000000000002</v>
      </c>
      <c r="WIE120" s="1" t="s">
        <v>539</v>
      </c>
      <c r="WIF120" s="4" t="str" cm="1">
        <f t="array" ref="WIF120:WIH120">IFERROR(VLOOKUP(WIE120,[1]MA!$A$6:$D$32,{2,3,4},0),IFERROR(VLOOKUP(WIE120,[1]MO!$A$6:$D$26,{2,3,4},0),IFERROR(VLOOKUP(WIE120,[1]MQ!$A$6:$D$26,{2,3,4},0),IFERROR(VLOOKUP(WIE120,[1]BA!$A$6:$H$184,{2,5,8},0),{"No encontrado","X","X"}))))</f>
        <v>ALAMBRE RECOCIDO</v>
      </c>
      <c r="WIG120" s="12" t="str">
        <v>Kg</v>
      </c>
      <c r="WIH120" s="4">
        <v>22</v>
      </c>
      <c r="WII120" s="1">
        <f t="shared" ref="WII120" si="10161">(WII118+WII119)*0.03</f>
        <v>0.1</v>
      </c>
      <c r="WIJ120" s="4">
        <f t="shared" si="3948"/>
        <v>2.2000000000000002</v>
      </c>
      <c r="WIM120" s="1" t="s">
        <v>539</v>
      </c>
      <c r="WIN120" s="4" t="str" cm="1">
        <f t="array" ref="WIN120:WIP120">IFERROR(VLOOKUP(WIM120,[1]MA!$A$6:$D$32,{2,3,4},0),IFERROR(VLOOKUP(WIM120,[1]MO!$A$6:$D$26,{2,3,4},0),IFERROR(VLOOKUP(WIM120,[1]MQ!$A$6:$D$26,{2,3,4},0),IFERROR(VLOOKUP(WIM120,[1]BA!$A$6:$H$184,{2,5,8},0),{"No encontrado","X","X"}))))</f>
        <v>ALAMBRE RECOCIDO</v>
      </c>
      <c r="WIO120" s="12" t="str">
        <v>Kg</v>
      </c>
      <c r="WIP120" s="4">
        <v>22</v>
      </c>
      <c r="WIQ120" s="1">
        <f t="shared" ref="WIQ120" si="10162">(WIQ118+WIQ119)*0.03</f>
        <v>0.1</v>
      </c>
      <c r="WIR120" s="4">
        <f t="shared" si="3950"/>
        <v>2.2000000000000002</v>
      </c>
      <c r="WIU120" s="1" t="s">
        <v>539</v>
      </c>
      <c r="WIV120" s="4" t="str" cm="1">
        <f t="array" ref="WIV120:WIX120">IFERROR(VLOOKUP(WIU120,[1]MA!$A$6:$D$32,{2,3,4},0),IFERROR(VLOOKUP(WIU120,[1]MO!$A$6:$D$26,{2,3,4},0),IFERROR(VLOOKUP(WIU120,[1]MQ!$A$6:$D$26,{2,3,4},0),IFERROR(VLOOKUP(WIU120,[1]BA!$A$6:$H$184,{2,5,8},0),{"No encontrado","X","X"}))))</f>
        <v>ALAMBRE RECOCIDO</v>
      </c>
      <c r="WIW120" s="12" t="str">
        <v>Kg</v>
      </c>
      <c r="WIX120" s="4">
        <v>22</v>
      </c>
      <c r="WIY120" s="1">
        <f t="shared" ref="WIY120" si="10163">(WIY118+WIY119)*0.03</f>
        <v>0.1</v>
      </c>
      <c r="WIZ120" s="4">
        <f t="shared" si="3952"/>
        <v>2.2000000000000002</v>
      </c>
      <c r="WJC120" s="1" t="s">
        <v>539</v>
      </c>
      <c r="WJD120" s="4" t="str" cm="1">
        <f t="array" ref="WJD120:WJF120">IFERROR(VLOOKUP(WJC120,[1]MA!$A$6:$D$32,{2,3,4},0),IFERROR(VLOOKUP(WJC120,[1]MO!$A$6:$D$26,{2,3,4},0),IFERROR(VLOOKUP(WJC120,[1]MQ!$A$6:$D$26,{2,3,4},0),IFERROR(VLOOKUP(WJC120,[1]BA!$A$6:$H$184,{2,5,8},0),{"No encontrado","X","X"}))))</f>
        <v>ALAMBRE RECOCIDO</v>
      </c>
      <c r="WJE120" s="12" t="str">
        <v>Kg</v>
      </c>
      <c r="WJF120" s="4">
        <v>22</v>
      </c>
      <c r="WJG120" s="1">
        <f t="shared" ref="WJG120" si="10164">(WJG118+WJG119)*0.03</f>
        <v>0.1</v>
      </c>
      <c r="WJH120" s="4">
        <f t="shared" si="3954"/>
        <v>2.2000000000000002</v>
      </c>
      <c r="WJK120" s="1" t="s">
        <v>539</v>
      </c>
      <c r="WJL120" s="4" t="str" cm="1">
        <f t="array" ref="WJL120:WJN120">IFERROR(VLOOKUP(WJK120,[1]MA!$A$6:$D$32,{2,3,4},0),IFERROR(VLOOKUP(WJK120,[1]MO!$A$6:$D$26,{2,3,4},0),IFERROR(VLOOKUP(WJK120,[1]MQ!$A$6:$D$26,{2,3,4},0),IFERROR(VLOOKUP(WJK120,[1]BA!$A$6:$H$184,{2,5,8},0),{"No encontrado","X","X"}))))</f>
        <v>ALAMBRE RECOCIDO</v>
      </c>
      <c r="WJM120" s="12" t="str">
        <v>Kg</v>
      </c>
      <c r="WJN120" s="4">
        <v>22</v>
      </c>
      <c r="WJO120" s="1">
        <f t="shared" ref="WJO120" si="10165">(WJO118+WJO119)*0.03</f>
        <v>0.1</v>
      </c>
      <c r="WJP120" s="4">
        <f t="shared" si="3956"/>
        <v>2.2000000000000002</v>
      </c>
      <c r="WJS120" s="1" t="s">
        <v>539</v>
      </c>
      <c r="WJT120" s="4" t="str" cm="1">
        <f t="array" ref="WJT120:WJV120">IFERROR(VLOOKUP(WJS120,[1]MA!$A$6:$D$32,{2,3,4},0),IFERROR(VLOOKUP(WJS120,[1]MO!$A$6:$D$26,{2,3,4},0),IFERROR(VLOOKUP(WJS120,[1]MQ!$A$6:$D$26,{2,3,4},0),IFERROR(VLOOKUP(WJS120,[1]BA!$A$6:$H$184,{2,5,8},0),{"No encontrado","X","X"}))))</f>
        <v>ALAMBRE RECOCIDO</v>
      </c>
      <c r="WJU120" s="12" t="str">
        <v>Kg</v>
      </c>
      <c r="WJV120" s="4">
        <v>22</v>
      </c>
      <c r="WJW120" s="1">
        <f t="shared" ref="WJW120" si="10166">(WJW118+WJW119)*0.03</f>
        <v>0.1</v>
      </c>
      <c r="WJX120" s="4">
        <f t="shared" si="3958"/>
        <v>2.2000000000000002</v>
      </c>
      <c r="WKA120" s="1" t="s">
        <v>539</v>
      </c>
      <c r="WKB120" s="4" t="str" cm="1">
        <f t="array" ref="WKB120:WKD120">IFERROR(VLOOKUP(WKA120,[1]MA!$A$6:$D$32,{2,3,4},0),IFERROR(VLOOKUP(WKA120,[1]MO!$A$6:$D$26,{2,3,4},0),IFERROR(VLOOKUP(WKA120,[1]MQ!$A$6:$D$26,{2,3,4},0),IFERROR(VLOOKUP(WKA120,[1]BA!$A$6:$H$184,{2,5,8},0),{"No encontrado","X","X"}))))</f>
        <v>ALAMBRE RECOCIDO</v>
      </c>
      <c r="WKC120" s="12" t="str">
        <v>Kg</v>
      </c>
      <c r="WKD120" s="4">
        <v>22</v>
      </c>
      <c r="WKE120" s="1">
        <f t="shared" ref="WKE120" si="10167">(WKE118+WKE119)*0.03</f>
        <v>0.1</v>
      </c>
      <c r="WKF120" s="4">
        <f t="shared" si="3960"/>
        <v>2.2000000000000002</v>
      </c>
      <c r="WKI120" s="1" t="s">
        <v>539</v>
      </c>
      <c r="WKJ120" s="4" t="str" cm="1">
        <f t="array" ref="WKJ120:WKL120">IFERROR(VLOOKUP(WKI120,[1]MA!$A$6:$D$32,{2,3,4},0),IFERROR(VLOOKUP(WKI120,[1]MO!$A$6:$D$26,{2,3,4},0),IFERROR(VLOOKUP(WKI120,[1]MQ!$A$6:$D$26,{2,3,4},0),IFERROR(VLOOKUP(WKI120,[1]BA!$A$6:$H$184,{2,5,8},0),{"No encontrado","X","X"}))))</f>
        <v>ALAMBRE RECOCIDO</v>
      </c>
      <c r="WKK120" s="12" t="str">
        <v>Kg</v>
      </c>
      <c r="WKL120" s="4">
        <v>22</v>
      </c>
      <c r="WKM120" s="1">
        <f t="shared" ref="WKM120" si="10168">(WKM118+WKM119)*0.03</f>
        <v>0.1</v>
      </c>
      <c r="WKN120" s="4">
        <f t="shared" si="3962"/>
        <v>2.2000000000000002</v>
      </c>
      <c r="WKQ120" s="1" t="s">
        <v>539</v>
      </c>
      <c r="WKR120" s="4" t="str" cm="1">
        <f t="array" ref="WKR120:WKT120">IFERROR(VLOOKUP(WKQ120,[1]MA!$A$6:$D$32,{2,3,4},0),IFERROR(VLOOKUP(WKQ120,[1]MO!$A$6:$D$26,{2,3,4},0),IFERROR(VLOOKUP(WKQ120,[1]MQ!$A$6:$D$26,{2,3,4},0),IFERROR(VLOOKUP(WKQ120,[1]BA!$A$6:$H$184,{2,5,8},0),{"No encontrado","X","X"}))))</f>
        <v>ALAMBRE RECOCIDO</v>
      </c>
      <c r="WKS120" s="12" t="str">
        <v>Kg</v>
      </c>
      <c r="WKT120" s="4">
        <v>22</v>
      </c>
      <c r="WKU120" s="1">
        <f t="shared" ref="WKU120" si="10169">(WKU118+WKU119)*0.03</f>
        <v>0.1</v>
      </c>
      <c r="WKV120" s="4">
        <f t="shared" si="3964"/>
        <v>2.2000000000000002</v>
      </c>
      <c r="WKY120" s="1" t="s">
        <v>539</v>
      </c>
      <c r="WKZ120" s="4" t="str" cm="1">
        <f t="array" ref="WKZ120:WLB120">IFERROR(VLOOKUP(WKY120,[1]MA!$A$6:$D$32,{2,3,4},0),IFERROR(VLOOKUP(WKY120,[1]MO!$A$6:$D$26,{2,3,4},0),IFERROR(VLOOKUP(WKY120,[1]MQ!$A$6:$D$26,{2,3,4},0),IFERROR(VLOOKUP(WKY120,[1]BA!$A$6:$H$184,{2,5,8},0),{"No encontrado","X","X"}))))</f>
        <v>ALAMBRE RECOCIDO</v>
      </c>
      <c r="WLA120" s="12" t="str">
        <v>Kg</v>
      </c>
      <c r="WLB120" s="4">
        <v>22</v>
      </c>
      <c r="WLC120" s="1">
        <f t="shared" ref="WLC120" si="10170">(WLC118+WLC119)*0.03</f>
        <v>0.1</v>
      </c>
      <c r="WLD120" s="4">
        <f t="shared" si="3966"/>
        <v>2.2000000000000002</v>
      </c>
      <c r="WLG120" s="1" t="s">
        <v>539</v>
      </c>
      <c r="WLH120" s="4" t="str" cm="1">
        <f t="array" ref="WLH120:WLJ120">IFERROR(VLOOKUP(WLG120,[1]MA!$A$6:$D$32,{2,3,4},0),IFERROR(VLOOKUP(WLG120,[1]MO!$A$6:$D$26,{2,3,4},0),IFERROR(VLOOKUP(WLG120,[1]MQ!$A$6:$D$26,{2,3,4},0),IFERROR(VLOOKUP(WLG120,[1]BA!$A$6:$H$184,{2,5,8},0),{"No encontrado","X","X"}))))</f>
        <v>ALAMBRE RECOCIDO</v>
      </c>
      <c r="WLI120" s="12" t="str">
        <v>Kg</v>
      </c>
      <c r="WLJ120" s="4">
        <v>22</v>
      </c>
      <c r="WLK120" s="1">
        <f t="shared" ref="WLK120" si="10171">(WLK118+WLK119)*0.03</f>
        <v>0.1</v>
      </c>
      <c r="WLL120" s="4">
        <f t="shared" si="3968"/>
        <v>2.2000000000000002</v>
      </c>
      <c r="WLO120" s="1" t="s">
        <v>539</v>
      </c>
      <c r="WLP120" s="4" t="str" cm="1">
        <f t="array" ref="WLP120:WLR120">IFERROR(VLOOKUP(WLO120,[1]MA!$A$6:$D$32,{2,3,4},0),IFERROR(VLOOKUP(WLO120,[1]MO!$A$6:$D$26,{2,3,4},0),IFERROR(VLOOKUP(WLO120,[1]MQ!$A$6:$D$26,{2,3,4},0),IFERROR(VLOOKUP(WLO120,[1]BA!$A$6:$H$184,{2,5,8},0),{"No encontrado","X","X"}))))</f>
        <v>ALAMBRE RECOCIDO</v>
      </c>
      <c r="WLQ120" s="12" t="str">
        <v>Kg</v>
      </c>
      <c r="WLR120" s="4">
        <v>22</v>
      </c>
      <c r="WLS120" s="1">
        <f t="shared" ref="WLS120" si="10172">(WLS118+WLS119)*0.03</f>
        <v>0.1</v>
      </c>
      <c r="WLT120" s="4">
        <f t="shared" si="3970"/>
        <v>2.2000000000000002</v>
      </c>
      <c r="WLW120" s="1" t="s">
        <v>539</v>
      </c>
      <c r="WLX120" s="4" t="str" cm="1">
        <f t="array" ref="WLX120:WLZ120">IFERROR(VLOOKUP(WLW120,[1]MA!$A$6:$D$32,{2,3,4},0),IFERROR(VLOOKUP(WLW120,[1]MO!$A$6:$D$26,{2,3,4},0),IFERROR(VLOOKUP(WLW120,[1]MQ!$A$6:$D$26,{2,3,4},0),IFERROR(VLOOKUP(WLW120,[1]BA!$A$6:$H$184,{2,5,8},0),{"No encontrado","X","X"}))))</f>
        <v>ALAMBRE RECOCIDO</v>
      </c>
      <c r="WLY120" s="12" t="str">
        <v>Kg</v>
      </c>
      <c r="WLZ120" s="4">
        <v>22</v>
      </c>
      <c r="WMA120" s="1">
        <f t="shared" ref="WMA120" si="10173">(WMA118+WMA119)*0.03</f>
        <v>0.1</v>
      </c>
      <c r="WMB120" s="4">
        <f t="shared" si="3972"/>
        <v>2.2000000000000002</v>
      </c>
      <c r="WME120" s="1" t="s">
        <v>539</v>
      </c>
      <c r="WMF120" s="4" t="str" cm="1">
        <f t="array" ref="WMF120:WMH120">IFERROR(VLOOKUP(WME120,[1]MA!$A$6:$D$32,{2,3,4},0),IFERROR(VLOOKUP(WME120,[1]MO!$A$6:$D$26,{2,3,4},0),IFERROR(VLOOKUP(WME120,[1]MQ!$A$6:$D$26,{2,3,4},0),IFERROR(VLOOKUP(WME120,[1]BA!$A$6:$H$184,{2,5,8},0),{"No encontrado","X","X"}))))</f>
        <v>ALAMBRE RECOCIDO</v>
      </c>
      <c r="WMG120" s="12" t="str">
        <v>Kg</v>
      </c>
      <c r="WMH120" s="4">
        <v>22</v>
      </c>
      <c r="WMI120" s="1">
        <f t="shared" ref="WMI120" si="10174">(WMI118+WMI119)*0.03</f>
        <v>0.1</v>
      </c>
      <c r="WMJ120" s="4">
        <f t="shared" si="3974"/>
        <v>2.2000000000000002</v>
      </c>
      <c r="WMM120" s="1" t="s">
        <v>539</v>
      </c>
      <c r="WMN120" s="4" t="str" cm="1">
        <f t="array" ref="WMN120:WMP120">IFERROR(VLOOKUP(WMM120,[1]MA!$A$6:$D$32,{2,3,4},0),IFERROR(VLOOKUP(WMM120,[1]MO!$A$6:$D$26,{2,3,4},0),IFERROR(VLOOKUP(WMM120,[1]MQ!$A$6:$D$26,{2,3,4},0),IFERROR(VLOOKUP(WMM120,[1]BA!$A$6:$H$184,{2,5,8},0),{"No encontrado","X","X"}))))</f>
        <v>ALAMBRE RECOCIDO</v>
      </c>
      <c r="WMO120" s="12" t="str">
        <v>Kg</v>
      </c>
      <c r="WMP120" s="4">
        <v>22</v>
      </c>
      <c r="WMQ120" s="1">
        <f t="shared" ref="WMQ120" si="10175">(WMQ118+WMQ119)*0.03</f>
        <v>0.1</v>
      </c>
      <c r="WMR120" s="4">
        <f t="shared" si="3976"/>
        <v>2.2000000000000002</v>
      </c>
      <c r="WMU120" s="1" t="s">
        <v>539</v>
      </c>
      <c r="WMV120" s="4" t="str" cm="1">
        <f t="array" ref="WMV120:WMX120">IFERROR(VLOOKUP(WMU120,[1]MA!$A$6:$D$32,{2,3,4},0),IFERROR(VLOOKUP(WMU120,[1]MO!$A$6:$D$26,{2,3,4},0),IFERROR(VLOOKUP(WMU120,[1]MQ!$A$6:$D$26,{2,3,4},0),IFERROR(VLOOKUP(WMU120,[1]BA!$A$6:$H$184,{2,5,8},0),{"No encontrado","X","X"}))))</f>
        <v>ALAMBRE RECOCIDO</v>
      </c>
      <c r="WMW120" s="12" t="str">
        <v>Kg</v>
      </c>
      <c r="WMX120" s="4">
        <v>22</v>
      </c>
      <c r="WMY120" s="1">
        <f t="shared" ref="WMY120" si="10176">(WMY118+WMY119)*0.03</f>
        <v>0.1</v>
      </c>
      <c r="WMZ120" s="4">
        <f t="shared" si="3978"/>
        <v>2.2000000000000002</v>
      </c>
      <c r="WNC120" s="1" t="s">
        <v>539</v>
      </c>
      <c r="WND120" s="4" t="str" cm="1">
        <f t="array" ref="WND120:WNF120">IFERROR(VLOOKUP(WNC120,[1]MA!$A$6:$D$32,{2,3,4},0),IFERROR(VLOOKUP(WNC120,[1]MO!$A$6:$D$26,{2,3,4},0),IFERROR(VLOOKUP(WNC120,[1]MQ!$A$6:$D$26,{2,3,4},0),IFERROR(VLOOKUP(WNC120,[1]BA!$A$6:$H$184,{2,5,8},0),{"No encontrado","X","X"}))))</f>
        <v>ALAMBRE RECOCIDO</v>
      </c>
      <c r="WNE120" s="12" t="str">
        <v>Kg</v>
      </c>
      <c r="WNF120" s="4">
        <v>22</v>
      </c>
      <c r="WNG120" s="1">
        <f t="shared" ref="WNG120" si="10177">(WNG118+WNG119)*0.03</f>
        <v>0.1</v>
      </c>
      <c r="WNH120" s="4">
        <f t="shared" si="3980"/>
        <v>2.2000000000000002</v>
      </c>
      <c r="WNK120" s="1" t="s">
        <v>539</v>
      </c>
      <c r="WNL120" s="4" t="str" cm="1">
        <f t="array" ref="WNL120:WNN120">IFERROR(VLOOKUP(WNK120,[1]MA!$A$6:$D$32,{2,3,4},0),IFERROR(VLOOKUP(WNK120,[1]MO!$A$6:$D$26,{2,3,4},0),IFERROR(VLOOKUP(WNK120,[1]MQ!$A$6:$D$26,{2,3,4},0),IFERROR(VLOOKUP(WNK120,[1]BA!$A$6:$H$184,{2,5,8},0),{"No encontrado","X","X"}))))</f>
        <v>ALAMBRE RECOCIDO</v>
      </c>
      <c r="WNM120" s="12" t="str">
        <v>Kg</v>
      </c>
      <c r="WNN120" s="4">
        <v>22</v>
      </c>
      <c r="WNO120" s="1">
        <f t="shared" ref="WNO120" si="10178">(WNO118+WNO119)*0.03</f>
        <v>0.1</v>
      </c>
      <c r="WNP120" s="4">
        <f t="shared" si="3982"/>
        <v>2.2000000000000002</v>
      </c>
      <c r="WNS120" s="1" t="s">
        <v>539</v>
      </c>
      <c r="WNT120" s="4" t="str" cm="1">
        <f t="array" ref="WNT120:WNV120">IFERROR(VLOOKUP(WNS120,[1]MA!$A$6:$D$32,{2,3,4},0),IFERROR(VLOOKUP(WNS120,[1]MO!$A$6:$D$26,{2,3,4},0),IFERROR(VLOOKUP(WNS120,[1]MQ!$A$6:$D$26,{2,3,4},0),IFERROR(VLOOKUP(WNS120,[1]BA!$A$6:$H$184,{2,5,8},0),{"No encontrado","X","X"}))))</f>
        <v>ALAMBRE RECOCIDO</v>
      </c>
      <c r="WNU120" s="12" t="str">
        <v>Kg</v>
      </c>
      <c r="WNV120" s="4">
        <v>22</v>
      </c>
      <c r="WNW120" s="1">
        <f t="shared" ref="WNW120" si="10179">(WNW118+WNW119)*0.03</f>
        <v>0.1</v>
      </c>
      <c r="WNX120" s="4">
        <f t="shared" si="3984"/>
        <v>2.2000000000000002</v>
      </c>
      <c r="WOA120" s="1" t="s">
        <v>539</v>
      </c>
      <c r="WOB120" s="4" t="str" cm="1">
        <f t="array" ref="WOB120:WOD120">IFERROR(VLOOKUP(WOA120,[1]MA!$A$6:$D$32,{2,3,4},0),IFERROR(VLOOKUP(WOA120,[1]MO!$A$6:$D$26,{2,3,4},0),IFERROR(VLOOKUP(WOA120,[1]MQ!$A$6:$D$26,{2,3,4},0),IFERROR(VLOOKUP(WOA120,[1]BA!$A$6:$H$184,{2,5,8},0),{"No encontrado","X","X"}))))</f>
        <v>ALAMBRE RECOCIDO</v>
      </c>
      <c r="WOC120" s="12" t="str">
        <v>Kg</v>
      </c>
      <c r="WOD120" s="4">
        <v>22</v>
      </c>
      <c r="WOE120" s="1">
        <f t="shared" ref="WOE120" si="10180">(WOE118+WOE119)*0.03</f>
        <v>0.1</v>
      </c>
      <c r="WOF120" s="4">
        <f t="shared" si="3986"/>
        <v>2.2000000000000002</v>
      </c>
      <c r="WOI120" s="1" t="s">
        <v>539</v>
      </c>
      <c r="WOJ120" s="4" t="str" cm="1">
        <f t="array" ref="WOJ120:WOL120">IFERROR(VLOOKUP(WOI120,[1]MA!$A$6:$D$32,{2,3,4},0),IFERROR(VLOOKUP(WOI120,[1]MO!$A$6:$D$26,{2,3,4},0),IFERROR(VLOOKUP(WOI120,[1]MQ!$A$6:$D$26,{2,3,4},0),IFERROR(VLOOKUP(WOI120,[1]BA!$A$6:$H$184,{2,5,8},0),{"No encontrado","X","X"}))))</f>
        <v>ALAMBRE RECOCIDO</v>
      </c>
      <c r="WOK120" s="12" t="str">
        <v>Kg</v>
      </c>
      <c r="WOL120" s="4">
        <v>22</v>
      </c>
      <c r="WOM120" s="1">
        <f t="shared" ref="WOM120" si="10181">(WOM118+WOM119)*0.03</f>
        <v>0.1</v>
      </c>
      <c r="WON120" s="4">
        <f t="shared" si="3988"/>
        <v>2.2000000000000002</v>
      </c>
      <c r="WOQ120" s="1" t="s">
        <v>539</v>
      </c>
      <c r="WOR120" s="4" t="str" cm="1">
        <f t="array" ref="WOR120:WOT120">IFERROR(VLOOKUP(WOQ120,[1]MA!$A$6:$D$32,{2,3,4},0),IFERROR(VLOOKUP(WOQ120,[1]MO!$A$6:$D$26,{2,3,4},0),IFERROR(VLOOKUP(WOQ120,[1]MQ!$A$6:$D$26,{2,3,4},0),IFERROR(VLOOKUP(WOQ120,[1]BA!$A$6:$H$184,{2,5,8},0),{"No encontrado","X","X"}))))</f>
        <v>ALAMBRE RECOCIDO</v>
      </c>
      <c r="WOS120" s="12" t="str">
        <v>Kg</v>
      </c>
      <c r="WOT120" s="4">
        <v>22</v>
      </c>
      <c r="WOU120" s="1">
        <f t="shared" ref="WOU120" si="10182">(WOU118+WOU119)*0.03</f>
        <v>0.1</v>
      </c>
      <c r="WOV120" s="4">
        <f t="shared" si="3990"/>
        <v>2.2000000000000002</v>
      </c>
      <c r="WOY120" s="1" t="s">
        <v>539</v>
      </c>
      <c r="WOZ120" s="4" t="str" cm="1">
        <f t="array" ref="WOZ120:WPB120">IFERROR(VLOOKUP(WOY120,[1]MA!$A$6:$D$32,{2,3,4},0),IFERROR(VLOOKUP(WOY120,[1]MO!$A$6:$D$26,{2,3,4},0),IFERROR(VLOOKUP(WOY120,[1]MQ!$A$6:$D$26,{2,3,4},0),IFERROR(VLOOKUP(WOY120,[1]BA!$A$6:$H$184,{2,5,8},0),{"No encontrado","X","X"}))))</f>
        <v>ALAMBRE RECOCIDO</v>
      </c>
      <c r="WPA120" s="12" t="str">
        <v>Kg</v>
      </c>
      <c r="WPB120" s="4">
        <v>22</v>
      </c>
      <c r="WPC120" s="1">
        <f t="shared" ref="WPC120" si="10183">(WPC118+WPC119)*0.03</f>
        <v>0.1</v>
      </c>
      <c r="WPD120" s="4">
        <f t="shared" si="3992"/>
        <v>2.2000000000000002</v>
      </c>
      <c r="WPG120" s="1" t="s">
        <v>539</v>
      </c>
      <c r="WPH120" s="4" t="str" cm="1">
        <f t="array" ref="WPH120:WPJ120">IFERROR(VLOOKUP(WPG120,[1]MA!$A$6:$D$32,{2,3,4},0),IFERROR(VLOOKUP(WPG120,[1]MO!$A$6:$D$26,{2,3,4},0),IFERROR(VLOOKUP(WPG120,[1]MQ!$A$6:$D$26,{2,3,4},0),IFERROR(VLOOKUP(WPG120,[1]BA!$A$6:$H$184,{2,5,8},0),{"No encontrado","X","X"}))))</f>
        <v>ALAMBRE RECOCIDO</v>
      </c>
      <c r="WPI120" s="12" t="str">
        <v>Kg</v>
      </c>
      <c r="WPJ120" s="4">
        <v>22</v>
      </c>
      <c r="WPK120" s="1">
        <f t="shared" ref="WPK120" si="10184">(WPK118+WPK119)*0.03</f>
        <v>0.1</v>
      </c>
      <c r="WPL120" s="4">
        <f t="shared" si="3994"/>
        <v>2.2000000000000002</v>
      </c>
      <c r="WPO120" s="1" t="s">
        <v>539</v>
      </c>
      <c r="WPP120" s="4" t="str" cm="1">
        <f t="array" ref="WPP120:WPR120">IFERROR(VLOOKUP(WPO120,[1]MA!$A$6:$D$32,{2,3,4},0),IFERROR(VLOOKUP(WPO120,[1]MO!$A$6:$D$26,{2,3,4},0),IFERROR(VLOOKUP(WPO120,[1]MQ!$A$6:$D$26,{2,3,4},0),IFERROR(VLOOKUP(WPO120,[1]BA!$A$6:$H$184,{2,5,8},0),{"No encontrado","X","X"}))))</f>
        <v>ALAMBRE RECOCIDO</v>
      </c>
      <c r="WPQ120" s="12" t="str">
        <v>Kg</v>
      </c>
      <c r="WPR120" s="4">
        <v>22</v>
      </c>
      <c r="WPS120" s="1">
        <f t="shared" ref="WPS120" si="10185">(WPS118+WPS119)*0.03</f>
        <v>0.1</v>
      </c>
      <c r="WPT120" s="4">
        <f t="shared" si="3996"/>
        <v>2.2000000000000002</v>
      </c>
      <c r="WPW120" s="1" t="s">
        <v>539</v>
      </c>
      <c r="WPX120" s="4" t="str" cm="1">
        <f t="array" ref="WPX120:WPZ120">IFERROR(VLOOKUP(WPW120,[1]MA!$A$6:$D$32,{2,3,4},0),IFERROR(VLOOKUP(WPW120,[1]MO!$A$6:$D$26,{2,3,4},0),IFERROR(VLOOKUP(WPW120,[1]MQ!$A$6:$D$26,{2,3,4},0),IFERROR(VLOOKUP(WPW120,[1]BA!$A$6:$H$184,{2,5,8},0),{"No encontrado","X","X"}))))</f>
        <v>ALAMBRE RECOCIDO</v>
      </c>
      <c r="WPY120" s="12" t="str">
        <v>Kg</v>
      </c>
      <c r="WPZ120" s="4">
        <v>22</v>
      </c>
      <c r="WQA120" s="1">
        <f t="shared" ref="WQA120" si="10186">(WQA118+WQA119)*0.03</f>
        <v>0.1</v>
      </c>
      <c r="WQB120" s="4">
        <f t="shared" si="3998"/>
        <v>2.2000000000000002</v>
      </c>
      <c r="WQE120" s="1" t="s">
        <v>539</v>
      </c>
      <c r="WQF120" s="4" t="str" cm="1">
        <f t="array" ref="WQF120:WQH120">IFERROR(VLOOKUP(WQE120,[1]MA!$A$6:$D$32,{2,3,4},0),IFERROR(VLOOKUP(WQE120,[1]MO!$A$6:$D$26,{2,3,4},0),IFERROR(VLOOKUP(WQE120,[1]MQ!$A$6:$D$26,{2,3,4},0),IFERROR(VLOOKUP(WQE120,[1]BA!$A$6:$H$184,{2,5,8},0),{"No encontrado","X","X"}))))</f>
        <v>ALAMBRE RECOCIDO</v>
      </c>
      <c r="WQG120" s="12" t="str">
        <v>Kg</v>
      </c>
      <c r="WQH120" s="4">
        <v>22</v>
      </c>
      <c r="WQI120" s="1">
        <f t="shared" ref="WQI120" si="10187">(WQI118+WQI119)*0.03</f>
        <v>0.1</v>
      </c>
      <c r="WQJ120" s="4">
        <f t="shared" si="4000"/>
        <v>2.2000000000000002</v>
      </c>
      <c r="WQM120" s="1" t="s">
        <v>539</v>
      </c>
      <c r="WQN120" s="4" t="str" cm="1">
        <f t="array" ref="WQN120:WQP120">IFERROR(VLOOKUP(WQM120,[1]MA!$A$6:$D$32,{2,3,4},0),IFERROR(VLOOKUP(WQM120,[1]MO!$A$6:$D$26,{2,3,4},0),IFERROR(VLOOKUP(WQM120,[1]MQ!$A$6:$D$26,{2,3,4},0),IFERROR(VLOOKUP(WQM120,[1]BA!$A$6:$H$184,{2,5,8},0),{"No encontrado","X","X"}))))</f>
        <v>ALAMBRE RECOCIDO</v>
      </c>
      <c r="WQO120" s="12" t="str">
        <v>Kg</v>
      </c>
      <c r="WQP120" s="4">
        <v>22</v>
      </c>
      <c r="WQQ120" s="1">
        <f t="shared" ref="WQQ120" si="10188">(WQQ118+WQQ119)*0.03</f>
        <v>0.1</v>
      </c>
      <c r="WQR120" s="4">
        <f t="shared" si="4002"/>
        <v>2.2000000000000002</v>
      </c>
      <c r="WQU120" s="1" t="s">
        <v>539</v>
      </c>
      <c r="WQV120" s="4" t="str" cm="1">
        <f t="array" ref="WQV120:WQX120">IFERROR(VLOOKUP(WQU120,[1]MA!$A$6:$D$32,{2,3,4},0),IFERROR(VLOOKUP(WQU120,[1]MO!$A$6:$D$26,{2,3,4},0),IFERROR(VLOOKUP(WQU120,[1]MQ!$A$6:$D$26,{2,3,4},0),IFERROR(VLOOKUP(WQU120,[1]BA!$A$6:$H$184,{2,5,8},0),{"No encontrado","X","X"}))))</f>
        <v>ALAMBRE RECOCIDO</v>
      </c>
      <c r="WQW120" s="12" t="str">
        <v>Kg</v>
      </c>
      <c r="WQX120" s="4">
        <v>22</v>
      </c>
      <c r="WQY120" s="1">
        <f t="shared" ref="WQY120" si="10189">(WQY118+WQY119)*0.03</f>
        <v>0.1</v>
      </c>
      <c r="WQZ120" s="4">
        <f t="shared" si="4004"/>
        <v>2.2000000000000002</v>
      </c>
      <c r="WRC120" s="1" t="s">
        <v>539</v>
      </c>
      <c r="WRD120" s="4" t="str" cm="1">
        <f t="array" ref="WRD120:WRF120">IFERROR(VLOOKUP(WRC120,[1]MA!$A$6:$D$32,{2,3,4},0),IFERROR(VLOOKUP(WRC120,[1]MO!$A$6:$D$26,{2,3,4},0),IFERROR(VLOOKUP(WRC120,[1]MQ!$A$6:$D$26,{2,3,4},0),IFERROR(VLOOKUP(WRC120,[1]BA!$A$6:$H$184,{2,5,8},0),{"No encontrado","X","X"}))))</f>
        <v>ALAMBRE RECOCIDO</v>
      </c>
      <c r="WRE120" s="12" t="str">
        <v>Kg</v>
      </c>
      <c r="WRF120" s="4">
        <v>22</v>
      </c>
      <c r="WRG120" s="1">
        <f t="shared" ref="WRG120" si="10190">(WRG118+WRG119)*0.03</f>
        <v>0.1</v>
      </c>
      <c r="WRH120" s="4">
        <f t="shared" si="4006"/>
        <v>2.2000000000000002</v>
      </c>
      <c r="WRK120" s="1" t="s">
        <v>539</v>
      </c>
      <c r="WRL120" s="4" t="str" cm="1">
        <f t="array" ref="WRL120:WRN120">IFERROR(VLOOKUP(WRK120,[1]MA!$A$6:$D$32,{2,3,4},0),IFERROR(VLOOKUP(WRK120,[1]MO!$A$6:$D$26,{2,3,4},0),IFERROR(VLOOKUP(WRK120,[1]MQ!$A$6:$D$26,{2,3,4},0),IFERROR(VLOOKUP(WRK120,[1]BA!$A$6:$H$184,{2,5,8},0),{"No encontrado","X","X"}))))</f>
        <v>ALAMBRE RECOCIDO</v>
      </c>
      <c r="WRM120" s="12" t="str">
        <v>Kg</v>
      </c>
      <c r="WRN120" s="4">
        <v>22</v>
      </c>
      <c r="WRO120" s="1">
        <f t="shared" ref="WRO120" si="10191">(WRO118+WRO119)*0.03</f>
        <v>0.1</v>
      </c>
      <c r="WRP120" s="4">
        <f t="shared" si="4008"/>
        <v>2.2000000000000002</v>
      </c>
      <c r="WRS120" s="1" t="s">
        <v>539</v>
      </c>
      <c r="WRT120" s="4" t="str" cm="1">
        <f t="array" ref="WRT120:WRV120">IFERROR(VLOOKUP(WRS120,[1]MA!$A$6:$D$32,{2,3,4},0),IFERROR(VLOOKUP(WRS120,[1]MO!$A$6:$D$26,{2,3,4},0),IFERROR(VLOOKUP(WRS120,[1]MQ!$A$6:$D$26,{2,3,4},0),IFERROR(VLOOKUP(WRS120,[1]BA!$A$6:$H$184,{2,5,8},0),{"No encontrado","X","X"}))))</f>
        <v>ALAMBRE RECOCIDO</v>
      </c>
      <c r="WRU120" s="12" t="str">
        <v>Kg</v>
      </c>
      <c r="WRV120" s="4">
        <v>22</v>
      </c>
      <c r="WRW120" s="1">
        <f t="shared" ref="WRW120" si="10192">(WRW118+WRW119)*0.03</f>
        <v>0.1</v>
      </c>
      <c r="WRX120" s="4">
        <f t="shared" si="4010"/>
        <v>2.2000000000000002</v>
      </c>
      <c r="WSA120" s="1" t="s">
        <v>539</v>
      </c>
      <c r="WSB120" s="4" t="str" cm="1">
        <f t="array" ref="WSB120:WSD120">IFERROR(VLOOKUP(WSA120,[1]MA!$A$6:$D$32,{2,3,4},0),IFERROR(VLOOKUP(WSA120,[1]MO!$A$6:$D$26,{2,3,4},0),IFERROR(VLOOKUP(WSA120,[1]MQ!$A$6:$D$26,{2,3,4},0),IFERROR(VLOOKUP(WSA120,[1]BA!$A$6:$H$184,{2,5,8},0),{"No encontrado","X","X"}))))</f>
        <v>ALAMBRE RECOCIDO</v>
      </c>
      <c r="WSC120" s="12" t="str">
        <v>Kg</v>
      </c>
      <c r="WSD120" s="4">
        <v>22</v>
      </c>
      <c r="WSE120" s="1">
        <f t="shared" ref="WSE120" si="10193">(WSE118+WSE119)*0.03</f>
        <v>0.1</v>
      </c>
      <c r="WSF120" s="4">
        <f t="shared" si="4012"/>
        <v>2.2000000000000002</v>
      </c>
      <c r="WSI120" s="1" t="s">
        <v>539</v>
      </c>
      <c r="WSJ120" s="4" t="str" cm="1">
        <f t="array" ref="WSJ120:WSL120">IFERROR(VLOOKUP(WSI120,[1]MA!$A$6:$D$32,{2,3,4},0),IFERROR(VLOOKUP(WSI120,[1]MO!$A$6:$D$26,{2,3,4},0),IFERROR(VLOOKUP(WSI120,[1]MQ!$A$6:$D$26,{2,3,4},0),IFERROR(VLOOKUP(WSI120,[1]BA!$A$6:$H$184,{2,5,8},0),{"No encontrado","X","X"}))))</f>
        <v>ALAMBRE RECOCIDO</v>
      </c>
      <c r="WSK120" s="12" t="str">
        <v>Kg</v>
      </c>
      <c r="WSL120" s="4">
        <v>22</v>
      </c>
      <c r="WSM120" s="1">
        <f t="shared" ref="WSM120" si="10194">(WSM118+WSM119)*0.03</f>
        <v>0.1</v>
      </c>
      <c r="WSN120" s="4">
        <f t="shared" si="4014"/>
        <v>2.2000000000000002</v>
      </c>
      <c r="WSQ120" s="1" t="s">
        <v>539</v>
      </c>
      <c r="WSR120" s="4" t="str" cm="1">
        <f t="array" ref="WSR120:WST120">IFERROR(VLOOKUP(WSQ120,[1]MA!$A$6:$D$32,{2,3,4},0),IFERROR(VLOOKUP(WSQ120,[1]MO!$A$6:$D$26,{2,3,4},0),IFERROR(VLOOKUP(WSQ120,[1]MQ!$A$6:$D$26,{2,3,4},0),IFERROR(VLOOKUP(WSQ120,[1]BA!$A$6:$H$184,{2,5,8},0),{"No encontrado","X","X"}))))</f>
        <v>ALAMBRE RECOCIDO</v>
      </c>
      <c r="WSS120" s="12" t="str">
        <v>Kg</v>
      </c>
      <c r="WST120" s="4">
        <v>22</v>
      </c>
      <c r="WSU120" s="1">
        <f t="shared" ref="WSU120" si="10195">(WSU118+WSU119)*0.03</f>
        <v>0.1</v>
      </c>
      <c r="WSV120" s="4">
        <f t="shared" si="4016"/>
        <v>2.2000000000000002</v>
      </c>
      <c r="WSY120" s="1" t="s">
        <v>539</v>
      </c>
      <c r="WSZ120" s="4" t="str" cm="1">
        <f t="array" ref="WSZ120:WTB120">IFERROR(VLOOKUP(WSY120,[1]MA!$A$6:$D$32,{2,3,4},0),IFERROR(VLOOKUP(WSY120,[1]MO!$A$6:$D$26,{2,3,4},0),IFERROR(VLOOKUP(WSY120,[1]MQ!$A$6:$D$26,{2,3,4},0),IFERROR(VLOOKUP(WSY120,[1]BA!$A$6:$H$184,{2,5,8},0),{"No encontrado","X","X"}))))</f>
        <v>ALAMBRE RECOCIDO</v>
      </c>
      <c r="WTA120" s="12" t="str">
        <v>Kg</v>
      </c>
      <c r="WTB120" s="4">
        <v>22</v>
      </c>
      <c r="WTC120" s="1">
        <f t="shared" ref="WTC120" si="10196">(WTC118+WTC119)*0.03</f>
        <v>0.1</v>
      </c>
      <c r="WTD120" s="4">
        <f t="shared" si="4018"/>
        <v>2.2000000000000002</v>
      </c>
      <c r="WTG120" s="1" t="s">
        <v>539</v>
      </c>
      <c r="WTH120" s="4" t="str" cm="1">
        <f t="array" ref="WTH120:WTJ120">IFERROR(VLOOKUP(WTG120,[1]MA!$A$6:$D$32,{2,3,4},0),IFERROR(VLOOKUP(WTG120,[1]MO!$A$6:$D$26,{2,3,4},0),IFERROR(VLOOKUP(WTG120,[1]MQ!$A$6:$D$26,{2,3,4},0),IFERROR(VLOOKUP(WTG120,[1]BA!$A$6:$H$184,{2,5,8},0),{"No encontrado","X","X"}))))</f>
        <v>ALAMBRE RECOCIDO</v>
      </c>
      <c r="WTI120" s="12" t="str">
        <v>Kg</v>
      </c>
      <c r="WTJ120" s="4">
        <v>22</v>
      </c>
      <c r="WTK120" s="1">
        <f t="shared" ref="WTK120" si="10197">(WTK118+WTK119)*0.03</f>
        <v>0.1</v>
      </c>
      <c r="WTL120" s="4">
        <f t="shared" si="4020"/>
        <v>2.2000000000000002</v>
      </c>
      <c r="WTO120" s="1" t="s">
        <v>539</v>
      </c>
      <c r="WTP120" s="4" t="str" cm="1">
        <f t="array" ref="WTP120:WTR120">IFERROR(VLOOKUP(WTO120,[1]MA!$A$6:$D$32,{2,3,4},0),IFERROR(VLOOKUP(WTO120,[1]MO!$A$6:$D$26,{2,3,4},0),IFERROR(VLOOKUP(WTO120,[1]MQ!$A$6:$D$26,{2,3,4},0),IFERROR(VLOOKUP(WTO120,[1]BA!$A$6:$H$184,{2,5,8},0),{"No encontrado","X","X"}))))</f>
        <v>ALAMBRE RECOCIDO</v>
      </c>
      <c r="WTQ120" s="12" t="str">
        <v>Kg</v>
      </c>
      <c r="WTR120" s="4">
        <v>22</v>
      </c>
      <c r="WTS120" s="1">
        <f t="shared" ref="WTS120" si="10198">(WTS118+WTS119)*0.03</f>
        <v>0.1</v>
      </c>
      <c r="WTT120" s="4">
        <f t="shared" si="4022"/>
        <v>2.2000000000000002</v>
      </c>
      <c r="WTW120" s="1" t="s">
        <v>539</v>
      </c>
      <c r="WTX120" s="4" t="str" cm="1">
        <f t="array" ref="WTX120:WTZ120">IFERROR(VLOOKUP(WTW120,[1]MA!$A$6:$D$32,{2,3,4},0),IFERROR(VLOOKUP(WTW120,[1]MO!$A$6:$D$26,{2,3,4},0),IFERROR(VLOOKUP(WTW120,[1]MQ!$A$6:$D$26,{2,3,4},0),IFERROR(VLOOKUP(WTW120,[1]BA!$A$6:$H$184,{2,5,8},0),{"No encontrado","X","X"}))))</f>
        <v>ALAMBRE RECOCIDO</v>
      </c>
      <c r="WTY120" s="12" t="str">
        <v>Kg</v>
      </c>
      <c r="WTZ120" s="4">
        <v>22</v>
      </c>
      <c r="WUA120" s="1">
        <f t="shared" ref="WUA120" si="10199">(WUA118+WUA119)*0.03</f>
        <v>0.1</v>
      </c>
      <c r="WUB120" s="4">
        <f t="shared" si="4024"/>
        <v>2.2000000000000002</v>
      </c>
      <c r="WUE120" s="1" t="s">
        <v>539</v>
      </c>
      <c r="WUF120" s="4" t="str" cm="1">
        <f t="array" ref="WUF120:WUH120">IFERROR(VLOOKUP(WUE120,[1]MA!$A$6:$D$32,{2,3,4},0),IFERROR(VLOOKUP(WUE120,[1]MO!$A$6:$D$26,{2,3,4},0),IFERROR(VLOOKUP(WUE120,[1]MQ!$A$6:$D$26,{2,3,4},0),IFERROR(VLOOKUP(WUE120,[1]BA!$A$6:$H$184,{2,5,8},0),{"No encontrado","X","X"}))))</f>
        <v>ALAMBRE RECOCIDO</v>
      </c>
      <c r="WUG120" s="12" t="str">
        <v>Kg</v>
      </c>
      <c r="WUH120" s="4">
        <v>22</v>
      </c>
      <c r="WUI120" s="1">
        <f t="shared" ref="WUI120" si="10200">(WUI118+WUI119)*0.03</f>
        <v>0.1</v>
      </c>
      <c r="WUJ120" s="4">
        <f t="shared" si="4026"/>
        <v>2.2000000000000002</v>
      </c>
      <c r="WUM120" s="1" t="s">
        <v>539</v>
      </c>
      <c r="WUN120" s="4" t="str" cm="1">
        <f t="array" ref="WUN120:WUP120">IFERROR(VLOOKUP(WUM120,[1]MA!$A$6:$D$32,{2,3,4},0),IFERROR(VLOOKUP(WUM120,[1]MO!$A$6:$D$26,{2,3,4},0),IFERROR(VLOOKUP(WUM120,[1]MQ!$A$6:$D$26,{2,3,4},0),IFERROR(VLOOKUP(WUM120,[1]BA!$A$6:$H$184,{2,5,8},0),{"No encontrado","X","X"}))))</f>
        <v>ALAMBRE RECOCIDO</v>
      </c>
      <c r="WUO120" s="12" t="str">
        <v>Kg</v>
      </c>
      <c r="WUP120" s="4">
        <v>22</v>
      </c>
      <c r="WUQ120" s="1">
        <f t="shared" ref="WUQ120" si="10201">(WUQ118+WUQ119)*0.03</f>
        <v>0.1</v>
      </c>
      <c r="WUR120" s="4">
        <f t="shared" si="4028"/>
        <v>2.2000000000000002</v>
      </c>
      <c r="WUU120" s="1" t="s">
        <v>539</v>
      </c>
      <c r="WUV120" s="4" t="str" cm="1">
        <f t="array" ref="WUV120:WUX120">IFERROR(VLOOKUP(WUU120,[1]MA!$A$6:$D$32,{2,3,4},0),IFERROR(VLOOKUP(WUU120,[1]MO!$A$6:$D$26,{2,3,4},0),IFERROR(VLOOKUP(WUU120,[1]MQ!$A$6:$D$26,{2,3,4},0),IFERROR(VLOOKUP(WUU120,[1]BA!$A$6:$H$184,{2,5,8},0),{"No encontrado","X","X"}))))</f>
        <v>ALAMBRE RECOCIDO</v>
      </c>
      <c r="WUW120" s="12" t="str">
        <v>Kg</v>
      </c>
      <c r="WUX120" s="4">
        <v>22</v>
      </c>
      <c r="WUY120" s="1">
        <f t="shared" ref="WUY120" si="10202">(WUY118+WUY119)*0.03</f>
        <v>0.1</v>
      </c>
      <c r="WUZ120" s="4">
        <f t="shared" si="4030"/>
        <v>2.2000000000000002</v>
      </c>
      <c r="WVC120" s="1" t="s">
        <v>539</v>
      </c>
      <c r="WVD120" s="4" t="str" cm="1">
        <f t="array" ref="WVD120:WVF120">IFERROR(VLOOKUP(WVC120,[1]MA!$A$6:$D$32,{2,3,4},0),IFERROR(VLOOKUP(WVC120,[1]MO!$A$6:$D$26,{2,3,4},0),IFERROR(VLOOKUP(WVC120,[1]MQ!$A$6:$D$26,{2,3,4},0),IFERROR(VLOOKUP(WVC120,[1]BA!$A$6:$H$184,{2,5,8},0),{"No encontrado","X","X"}))))</f>
        <v>ALAMBRE RECOCIDO</v>
      </c>
      <c r="WVE120" s="12" t="str">
        <v>Kg</v>
      </c>
      <c r="WVF120" s="4">
        <v>22</v>
      </c>
      <c r="WVG120" s="1">
        <f t="shared" ref="WVG120" si="10203">(WVG118+WVG119)*0.03</f>
        <v>0.1</v>
      </c>
      <c r="WVH120" s="4">
        <f t="shared" si="4032"/>
        <v>2.2000000000000002</v>
      </c>
      <c r="WVK120" s="1" t="s">
        <v>539</v>
      </c>
      <c r="WVL120" s="4" t="str" cm="1">
        <f t="array" ref="WVL120:WVN120">IFERROR(VLOOKUP(WVK120,[1]MA!$A$6:$D$32,{2,3,4},0),IFERROR(VLOOKUP(WVK120,[1]MO!$A$6:$D$26,{2,3,4},0),IFERROR(VLOOKUP(WVK120,[1]MQ!$A$6:$D$26,{2,3,4},0),IFERROR(VLOOKUP(WVK120,[1]BA!$A$6:$H$184,{2,5,8},0),{"No encontrado","X","X"}))))</f>
        <v>ALAMBRE RECOCIDO</v>
      </c>
      <c r="WVM120" s="12" t="str">
        <v>Kg</v>
      </c>
      <c r="WVN120" s="4">
        <v>22</v>
      </c>
      <c r="WVO120" s="1">
        <f t="shared" ref="WVO120" si="10204">(WVO118+WVO119)*0.03</f>
        <v>0.1</v>
      </c>
      <c r="WVP120" s="4">
        <f t="shared" si="4034"/>
        <v>2.2000000000000002</v>
      </c>
      <c r="WVS120" s="1" t="s">
        <v>539</v>
      </c>
      <c r="WVT120" s="4" t="str" cm="1">
        <f t="array" ref="WVT120:WVV120">IFERROR(VLOOKUP(WVS120,[1]MA!$A$6:$D$32,{2,3,4},0),IFERROR(VLOOKUP(WVS120,[1]MO!$A$6:$D$26,{2,3,4},0),IFERROR(VLOOKUP(WVS120,[1]MQ!$A$6:$D$26,{2,3,4},0),IFERROR(VLOOKUP(WVS120,[1]BA!$A$6:$H$184,{2,5,8},0),{"No encontrado","X","X"}))))</f>
        <v>ALAMBRE RECOCIDO</v>
      </c>
      <c r="WVU120" s="12" t="str">
        <v>Kg</v>
      </c>
      <c r="WVV120" s="4">
        <v>22</v>
      </c>
      <c r="WVW120" s="1">
        <f t="shared" ref="WVW120" si="10205">(WVW118+WVW119)*0.03</f>
        <v>0.1</v>
      </c>
      <c r="WVX120" s="4">
        <f t="shared" si="4036"/>
        <v>2.2000000000000002</v>
      </c>
      <c r="WWA120" s="1" t="s">
        <v>539</v>
      </c>
      <c r="WWB120" s="4" t="str" cm="1">
        <f t="array" ref="WWB120:WWD120">IFERROR(VLOOKUP(WWA120,[1]MA!$A$6:$D$32,{2,3,4},0),IFERROR(VLOOKUP(WWA120,[1]MO!$A$6:$D$26,{2,3,4},0),IFERROR(VLOOKUP(WWA120,[1]MQ!$A$6:$D$26,{2,3,4},0),IFERROR(VLOOKUP(WWA120,[1]BA!$A$6:$H$184,{2,5,8},0),{"No encontrado","X","X"}))))</f>
        <v>ALAMBRE RECOCIDO</v>
      </c>
      <c r="WWC120" s="12" t="str">
        <v>Kg</v>
      </c>
      <c r="WWD120" s="4">
        <v>22</v>
      </c>
      <c r="WWE120" s="1">
        <f t="shared" ref="WWE120" si="10206">(WWE118+WWE119)*0.03</f>
        <v>0.1</v>
      </c>
      <c r="WWF120" s="4">
        <f t="shared" si="4038"/>
        <v>2.2000000000000002</v>
      </c>
      <c r="WWI120" s="1" t="s">
        <v>539</v>
      </c>
      <c r="WWJ120" s="4" t="str" cm="1">
        <f t="array" ref="WWJ120:WWL120">IFERROR(VLOOKUP(WWI120,[1]MA!$A$6:$D$32,{2,3,4},0),IFERROR(VLOOKUP(WWI120,[1]MO!$A$6:$D$26,{2,3,4},0),IFERROR(VLOOKUP(WWI120,[1]MQ!$A$6:$D$26,{2,3,4},0),IFERROR(VLOOKUP(WWI120,[1]BA!$A$6:$H$184,{2,5,8},0),{"No encontrado","X","X"}))))</f>
        <v>ALAMBRE RECOCIDO</v>
      </c>
      <c r="WWK120" s="12" t="str">
        <v>Kg</v>
      </c>
      <c r="WWL120" s="4">
        <v>22</v>
      </c>
      <c r="WWM120" s="1">
        <f t="shared" ref="WWM120" si="10207">(WWM118+WWM119)*0.03</f>
        <v>0.1</v>
      </c>
      <c r="WWN120" s="4">
        <f t="shared" si="4040"/>
        <v>2.2000000000000002</v>
      </c>
      <c r="WWQ120" s="1" t="s">
        <v>539</v>
      </c>
      <c r="WWR120" s="4" t="str" cm="1">
        <f t="array" ref="WWR120:WWT120">IFERROR(VLOOKUP(WWQ120,[1]MA!$A$6:$D$32,{2,3,4},0),IFERROR(VLOOKUP(WWQ120,[1]MO!$A$6:$D$26,{2,3,4},0),IFERROR(VLOOKUP(WWQ120,[1]MQ!$A$6:$D$26,{2,3,4},0),IFERROR(VLOOKUP(WWQ120,[1]BA!$A$6:$H$184,{2,5,8},0),{"No encontrado","X","X"}))))</f>
        <v>ALAMBRE RECOCIDO</v>
      </c>
      <c r="WWS120" s="12" t="str">
        <v>Kg</v>
      </c>
      <c r="WWT120" s="4">
        <v>22</v>
      </c>
      <c r="WWU120" s="1">
        <f t="shared" ref="WWU120" si="10208">(WWU118+WWU119)*0.03</f>
        <v>0.1</v>
      </c>
      <c r="WWV120" s="4">
        <f t="shared" si="4042"/>
        <v>2.2000000000000002</v>
      </c>
      <c r="WWY120" s="1" t="s">
        <v>539</v>
      </c>
      <c r="WWZ120" s="4" t="str" cm="1">
        <f t="array" ref="WWZ120:WXB120">IFERROR(VLOOKUP(WWY120,[1]MA!$A$6:$D$32,{2,3,4},0),IFERROR(VLOOKUP(WWY120,[1]MO!$A$6:$D$26,{2,3,4},0),IFERROR(VLOOKUP(WWY120,[1]MQ!$A$6:$D$26,{2,3,4},0),IFERROR(VLOOKUP(WWY120,[1]BA!$A$6:$H$184,{2,5,8},0),{"No encontrado","X","X"}))))</f>
        <v>ALAMBRE RECOCIDO</v>
      </c>
      <c r="WXA120" s="12" t="str">
        <v>Kg</v>
      </c>
      <c r="WXB120" s="4">
        <v>22</v>
      </c>
      <c r="WXC120" s="1">
        <f t="shared" ref="WXC120" si="10209">(WXC118+WXC119)*0.03</f>
        <v>0.1</v>
      </c>
      <c r="WXD120" s="4">
        <f t="shared" si="4044"/>
        <v>2.2000000000000002</v>
      </c>
      <c r="WXG120" s="1" t="s">
        <v>539</v>
      </c>
      <c r="WXH120" s="4" t="str" cm="1">
        <f t="array" ref="WXH120:WXJ120">IFERROR(VLOOKUP(WXG120,[1]MA!$A$6:$D$32,{2,3,4},0),IFERROR(VLOOKUP(WXG120,[1]MO!$A$6:$D$26,{2,3,4},0),IFERROR(VLOOKUP(WXG120,[1]MQ!$A$6:$D$26,{2,3,4},0),IFERROR(VLOOKUP(WXG120,[1]BA!$A$6:$H$184,{2,5,8},0),{"No encontrado","X","X"}))))</f>
        <v>ALAMBRE RECOCIDO</v>
      </c>
      <c r="WXI120" s="12" t="str">
        <v>Kg</v>
      </c>
      <c r="WXJ120" s="4">
        <v>22</v>
      </c>
      <c r="WXK120" s="1">
        <f t="shared" ref="WXK120" si="10210">(WXK118+WXK119)*0.03</f>
        <v>0.1</v>
      </c>
      <c r="WXL120" s="4">
        <f t="shared" si="4046"/>
        <v>2.2000000000000002</v>
      </c>
      <c r="WXO120" s="1" t="s">
        <v>539</v>
      </c>
      <c r="WXP120" s="4" t="str" cm="1">
        <f t="array" ref="WXP120:WXR120">IFERROR(VLOOKUP(WXO120,[1]MA!$A$6:$D$32,{2,3,4},0),IFERROR(VLOOKUP(WXO120,[1]MO!$A$6:$D$26,{2,3,4},0),IFERROR(VLOOKUP(WXO120,[1]MQ!$A$6:$D$26,{2,3,4},0),IFERROR(VLOOKUP(WXO120,[1]BA!$A$6:$H$184,{2,5,8},0),{"No encontrado","X","X"}))))</f>
        <v>ALAMBRE RECOCIDO</v>
      </c>
      <c r="WXQ120" s="12" t="str">
        <v>Kg</v>
      </c>
      <c r="WXR120" s="4">
        <v>22</v>
      </c>
      <c r="WXS120" s="1">
        <f t="shared" ref="WXS120" si="10211">(WXS118+WXS119)*0.03</f>
        <v>0.1</v>
      </c>
      <c r="WXT120" s="4">
        <f t="shared" si="4048"/>
        <v>2.2000000000000002</v>
      </c>
      <c r="WXW120" s="1" t="s">
        <v>539</v>
      </c>
      <c r="WXX120" s="4" t="str" cm="1">
        <f t="array" ref="WXX120:WXZ120">IFERROR(VLOOKUP(WXW120,[1]MA!$A$6:$D$32,{2,3,4},0),IFERROR(VLOOKUP(WXW120,[1]MO!$A$6:$D$26,{2,3,4},0),IFERROR(VLOOKUP(WXW120,[1]MQ!$A$6:$D$26,{2,3,4},0),IFERROR(VLOOKUP(WXW120,[1]BA!$A$6:$H$184,{2,5,8},0),{"No encontrado","X","X"}))))</f>
        <v>ALAMBRE RECOCIDO</v>
      </c>
      <c r="WXY120" s="12" t="str">
        <v>Kg</v>
      </c>
      <c r="WXZ120" s="4">
        <v>22</v>
      </c>
      <c r="WYA120" s="1">
        <f t="shared" ref="WYA120" si="10212">(WYA118+WYA119)*0.03</f>
        <v>0.1</v>
      </c>
      <c r="WYB120" s="4">
        <f t="shared" si="4050"/>
        <v>2.2000000000000002</v>
      </c>
      <c r="WYE120" s="1" t="s">
        <v>539</v>
      </c>
      <c r="WYF120" s="4" t="str" cm="1">
        <f t="array" ref="WYF120:WYH120">IFERROR(VLOOKUP(WYE120,[1]MA!$A$6:$D$32,{2,3,4},0),IFERROR(VLOOKUP(WYE120,[1]MO!$A$6:$D$26,{2,3,4},0),IFERROR(VLOOKUP(WYE120,[1]MQ!$A$6:$D$26,{2,3,4},0),IFERROR(VLOOKUP(WYE120,[1]BA!$A$6:$H$184,{2,5,8},0),{"No encontrado","X","X"}))))</f>
        <v>ALAMBRE RECOCIDO</v>
      </c>
      <c r="WYG120" s="12" t="str">
        <v>Kg</v>
      </c>
      <c r="WYH120" s="4">
        <v>22</v>
      </c>
      <c r="WYI120" s="1">
        <f t="shared" ref="WYI120" si="10213">(WYI118+WYI119)*0.03</f>
        <v>0.1</v>
      </c>
      <c r="WYJ120" s="4">
        <f t="shared" si="4052"/>
        <v>2.2000000000000002</v>
      </c>
      <c r="WYM120" s="1" t="s">
        <v>539</v>
      </c>
      <c r="WYN120" s="4" t="str" cm="1">
        <f t="array" ref="WYN120:WYP120">IFERROR(VLOOKUP(WYM120,[1]MA!$A$6:$D$32,{2,3,4},0),IFERROR(VLOOKUP(WYM120,[1]MO!$A$6:$D$26,{2,3,4},0),IFERROR(VLOOKUP(WYM120,[1]MQ!$A$6:$D$26,{2,3,4},0),IFERROR(VLOOKUP(WYM120,[1]BA!$A$6:$H$184,{2,5,8},0),{"No encontrado","X","X"}))))</f>
        <v>ALAMBRE RECOCIDO</v>
      </c>
      <c r="WYO120" s="12" t="str">
        <v>Kg</v>
      </c>
      <c r="WYP120" s="4">
        <v>22</v>
      </c>
      <c r="WYQ120" s="1">
        <f t="shared" ref="WYQ120" si="10214">(WYQ118+WYQ119)*0.03</f>
        <v>0.1</v>
      </c>
      <c r="WYR120" s="4">
        <f t="shared" si="4054"/>
        <v>2.2000000000000002</v>
      </c>
      <c r="WYU120" s="1" t="s">
        <v>539</v>
      </c>
      <c r="WYV120" s="4" t="str" cm="1">
        <f t="array" ref="WYV120:WYX120">IFERROR(VLOOKUP(WYU120,[1]MA!$A$6:$D$32,{2,3,4},0),IFERROR(VLOOKUP(WYU120,[1]MO!$A$6:$D$26,{2,3,4},0),IFERROR(VLOOKUP(WYU120,[1]MQ!$A$6:$D$26,{2,3,4},0),IFERROR(VLOOKUP(WYU120,[1]BA!$A$6:$H$184,{2,5,8},0),{"No encontrado","X","X"}))))</f>
        <v>ALAMBRE RECOCIDO</v>
      </c>
      <c r="WYW120" s="12" t="str">
        <v>Kg</v>
      </c>
      <c r="WYX120" s="4">
        <v>22</v>
      </c>
      <c r="WYY120" s="1">
        <f t="shared" ref="WYY120" si="10215">(WYY118+WYY119)*0.03</f>
        <v>0.1</v>
      </c>
      <c r="WYZ120" s="4">
        <f t="shared" si="4056"/>
        <v>2.2000000000000002</v>
      </c>
      <c r="WZC120" s="1" t="s">
        <v>539</v>
      </c>
      <c r="WZD120" s="4" t="str" cm="1">
        <f t="array" ref="WZD120:WZF120">IFERROR(VLOOKUP(WZC120,[1]MA!$A$6:$D$32,{2,3,4},0),IFERROR(VLOOKUP(WZC120,[1]MO!$A$6:$D$26,{2,3,4},0),IFERROR(VLOOKUP(WZC120,[1]MQ!$A$6:$D$26,{2,3,4},0),IFERROR(VLOOKUP(WZC120,[1]BA!$A$6:$H$184,{2,5,8},0),{"No encontrado","X","X"}))))</f>
        <v>ALAMBRE RECOCIDO</v>
      </c>
      <c r="WZE120" s="12" t="str">
        <v>Kg</v>
      </c>
      <c r="WZF120" s="4">
        <v>22</v>
      </c>
      <c r="WZG120" s="1">
        <f t="shared" ref="WZG120" si="10216">(WZG118+WZG119)*0.03</f>
        <v>0.1</v>
      </c>
      <c r="WZH120" s="4">
        <f t="shared" si="4058"/>
        <v>2.2000000000000002</v>
      </c>
      <c r="WZK120" s="1" t="s">
        <v>539</v>
      </c>
      <c r="WZL120" s="4" t="str" cm="1">
        <f t="array" ref="WZL120:WZN120">IFERROR(VLOOKUP(WZK120,[1]MA!$A$6:$D$32,{2,3,4},0),IFERROR(VLOOKUP(WZK120,[1]MO!$A$6:$D$26,{2,3,4},0),IFERROR(VLOOKUP(WZK120,[1]MQ!$A$6:$D$26,{2,3,4},0),IFERROR(VLOOKUP(WZK120,[1]BA!$A$6:$H$184,{2,5,8},0),{"No encontrado","X","X"}))))</f>
        <v>ALAMBRE RECOCIDO</v>
      </c>
      <c r="WZM120" s="12" t="str">
        <v>Kg</v>
      </c>
      <c r="WZN120" s="4">
        <v>22</v>
      </c>
      <c r="WZO120" s="1">
        <f t="shared" ref="WZO120" si="10217">(WZO118+WZO119)*0.03</f>
        <v>0.1</v>
      </c>
      <c r="WZP120" s="4">
        <f t="shared" si="4060"/>
        <v>2.2000000000000002</v>
      </c>
      <c r="WZS120" s="1" t="s">
        <v>539</v>
      </c>
      <c r="WZT120" s="4" t="str" cm="1">
        <f t="array" ref="WZT120:WZV120">IFERROR(VLOOKUP(WZS120,[1]MA!$A$6:$D$32,{2,3,4},0),IFERROR(VLOOKUP(WZS120,[1]MO!$A$6:$D$26,{2,3,4},0),IFERROR(VLOOKUP(WZS120,[1]MQ!$A$6:$D$26,{2,3,4},0),IFERROR(VLOOKUP(WZS120,[1]BA!$A$6:$H$184,{2,5,8},0),{"No encontrado","X","X"}))))</f>
        <v>ALAMBRE RECOCIDO</v>
      </c>
      <c r="WZU120" s="12" t="str">
        <v>Kg</v>
      </c>
      <c r="WZV120" s="4">
        <v>22</v>
      </c>
      <c r="WZW120" s="1">
        <f t="shared" ref="WZW120" si="10218">(WZW118+WZW119)*0.03</f>
        <v>0.1</v>
      </c>
      <c r="WZX120" s="4">
        <f t="shared" si="4062"/>
        <v>2.2000000000000002</v>
      </c>
      <c r="XAA120" s="1" t="s">
        <v>539</v>
      </c>
      <c r="XAB120" s="4" t="str" cm="1">
        <f t="array" ref="XAB120:XAD120">IFERROR(VLOOKUP(XAA120,[1]MA!$A$6:$D$32,{2,3,4},0),IFERROR(VLOOKUP(XAA120,[1]MO!$A$6:$D$26,{2,3,4},0),IFERROR(VLOOKUP(XAA120,[1]MQ!$A$6:$D$26,{2,3,4},0),IFERROR(VLOOKUP(XAA120,[1]BA!$A$6:$H$184,{2,5,8},0),{"No encontrado","X","X"}))))</f>
        <v>ALAMBRE RECOCIDO</v>
      </c>
      <c r="XAC120" s="12" t="str">
        <v>Kg</v>
      </c>
      <c r="XAD120" s="4">
        <v>22</v>
      </c>
      <c r="XAE120" s="1">
        <f t="shared" ref="XAE120" si="10219">(XAE118+XAE119)*0.03</f>
        <v>0.1</v>
      </c>
      <c r="XAF120" s="4">
        <f t="shared" si="4064"/>
        <v>2.2000000000000002</v>
      </c>
      <c r="XAI120" s="1" t="s">
        <v>539</v>
      </c>
      <c r="XAJ120" s="4" t="str" cm="1">
        <f t="array" ref="XAJ120:XAL120">IFERROR(VLOOKUP(XAI120,[1]MA!$A$6:$D$32,{2,3,4},0),IFERROR(VLOOKUP(XAI120,[1]MO!$A$6:$D$26,{2,3,4},0),IFERROR(VLOOKUP(XAI120,[1]MQ!$A$6:$D$26,{2,3,4},0),IFERROR(VLOOKUP(XAI120,[1]BA!$A$6:$H$184,{2,5,8},0),{"No encontrado","X","X"}))))</f>
        <v>ALAMBRE RECOCIDO</v>
      </c>
      <c r="XAK120" s="12" t="str">
        <v>Kg</v>
      </c>
      <c r="XAL120" s="4">
        <v>22</v>
      </c>
      <c r="XAM120" s="1">
        <f t="shared" ref="XAM120" si="10220">(XAM118+XAM119)*0.03</f>
        <v>0.1</v>
      </c>
      <c r="XAN120" s="4">
        <f t="shared" si="4066"/>
        <v>2.2000000000000002</v>
      </c>
      <c r="XAQ120" s="1" t="s">
        <v>539</v>
      </c>
      <c r="XAR120" s="4" t="str" cm="1">
        <f t="array" ref="XAR120:XAT120">IFERROR(VLOOKUP(XAQ120,[1]MA!$A$6:$D$32,{2,3,4},0),IFERROR(VLOOKUP(XAQ120,[1]MO!$A$6:$D$26,{2,3,4},0),IFERROR(VLOOKUP(XAQ120,[1]MQ!$A$6:$D$26,{2,3,4},0),IFERROR(VLOOKUP(XAQ120,[1]BA!$A$6:$H$184,{2,5,8},0),{"No encontrado","X","X"}))))</f>
        <v>ALAMBRE RECOCIDO</v>
      </c>
      <c r="XAS120" s="12" t="str">
        <v>Kg</v>
      </c>
      <c r="XAT120" s="4">
        <v>22</v>
      </c>
      <c r="XAU120" s="1">
        <f t="shared" ref="XAU120" si="10221">(XAU118+XAU119)*0.03</f>
        <v>0.1</v>
      </c>
      <c r="XAV120" s="4">
        <f t="shared" si="4068"/>
        <v>2.2000000000000002</v>
      </c>
      <c r="XAY120" s="1" t="s">
        <v>539</v>
      </c>
      <c r="XAZ120" s="4" t="str" cm="1">
        <f t="array" ref="XAZ120:XBB120">IFERROR(VLOOKUP(XAY120,[1]MA!$A$6:$D$32,{2,3,4},0),IFERROR(VLOOKUP(XAY120,[1]MO!$A$6:$D$26,{2,3,4},0),IFERROR(VLOOKUP(XAY120,[1]MQ!$A$6:$D$26,{2,3,4},0),IFERROR(VLOOKUP(XAY120,[1]BA!$A$6:$H$184,{2,5,8},0),{"No encontrado","X","X"}))))</f>
        <v>ALAMBRE RECOCIDO</v>
      </c>
      <c r="XBA120" s="12" t="str">
        <v>Kg</v>
      </c>
      <c r="XBB120" s="4">
        <v>22</v>
      </c>
      <c r="XBC120" s="1">
        <f t="shared" ref="XBC120" si="10222">(XBC118+XBC119)*0.03</f>
        <v>0.1</v>
      </c>
      <c r="XBD120" s="4">
        <f t="shared" si="4070"/>
        <v>2.2000000000000002</v>
      </c>
      <c r="XBG120" s="1" t="s">
        <v>539</v>
      </c>
      <c r="XBH120" s="4" t="str" cm="1">
        <f t="array" ref="XBH120:XBJ120">IFERROR(VLOOKUP(XBG120,[1]MA!$A$6:$D$32,{2,3,4},0),IFERROR(VLOOKUP(XBG120,[1]MO!$A$6:$D$26,{2,3,4},0),IFERROR(VLOOKUP(XBG120,[1]MQ!$A$6:$D$26,{2,3,4},0),IFERROR(VLOOKUP(XBG120,[1]BA!$A$6:$H$184,{2,5,8},0),{"No encontrado","X","X"}))))</f>
        <v>ALAMBRE RECOCIDO</v>
      </c>
      <c r="XBI120" s="12" t="str">
        <v>Kg</v>
      </c>
      <c r="XBJ120" s="4">
        <v>22</v>
      </c>
      <c r="XBK120" s="1">
        <f t="shared" ref="XBK120" si="10223">(XBK118+XBK119)*0.03</f>
        <v>0.1</v>
      </c>
      <c r="XBL120" s="4">
        <f t="shared" si="4072"/>
        <v>2.2000000000000002</v>
      </c>
      <c r="XBO120" s="1" t="s">
        <v>539</v>
      </c>
      <c r="XBP120" s="4" t="str" cm="1">
        <f t="array" ref="XBP120:XBR120">IFERROR(VLOOKUP(XBO120,[1]MA!$A$6:$D$32,{2,3,4},0),IFERROR(VLOOKUP(XBO120,[1]MO!$A$6:$D$26,{2,3,4},0),IFERROR(VLOOKUP(XBO120,[1]MQ!$A$6:$D$26,{2,3,4},0),IFERROR(VLOOKUP(XBO120,[1]BA!$A$6:$H$184,{2,5,8},0),{"No encontrado","X","X"}))))</f>
        <v>ALAMBRE RECOCIDO</v>
      </c>
      <c r="XBQ120" s="12" t="str">
        <v>Kg</v>
      </c>
      <c r="XBR120" s="4">
        <v>22</v>
      </c>
      <c r="XBS120" s="1">
        <f t="shared" ref="XBS120" si="10224">(XBS118+XBS119)*0.03</f>
        <v>0.1</v>
      </c>
      <c r="XBT120" s="4">
        <f t="shared" si="4074"/>
        <v>2.2000000000000002</v>
      </c>
      <c r="XBW120" s="1" t="s">
        <v>539</v>
      </c>
      <c r="XBX120" s="4" t="str" cm="1">
        <f t="array" ref="XBX120:XBZ120">IFERROR(VLOOKUP(XBW120,[1]MA!$A$6:$D$32,{2,3,4},0),IFERROR(VLOOKUP(XBW120,[1]MO!$A$6:$D$26,{2,3,4},0),IFERROR(VLOOKUP(XBW120,[1]MQ!$A$6:$D$26,{2,3,4},0),IFERROR(VLOOKUP(XBW120,[1]BA!$A$6:$H$184,{2,5,8},0),{"No encontrado","X","X"}))))</f>
        <v>ALAMBRE RECOCIDO</v>
      </c>
      <c r="XBY120" s="12" t="str">
        <v>Kg</v>
      </c>
      <c r="XBZ120" s="4">
        <v>22</v>
      </c>
      <c r="XCA120" s="1">
        <f t="shared" ref="XCA120" si="10225">(XCA118+XCA119)*0.03</f>
        <v>0.1</v>
      </c>
      <c r="XCB120" s="4">
        <f t="shared" si="4076"/>
        <v>2.2000000000000002</v>
      </c>
      <c r="XCE120" s="1" t="s">
        <v>539</v>
      </c>
      <c r="XCF120" s="4" t="str" cm="1">
        <f t="array" ref="XCF120:XCH120">IFERROR(VLOOKUP(XCE120,[1]MA!$A$6:$D$32,{2,3,4},0),IFERROR(VLOOKUP(XCE120,[1]MO!$A$6:$D$26,{2,3,4},0),IFERROR(VLOOKUP(XCE120,[1]MQ!$A$6:$D$26,{2,3,4},0),IFERROR(VLOOKUP(XCE120,[1]BA!$A$6:$H$184,{2,5,8},0),{"No encontrado","X","X"}))))</f>
        <v>ALAMBRE RECOCIDO</v>
      </c>
      <c r="XCG120" s="12" t="str">
        <v>Kg</v>
      </c>
      <c r="XCH120" s="4">
        <v>22</v>
      </c>
      <c r="XCI120" s="1">
        <f t="shared" ref="XCI120" si="10226">(XCI118+XCI119)*0.03</f>
        <v>0.1</v>
      </c>
      <c r="XCJ120" s="4">
        <f t="shared" si="4078"/>
        <v>2.2000000000000002</v>
      </c>
      <c r="XCM120" s="1" t="s">
        <v>539</v>
      </c>
      <c r="XCN120" s="4" t="str" cm="1">
        <f t="array" ref="XCN120:XCP120">IFERROR(VLOOKUP(XCM120,[1]MA!$A$6:$D$32,{2,3,4},0),IFERROR(VLOOKUP(XCM120,[1]MO!$A$6:$D$26,{2,3,4},0),IFERROR(VLOOKUP(XCM120,[1]MQ!$A$6:$D$26,{2,3,4},0),IFERROR(VLOOKUP(XCM120,[1]BA!$A$6:$H$184,{2,5,8},0),{"No encontrado","X","X"}))))</f>
        <v>ALAMBRE RECOCIDO</v>
      </c>
      <c r="XCO120" s="12" t="str">
        <v>Kg</v>
      </c>
      <c r="XCP120" s="4">
        <v>22</v>
      </c>
      <c r="XCQ120" s="1">
        <f t="shared" ref="XCQ120" si="10227">(XCQ118+XCQ119)*0.03</f>
        <v>0.1</v>
      </c>
      <c r="XCR120" s="4">
        <f t="shared" si="4080"/>
        <v>2.2000000000000002</v>
      </c>
      <c r="XCU120" s="1" t="s">
        <v>539</v>
      </c>
      <c r="XCV120" s="4" t="str" cm="1">
        <f t="array" ref="XCV120:XCX120">IFERROR(VLOOKUP(XCU120,[1]MA!$A$6:$D$32,{2,3,4},0),IFERROR(VLOOKUP(XCU120,[1]MO!$A$6:$D$26,{2,3,4},0),IFERROR(VLOOKUP(XCU120,[1]MQ!$A$6:$D$26,{2,3,4},0),IFERROR(VLOOKUP(XCU120,[1]BA!$A$6:$H$184,{2,5,8},0),{"No encontrado","X","X"}))))</f>
        <v>ALAMBRE RECOCIDO</v>
      </c>
      <c r="XCW120" s="12" t="str">
        <v>Kg</v>
      </c>
      <c r="XCX120" s="4">
        <v>22</v>
      </c>
      <c r="XCY120" s="1">
        <f t="shared" ref="XCY120" si="10228">(XCY118+XCY119)*0.03</f>
        <v>0.1</v>
      </c>
      <c r="XCZ120" s="4">
        <f t="shared" si="4082"/>
        <v>2.2000000000000002</v>
      </c>
      <c r="XDC120" s="1" t="s">
        <v>539</v>
      </c>
      <c r="XDD120" s="4" t="str" cm="1">
        <f t="array" ref="XDD120:XDF120">IFERROR(VLOOKUP(XDC120,[1]MA!$A$6:$D$32,{2,3,4},0),IFERROR(VLOOKUP(XDC120,[1]MO!$A$6:$D$26,{2,3,4},0),IFERROR(VLOOKUP(XDC120,[1]MQ!$A$6:$D$26,{2,3,4},0),IFERROR(VLOOKUP(XDC120,[1]BA!$A$6:$H$184,{2,5,8},0),{"No encontrado","X","X"}))))</f>
        <v>ALAMBRE RECOCIDO</v>
      </c>
      <c r="XDE120" s="12" t="str">
        <v>Kg</v>
      </c>
      <c r="XDF120" s="4">
        <v>22</v>
      </c>
      <c r="XDG120" s="1">
        <f t="shared" ref="XDG120" si="10229">(XDG118+XDG119)*0.03</f>
        <v>0.1</v>
      </c>
      <c r="XDH120" s="4">
        <f t="shared" si="4084"/>
        <v>2.2000000000000002</v>
      </c>
      <c r="XDK120" s="1" t="s">
        <v>539</v>
      </c>
      <c r="XDL120" s="4" t="str" cm="1">
        <f t="array" ref="XDL120:XDN120">IFERROR(VLOOKUP(XDK120,[1]MA!$A$6:$D$32,{2,3,4},0),IFERROR(VLOOKUP(XDK120,[1]MO!$A$6:$D$26,{2,3,4},0),IFERROR(VLOOKUP(XDK120,[1]MQ!$A$6:$D$26,{2,3,4},0),IFERROR(VLOOKUP(XDK120,[1]BA!$A$6:$H$184,{2,5,8},0),{"No encontrado","X","X"}))))</f>
        <v>ALAMBRE RECOCIDO</v>
      </c>
      <c r="XDM120" s="12" t="str">
        <v>Kg</v>
      </c>
      <c r="XDN120" s="4">
        <v>22</v>
      </c>
      <c r="XDO120" s="1">
        <f t="shared" ref="XDO120" si="10230">(XDO118+XDO119)*0.03</f>
        <v>0.1</v>
      </c>
      <c r="XDP120" s="4">
        <f t="shared" si="4086"/>
        <v>2.2000000000000002</v>
      </c>
      <c r="XDS120" s="1" t="s">
        <v>539</v>
      </c>
      <c r="XDT120" s="4" t="str" cm="1">
        <f t="array" ref="XDT120:XDV120">IFERROR(VLOOKUP(XDS120,[1]MA!$A$6:$D$32,{2,3,4},0),IFERROR(VLOOKUP(XDS120,[1]MO!$A$6:$D$26,{2,3,4},0),IFERROR(VLOOKUP(XDS120,[1]MQ!$A$6:$D$26,{2,3,4},0),IFERROR(VLOOKUP(XDS120,[1]BA!$A$6:$H$184,{2,5,8},0),{"No encontrado","X","X"}))))</f>
        <v>ALAMBRE RECOCIDO</v>
      </c>
      <c r="XDU120" s="12" t="str">
        <v>Kg</v>
      </c>
      <c r="XDV120" s="4">
        <v>22</v>
      </c>
      <c r="XDW120" s="1">
        <f t="shared" ref="XDW120" si="10231">(XDW118+XDW119)*0.03</f>
        <v>0.1</v>
      </c>
      <c r="XDX120" s="4">
        <f t="shared" si="4088"/>
        <v>2.2000000000000002</v>
      </c>
      <c r="XEA120" s="1" t="s">
        <v>539</v>
      </c>
      <c r="XEB120" s="4" t="str" cm="1">
        <f t="array" ref="XEB120:XED120">IFERROR(VLOOKUP(XEA120,[1]MA!$A$6:$D$32,{2,3,4},0),IFERROR(VLOOKUP(XEA120,[1]MO!$A$6:$D$26,{2,3,4},0),IFERROR(VLOOKUP(XEA120,[1]MQ!$A$6:$D$26,{2,3,4},0),IFERROR(VLOOKUP(XEA120,[1]BA!$A$6:$H$184,{2,5,8},0),{"No encontrado","X","X"}))))</f>
        <v>ALAMBRE RECOCIDO</v>
      </c>
      <c r="XEC120" s="12" t="str">
        <v>Kg</v>
      </c>
      <c r="XED120" s="4">
        <v>22</v>
      </c>
      <c r="XEE120" s="1">
        <f t="shared" ref="XEE120" si="10232">(XEE118+XEE119)*0.03</f>
        <v>0.1</v>
      </c>
      <c r="XEF120" s="4">
        <f t="shared" si="4090"/>
        <v>2.2000000000000002</v>
      </c>
      <c r="XEI120" s="1" t="s">
        <v>539</v>
      </c>
      <c r="XEJ120" s="4" t="str" cm="1">
        <f t="array" ref="XEJ120:XEL120">IFERROR(VLOOKUP(XEI120,[1]MA!$A$6:$D$32,{2,3,4},0),IFERROR(VLOOKUP(XEI120,[1]MO!$A$6:$D$26,{2,3,4},0),IFERROR(VLOOKUP(XEI120,[1]MQ!$A$6:$D$26,{2,3,4},0),IFERROR(VLOOKUP(XEI120,[1]BA!$A$6:$H$184,{2,5,8},0),{"No encontrado","X","X"}))))</f>
        <v>ALAMBRE RECOCIDO</v>
      </c>
      <c r="XEK120" s="12" t="str">
        <v>Kg</v>
      </c>
      <c r="XEL120" s="4">
        <v>22</v>
      </c>
      <c r="XEM120" s="1">
        <f t="shared" ref="XEM120" si="10233">(XEM118+XEM119)*0.03</f>
        <v>0.1</v>
      </c>
      <c r="XEN120" s="4">
        <f t="shared" si="4092"/>
        <v>2.2000000000000002</v>
      </c>
      <c r="XEQ120" s="1" t="s">
        <v>539</v>
      </c>
      <c r="XER120" s="4" t="str" cm="1">
        <f t="array" ref="XER120:XET120">IFERROR(VLOOKUP(XEQ120,[1]MA!$A$6:$D$32,{2,3,4},0),IFERROR(VLOOKUP(XEQ120,[1]MO!$A$6:$D$26,{2,3,4},0),IFERROR(VLOOKUP(XEQ120,[1]MQ!$A$6:$D$26,{2,3,4},0),IFERROR(VLOOKUP(XEQ120,[1]BA!$A$6:$H$184,{2,5,8},0),{"No encontrado","X","X"}))))</f>
        <v>ALAMBRE RECOCIDO</v>
      </c>
      <c r="XES120" s="12" t="str">
        <v>Kg</v>
      </c>
      <c r="XET120" s="4">
        <v>22</v>
      </c>
      <c r="XEU120" s="1">
        <f t="shared" ref="XEU120" si="10234">(XEU118+XEU119)*0.03</f>
        <v>0.1</v>
      </c>
      <c r="XEV120" s="4">
        <f t="shared" si="4094"/>
        <v>2.2000000000000002</v>
      </c>
      <c r="XEY120" s="1" t="s">
        <v>539</v>
      </c>
      <c r="XEZ120" s="4" t="str" cm="1">
        <f t="array" ref="XEZ120:XFB120">IFERROR(VLOOKUP(XEY120,[1]MA!$A$6:$D$32,{2,3,4},0),IFERROR(VLOOKUP(XEY120,[1]MO!$A$6:$D$26,{2,3,4},0),IFERROR(VLOOKUP(XEY120,[1]MQ!$A$6:$D$26,{2,3,4},0),IFERROR(VLOOKUP(XEY120,[1]BA!$A$6:$H$184,{2,5,8},0),{"No encontrado","X","X"}))))</f>
        <v>ALAMBRE RECOCIDO</v>
      </c>
      <c r="XFA120" s="12" t="str">
        <v>Kg</v>
      </c>
      <c r="XFB120" s="4">
        <v>22</v>
      </c>
      <c r="XFC120" s="1">
        <f t="shared" ref="XFC120" si="10235">(XFC118+XFC119)*0.03</f>
        <v>0.1</v>
      </c>
      <c r="XFD120" s="4">
        <f t="shared" si="4096"/>
        <v>2.2000000000000002</v>
      </c>
    </row>
    <row r="121" spans="1:1024 1027:2048 2051:3072 3075:4096 4099:5120 5123:6144 6147:7168 7171:8192 8195:9216 9219:10240 10243:11264 11267:12288 12291:13312 13315:14336 14339:15360 15363:16384" x14ac:dyDescent="0.3">
      <c r="C121" s="1" t="s">
        <v>581</v>
      </c>
      <c r="D121" s="4" t="str" cm="1">
        <f t="array" ref="D121:F121">IFERROR(VLOOKUP(C121,[1]MA!$A$6:$D$32,{2,3,4},0),IFERROR(VLOOKUP(C121,[1]MO!$A$6:$D$26,{2,3,4},0),IFERROR(VLOOKUP(C121,[1]MQ!$A$6:$D$26,{2,3,4},0),IFERROR(VLOOKUP(C121,[1]BA!$A$6:$H$184,{2,5,8},0),{"No encontrado","X","X"}))))</f>
        <v>SILLETA PLASTICA</v>
      </c>
      <c r="E121" s="12" t="str">
        <v>Pza</v>
      </c>
      <c r="F121" s="4">
        <v>2.23</v>
      </c>
      <c r="G121" s="1">
        <f>1*9</f>
        <v>9</v>
      </c>
      <c r="H121" s="4">
        <f t="shared" ref="H121" si="10236">G121*F121</f>
        <v>20.07</v>
      </c>
      <c r="J121" s="1" t="s">
        <v>583</v>
      </c>
      <c r="L121" s="4"/>
      <c r="M121" s="12"/>
      <c r="N121" s="4"/>
      <c r="P121" s="4"/>
      <c r="T121" s="4"/>
      <c r="U121" s="12"/>
      <c r="V121" s="4"/>
      <c r="X121" s="4"/>
      <c r="AB121" s="4"/>
      <c r="AC121" s="12"/>
      <c r="AD121" s="4"/>
      <c r="AF121" s="4"/>
      <c r="AJ121" s="4"/>
      <c r="AK121" s="12"/>
      <c r="AL121" s="4"/>
      <c r="AN121" s="4"/>
      <c r="AR121" s="4"/>
      <c r="AS121" s="12"/>
      <c r="AT121" s="4"/>
      <c r="AV121" s="4"/>
      <c r="AZ121" s="4"/>
      <c r="BA121" s="12"/>
      <c r="BB121" s="4"/>
      <c r="BD121" s="4"/>
      <c r="BH121" s="4"/>
      <c r="BI121" s="12"/>
      <c r="BJ121" s="4"/>
      <c r="BL121" s="4"/>
      <c r="BP121" s="4"/>
      <c r="BQ121" s="12"/>
      <c r="BR121" s="4"/>
      <c r="BT121" s="4"/>
      <c r="BX121" s="4"/>
      <c r="BY121" s="12"/>
      <c r="BZ121" s="4"/>
      <c r="CB121" s="4"/>
      <c r="CF121" s="4"/>
      <c r="CG121" s="12"/>
      <c r="CH121" s="4"/>
      <c r="CJ121" s="4"/>
      <c r="CN121" s="4"/>
      <c r="CO121" s="12"/>
      <c r="CP121" s="4"/>
      <c r="CR121" s="4"/>
      <c r="CV121" s="4"/>
      <c r="CW121" s="12"/>
      <c r="CX121" s="4"/>
      <c r="CZ121" s="4"/>
      <c r="DD121" s="4"/>
      <c r="DE121" s="12"/>
      <c r="DF121" s="4"/>
      <c r="DH121" s="4"/>
      <c r="DL121" s="4"/>
      <c r="DM121" s="12"/>
      <c r="DN121" s="4"/>
      <c r="DP121" s="4"/>
      <c r="DT121" s="4"/>
      <c r="DU121" s="12"/>
      <c r="DV121" s="4"/>
      <c r="DX121" s="4"/>
      <c r="EB121" s="4"/>
      <c r="EC121" s="12"/>
      <c r="ED121" s="4"/>
      <c r="EF121" s="4"/>
      <c r="EJ121" s="4"/>
      <c r="EK121" s="12"/>
      <c r="EL121" s="4"/>
      <c r="EN121" s="4"/>
      <c r="ER121" s="4"/>
      <c r="ES121" s="12"/>
      <c r="ET121" s="4"/>
      <c r="EV121" s="4"/>
      <c r="EZ121" s="4"/>
      <c r="FA121" s="12"/>
      <c r="FB121" s="4"/>
      <c r="FD121" s="4"/>
      <c r="FH121" s="4"/>
      <c r="FI121" s="12"/>
      <c r="FJ121" s="4"/>
      <c r="FL121" s="4"/>
      <c r="FP121" s="4"/>
      <c r="FQ121" s="12"/>
      <c r="FR121" s="4"/>
      <c r="FT121" s="4"/>
      <c r="FX121" s="4"/>
      <c r="FY121" s="12"/>
      <c r="FZ121" s="4"/>
      <c r="GB121" s="4"/>
      <c r="GF121" s="4"/>
      <c r="GG121" s="12"/>
      <c r="GH121" s="4"/>
      <c r="GJ121" s="4"/>
      <c r="GN121" s="4"/>
      <c r="GO121" s="12"/>
      <c r="GP121" s="4"/>
      <c r="GR121" s="4"/>
      <c r="GV121" s="4"/>
      <c r="GW121" s="12"/>
      <c r="GX121" s="4"/>
      <c r="GZ121" s="4"/>
      <c r="HD121" s="4"/>
      <c r="HE121" s="12"/>
      <c r="HF121" s="4"/>
      <c r="HH121" s="4"/>
      <c r="HL121" s="4"/>
      <c r="HM121" s="12"/>
      <c r="HN121" s="4"/>
      <c r="HP121" s="4"/>
      <c r="HT121" s="4"/>
      <c r="HU121" s="12"/>
      <c r="HV121" s="4"/>
      <c r="HX121" s="4"/>
      <c r="IB121" s="4"/>
      <c r="IC121" s="12"/>
      <c r="ID121" s="4"/>
      <c r="IF121" s="4"/>
      <c r="IJ121" s="4"/>
      <c r="IK121" s="12"/>
      <c r="IL121" s="4"/>
      <c r="IN121" s="4"/>
      <c r="IR121" s="4"/>
      <c r="IS121" s="12"/>
      <c r="IT121" s="4"/>
      <c r="IV121" s="4"/>
      <c r="IZ121" s="4"/>
      <c r="JA121" s="12"/>
      <c r="JB121" s="4"/>
      <c r="JD121" s="4"/>
      <c r="JH121" s="4"/>
      <c r="JI121" s="12"/>
      <c r="JJ121" s="4"/>
      <c r="JL121" s="4"/>
      <c r="JP121" s="4"/>
      <c r="JQ121" s="12"/>
      <c r="JR121" s="4"/>
      <c r="JT121" s="4"/>
      <c r="JX121" s="4"/>
      <c r="JY121" s="12"/>
      <c r="JZ121" s="4"/>
      <c r="KB121" s="4"/>
      <c r="KF121" s="4"/>
      <c r="KG121" s="12"/>
      <c r="KH121" s="4"/>
      <c r="KJ121" s="4"/>
      <c r="KN121" s="4"/>
      <c r="KO121" s="12"/>
      <c r="KP121" s="4"/>
      <c r="KR121" s="4"/>
      <c r="KV121" s="4"/>
      <c r="KW121" s="12"/>
      <c r="KX121" s="4"/>
      <c r="KZ121" s="4"/>
      <c r="LD121" s="4"/>
      <c r="LE121" s="12"/>
      <c r="LF121" s="4"/>
      <c r="LH121" s="4"/>
      <c r="LL121" s="4"/>
      <c r="LM121" s="12"/>
      <c r="LN121" s="4"/>
      <c r="LP121" s="4"/>
      <c r="LT121" s="4"/>
      <c r="LU121" s="12"/>
      <c r="LV121" s="4"/>
      <c r="LX121" s="4"/>
      <c r="MB121" s="4"/>
      <c r="MC121" s="12"/>
      <c r="MD121" s="4"/>
      <c r="MF121" s="4"/>
      <c r="MJ121" s="4"/>
      <c r="MK121" s="12"/>
      <c r="ML121" s="4"/>
      <c r="MN121" s="4"/>
      <c r="MR121" s="4"/>
      <c r="MS121" s="12"/>
      <c r="MT121" s="4"/>
      <c r="MV121" s="4"/>
      <c r="MZ121" s="4"/>
      <c r="NA121" s="12"/>
      <c r="NB121" s="4"/>
      <c r="ND121" s="4"/>
      <c r="NH121" s="4"/>
      <c r="NI121" s="12"/>
      <c r="NJ121" s="4"/>
      <c r="NL121" s="4"/>
      <c r="NP121" s="4"/>
      <c r="NQ121" s="12"/>
      <c r="NR121" s="4"/>
      <c r="NT121" s="4"/>
      <c r="NX121" s="4"/>
      <c r="NY121" s="12"/>
      <c r="NZ121" s="4"/>
      <c r="OB121" s="4"/>
      <c r="OF121" s="4"/>
      <c r="OG121" s="12"/>
      <c r="OH121" s="4"/>
      <c r="OJ121" s="4"/>
      <c r="ON121" s="4"/>
      <c r="OO121" s="12"/>
      <c r="OP121" s="4"/>
      <c r="OR121" s="4"/>
      <c r="OV121" s="4"/>
      <c r="OW121" s="12"/>
      <c r="OX121" s="4"/>
      <c r="OZ121" s="4"/>
      <c r="PD121" s="4"/>
      <c r="PE121" s="12"/>
      <c r="PF121" s="4"/>
      <c r="PH121" s="4"/>
      <c r="PL121" s="4"/>
      <c r="PM121" s="12"/>
      <c r="PN121" s="4"/>
      <c r="PP121" s="4"/>
      <c r="PT121" s="4"/>
      <c r="PU121" s="12"/>
      <c r="PV121" s="4"/>
      <c r="PX121" s="4"/>
      <c r="QB121" s="4"/>
      <c r="QC121" s="12"/>
      <c r="QD121" s="4"/>
      <c r="QF121" s="4"/>
      <c r="QJ121" s="4"/>
      <c r="QK121" s="12"/>
      <c r="QL121" s="4"/>
      <c r="QN121" s="4"/>
      <c r="QR121" s="4"/>
      <c r="QS121" s="12"/>
      <c r="QT121" s="4"/>
      <c r="QV121" s="4"/>
      <c r="QZ121" s="4"/>
      <c r="RA121" s="12"/>
      <c r="RB121" s="4"/>
      <c r="RD121" s="4"/>
      <c r="RH121" s="4"/>
      <c r="RI121" s="12"/>
      <c r="RJ121" s="4"/>
      <c r="RL121" s="4"/>
      <c r="RP121" s="4"/>
      <c r="RQ121" s="12"/>
      <c r="RR121" s="4"/>
      <c r="RT121" s="4"/>
      <c r="RX121" s="4"/>
      <c r="RY121" s="12"/>
      <c r="RZ121" s="4"/>
      <c r="SB121" s="4"/>
      <c r="SF121" s="4"/>
      <c r="SG121" s="12"/>
      <c r="SH121" s="4"/>
      <c r="SJ121" s="4"/>
      <c r="SN121" s="4"/>
      <c r="SO121" s="12"/>
      <c r="SP121" s="4"/>
      <c r="SR121" s="4"/>
      <c r="SV121" s="4"/>
      <c r="SW121" s="12"/>
      <c r="SX121" s="4"/>
      <c r="SZ121" s="4"/>
      <c r="TD121" s="4"/>
      <c r="TE121" s="12"/>
      <c r="TF121" s="4"/>
      <c r="TH121" s="4"/>
      <c r="TL121" s="4"/>
      <c r="TM121" s="12"/>
      <c r="TN121" s="4"/>
      <c r="TP121" s="4"/>
      <c r="TT121" s="4"/>
      <c r="TU121" s="12"/>
      <c r="TV121" s="4"/>
      <c r="TX121" s="4"/>
      <c r="UB121" s="4"/>
      <c r="UC121" s="12"/>
      <c r="UD121" s="4"/>
      <c r="UF121" s="4"/>
      <c r="UJ121" s="4"/>
      <c r="UK121" s="12"/>
      <c r="UL121" s="4"/>
      <c r="UN121" s="4"/>
      <c r="UR121" s="4"/>
      <c r="US121" s="12"/>
      <c r="UT121" s="4"/>
      <c r="UV121" s="4"/>
      <c r="UZ121" s="4"/>
      <c r="VA121" s="12"/>
      <c r="VB121" s="4"/>
      <c r="VD121" s="4"/>
      <c r="VH121" s="4"/>
      <c r="VI121" s="12"/>
      <c r="VJ121" s="4"/>
      <c r="VL121" s="4"/>
      <c r="VP121" s="4"/>
      <c r="VQ121" s="12"/>
      <c r="VR121" s="4"/>
      <c r="VT121" s="4"/>
      <c r="VX121" s="4"/>
      <c r="VY121" s="12"/>
      <c r="VZ121" s="4"/>
      <c r="WB121" s="4"/>
      <c r="WF121" s="4"/>
      <c r="WG121" s="12"/>
      <c r="WH121" s="4"/>
      <c r="WJ121" s="4"/>
      <c r="WN121" s="4"/>
      <c r="WO121" s="12"/>
      <c r="WP121" s="4"/>
      <c r="WR121" s="4"/>
      <c r="WV121" s="4"/>
      <c r="WW121" s="12"/>
      <c r="WX121" s="4"/>
      <c r="WZ121" s="4"/>
      <c r="XD121" s="4"/>
      <c r="XE121" s="12"/>
      <c r="XF121" s="4"/>
      <c r="XH121" s="4"/>
      <c r="XL121" s="4"/>
      <c r="XM121" s="12"/>
      <c r="XN121" s="4"/>
      <c r="XP121" s="4"/>
      <c r="XT121" s="4"/>
      <c r="XU121" s="12"/>
      <c r="XV121" s="4"/>
      <c r="XX121" s="4"/>
      <c r="YB121" s="4"/>
      <c r="YC121" s="12"/>
      <c r="YD121" s="4"/>
      <c r="YF121" s="4"/>
      <c r="YJ121" s="4"/>
      <c r="YK121" s="12"/>
      <c r="YL121" s="4"/>
      <c r="YN121" s="4"/>
      <c r="YR121" s="4"/>
      <c r="YS121" s="12"/>
      <c r="YT121" s="4"/>
      <c r="YV121" s="4"/>
      <c r="YZ121" s="4"/>
      <c r="ZA121" s="12"/>
      <c r="ZB121" s="4"/>
      <c r="ZD121" s="4"/>
      <c r="ZH121" s="4"/>
      <c r="ZI121" s="12"/>
      <c r="ZJ121" s="4"/>
      <c r="ZL121" s="4"/>
      <c r="ZP121" s="4"/>
      <c r="ZQ121" s="12"/>
      <c r="ZR121" s="4"/>
      <c r="ZT121" s="4"/>
      <c r="ZX121" s="4"/>
      <c r="ZY121" s="12"/>
      <c r="ZZ121" s="4"/>
      <c r="AAB121" s="4"/>
      <c r="AAF121" s="4"/>
      <c r="AAG121" s="12"/>
      <c r="AAH121" s="4"/>
      <c r="AAJ121" s="4"/>
      <c r="AAN121" s="4"/>
      <c r="AAO121" s="12"/>
      <c r="AAP121" s="4"/>
      <c r="AAR121" s="4"/>
      <c r="AAV121" s="4"/>
      <c r="AAW121" s="12"/>
      <c r="AAX121" s="4"/>
      <c r="AAZ121" s="4"/>
      <c r="ABD121" s="4"/>
      <c r="ABE121" s="12"/>
      <c r="ABF121" s="4"/>
      <c r="ABH121" s="4"/>
      <c r="ABL121" s="4"/>
      <c r="ABM121" s="12"/>
      <c r="ABN121" s="4"/>
      <c r="ABP121" s="4"/>
      <c r="ABT121" s="4"/>
      <c r="ABU121" s="12"/>
      <c r="ABV121" s="4"/>
      <c r="ABX121" s="4"/>
      <c r="ACB121" s="4"/>
      <c r="ACC121" s="12"/>
      <c r="ACD121" s="4"/>
      <c r="ACF121" s="4"/>
      <c r="ACJ121" s="4"/>
      <c r="ACK121" s="12"/>
      <c r="ACL121" s="4"/>
      <c r="ACN121" s="4"/>
      <c r="ACR121" s="4"/>
      <c r="ACS121" s="12"/>
      <c r="ACT121" s="4"/>
      <c r="ACV121" s="4"/>
      <c r="ACZ121" s="4"/>
      <c r="ADA121" s="12"/>
      <c r="ADB121" s="4"/>
      <c r="ADD121" s="4"/>
      <c r="ADH121" s="4"/>
      <c r="ADI121" s="12"/>
      <c r="ADJ121" s="4"/>
      <c r="ADL121" s="4"/>
      <c r="ADP121" s="4"/>
      <c r="ADQ121" s="12"/>
      <c r="ADR121" s="4"/>
      <c r="ADT121" s="4"/>
      <c r="ADX121" s="4"/>
      <c r="ADY121" s="12"/>
      <c r="ADZ121" s="4"/>
      <c r="AEB121" s="4"/>
      <c r="AEF121" s="4"/>
      <c r="AEG121" s="12"/>
      <c r="AEH121" s="4"/>
      <c r="AEJ121" s="4"/>
      <c r="AEN121" s="4"/>
      <c r="AEO121" s="12"/>
      <c r="AEP121" s="4"/>
      <c r="AER121" s="4"/>
      <c r="AEV121" s="4"/>
      <c r="AEW121" s="12"/>
      <c r="AEX121" s="4"/>
      <c r="AEZ121" s="4"/>
      <c r="AFD121" s="4"/>
      <c r="AFE121" s="12"/>
      <c r="AFF121" s="4"/>
      <c r="AFH121" s="4"/>
      <c r="AFL121" s="4"/>
      <c r="AFM121" s="12"/>
      <c r="AFN121" s="4"/>
      <c r="AFP121" s="4"/>
      <c r="AFT121" s="4"/>
      <c r="AFU121" s="12"/>
      <c r="AFV121" s="4"/>
      <c r="AFX121" s="4"/>
      <c r="AGB121" s="4"/>
      <c r="AGC121" s="12"/>
      <c r="AGD121" s="4"/>
      <c r="AGF121" s="4"/>
      <c r="AGJ121" s="4"/>
      <c r="AGK121" s="12"/>
      <c r="AGL121" s="4"/>
      <c r="AGN121" s="4"/>
      <c r="AGR121" s="4"/>
      <c r="AGS121" s="12"/>
      <c r="AGT121" s="4"/>
      <c r="AGV121" s="4"/>
      <c r="AGZ121" s="4"/>
      <c r="AHA121" s="12"/>
      <c r="AHB121" s="4"/>
      <c r="AHD121" s="4"/>
      <c r="AHH121" s="4"/>
      <c r="AHI121" s="12"/>
      <c r="AHJ121" s="4"/>
      <c r="AHL121" s="4"/>
      <c r="AHP121" s="4"/>
      <c r="AHQ121" s="12"/>
      <c r="AHR121" s="4"/>
      <c r="AHT121" s="4"/>
      <c r="AHX121" s="4"/>
      <c r="AHY121" s="12"/>
      <c r="AHZ121" s="4"/>
      <c r="AIB121" s="4"/>
      <c r="AIF121" s="4"/>
      <c r="AIG121" s="12"/>
      <c r="AIH121" s="4"/>
      <c r="AIJ121" s="4"/>
      <c r="AIN121" s="4"/>
      <c r="AIO121" s="12"/>
      <c r="AIP121" s="4"/>
      <c r="AIR121" s="4"/>
      <c r="AIV121" s="4"/>
      <c r="AIW121" s="12"/>
      <c r="AIX121" s="4"/>
      <c r="AIZ121" s="4"/>
      <c r="AJD121" s="4"/>
      <c r="AJE121" s="12"/>
      <c r="AJF121" s="4"/>
      <c r="AJH121" s="4"/>
      <c r="AJL121" s="4"/>
      <c r="AJM121" s="12"/>
      <c r="AJN121" s="4"/>
      <c r="AJP121" s="4"/>
      <c r="AJT121" s="4"/>
      <c r="AJU121" s="12"/>
      <c r="AJV121" s="4"/>
      <c r="AJX121" s="4"/>
      <c r="AKB121" s="4"/>
      <c r="AKC121" s="12"/>
      <c r="AKD121" s="4"/>
      <c r="AKF121" s="4"/>
      <c r="AKJ121" s="4"/>
      <c r="AKK121" s="12"/>
      <c r="AKL121" s="4"/>
      <c r="AKN121" s="4"/>
      <c r="AKR121" s="4"/>
      <c r="AKS121" s="12"/>
      <c r="AKT121" s="4"/>
      <c r="AKV121" s="4"/>
      <c r="AKZ121" s="4"/>
      <c r="ALA121" s="12"/>
      <c r="ALB121" s="4"/>
      <c r="ALD121" s="4"/>
      <c r="ALH121" s="4"/>
      <c r="ALI121" s="12"/>
      <c r="ALJ121" s="4"/>
      <c r="ALL121" s="4"/>
      <c r="ALP121" s="4"/>
      <c r="ALQ121" s="12"/>
      <c r="ALR121" s="4"/>
      <c r="ALT121" s="4"/>
      <c r="ALX121" s="4"/>
      <c r="ALY121" s="12"/>
      <c r="ALZ121" s="4"/>
      <c r="AMB121" s="4"/>
      <c r="AMF121" s="4"/>
      <c r="AMG121" s="12"/>
      <c r="AMH121" s="4"/>
      <c r="AMJ121" s="4"/>
      <c r="AMN121" s="4"/>
      <c r="AMO121" s="12"/>
      <c r="AMP121" s="4"/>
      <c r="AMR121" s="4"/>
      <c r="AMV121" s="4"/>
      <c r="AMW121" s="12"/>
      <c r="AMX121" s="4"/>
      <c r="AMZ121" s="4"/>
      <c r="AND121" s="4"/>
      <c r="ANE121" s="12"/>
      <c r="ANF121" s="4"/>
      <c r="ANH121" s="4"/>
      <c r="ANL121" s="4"/>
      <c r="ANM121" s="12"/>
      <c r="ANN121" s="4"/>
      <c r="ANP121" s="4"/>
      <c r="ANT121" s="4"/>
      <c r="ANU121" s="12"/>
      <c r="ANV121" s="4"/>
      <c r="ANX121" s="4"/>
      <c r="AOB121" s="4"/>
      <c r="AOC121" s="12"/>
      <c r="AOD121" s="4"/>
      <c r="AOF121" s="4"/>
      <c r="AOJ121" s="4"/>
      <c r="AOK121" s="12"/>
      <c r="AOL121" s="4"/>
      <c r="AON121" s="4"/>
      <c r="AOR121" s="4"/>
      <c r="AOS121" s="12"/>
      <c r="AOT121" s="4"/>
      <c r="AOV121" s="4"/>
      <c r="AOZ121" s="4"/>
      <c r="APA121" s="12"/>
      <c r="APB121" s="4"/>
      <c r="APD121" s="4"/>
      <c r="APH121" s="4"/>
      <c r="API121" s="12"/>
      <c r="APJ121" s="4"/>
      <c r="APL121" s="4"/>
      <c r="APP121" s="4"/>
      <c r="APQ121" s="12"/>
      <c r="APR121" s="4"/>
      <c r="APT121" s="4"/>
      <c r="APX121" s="4"/>
      <c r="APY121" s="12"/>
      <c r="APZ121" s="4"/>
      <c r="AQB121" s="4"/>
      <c r="AQF121" s="4"/>
      <c r="AQG121" s="12"/>
      <c r="AQH121" s="4"/>
      <c r="AQJ121" s="4"/>
      <c r="AQN121" s="4"/>
      <c r="AQO121" s="12"/>
      <c r="AQP121" s="4"/>
      <c r="AQR121" s="4"/>
      <c r="AQV121" s="4"/>
      <c r="AQW121" s="12"/>
      <c r="AQX121" s="4"/>
      <c r="AQZ121" s="4"/>
      <c r="ARD121" s="4"/>
      <c r="ARE121" s="12"/>
      <c r="ARF121" s="4"/>
      <c r="ARH121" s="4"/>
      <c r="ARL121" s="4"/>
      <c r="ARM121" s="12"/>
      <c r="ARN121" s="4"/>
      <c r="ARP121" s="4"/>
      <c r="ART121" s="4"/>
      <c r="ARU121" s="12"/>
      <c r="ARV121" s="4"/>
      <c r="ARX121" s="4"/>
      <c r="ASB121" s="4"/>
      <c r="ASC121" s="12"/>
      <c r="ASD121" s="4"/>
      <c r="ASF121" s="4"/>
      <c r="ASJ121" s="4"/>
      <c r="ASK121" s="12"/>
      <c r="ASL121" s="4"/>
      <c r="ASN121" s="4"/>
      <c r="ASR121" s="4"/>
      <c r="ASS121" s="12"/>
      <c r="AST121" s="4"/>
      <c r="ASV121" s="4"/>
      <c r="ASZ121" s="4"/>
      <c r="ATA121" s="12"/>
      <c r="ATB121" s="4"/>
      <c r="ATD121" s="4"/>
      <c r="ATH121" s="4"/>
      <c r="ATI121" s="12"/>
      <c r="ATJ121" s="4"/>
      <c r="ATL121" s="4"/>
      <c r="ATP121" s="4"/>
      <c r="ATQ121" s="12"/>
      <c r="ATR121" s="4"/>
      <c r="ATT121" s="4"/>
      <c r="ATX121" s="4"/>
      <c r="ATY121" s="12"/>
      <c r="ATZ121" s="4"/>
      <c r="AUB121" s="4"/>
      <c r="AUF121" s="4"/>
      <c r="AUG121" s="12"/>
      <c r="AUH121" s="4"/>
      <c r="AUJ121" s="4"/>
      <c r="AUN121" s="4"/>
      <c r="AUO121" s="12"/>
      <c r="AUP121" s="4"/>
      <c r="AUR121" s="4"/>
      <c r="AUV121" s="4"/>
      <c r="AUW121" s="12"/>
      <c r="AUX121" s="4"/>
      <c r="AUZ121" s="4"/>
      <c r="AVD121" s="4"/>
      <c r="AVE121" s="12"/>
      <c r="AVF121" s="4"/>
      <c r="AVH121" s="4"/>
      <c r="AVL121" s="4"/>
      <c r="AVM121" s="12"/>
      <c r="AVN121" s="4"/>
      <c r="AVP121" s="4"/>
      <c r="AVT121" s="4"/>
      <c r="AVU121" s="12"/>
      <c r="AVV121" s="4"/>
      <c r="AVX121" s="4"/>
      <c r="AWB121" s="4"/>
      <c r="AWC121" s="12"/>
      <c r="AWD121" s="4"/>
      <c r="AWF121" s="4"/>
      <c r="AWJ121" s="4"/>
      <c r="AWK121" s="12"/>
      <c r="AWL121" s="4"/>
      <c r="AWN121" s="4"/>
      <c r="AWR121" s="4"/>
      <c r="AWS121" s="12"/>
      <c r="AWT121" s="4"/>
      <c r="AWV121" s="4"/>
      <c r="AWZ121" s="4"/>
      <c r="AXA121" s="12"/>
      <c r="AXB121" s="4"/>
      <c r="AXD121" s="4"/>
      <c r="AXH121" s="4"/>
      <c r="AXI121" s="12"/>
      <c r="AXJ121" s="4"/>
      <c r="AXL121" s="4"/>
      <c r="AXP121" s="4"/>
      <c r="AXQ121" s="12"/>
      <c r="AXR121" s="4"/>
      <c r="AXT121" s="4"/>
      <c r="AXX121" s="4"/>
      <c r="AXY121" s="12"/>
      <c r="AXZ121" s="4"/>
      <c r="AYB121" s="4"/>
      <c r="AYF121" s="4"/>
      <c r="AYG121" s="12"/>
      <c r="AYH121" s="4"/>
      <c r="AYJ121" s="4"/>
      <c r="AYN121" s="4"/>
      <c r="AYO121" s="12"/>
      <c r="AYP121" s="4"/>
      <c r="AYR121" s="4"/>
      <c r="AYV121" s="4"/>
      <c r="AYW121" s="12"/>
      <c r="AYX121" s="4"/>
      <c r="AYZ121" s="4"/>
      <c r="AZD121" s="4"/>
      <c r="AZE121" s="12"/>
      <c r="AZF121" s="4"/>
      <c r="AZH121" s="4"/>
      <c r="AZL121" s="4"/>
      <c r="AZM121" s="12"/>
      <c r="AZN121" s="4"/>
      <c r="AZP121" s="4"/>
      <c r="AZT121" s="4"/>
      <c r="AZU121" s="12"/>
      <c r="AZV121" s="4"/>
      <c r="AZX121" s="4"/>
      <c r="BAB121" s="4"/>
      <c r="BAC121" s="12"/>
      <c r="BAD121" s="4"/>
      <c r="BAF121" s="4"/>
      <c r="BAJ121" s="4"/>
      <c r="BAK121" s="12"/>
      <c r="BAL121" s="4"/>
      <c r="BAN121" s="4"/>
      <c r="BAR121" s="4"/>
      <c r="BAS121" s="12"/>
      <c r="BAT121" s="4"/>
      <c r="BAV121" s="4"/>
      <c r="BAZ121" s="4"/>
      <c r="BBA121" s="12"/>
      <c r="BBB121" s="4"/>
      <c r="BBD121" s="4"/>
      <c r="BBH121" s="4"/>
      <c r="BBI121" s="12"/>
      <c r="BBJ121" s="4"/>
      <c r="BBL121" s="4"/>
      <c r="BBP121" s="4"/>
      <c r="BBQ121" s="12"/>
      <c r="BBR121" s="4"/>
      <c r="BBT121" s="4"/>
      <c r="BBX121" s="4"/>
      <c r="BBY121" s="12"/>
      <c r="BBZ121" s="4"/>
      <c r="BCB121" s="4"/>
      <c r="BCF121" s="4"/>
      <c r="BCG121" s="12"/>
      <c r="BCH121" s="4"/>
      <c r="BCJ121" s="4"/>
      <c r="BCN121" s="4"/>
      <c r="BCO121" s="12"/>
      <c r="BCP121" s="4"/>
      <c r="BCR121" s="4"/>
      <c r="BCV121" s="4"/>
      <c r="BCW121" s="12"/>
      <c r="BCX121" s="4"/>
      <c r="BCZ121" s="4"/>
      <c r="BDD121" s="4"/>
      <c r="BDE121" s="12"/>
      <c r="BDF121" s="4"/>
      <c r="BDH121" s="4"/>
      <c r="BDL121" s="4"/>
      <c r="BDM121" s="12"/>
      <c r="BDN121" s="4"/>
      <c r="BDP121" s="4"/>
      <c r="BDT121" s="4"/>
      <c r="BDU121" s="12"/>
      <c r="BDV121" s="4"/>
      <c r="BDX121" s="4"/>
      <c r="BEB121" s="4"/>
      <c r="BEC121" s="12"/>
      <c r="BED121" s="4"/>
      <c r="BEF121" s="4"/>
      <c r="BEJ121" s="4"/>
      <c r="BEK121" s="12"/>
      <c r="BEL121" s="4"/>
      <c r="BEN121" s="4"/>
      <c r="BER121" s="4"/>
      <c r="BES121" s="12"/>
      <c r="BET121" s="4"/>
      <c r="BEV121" s="4"/>
      <c r="BEZ121" s="4"/>
      <c r="BFA121" s="12"/>
      <c r="BFB121" s="4"/>
      <c r="BFD121" s="4"/>
      <c r="BFH121" s="4"/>
      <c r="BFI121" s="12"/>
      <c r="BFJ121" s="4"/>
      <c r="BFL121" s="4"/>
      <c r="BFP121" s="4"/>
      <c r="BFQ121" s="12"/>
      <c r="BFR121" s="4"/>
      <c r="BFT121" s="4"/>
      <c r="BFX121" s="4"/>
      <c r="BFY121" s="12"/>
      <c r="BFZ121" s="4"/>
      <c r="BGB121" s="4"/>
      <c r="BGF121" s="4"/>
      <c r="BGG121" s="12"/>
      <c r="BGH121" s="4"/>
      <c r="BGJ121" s="4"/>
      <c r="BGN121" s="4"/>
      <c r="BGO121" s="12"/>
      <c r="BGP121" s="4"/>
      <c r="BGR121" s="4"/>
      <c r="BGV121" s="4"/>
      <c r="BGW121" s="12"/>
      <c r="BGX121" s="4"/>
      <c r="BGZ121" s="4"/>
      <c r="BHD121" s="4"/>
      <c r="BHE121" s="12"/>
      <c r="BHF121" s="4"/>
      <c r="BHH121" s="4"/>
      <c r="BHL121" s="4"/>
      <c r="BHM121" s="12"/>
      <c r="BHN121" s="4"/>
      <c r="BHP121" s="4"/>
      <c r="BHT121" s="4"/>
      <c r="BHU121" s="12"/>
      <c r="BHV121" s="4"/>
      <c r="BHX121" s="4"/>
      <c r="BIB121" s="4"/>
      <c r="BIC121" s="12"/>
      <c r="BID121" s="4"/>
      <c r="BIF121" s="4"/>
      <c r="BIJ121" s="4"/>
      <c r="BIK121" s="12"/>
      <c r="BIL121" s="4"/>
      <c r="BIN121" s="4"/>
      <c r="BIR121" s="4"/>
      <c r="BIS121" s="12"/>
      <c r="BIT121" s="4"/>
      <c r="BIV121" s="4"/>
      <c r="BIZ121" s="4"/>
      <c r="BJA121" s="12"/>
      <c r="BJB121" s="4"/>
      <c r="BJD121" s="4"/>
      <c r="BJH121" s="4"/>
      <c r="BJI121" s="12"/>
      <c r="BJJ121" s="4"/>
      <c r="BJL121" s="4"/>
      <c r="BJP121" s="4"/>
      <c r="BJQ121" s="12"/>
      <c r="BJR121" s="4"/>
      <c r="BJT121" s="4"/>
      <c r="BJX121" s="4"/>
      <c r="BJY121" s="12"/>
      <c r="BJZ121" s="4"/>
      <c r="BKB121" s="4"/>
      <c r="BKF121" s="4"/>
      <c r="BKG121" s="12"/>
      <c r="BKH121" s="4"/>
      <c r="BKJ121" s="4"/>
      <c r="BKN121" s="4"/>
      <c r="BKO121" s="12"/>
      <c r="BKP121" s="4"/>
      <c r="BKR121" s="4"/>
      <c r="BKV121" s="4"/>
      <c r="BKW121" s="12"/>
      <c r="BKX121" s="4"/>
      <c r="BKZ121" s="4"/>
      <c r="BLD121" s="4"/>
      <c r="BLE121" s="12"/>
      <c r="BLF121" s="4"/>
      <c r="BLH121" s="4"/>
      <c r="BLL121" s="4"/>
      <c r="BLM121" s="12"/>
      <c r="BLN121" s="4"/>
      <c r="BLP121" s="4"/>
      <c r="BLT121" s="4"/>
      <c r="BLU121" s="12"/>
      <c r="BLV121" s="4"/>
      <c r="BLX121" s="4"/>
      <c r="BMB121" s="4"/>
      <c r="BMC121" s="12"/>
      <c r="BMD121" s="4"/>
      <c r="BMF121" s="4"/>
      <c r="BMJ121" s="4"/>
      <c r="BMK121" s="12"/>
      <c r="BML121" s="4"/>
      <c r="BMN121" s="4"/>
      <c r="BMR121" s="4"/>
      <c r="BMS121" s="12"/>
      <c r="BMT121" s="4"/>
      <c r="BMV121" s="4"/>
      <c r="BMZ121" s="4"/>
      <c r="BNA121" s="12"/>
      <c r="BNB121" s="4"/>
      <c r="BND121" s="4"/>
      <c r="BNH121" s="4"/>
      <c r="BNI121" s="12"/>
      <c r="BNJ121" s="4"/>
      <c r="BNL121" s="4"/>
      <c r="BNP121" s="4"/>
      <c r="BNQ121" s="12"/>
      <c r="BNR121" s="4"/>
      <c r="BNT121" s="4"/>
      <c r="BNX121" s="4"/>
      <c r="BNY121" s="12"/>
      <c r="BNZ121" s="4"/>
      <c r="BOB121" s="4"/>
      <c r="BOF121" s="4"/>
      <c r="BOG121" s="12"/>
      <c r="BOH121" s="4"/>
      <c r="BOJ121" s="4"/>
      <c r="BON121" s="4"/>
      <c r="BOO121" s="12"/>
      <c r="BOP121" s="4"/>
      <c r="BOR121" s="4"/>
      <c r="BOV121" s="4"/>
      <c r="BOW121" s="12"/>
      <c r="BOX121" s="4"/>
      <c r="BOZ121" s="4"/>
      <c r="BPD121" s="4"/>
      <c r="BPE121" s="12"/>
      <c r="BPF121" s="4"/>
      <c r="BPH121" s="4"/>
      <c r="BPL121" s="4"/>
      <c r="BPM121" s="12"/>
      <c r="BPN121" s="4"/>
      <c r="BPP121" s="4"/>
      <c r="BPT121" s="4"/>
      <c r="BPU121" s="12"/>
      <c r="BPV121" s="4"/>
      <c r="BPX121" s="4"/>
      <c r="BQB121" s="4"/>
      <c r="BQC121" s="12"/>
      <c r="BQD121" s="4"/>
      <c r="BQF121" s="4"/>
      <c r="BQJ121" s="4"/>
      <c r="BQK121" s="12"/>
      <c r="BQL121" s="4"/>
      <c r="BQN121" s="4"/>
      <c r="BQR121" s="4"/>
      <c r="BQS121" s="12"/>
      <c r="BQT121" s="4"/>
      <c r="BQV121" s="4"/>
      <c r="BQZ121" s="4"/>
      <c r="BRA121" s="12"/>
      <c r="BRB121" s="4"/>
      <c r="BRD121" s="4"/>
      <c r="BRH121" s="4"/>
      <c r="BRI121" s="12"/>
      <c r="BRJ121" s="4"/>
      <c r="BRL121" s="4"/>
      <c r="BRP121" s="4"/>
      <c r="BRQ121" s="12"/>
      <c r="BRR121" s="4"/>
      <c r="BRT121" s="4"/>
      <c r="BRX121" s="4"/>
      <c r="BRY121" s="12"/>
      <c r="BRZ121" s="4"/>
      <c r="BSB121" s="4"/>
      <c r="BSF121" s="4"/>
      <c r="BSG121" s="12"/>
      <c r="BSH121" s="4"/>
      <c r="BSJ121" s="4"/>
      <c r="BSN121" s="4"/>
      <c r="BSO121" s="12"/>
      <c r="BSP121" s="4"/>
      <c r="BSR121" s="4"/>
      <c r="BSV121" s="4"/>
      <c r="BSW121" s="12"/>
      <c r="BSX121" s="4"/>
      <c r="BSZ121" s="4"/>
      <c r="BTD121" s="4"/>
      <c r="BTE121" s="12"/>
      <c r="BTF121" s="4"/>
      <c r="BTH121" s="4"/>
      <c r="BTL121" s="4"/>
      <c r="BTM121" s="12"/>
      <c r="BTN121" s="4"/>
      <c r="BTP121" s="4"/>
      <c r="BTT121" s="4"/>
      <c r="BTU121" s="12"/>
      <c r="BTV121" s="4"/>
      <c r="BTX121" s="4"/>
      <c r="BUB121" s="4"/>
      <c r="BUC121" s="12"/>
      <c r="BUD121" s="4"/>
      <c r="BUF121" s="4"/>
      <c r="BUJ121" s="4"/>
      <c r="BUK121" s="12"/>
      <c r="BUL121" s="4"/>
      <c r="BUN121" s="4"/>
      <c r="BUR121" s="4"/>
      <c r="BUS121" s="12"/>
      <c r="BUT121" s="4"/>
      <c r="BUV121" s="4"/>
      <c r="BUZ121" s="4"/>
      <c r="BVA121" s="12"/>
      <c r="BVB121" s="4"/>
      <c r="BVD121" s="4"/>
      <c r="BVH121" s="4"/>
      <c r="BVI121" s="12"/>
      <c r="BVJ121" s="4"/>
      <c r="BVL121" s="4"/>
      <c r="BVP121" s="4"/>
      <c r="BVQ121" s="12"/>
      <c r="BVR121" s="4"/>
      <c r="BVT121" s="4"/>
      <c r="BVX121" s="4"/>
      <c r="BVY121" s="12"/>
      <c r="BVZ121" s="4"/>
      <c r="BWB121" s="4"/>
      <c r="BWF121" s="4"/>
      <c r="BWG121" s="12"/>
      <c r="BWH121" s="4"/>
      <c r="BWJ121" s="4"/>
      <c r="BWN121" s="4"/>
      <c r="BWO121" s="12"/>
      <c r="BWP121" s="4"/>
      <c r="BWR121" s="4"/>
      <c r="BWV121" s="4"/>
      <c r="BWW121" s="12"/>
      <c r="BWX121" s="4"/>
      <c r="BWZ121" s="4"/>
      <c r="BXD121" s="4"/>
      <c r="BXE121" s="12"/>
      <c r="BXF121" s="4"/>
      <c r="BXH121" s="4"/>
      <c r="BXL121" s="4"/>
      <c r="BXM121" s="12"/>
      <c r="BXN121" s="4"/>
      <c r="BXP121" s="4"/>
      <c r="BXT121" s="4"/>
      <c r="BXU121" s="12"/>
      <c r="BXV121" s="4"/>
      <c r="BXX121" s="4"/>
      <c r="BYB121" s="4"/>
      <c r="BYC121" s="12"/>
      <c r="BYD121" s="4"/>
      <c r="BYF121" s="4"/>
      <c r="BYJ121" s="4"/>
      <c r="BYK121" s="12"/>
      <c r="BYL121" s="4"/>
      <c r="BYN121" s="4"/>
      <c r="BYR121" s="4"/>
      <c r="BYS121" s="12"/>
      <c r="BYT121" s="4"/>
      <c r="BYV121" s="4"/>
      <c r="BYZ121" s="4"/>
      <c r="BZA121" s="12"/>
      <c r="BZB121" s="4"/>
      <c r="BZD121" s="4"/>
      <c r="BZH121" s="4"/>
      <c r="BZI121" s="12"/>
      <c r="BZJ121" s="4"/>
      <c r="BZL121" s="4"/>
      <c r="BZP121" s="4"/>
      <c r="BZQ121" s="12"/>
      <c r="BZR121" s="4"/>
      <c r="BZT121" s="4"/>
      <c r="BZX121" s="4"/>
      <c r="BZY121" s="12"/>
      <c r="BZZ121" s="4"/>
      <c r="CAB121" s="4"/>
      <c r="CAF121" s="4"/>
      <c r="CAG121" s="12"/>
      <c r="CAH121" s="4"/>
      <c r="CAJ121" s="4"/>
      <c r="CAN121" s="4"/>
      <c r="CAO121" s="12"/>
      <c r="CAP121" s="4"/>
      <c r="CAR121" s="4"/>
      <c r="CAV121" s="4"/>
      <c r="CAW121" s="12"/>
      <c r="CAX121" s="4"/>
      <c r="CAZ121" s="4"/>
      <c r="CBD121" s="4"/>
      <c r="CBE121" s="12"/>
      <c r="CBF121" s="4"/>
      <c r="CBH121" s="4"/>
      <c r="CBL121" s="4"/>
      <c r="CBM121" s="12"/>
      <c r="CBN121" s="4"/>
      <c r="CBP121" s="4"/>
      <c r="CBT121" s="4"/>
      <c r="CBU121" s="12"/>
      <c r="CBV121" s="4"/>
      <c r="CBX121" s="4"/>
      <c r="CCB121" s="4"/>
      <c r="CCC121" s="12"/>
      <c r="CCD121" s="4"/>
      <c r="CCF121" s="4"/>
      <c r="CCJ121" s="4"/>
      <c r="CCK121" s="12"/>
      <c r="CCL121" s="4"/>
      <c r="CCN121" s="4"/>
      <c r="CCR121" s="4"/>
      <c r="CCS121" s="12"/>
      <c r="CCT121" s="4"/>
      <c r="CCV121" s="4"/>
      <c r="CCZ121" s="4"/>
      <c r="CDA121" s="12"/>
      <c r="CDB121" s="4"/>
      <c r="CDD121" s="4"/>
      <c r="CDH121" s="4"/>
      <c r="CDI121" s="12"/>
      <c r="CDJ121" s="4"/>
      <c r="CDL121" s="4"/>
      <c r="CDP121" s="4"/>
      <c r="CDQ121" s="12"/>
      <c r="CDR121" s="4"/>
      <c r="CDT121" s="4"/>
      <c r="CDX121" s="4"/>
      <c r="CDY121" s="12"/>
      <c r="CDZ121" s="4"/>
      <c r="CEB121" s="4"/>
      <c r="CEF121" s="4"/>
      <c r="CEG121" s="12"/>
      <c r="CEH121" s="4"/>
      <c r="CEJ121" s="4"/>
      <c r="CEN121" s="4"/>
      <c r="CEO121" s="12"/>
      <c r="CEP121" s="4"/>
      <c r="CER121" s="4"/>
      <c r="CEV121" s="4"/>
      <c r="CEW121" s="12"/>
      <c r="CEX121" s="4"/>
      <c r="CEZ121" s="4"/>
      <c r="CFD121" s="4"/>
      <c r="CFE121" s="12"/>
      <c r="CFF121" s="4"/>
      <c r="CFH121" s="4"/>
      <c r="CFL121" s="4"/>
      <c r="CFM121" s="12"/>
      <c r="CFN121" s="4"/>
      <c r="CFP121" s="4"/>
      <c r="CFT121" s="4"/>
      <c r="CFU121" s="12"/>
      <c r="CFV121" s="4"/>
      <c r="CFX121" s="4"/>
      <c r="CGB121" s="4"/>
      <c r="CGC121" s="12"/>
      <c r="CGD121" s="4"/>
      <c r="CGF121" s="4"/>
      <c r="CGJ121" s="4"/>
      <c r="CGK121" s="12"/>
      <c r="CGL121" s="4"/>
      <c r="CGN121" s="4"/>
      <c r="CGR121" s="4"/>
      <c r="CGS121" s="12"/>
      <c r="CGT121" s="4"/>
      <c r="CGV121" s="4"/>
      <c r="CGZ121" s="4"/>
      <c r="CHA121" s="12"/>
      <c r="CHB121" s="4"/>
      <c r="CHD121" s="4"/>
      <c r="CHH121" s="4"/>
      <c r="CHI121" s="12"/>
      <c r="CHJ121" s="4"/>
      <c r="CHL121" s="4"/>
      <c r="CHP121" s="4"/>
      <c r="CHQ121" s="12"/>
      <c r="CHR121" s="4"/>
      <c r="CHT121" s="4"/>
      <c r="CHX121" s="4"/>
      <c r="CHY121" s="12"/>
      <c r="CHZ121" s="4"/>
      <c r="CIB121" s="4"/>
      <c r="CIF121" s="4"/>
      <c r="CIG121" s="12"/>
      <c r="CIH121" s="4"/>
      <c r="CIJ121" s="4"/>
      <c r="CIN121" s="4"/>
      <c r="CIO121" s="12"/>
      <c r="CIP121" s="4"/>
      <c r="CIR121" s="4"/>
      <c r="CIV121" s="4"/>
      <c r="CIW121" s="12"/>
      <c r="CIX121" s="4"/>
      <c r="CIZ121" s="4"/>
      <c r="CJD121" s="4"/>
      <c r="CJE121" s="12"/>
      <c r="CJF121" s="4"/>
      <c r="CJH121" s="4"/>
      <c r="CJL121" s="4"/>
      <c r="CJM121" s="12"/>
      <c r="CJN121" s="4"/>
      <c r="CJP121" s="4"/>
      <c r="CJT121" s="4"/>
      <c r="CJU121" s="12"/>
      <c r="CJV121" s="4"/>
      <c r="CJX121" s="4"/>
      <c r="CKB121" s="4"/>
      <c r="CKC121" s="12"/>
      <c r="CKD121" s="4"/>
      <c r="CKF121" s="4"/>
      <c r="CKJ121" s="4"/>
      <c r="CKK121" s="12"/>
      <c r="CKL121" s="4"/>
      <c r="CKN121" s="4"/>
      <c r="CKR121" s="4"/>
      <c r="CKS121" s="12"/>
      <c r="CKT121" s="4"/>
      <c r="CKV121" s="4"/>
      <c r="CKZ121" s="4"/>
      <c r="CLA121" s="12"/>
      <c r="CLB121" s="4"/>
      <c r="CLD121" s="4"/>
      <c r="CLH121" s="4"/>
      <c r="CLI121" s="12"/>
      <c r="CLJ121" s="4"/>
      <c r="CLL121" s="4"/>
      <c r="CLP121" s="4"/>
      <c r="CLQ121" s="12"/>
      <c r="CLR121" s="4"/>
      <c r="CLT121" s="4"/>
      <c r="CLX121" s="4"/>
      <c r="CLY121" s="12"/>
      <c r="CLZ121" s="4"/>
      <c r="CMB121" s="4"/>
      <c r="CMF121" s="4"/>
      <c r="CMG121" s="12"/>
      <c r="CMH121" s="4"/>
      <c r="CMJ121" s="4"/>
      <c r="CMN121" s="4"/>
      <c r="CMO121" s="12"/>
      <c r="CMP121" s="4"/>
      <c r="CMR121" s="4"/>
      <c r="CMV121" s="4"/>
      <c r="CMW121" s="12"/>
      <c r="CMX121" s="4"/>
      <c r="CMZ121" s="4"/>
      <c r="CND121" s="4"/>
      <c r="CNE121" s="12"/>
      <c r="CNF121" s="4"/>
      <c r="CNH121" s="4"/>
      <c r="CNL121" s="4"/>
      <c r="CNM121" s="12"/>
      <c r="CNN121" s="4"/>
      <c r="CNP121" s="4"/>
      <c r="CNT121" s="4"/>
      <c r="CNU121" s="12"/>
      <c r="CNV121" s="4"/>
      <c r="CNX121" s="4"/>
      <c r="COB121" s="4"/>
      <c r="COC121" s="12"/>
      <c r="COD121" s="4"/>
      <c r="COF121" s="4"/>
      <c r="COJ121" s="4"/>
      <c r="COK121" s="12"/>
      <c r="COL121" s="4"/>
      <c r="CON121" s="4"/>
      <c r="COR121" s="4"/>
      <c r="COS121" s="12"/>
      <c r="COT121" s="4"/>
      <c r="COV121" s="4"/>
      <c r="COZ121" s="4"/>
      <c r="CPA121" s="12"/>
      <c r="CPB121" s="4"/>
      <c r="CPD121" s="4"/>
      <c r="CPH121" s="4"/>
      <c r="CPI121" s="12"/>
      <c r="CPJ121" s="4"/>
      <c r="CPL121" s="4"/>
      <c r="CPP121" s="4"/>
      <c r="CPQ121" s="12"/>
      <c r="CPR121" s="4"/>
      <c r="CPT121" s="4"/>
      <c r="CPX121" s="4"/>
      <c r="CPY121" s="12"/>
      <c r="CPZ121" s="4"/>
      <c r="CQB121" s="4"/>
      <c r="CQF121" s="4"/>
      <c r="CQG121" s="12"/>
      <c r="CQH121" s="4"/>
      <c r="CQJ121" s="4"/>
      <c r="CQN121" s="4"/>
      <c r="CQO121" s="12"/>
      <c r="CQP121" s="4"/>
      <c r="CQR121" s="4"/>
      <c r="CQV121" s="4"/>
      <c r="CQW121" s="12"/>
      <c r="CQX121" s="4"/>
      <c r="CQZ121" s="4"/>
      <c r="CRD121" s="4"/>
      <c r="CRE121" s="12"/>
      <c r="CRF121" s="4"/>
      <c r="CRH121" s="4"/>
      <c r="CRL121" s="4"/>
      <c r="CRM121" s="12"/>
      <c r="CRN121" s="4"/>
      <c r="CRP121" s="4"/>
      <c r="CRT121" s="4"/>
      <c r="CRU121" s="12"/>
      <c r="CRV121" s="4"/>
      <c r="CRX121" s="4"/>
      <c r="CSB121" s="4"/>
      <c r="CSC121" s="12"/>
      <c r="CSD121" s="4"/>
      <c r="CSF121" s="4"/>
      <c r="CSJ121" s="4"/>
      <c r="CSK121" s="12"/>
      <c r="CSL121" s="4"/>
      <c r="CSN121" s="4"/>
      <c r="CSR121" s="4"/>
      <c r="CSS121" s="12"/>
      <c r="CST121" s="4"/>
      <c r="CSV121" s="4"/>
      <c r="CSZ121" s="4"/>
      <c r="CTA121" s="12"/>
      <c r="CTB121" s="4"/>
      <c r="CTD121" s="4"/>
      <c r="CTH121" s="4"/>
      <c r="CTI121" s="12"/>
      <c r="CTJ121" s="4"/>
      <c r="CTL121" s="4"/>
      <c r="CTP121" s="4"/>
      <c r="CTQ121" s="12"/>
      <c r="CTR121" s="4"/>
      <c r="CTT121" s="4"/>
      <c r="CTX121" s="4"/>
      <c r="CTY121" s="12"/>
      <c r="CTZ121" s="4"/>
      <c r="CUB121" s="4"/>
      <c r="CUF121" s="4"/>
      <c r="CUG121" s="12"/>
      <c r="CUH121" s="4"/>
      <c r="CUJ121" s="4"/>
      <c r="CUN121" s="4"/>
      <c r="CUO121" s="12"/>
      <c r="CUP121" s="4"/>
      <c r="CUR121" s="4"/>
      <c r="CUV121" s="4"/>
      <c r="CUW121" s="12"/>
      <c r="CUX121" s="4"/>
      <c r="CUZ121" s="4"/>
      <c r="CVD121" s="4"/>
      <c r="CVE121" s="12"/>
      <c r="CVF121" s="4"/>
      <c r="CVH121" s="4"/>
      <c r="CVL121" s="4"/>
      <c r="CVM121" s="12"/>
      <c r="CVN121" s="4"/>
      <c r="CVP121" s="4"/>
      <c r="CVT121" s="4"/>
      <c r="CVU121" s="12"/>
      <c r="CVV121" s="4"/>
      <c r="CVX121" s="4"/>
      <c r="CWB121" s="4"/>
      <c r="CWC121" s="12"/>
      <c r="CWD121" s="4"/>
      <c r="CWF121" s="4"/>
      <c r="CWJ121" s="4"/>
      <c r="CWK121" s="12"/>
      <c r="CWL121" s="4"/>
      <c r="CWN121" s="4"/>
      <c r="CWR121" s="4"/>
      <c r="CWS121" s="12"/>
      <c r="CWT121" s="4"/>
      <c r="CWV121" s="4"/>
      <c r="CWZ121" s="4"/>
      <c r="CXA121" s="12"/>
      <c r="CXB121" s="4"/>
      <c r="CXD121" s="4"/>
      <c r="CXH121" s="4"/>
      <c r="CXI121" s="12"/>
      <c r="CXJ121" s="4"/>
      <c r="CXL121" s="4"/>
      <c r="CXP121" s="4"/>
      <c r="CXQ121" s="12"/>
      <c r="CXR121" s="4"/>
      <c r="CXT121" s="4"/>
      <c r="CXX121" s="4"/>
      <c r="CXY121" s="12"/>
      <c r="CXZ121" s="4"/>
      <c r="CYB121" s="4"/>
      <c r="CYF121" s="4"/>
      <c r="CYG121" s="12"/>
      <c r="CYH121" s="4"/>
      <c r="CYJ121" s="4"/>
      <c r="CYN121" s="4"/>
      <c r="CYO121" s="12"/>
      <c r="CYP121" s="4"/>
      <c r="CYR121" s="4"/>
      <c r="CYV121" s="4"/>
      <c r="CYW121" s="12"/>
      <c r="CYX121" s="4"/>
      <c r="CYZ121" s="4"/>
      <c r="CZD121" s="4"/>
      <c r="CZE121" s="12"/>
      <c r="CZF121" s="4"/>
      <c r="CZH121" s="4"/>
      <c r="CZL121" s="4"/>
      <c r="CZM121" s="12"/>
      <c r="CZN121" s="4"/>
      <c r="CZP121" s="4"/>
      <c r="CZT121" s="4"/>
      <c r="CZU121" s="12"/>
      <c r="CZV121" s="4"/>
      <c r="CZX121" s="4"/>
      <c r="DAB121" s="4"/>
      <c r="DAC121" s="12"/>
      <c r="DAD121" s="4"/>
      <c r="DAF121" s="4"/>
      <c r="DAJ121" s="4"/>
      <c r="DAK121" s="12"/>
      <c r="DAL121" s="4"/>
      <c r="DAN121" s="4"/>
      <c r="DAR121" s="4"/>
      <c r="DAS121" s="12"/>
      <c r="DAT121" s="4"/>
      <c r="DAV121" s="4"/>
      <c r="DAZ121" s="4"/>
      <c r="DBA121" s="12"/>
      <c r="DBB121" s="4"/>
      <c r="DBD121" s="4"/>
      <c r="DBH121" s="4"/>
      <c r="DBI121" s="12"/>
      <c r="DBJ121" s="4"/>
      <c r="DBL121" s="4"/>
      <c r="DBP121" s="4"/>
      <c r="DBQ121" s="12"/>
      <c r="DBR121" s="4"/>
      <c r="DBT121" s="4"/>
      <c r="DBX121" s="4"/>
      <c r="DBY121" s="12"/>
      <c r="DBZ121" s="4"/>
      <c r="DCB121" s="4"/>
      <c r="DCF121" s="4"/>
      <c r="DCG121" s="12"/>
      <c r="DCH121" s="4"/>
      <c r="DCJ121" s="4"/>
      <c r="DCN121" s="4"/>
      <c r="DCO121" s="12"/>
      <c r="DCP121" s="4"/>
      <c r="DCR121" s="4"/>
      <c r="DCV121" s="4"/>
      <c r="DCW121" s="12"/>
      <c r="DCX121" s="4"/>
      <c r="DCZ121" s="4"/>
      <c r="DDD121" s="4"/>
      <c r="DDE121" s="12"/>
      <c r="DDF121" s="4"/>
      <c r="DDH121" s="4"/>
      <c r="DDL121" s="4"/>
      <c r="DDM121" s="12"/>
      <c r="DDN121" s="4"/>
      <c r="DDP121" s="4"/>
      <c r="DDT121" s="4"/>
      <c r="DDU121" s="12"/>
      <c r="DDV121" s="4"/>
      <c r="DDX121" s="4"/>
      <c r="DEB121" s="4"/>
      <c r="DEC121" s="12"/>
      <c r="DED121" s="4"/>
      <c r="DEF121" s="4"/>
      <c r="DEJ121" s="4"/>
      <c r="DEK121" s="12"/>
      <c r="DEL121" s="4"/>
      <c r="DEN121" s="4"/>
      <c r="DER121" s="4"/>
      <c r="DES121" s="12"/>
      <c r="DET121" s="4"/>
      <c r="DEV121" s="4"/>
      <c r="DEZ121" s="4"/>
      <c r="DFA121" s="12"/>
      <c r="DFB121" s="4"/>
      <c r="DFD121" s="4"/>
      <c r="DFH121" s="4"/>
      <c r="DFI121" s="12"/>
      <c r="DFJ121" s="4"/>
      <c r="DFL121" s="4"/>
      <c r="DFP121" s="4"/>
      <c r="DFQ121" s="12"/>
      <c r="DFR121" s="4"/>
      <c r="DFT121" s="4"/>
      <c r="DFX121" s="4"/>
      <c r="DFY121" s="12"/>
      <c r="DFZ121" s="4"/>
      <c r="DGB121" s="4"/>
      <c r="DGF121" s="4"/>
      <c r="DGG121" s="12"/>
      <c r="DGH121" s="4"/>
      <c r="DGJ121" s="4"/>
      <c r="DGN121" s="4"/>
      <c r="DGO121" s="12"/>
      <c r="DGP121" s="4"/>
      <c r="DGR121" s="4"/>
      <c r="DGV121" s="4"/>
      <c r="DGW121" s="12"/>
      <c r="DGX121" s="4"/>
      <c r="DGZ121" s="4"/>
      <c r="DHD121" s="4"/>
      <c r="DHE121" s="12"/>
      <c r="DHF121" s="4"/>
      <c r="DHH121" s="4"/>
      <c r="DHL121" s="4"/>
      <c r="DHM121" s="12"/>
      <c r="DHN121" s="4"/>
      <c r="DHP121" s="4"/>
      <c r="DHT121" s="4"/>
      <c r="DHU121" s="12"/>
      <c r="DHV121" s="4"/>
      <c r="DHX121" s="4"/>
      <c r="DIB121" s="4"/>
      <c r="DIC121" s="12"/>
      <c r="DID121" s="4"/>
      <c r="DIF121" s="4"/>
      <c r="DIJ121" s="4"/>
      <c r="DIK121" s="12"/>
      <c r="DIL121" s="4"/>
      <c r="DIN121" s="4"/>
      <c r="DIR121" s="4"/>
      <c r="DIS121" s="12"/>
      <c r="DIT121" s="4"/>
      <c r="DIV121" s="4"/>
      <c r="DIZ121" s="4"/>
      <c r="DJA121" s="12"/>
      <c r="DJB121" s="4"/>
      <c r="DJD121" s="4"/>
      <c r="DJH121" s="4"/>
      <c r="DJI121" s="12"/>
      <c r="DJJ121" s="4"/>
      <c r="DJL121" s="4"/>
      <c r="DJP121" s="4"/>
      <c r="DJQ121" s="12"/>
      <c r="DJR121" s="4"/>
      <c r="DJT121" s="4"/>
      <c r="DJX121" s="4"/>
      <c r="DJY121" s="12"/>
      <c r="DJZ121" s="4"/>
      <c r="DKB121" s="4"/>
      <c r="DKF121" s="4"/>
      <c r="DKG121" s="12"/>
      <c r="DKH121" s="4"/>
      <c r="DKJ121" s="4"/>
      <c r="DKN121" s="4"/>
      <c r="DKO121" s="12"/>
      <c r="DKP121" s="4"/>
      <c r="DKR121" s="4"/>
      <c r="DKV121" s="4"/>
      <c r="DKW121" s="12"/>
      <c r="DKX121" s="4"/>
      <c r="DKZ121" s="4"/>
      <c r="DLD121" s="4"/>
      <c r="DLE121" s="12"/>
      <c r="DLF121" s="4"/>
      <c r="DLH121" s="4"/>
      <c r="DLL121" s="4"/>
      <c r="DLM121" s="12"/>
      <c r="DLN121" s="4"/>
      <c r="DLP121" s="4"/>
      <c r="DLT121" s="4"/>
      <c r="DLU121" s="12"/>
      <c r="DLV121" s="4"/>
      <c r="DLX121" s="4"/>
      <c r="DMB121" s="4"/>
      <c r="DMC121" s="12"/>
      <c r="DMD121" s="4"/>
      <c r="DMF121" s="4"/>
      <c r="DMJ121" s="4"/>
      <c r="DMK121" s="12"/>
      <c r="DML121" s="4"/>
      <c r="DMN121" s="4"/>
      <c r="DMR121" s="4"/>
      <c r="DMS121" s="12"/>
      <c r="DMT121" s="4"/>
      <c r="DMV121" s="4"/>
      <c r="DMZ121" s="4"/>
      <c r="DNA121" s="12"/>
      <c r="DNB121" s="4"/>
      <c r="DND121" s="4"/>
      <c r="DNH121" s="4"/>
      <c r="DNI121" s="12"/>
      <c r="DNJ121" s="4"/>
      <c r="DNL121" s="4"/>
      <c r="DNP121" s="4"/>
      <c r="DNQ121" s="12"/>
      <c r="DNR121" s="4"/>
      <c r="DNT121" s="4"/>
      <c r="DNX121" s="4"/>
      <c r="DNY121" s="12"/>
      <c r="DNZ121" s="4"/>
      <c r="DOB121" s="4"/>
      <c r="DOF121" s="4"/>
      <c r="DOG121" s="12"/>
      <c r="DOH121" s="4"/>
      <c r="DOJ121" s="4"/>
      <c r="DON121" s="4"/>
      <c r="DOO121" s="12"/>
      <c r="DOP121" s="4"/>
      <c r="DOR121" s="4"/>
      <c r="DOV121" s="4"/>
      <c r="DOW121" s="12"/>
      <c r="DOX121" s="4"/>
      <c r="DOZ121" s="4"/>
      <c r="DPD121" s="4"/>
      <c r="DPE121" s="12"/>
      <c r="DPF121" s="4"/>
      <c r="DPH121" s="4"/>
      <c r="DPL121" s="4"/>
      <c r="DPM121" s="12"/>
      <c r="DPN121" s="4"/>
      <c r="DPP121" s="4"/>
      <c r="DPT121" s="4"/>
      <c r="DPU121" s="12"/>
      <c r="DPV121" s="4"/>
      <c r="DPX121" s="4"/>
      <c r="DQB121" s="4"/>
      <c r="DQC121" s="12"/>
      <c r="DQD121" s="4"/>
      <c r="DQF121" s="4"/>
      <c r="DQJ121" s="4"/>
      <c r="DQK121" s="12"/>
      <c r="DQL121" s="4"/>
      <c r="DQN121" s="4"/>
      <c r="DQR121" s="4"/>
      <c r="DQS121" s="12"/>
      <c r="DQT121" s="4"/>
      <c r="DQV121" s="4"/>
      <c r="DQZ121" s="4"/>
      <c r="DRA121" s="12"/>
      <c r="DRB121" s="4"/>
      <c r="DRD121" s="4"/>
      <c r="DRH121" s="4"/>
      <c r="DRI121" s="12"/>
      <c r="DRJ121" s="4"/>
      <c r="DRL121" s="4"/>
      <c r="DRP121" s="4"/>
      <c r="DRQ121" s="12"/>
      <c r="DRR121" s="4"/>
      <c r="DRT121" s="4"/>
      <c r="DRX121" s="4"/>
      <c r="DRY121" s="12"/>
      <c r="DRZ121" s="4"/>
      <c r="DSB121" s="4"/>
      <c r="DSF121" s="4"/>
      <c r="DSG121" s="12"/>
      <c r="DSH121" s="4"/>
      <c r="DSJ121" s="4"/>
      <c r="DSN121" s="4"/>
      <c r="DSO121" s="12"/>
      <c r="DSP121" s="4"/>
      <c r="DSR121" s="4"/>
      <c r="DSV121" s="4"/>
      <c r="DSW121" s="12"/>
      <c r="DSX121" s="4"/>
      <c r="DSZ121" s="4"/>
      <c r="DTD121" s="4"/>
      <c r="DTE121" s="12"/>
      <c r="DTF121" s="4"/>
      <c r="DTH121" s="4"/>
      <c r="DTL121" s="4"/>
      <c r="DTM121" s="12"/>
      <c r="DTN121" s="4"/>
      <c r="DTP121" s="4"/>
      <c r="DTT121" s="4"/>
      <c r="DTU121" s="12"/>
      <c r="DTV121" s="4"/>
      <c r="DTX121" s="4"/>
      <c r="DUB121" s="4"/>
      <c r="DUC121" s="12"/>
      <c r="DUD121" s="4"/>
      <c r="DUF121" s="4"/>
      <c r="DUJ121" s="4"/>
      <c r="DUK121" s="12"/>
      <c r="DUL121" s="4"/>
      <c r="DUN121" s="4"/>
      <c r="DUR121" s="4"/>
      <c r="DUS121" s="12"/>
      <c r="DUT121" s="4"/>
      <c r="DUV121" s="4"/>
      <c r="DUZ121" s="4"/>
      <c r="DVA121" s="12"/>
      <c r="DVB121" s="4"/>
      <c r="DVD121" s="4"/>
      <c r="DVH121" s="4"/>
      <c r="DVI121" s="12"/>
      <c r="DVJ121" s="4"/>
      <c r="DVL121" s="4"/>
      <c r="DVP121" s="4"/>
      <c r="DVQ121" s="12"/>
      <c r="DVR121" s="4"/>
      <c r="DVT121" s="4"/>
      <c r="DVX121" s="4"/>
      <c r="DVY121" s="12"/>
      <c r="DVZ121" s="4"/>
      <c r="DWB121" s="4"/>
      <c r="DWF121" s="4"/>
      <c r="DWG121" s="12"/>
      <c r="DWH121" s="4"/>
      <c r="DWJ121" s="4"/>
      <c r="DWN121" s="4"/>
      <c r="DWO121" s="12"/>
      <c r="DWP121" s="4"/>
      <c r="DWR121" s="4"/>
      <c r="DWV121" s="4"/>
      <c r="DWW121" s="12"/>
      <c r="DWX121" s="4"/>
      <c r="DWZ121" s="4"/>
      <c r="DXD121" s="4"/>
      <c r="DXE121" s="12"/>
      <c r="DXF121" s="4"/>
      <c r="DXH121" s="4"/>
      <c r="DXL121" s="4"/>
      <c r="DXM121" s="12"/>
      <c r="DXN121" s="4"/>
      <c r="DXP121" s="4"/>
      <c r="DXT121" s="4"/>
      <c r="DXU121" s="12"/>
      <c r="DXV121" s="4"/>
      <c r="DXX121" s="4"/>
      <c r="DYB121" s="4"/>
      <c r="DYC121" s="12"/>
      <c r="DYD121" s="4"/>
      <c r="DYF121" s="4"/>
      <c r="DYJ121" s="4"/>
      <c r="DYK121" s="12"/>
      <c r="DYL121" s="4"/>
      <c r="DYN121" s="4"/>
      <c r="DYR121" s="4"/>
      <c r="DYS121" s="12"/>
      <c r="DYT121" s="4"/>
      <c r="DYV121" s="4"/>
      <c r="DYZ121" s="4"/>
      <c r="DZA121" s="12"/>
      <c r="DZB121" s="4"/>
      <c r="DZD121" s="4"/>
      <c r="DZH121" s="4"/>
      <c r="DZI121" s="12"/>
      <c r="DZJ121" s="4"/>
      <c r="DZL121" s="4"/>
      <c r="DZP121" s="4"/>
      <c r="DZQ121" s="12"/>
      <c r="DZR121" s="4"/>
      <c r="DZT121" s="4"/>
      <c r="DZX121" s="4"/>
      <c r="DZY121" s="12"/>
      <c r="DZZ121" s="4"/>
      <c r="EAB121" s="4"/>
      <c r="EAF121" s="4"/>
      <c r="EAG121" s="12"/>
      <c r="EAH121" s="4"/>
      <c r="EAJ121" s="4"/>
      <c r="EAN121" s="4"/>
      <c r="EAO121" s="12"/>
      <c r="EAP121" s="4"/>
      <c r="EAR121" s="4"/>
      <c r="EAV121" s="4"/>
      <c r="EAW121" s="12"/>
      <c r="EAX121" s="4"/>
      <c r="EAZ121" s="4"/>
      <c r="EBD121" s="4"/>
      <c r="EBE121" s="12"/>
      <c r="EBF121" s="4"/>
      <c r="EBH121" s="4"/>
      <c r="EBL121" s="4"/>
      <c r="EBM121" s="12"/>
      <c r="EBN121" s="4"/>
      <c r="EBP121" s="4"/>
      <c r="EBT121" s="4"/>
      <c r="EBU121" s="12"/>
      <c r="EBV121" s="4"/>
      <c r="EBX121" s="4"/>
      <c r="ECB121" s="4"/>
      <c r="ECC121" s="12"/>
      <c r="ECD121" s="4"/>
      <c r="ECF121" s="4"/>
      <c r="ECJ121" s="4"/>
      <c r="ECK121" s="12"/>
      <c r="ECL121" s="4"/>
      <c r="ECN121" s="4"/>
      <c r="ECR121" s="4"/>
      <c r="ECS121" s="12"/>
      <c r="ECT121" s="4"/>
      <c r="ECV121" s="4"/>
      <c r="ECZ121" s="4"/>
      <c r="EDA121" s="12"/>
      <c r="EDB121" s="4"/>
      <c r="EDD121" s="4"/>
      <c r="EDH121" s="4"/>
      <c r="EDI121" s="12"/>
      <c r="EDJ121" s="4"/>
      <c r="EDL121" s="4"/>
      <c r="EDP121" s="4"/>
      <c r="EDQ121" s="12"/>
      <c r="EDR121" s="4"/>
      <c r="EDT121" s="4"/>
      <c r="EDX121" s="4"/>
      <c r="EDY121" s="12"/>
      <c r="EDZ121" s="4"/>
      <c r="EEB121" s="4"/>
      <c r="EEF121" s="4"/>
      <c r="EEG121" s="12"/>
      <c r="EEH121" s="4"/>
      <c r="EEJ121" s="4"/>
      <c r="EEN121" s="4"/>
      <c r="EEO121" s="12"/>
      <c r="EEP121" s="4"/>
      <c r="EER121" s="4"/>
      <c r="EEV121" s="4"/>
      <c r="EEW121" s="12"/>
      <c r="EEX121" s="4"/>
      <c r="EEZ121" s="4"/>
      <c r="EFD121" s="4"/>
      <c r="EFE121" s="12"/>
      <c r="EFF121" s="4"/>
      <c r="EFH121" s="4"/>
      <c r="EFL121" s="4"/>
      <c r="EFM121" s="12"/>
      <c r="EFN121" s="4"/>
      <c r="EFP121" s="4"/>
      <c r="EFT121" s="4"/>
      <c r="EFU121" s="12"/>
      <c r="EFV121" s="4"/>
      <c r="EFX121" s="4"/>
      <c r="EGB121" s="4"/>
      <c r="EGC121" s="12"/>
      <c r="EGD121" s="4"/>
      <c r="EGF121" s="4"/>
      <c r="EGJ121" s="4"/>
      <c r="EGK121" s="12"/>
      <c r="EGL121" s="4"/>
      <c r="EGN121" s="4"/>
      <c r="EGR121" s="4"/>
      <c r="EGS121" s="12"/>
      <c r="EGT121" s="4"/>
      <c r="EGV121" s="4"/>
      <c r="EGZ121" s="4"/>
      <c r="EHA121" s="12"/>
      <c r="EHB121" s="4"/>
      <c r="EHD121" s="4"/>
      <c r="EHH121" s="4"/>
      <c r="EHI121" s="12"/>
      <c r="EHJ121" s="4"/>
      <c r="EHL121" s="4"/>
      <c r="EHP121" s="4"/>
      <c r="EHQ121" s="12"/>
      <c r="EHR121" s="4"/>
      <c r="EHT121" s="4"/>
      <c r="EHX121" s="4"/>
      <c r="EHY121" s="12"/>
      <c r="EHZ121" s="4"/>
      <c r="EIB121" s="4"/>
      <c r="EIF121" s="4"/>
      <c r="EIG121" s="12"/>
      <c r="EIH121" s="4"/>
      <c r="EIJ121" s="4"/>
      <c r="EIN121" s="4"/>
      <c r="EIO121" s="12"/>
      <c r="EIP121" s="4"/>
      <c r="EIR121" s="4"/>
      <c r="EIV121" s="4"/>
      <c r="EIW121" s="12"/>
      <c r="EIX121" s="4"/>
      <c r="EIZ121" s="4"/>
      <c r="EJD121" s="4"/>
      <c r="EJE121" s="12"/>
      <c r="EJF121" s="4"/>
      <c r="EJH121" s="4"/>
      <c r="EJL121" s="4"/>
      <c r="EJM121" s="12"/>
      <c r="EJN121" s="4"/>
      <c r="EJP121" s="4"/>
      <c r="EJT121" s="4"/>
      <c r="EJU121" s="12"/>
      <c r="EJV121" s="4"/>
      <c r="EJX121" s="4"/>
      <c r="EKB121" s="4"/>
      <c r="EKC121" s="12"/>
      <c r="EKD121" s="4"/>
      <c r="EKF121" s="4"/>
      <c r="EKJ121" s="4"/>
      <c r="EKK121" s="12"/>
      <c r="EKL121" s="4"/>
      <c r="EKN121" s="4"/>
      <c r="EKR121" s="4"/>
      <c r="EKS121" s="12"/>
      <c r="EKT121" s="4"/>
      <c r="EKV121" s="4"/>
      <c r="EKZ121" s="4"/>
      <c r="ELA121" s="12"/>
      <c r="ELB121" s="4"/>
      <c r="ELD121" s="4"/>
      <c r="ELH121" s="4"/>
      <c r="ELI121" s="12"/>
      <c r="ELJ121" s="4"/>
      <c r="ELL121" s="4"/>
      <c r="ELP121" s="4"/>
      <c r="ELQ121" s="12"/>
      <c r="ELR121" s="4"/>
      <c r="ELT121" s="4"/>
      <c r="ELX121" s="4"/>
      <c r="ELY121" s="12"/>
      <c r="ELZ121" s="4"/>
      <c r="EMB121" s="4"/>
      <c r="EMF121" s="4"/>
      <c r="EMG121" s="12"/>
      <c r="EMH121" s="4"/>
      <c r="EMJ121" s="4"/>
      <c r="EMN121" s="4"/>
      <c r="EMO121" s="12"/>
      <c r="EMP121" s="4"/>
      <c r="EMR121" s="4"/>
      <c r="EMV121" s="4"/>
      <c r="EMW121" s="12"/>
      <c r="EMX121" s="4"/>
      <c r="EMZ121" s="4"/>
      <c r="END121" s="4"/>
      <c r="ENE121" s="12"/>
      <c r="ENF121" s="4"/>
      <c r="ENH121" s="4"/>
      <c r="ENL121" s="4"/>
      <c r="ENM121" s="12"/>
      <c r="ENN121" s="4"/>
      <c r="ENP121" s="4"/>
      <c r="ENT121" s="4"/>
      <c r="ENU121" s="12"/>
      <c r="ENV121" s="4"/>
      <c r="ENX121" s="4"/>
      <c r="EOB121" s="4"/>
      <c r="EOC121" s="12"/>
      <c r="EOD121" s="4"/>
      <c r="EOF121" s="4"/>
      <c r="EOJ121" s="4"/>
      <c r="EOK121" s="12"/>
      <c r="EOL121" s="4"/>
      <c r="EON121" s="4"/>
      <c r="EOR121" s="4"/>
      <c r="EOS121" s="12"/>
      <c r="EOT121" s="4"/>
      <c r="EOV121" s="4"/>
      <c r="EOZ121" s="4"/>
      <c r="EPA121" s="12"/>
      <c r="EPB121" s="4"/>
      <c r="EPD121" s="4"/>
      <c r="EPH121" s="4"/>
      <c r="EPI121" s="12"/>
      <c r="EPJ121" s="4"/>
      <c r="EPL121" s="4"/>
      <c r="EPP121" s="4"/>
      <c r="EPQ121" s="12"/>
      <c r="EPR121" s="4"/>
      <c r="EPT121" s="4"/>
      <c r="EPX121" s="4"/>
      <c r="EPY121" s="12"/>
      <c r="EPZ121" s="4"/>
      <c r="EQB121" s="4"/>
      <c r="EQF121" s="4"/>
      <c r="EQG121" s="12"/>
      <c r="EQH121" s="4"/>
      <c r="EQJ121" s="4"/>
      <c r="EQN121" s="4"/>
      <c r="EQO121" s="12"/>
      <c r="EQP121" s="4"/>
      <c r="EQR121" s="4"/>
      <c r="EQV121" s="4"/>
      <c r="EQW121" s="12"/>
      <c r="EQX121" s="4"/>
      <c r="EQZ121" s="4"/>
      <c r="ERD121" s="4"/>
      <c r="ERE121" s="12"/>
      <c r="ERF121" s="4"/>
      <c r="ERH121" s="4"/>
      <c r="ERL121" s="4"/>
      <c r="ERM121" s="12"/>
      <c r="ERN121" s="4"/>
      <c r="ERP121" s="4"/>
      <c r="ERT121" s="4"/>
      <c r="ERU121" s="12"/>
      <c r="ERV121" s="4"/>
      <c r="ERX121" s="4"/>
      <c r="ESB121" s="4"/>
      <c r="ESC121" s="12"/>
      <c r="ESD121" s="4"/>
      <c r="ESF121" s="4"/>
      <c r="ESJ121" s="4"/>
      <c r="ESK121" s="12"/>
      <c r="ESL121" s="4"/>
      <c r="ESN121" s="4"/>
      <c r="ESR121" s="4"/>
      <c r="ESS121" s="12"/>
      <c r="EST121" s="4"/>
      <c r="ESV121" s="4"/>
      <c r="ESZ121" s="4"/>
      <c r="ETA121" s="12"/>
      <c r="ETB121" s="4"/>
      <c r="ETD121" s="4"/>
      <c r="ETH121" s="4"/>
      <c r="ETI121" s="12"/>
      <c r="ETJ121" s="4"/>
      <c r="ETL121" s="4"/>
      <c r="ETP121" s="4"/>
      <c r="ETQ121" s="12"/>
      <c r="ETR121" s="4"/>
      <c r="ETT121" s="4"/>
      <c r="ETX121" s="4"/>
      <c r="ETY121" s="12"/>
      <c r="ETZ121" s="4"/>
      <c r="EUB121" s="4"/>
      <c r="EUF121" s="4"/>
      <c r="EUG121" s="12"/>
      <c r="EUH121" s="4"/>
      <c r="EUJ121" s="4"/>
      <c r="EUN121" s="4"/>
      <c r="EUO121" s="12"/>
      <c r="EUP121" s="4"/>
      <c r="EUR121" s="4"/>
      <c r="EUV121" s="4"/>
      <c r="EUW121" s="12"/>
      <c r="EUX121" s="4"/>
      <c r="EUZ121" s="4"/>
      <c r="EVD121" s="4"/>
      <c r="EVE121" s="12"/>
      <c r="EVF121" s="4"/>
      <c r="EVH121" s="4"/>
      <c r="EVL121" s="4"/>
      <c r="EVM121" s="12"/>
      <c r="EVN121" s="4"/>
      <c r="EVP121" s="4"/>
      <c r="EVT121" s="4"/>
      <c r="EVU121" s="12"/>
      <c r="EVV121" s="4"/>
      <c r="EVX121" s="4"/>
      <c r="EWB121" s="4"/>
      <c r="EWC121" s="12"/>
      <c r="EWD121" s="4"/>
      <c r="EWF121" s="4"/>
      <c r="EWJ121" s="4"/>
      <c r="EWK121" s="12"/>
      <c r="EWL121" s="4"/>
      <c r="EWN121" s="4"/>
      <c r="EWR121" s="4"/>
      <c r="EWS121" s="12"/>
      <c r="EWT121" s="4"/>
      <c r="EWV121" s="4"/>
      <c r="EWZ121" s="4"/>
      <c r="EXA121" s="12"/>
      <c r="EXB121" s="4"/>
      <c r="EXD121" s="4"/>
      <c r="EXH121" s="4"/>
      <c r="EXI121" s="12"/>
      <c r="EXJ121" s="4"/>
      <c r="EXL121" s="4"/>
      <c r="EXP121" s="4"/>
      <c r="EXQ121" s="12"/>
      <c r="EXR121" s="4"/>
      <c r="EXT121" s="4"/>
      <c r="EXX121" s="4"/>
      <c r="EXY121" s="12"/>
      <c r="EXZ121" s="4"/>
      <c r="EYB121" s="4"/>
      <c r="EYF121" s="4"/>
      <c r="EYG121" s="12"/>
      <c r="EYH121" s="4"/>
      <c r="EYJ121" s="4"/>
      <c r="EYN121" s="4"/>
      <c r="EYO121" s="12"/>
      <c r="EYP121" s="4"/>
      <c r="EYR121" s="4"/>
      <c r="EYV121" s="4"/>
      <c r="EYW121" s="12"/>
      <c r="EYX121" s="4"/>
      <c r="EYZ121" s="4"/>
      <c r="EZD121" s="4"/>
      <c r="EZE121" s="12"/>
      <c r="EZF121" s="4"/>
      <c r="EZH121" s="4"/>
      <c r="EZL121" s="4"/>
      <c r="EZM121" s="12"/>
      <c r="EZN121" s="4"/>
      <c r="EZP121" s="4"/>
      <c r="EZT121" s="4"/>
      <c r="EZU121" s="12"/>
      <c r="EZV121" s="4"/>
      <c r="EZX121" s="4"/>
      <c r="FAB121" s="4"/>
      <c r="FAC121" s="12"/>
      <c r="FAD121" s="4"/>
      <c r="FAF121" s="4"/>
      <c r="FAJ121" s="4"/>
      <c r="FAK121" s="12"/>
      <c r="FAL121" s="4"/>
      <c r="FAN121" s="4"/>
      <c r="FAR121" s="4"/>
      <c r="FAS121" s="12"/>
      <c r="FAT121" s="4"/>
      <c r="FAV121" s="4"/>
      <c r="FAZ121" s="4"/>
      <c r="FBA121" s="12"/>
      <c r="FBB121" s="4"/>
      <c r="FBD121" s="4"/>
      <c r="FBH121" s="4"/>
      <c r="FBI121" s="12"/>
      <c r="FBJ121" s="4"/>
      <c r="FBL121" s="4"/>
      <c r="FBP121" s="4"/>
      <c r="FBQ121" s="12"/>
      <c r="FBR121" s="4"/>
      <c r="FBT121" s="4"/>
      <c r="FBX121" s="4"/>
      <c r="FBY121" s="12"/>
      <c r="FBZ121" s="4"/>
      <c r="FCB121" s="4"/>
      <c r="FCF121" s="4"/>
      <c r="FCG121" s="12"/>
      <c r="FCH121" s="4"/>
      <c r="FCJ121" s="4"/>
      <c r="FCN121" s="4"/>
      <c r="FCO121" s="12"/>
      <c r="FCP121" s="4"/>
      <c r="FCR121" s="4"/>
      <c r="FCV121" s="4"/>
      <c r="FCW121" s="12"/>
      <c r="FCX121" s="4"/>
      <c r="FCZ121" s="4"/>
      <c r="FDD121" s="4"/>
      <c r="FDE121" s="12"/>
      <c r="FDF121" s="4"/>
      <c r="FDH121" s="4"/>
      <c r="FDL121" s="4"/>
      <c r="FDM121" s="12"/>
      <c r="FDN121" s="4"/>
      <c r="FDP121" s="4"/>
      <c r="FDT121" s="4"/>
      <c r="FDU121" s="12"/>
      <c r="FDV121" s="4"/>
      <c r="FDX121" s="4"/>
      <c r="FEB121" s="4"/>
      <c r="FEC121" s="12"/>
      <c r="FED121" s="4"/>
      <c r="FEF121" s="4"/>
      <c r="FEJ121" s="4"/>
      <c r="FEK121" s="12"/>
      <c r="FEL121" s="4"/>
      <c r="FEN121" s="4"/>
      <c r="FER121" s="4"/>
      <c r="FES121" s="12"/>
      <c r="FET121" s="4"/>
      <c r="FEV121" s="4"/>
      <c r="FEZ121" s="4"/>
      <c r="FFA121" s="12"/>
      <c r="FFB121" s="4"/>
      <c r="FFD121" s="4"/>
      <c r="FFH121" s="4"/>
      <c r="FFI121" s="12"/>
      <c r="FFJ121" s="4"/>
      <c r="FFL121" s="4"/>
      <c r="FFP121" s="4"/>
      <c r="FFQ121" s="12"/>
      <c r="FFR121" s="4"/>
      <c r="FFT121" s="4"/>
      <c r="FFX121" s="4"/>
      <c r="FFY121" s="12"/>
      <c r="FFZ121" s="4"/>
      <c r="FGB121" s="4"/>
      <c r="FGF121" s="4"/>
      <c r="FGG121" s="12"/>
      <c r="FGH121" s="4"/>
      <c r="FGJ121" s="4"/>
      <c r="FGN121" s="4"/>
      <c r="FGO121" s="12"/>
      <c r="FGP121" s="4"/>
      <c r="FGR121" s="4"/>
      <c r="FGV121" s="4"/>
      <c r="FGW121" s="12"/>
      <c r="FGX121" s="4"/>
      <c r="FGZ121" s="4"/>
      <c r="FHD121" s="4"/>
      <c r="FHE121" s="12"/>
      <c r="FHF121" s="4"/>
      <c r="FHH121" s="4"/>
      <c r="FHL121" s="4"/>
      <c r="FHM121" s="12"/>
      <c r="FHN121" s="4"/>
      <c r="FHP121" s="4"/>
      <c r="FHT121" s="4"/>
      <c r="FHU121" s="12"/>
      <c r="FHV121" s="4"/>
      <c r="FHX121" s="4"/>
      <c r="FIB121" s="4"/>
      <c r="FIC121" s="12"/>
      <c r="FID121" s="4"/>
      <c r="FIF121" s="4"/>
      <c r="FIJ121" s="4"/>
      <c r="FIK121" s="12"/>
      <c r="FIL121" s="4"/>
      <c r="FIN121" s="4"/>
      <c r="FIR121" s="4"/>
      <c r="FIS121" s="12"/>
      <c r="FIT121" s="4"/>
      <c r="FIV121" s="4"/>
      <c r="FIZ121" s="4"/>
      <c r="FJA121" s="12"/>
      <c r="FJB121" s="4"/>
      <c r="FJD121" s="4"/>
      <c r="FJH121" s="4"/>
      <c r="FJI121" s="12"/>
      <c r="FJJ121" s="4"/>
      <c r="FJL121" s="4"/>
      <c r="FJP121" s="4"/>
      <c r="FJQ121" s="12"/>
      <c r="FJR121" s="4"/>
      <c r="FJT121" s="4"/>
      <c r="FJX121" s="4"/>
      <c r="FJY121" s="12"/>
      <c r="FJZ121" s="4"/>
      <c r="FKB121" s="4"/>
      <c r="FKF121" s="4"/>
      <c r="FKG121" s="12"/>
      <c r="FKH121" s="4"/>
      <c r="FKJ121" s="4"/>
      <c r="FKN121" s="4"/>
      <c r="FKO121" s="12"/>
      <c r="FKP121" s="4"/>
      <c r="FKR121" s="4"/>
      <c r="FKV121" s="4"/>
      <c r="FKW121" s="12"/>
      <c r="FKX121" s="4"/>
      <c r="FKZ121" s="4"/>
      <c r="FLD121" s="4"/>
      <c r="FLE121" s="12"/>
      <c r="FLF121" s="4"/>
      <c r="FLH121" s="4"/>
      <c r="FLL121" s="4"/>
      <c r="FLM121" s="12"/>
      <c r="FLN121" s="4"/>
      <c r="FLP121" s="4"/>
      <c r="FLT121" s="4"/>
      <c r="FLU121" s="12"/>
      <c r="FLV121" s="4"/>
      <c r="FLX121" s="4"/>
      <c r="FMB121" s="4"/>
      <c r="FMC121" s="12"/>
      <c r="FMD121" s="4"/>
      <c r="FMF121" s="4"/>
      <c r="FMJ121" s="4"/>
      <c r="FMK121" s="12"/>
      <c r="FML121" s="4"/>
      <c r="FMN121" s="4"/>
      <c r="FMR121" s="4"/>
      <c r="FMS121" s="12"/>
      <c r="FMT121" s="4"/>
      <c r="FMV121" s="4"/>
      <c r="FMZ121" s="4"/>
      <c r="FNA121" s="12"/>
      <c r="FNB121" s="4"/>
      <c r="FND121" s="4"/>
      <c r="FNH121" s="4"/>
      <c r="FNI121" s="12"/>
      <c r="FNJ121" s="4"/>
      <c r="FNL121" s="4"/>
      <c r="FNP121" s="4"/>
      <c r="FNQ121" s="12"/>
      <c r="FNR121" s="4"/>
      <c r="FNT121" s="4"/>
      <c r="FNX121" s="4"/>
      <c r="FNY121" s="12"/>
      <c r="FNZ121" s="4"/>
      <c r="FOB121" s="4"/>
      <c r="FOF121" s="4"/>
      <c r="FOG121" s="12"/>
      <c r="FOH121" s="4"/>
      <c r="FOJ121" s="4"/>
      <c r="FON121" s="4"/>
      <c r="FOO121" s="12"/>
      <c r="FOP121" s="4"/>
      <c r="FOR121" s="4"/>
      <c r="FOV121" s="4"/>
      <c r="FOW121" s="12"/>
      <c r="FOX121" s="4"/>
      <c r="FOZ121" s="4"/>
      <c r="FPD121" s="4"/>
      <c r="FPE121" s="12"/>
      <c r="FPF121" s="4"/>
      <c r="FPH121" s="4"/>
      <c r="FPL121" s="4"/>
      <c r="FPM121" s="12"/>
      <c r="FPN121" s="4"/>
      <c r="FPP121" s="4"/>
      <c r="FPT121" s="4"/>
      <c r="FPU121" s="12"/>
      <c r="FPV121" s="4"/>
      <c r="FPX121" s="4"/>
      <c r="FQB121" s="4"/>
      <c r="FQC121" s="12"/>
      <c r="FQD121" s="4"/>
      <c r="FQF121" s="4"/>
      <c r="FQJ121" s="4"/>
      <c r="FQK121" s="12"/>
      <c r="FQL121" s="4"/>
      <c r="FQN121" s="4"/>
      <c r="FQR121" s="4"/>
      <c r="FQS121" s="12"/>
      <c r="FQT121" s="4"/>
      <c r="FQV121" s="4"/>
      <c r="FQZ121" s="4"/>
      <c r="FRA121" s="12"/>
      <c r="FRB121" s="4"/>
      <c r="FRD121" s="4"/>
      <c r="FRH121" s="4"/>
      <c r="FRI121" s="12"/>
      <c r="FRJ121" s="4"/>
      <c r="FRL121" s="4"/>
      <c r="FRP121" s="4"/>
      <c r="FRQ121" s="12"/>
      <c r="FRR121" s="4"/>
      <c r="FRT121" s="4"/>
      <c r="FRX121" s="4"/>
      <c r="FRY121" s="12"/>
      <c r="FRZ121" s="4"/>
      <c r="FSB121" s="4"/>
      <c r="FSF121" s="4"/>
      <c r="FSG121" s="12"/>
      <c r="FSH121" s="4"/>
      <c r="FSJ121" s="4"/>
      <c r="FSN121" s="4"/>
      <c r="FSO121" s="12"/>
      <c r="FSP121" s="4"/>
      <c r="FSR121" s="4"/>
      <c r="FSV121" s="4"/>
      <c r="FSW121" s="12"/>
      <c r="FSX121" s="4"/>
      <c r="FSZ121" s="4"/>
      <c r="FTD121" s="4"/>
      <c r="FTE121" s="12"/>
      <c r="FTF121" s="4"/>
      <c r="FTH121" s="4"/>
      <c r="FTL121" s="4"/>
      <c r="FTM121" s="12"/>
      <c r="FTN121" s="4"/>
      <c r="FTP121" s="4"/>
      <c r="FTT121" s="4"/>
      <c r="FTU121" s="12"/>
      <c r="FTV121" s="4"/>
      <c r="FTX121" s="4"/>
      <c r="FUB121" s="4"/>
      <c r="FUC121" s="12"/>
      <c r="FUD121" s="4"/>
      <c r="FUF121" s="4"/>
      <c r="FUJ121" s="4"/>
      <c r="FUK121" s="12"/>
      <c r="FUL121" s="4"/>
      <c r="FUN121" s="4"/>
      <c r="FUR121" s="4"/>
      <c r="FUS121" s="12"/>
      <c r="FUT121" s="4"/>
      <c r="FUV121" s="4"/>
      <c r="FUZ121" s="4"/>
      <c r="FVA121" s="12"/>
      <c r="FVB121" s="4"/>
      <c r="FVD121" s="4"/>
      <c r="FVH121" s="4"/>
      <c r="FVI121" s="12"/>
      <c r="FVJ121" s="4"/>
      <c r="FVL121" s="4"/>
      <c r="FVP121" s="4"/>
      <c r="FVQ121" s="12"/>
      <c r="FVR121" s="4"/>
      <c r="FVT121" s="4"/>
      <c r="FVX121" s="4"/>
      <c r="FVY121" s="12"/>
      <c r="FVZ121" s="4"/>
      <c r="FWB121" s="4"/>
      <c r="FWF121" s="4"/>
      <c r="FWG121" s="12"/>
      <c r="FWH121" s="4"/>
      <c r="FWJ121" s="4"/>
      <c r="FWN121" s="4"/>
      <c r="FWO121" s="12"/>
      <c r="FWP121" s="4"/>
      <c r="FWR121" s="4"/>
      <c r="FWV121" s="4"/>
      <c r="FWW121" s="12"/>
      <c r="FWX121" s="4"/>
      <c r="FWZ121" s="4"/>
      <c r="FXD121" s="4"/>
      <c r="FXE121" s="12"/>
      <c r="FXF121" s="4"/>
      <c r="FXH121" s="4"/>
      <c r="FXL121" s="4"/>
      <c r="FXM121" s="12"/>
      <c r="FXN121" s="4"/>
      <c r="FXP121" s="4"/>
      <c r="FXT121" s="4"/>
      <c r="FXU121" s="12"/>
      <c r="FXV121" s="4"/>
      <c r="FXX121" s="4"/>
      <c r="FYB121" s="4"/>
      <c r="FYC121" s="12"/>
      <c r="FYD121" s="4"/>
      <c r="FYF121" s="4"/>
      <c r="FYJ121" s="4"/>
      <c r="FYK121" s="12"/>
      <c r="FYL121" s="4"/>
      <c r="FYN121" s="4"/>
      <c r="FYR121" s="4"/>
      <c r="FYS121" s="12"/>
      <c r="FYT121" s="4"/>
      <c r="FYV121" s="4"/>
      <c r="FYZ121" s="4"/>
      <c r="FZA121" s="12"/>
      <c r="FZB121" s="4"/>
      <c r="FZD121" s="4"/>
      <c r="FZH121" s="4"/>
      <c r="FZI121" s="12"/>
      <c r="FZJ121" s="4"/>
      <c r="FZL121" s="4"/>
      <c r="FZP121" s="4"/>
      <c r="FZQ121" s="12"/>
      <c r="FZR121" s="4"/>
      <c r="FZT121" s="4"/>
      <c r="FZX121" s="4"/>
      <c r="FZY121" s="12"/>
      <c r="FZZ121" s="4"/>
      <c r="GAB121" s="4"/>
      <c r="GAF121" s="4"/>
      <c r="GAG121" s="12"/>
      <c r="GAH121" s="4"/>
      <c r="GAJ121" s="4"/>
      <c r="GAN121" s="4"/>
      <c r="GAO121" s="12"/>
      <c r="GAP121" s="4"/>
      <c r="GAR121" s="4"/>
      <c r="GAV121" s="4"/>
      <c r="GAW121" s="12"/>
      <c r="GAX121" s="4"/>
      <c r="GAZ121" s="4"/>
      <c r="GBD121" s="4"/>
      <c r="GBE121" s="12"/>
      <c r="GBF121" s="4"/>
      <c r="GBH121" s="4"/>
      <c r="GBL121" s="4"/>
      <c r="GBM121" s="12"/>
      <c r="GBN121" s="4"/>
      <c r="GBP121" s="4"/>
      <c r="GBT121" s="4"/>
      <c r="GBU121" s="12"/>
      <c r="GBV121" s="4"/>
      <c r="GBX121" s="4"/>
      <c r="GCB121" s="4"/>
      <c r="GCC121" s="12"/>
      <c r="GCD121" s="4"/>
      <c r="GCF121" s="4"/>
      <c r="GCJ121" s="4"/>
      <c r="GCK121" s="12"/>
      <c r="GCL121" s="4"/>
      <c r="GCN121" s="4"/>
      <c r="GCR121" s="4"/>
      <c r="GCS121" s="12"/>
      <c r="GCT121" s="4"/>
      <c r="GCV121" s="4"/>
      <c r="GCZ121" s="4"/>
      <c r="GDA121" s="12"/>
      <c r="GDB121" s="4"/>
      <c r="GDD121" s="4"/>
      <c r="GDH121" s="4"/>
      <c r="GDI121" s="12"/>
      <c r="GDJ121" s="4"/>
      <c r="GDL121" s="4"/>
      <c r="GDP121" s="4"/>
      <c r="GDQ121" s="12"/>
      <c r="GDR121" s="4"/>
      <c r="GDT121" s="4"/>
      <c r="GDX121" s="4"/>
      <c r="GDY121" s="12"/>
      <c r="GDZ121" s="4"/>
      <c r="GEB121" s="4"/>
      <c r="GEF121" s="4"/>
      <c r="GEG121" s="12"/>
      <c r="GEH121" s="4"/>
      <c r="GEJ121" s="4"/>
      <c r="GEN121" s="4"/>
      <c r="GEO121" s="12"/>
      <c r="GEP121" s="4"/>
      <c r="GER121" s="4"/>
      <c r="GEV121" s="4"/>
      <c r="GEW121" s="12"/>
      <c r="GEX121" s="4"/>
      <c r="GEZ121" s="4"/>
      <c r="GFD121" s="4"/>
      <c r="GFE121" s="12"/>
      <c r="GFF121" s="4"/>
      <c r="GFH121" s="4"/>
      <c r="GFL121" s="4"/>
      <c r="GFM121" s="12"/>
      <c r="GFN121" s="4"/>
      <c r="GFP121" s="4"/>
      <c r="GFT121" s="4"/>
      <c r="GFU121" s="12"/>
      <c r="GFV121" s="4"/>
      <c r="GFX121" s="4"/>
      <c r="GGB121" s="4"/>
      <c r="GGC121" s="12"/>
      <c r="GGD121" s="4"/>
      <c r="GGF121" s="4"/>
      <c r="GGJ121" s="4"/>
      <c r="GGK121" s="12"/>
      <c r="GGL121" s="4"/>
      <c r="GGN121" s="4"/>
      <c r="GGR121" s="4"/>
      <c r="GGS121" s="12"/>
      <c r="GGT121" s="4"/>
      <c r="GGV121" s="4"/>
      <c r="GGZ121" s="4"/>
      <c r="GHA121" s="12"/>
      <c r="GHB121" s="4"/>
      <c r="GHD121" s="4"/>
      <c r="GHH121" s="4"/>
      <c r="GHI121" s="12"/>
      <c r="GHJ121" s="4"/>
      <c r="GHL121" s="4"/>
      <c r="GHP121" s="4"/>
      <c r="GHQ121" s="12"/>
      <c r="GHR121" s="4"/>
      <c r="GHT121" s="4"/>
      <c r="GHX121" s="4"/>
      <c r="GHY121" s="12"/>
      <c r="GHZ121" s="4"/>
      <c r="GIB121" s="4"/>
      <c r="GIF121" s="4"/>
      <c r="GIG121" s="12"/>
      <c r="GIH121" s="4"/>
      <c r="GIJ121" s="4"/>
      <c r="GIN121" s="4"/>
      <c r="GIO121" s="12"/>
      <c r="GIP121" s="4"/>
      <c r="GIR121" s="4"/>
      <c r="GIV121" s="4"/>
      <c r="GIW121" s="12"/>
      <c r="GIX121" s="4"/>
      <c r="GIZ121" s="4"/>
      <c r="GJD121" s="4"/>
      <c r="GJE121" s="12"/>
      <c r="GJF121" s="4"/>
      <c r="GJH121" s="4"/>
      <c r="GJL121" s="4"/>
      <c r="GJM121" s="12"/>
      <c r="GJN121" s="4"/>
      <c r="GJP121" s="4"/>
      <c r="GJT121" s="4"/>
      <c r="GJU121" s="12"/>
      <c r="GJV121" s="4"/>
      <c r="GJX121" s="4"/>
      <c r="GKB121" s="4"/>
      <c r="GKC121" s="12"/>
      <c r="GKD121" s="4"/>
      <c r="GKF121" s="4"/>
      <c r="GKJ121" s="4"/>
      <c r="GKK121" s="12"/>
      <c r="GKL121" s="4"/>
      <c r="GKN121" s="4"/>
      <c r="GKR121" s="4"/>
      <c r="GKS121" s="12"/>
      <c r="GKT121" s="4"/>
      <c r="GKV121" s="4"/>
      <c r="GKZ121" s="4"/>
      <c r="GLA121" s="12"/>
      <c r="GLB121" s="4"/>
      <c r="GLD121" s="4"/>
      <c r="GLH121" s="4"/>
      <c r="GLI121" s="12"/>
      <c r="GLJ121" s="4"/>
      <c r="GLL121" s="4"/>
      <c r="GLP121" s="4"/>
      <c r="GLQ121" s="12"/>
      <c r="GLR121" s="4"/>
      <c r="GLT121" s="4"/>
      <c r="GLX121" s="4"/>
      <c r="GLY121" s="12"/>
      <c r="GLZ121" s="4"/>
      <c r="GMB121" s="4"/>
      <c r="GMF121" s="4"/>
      <c r="GMG121" s="12"/>
      <c r="GMH121" s="4"/>
      <c r="GMJ121" s="4"/>
      <c r="GMN121" s="4"/>
      <c r="GMO121" s="12"/>
      <c r="GMP121" s="4"/>
      <c r="GMR121" s="4"/>
      <c r="GMV121" s="4"/>
      <c r="GMW121" s="12"/>
      <c r="GMX121" s="4"/>
      <c r="GMZ121" s="4"/>
      <c r="GND121" s="4"/>
      <c r="GNE121" s="12"/>
      <c r="GNF121" s="4"/>
      <c r="GNH121" s="4"/>
      <c r="GNL121" s="4"/>
      <c r="GNM121" s="12"/>
      <c r="GNN121" s="4"/>
      <c r="GNP121" s="4"/>
      <c r="GNT121" s="4"/>
      <c r="GNU121" s="12"/>
      <c r="GNV121" s="4"/>
      <c r="GNX121" s="4"/>
      <c r="GOB121" s="4"/>
      <c r="GOC121" s="12"/>
      <c r="GOD121" s="4"/>
      <c r="GOF121" s="4"/>
      <c r="GOJ121" s="4"/>
      <c r="GOK121" s="12"/>
      <c r="GOL121" s="4"/>
      <c r="GON121" s="4"/>
      <c r="GOR121" s="4"/>
      <c r="GOS121" s="12"/>
      <c r="GOT121" s="4"/>
      <c r="GOV121" s="4"/>
      <c r="GOZ121" s="4"/>
      <c r="GPA121" s="12"/>
      <c r="GPB121" s="4"/>
      <c r="GPD121" s="4"/>
      <c r="GPH121" s="4"/>
      <c r="GPI121" s="12"/>
      <c r="GPJ121" s="4"/>
      <c r="GPL121" s="4"/>
      <c r="GPP121" s="4"/>
      <c r="GPQ121" s="12"/>
      <c r="GPR121" s="4"/>
      <c r="GPT121" s="4"/>
      <c r="GPX121" s="4"/>
      <c r="GPY121" s="12"/>
      <c r="GPZ121" s="4"/>
      <c r="GQB121" s="4"/>
      <c r="GQF121" s="4"/>
      <c r="GQG121" s="12"/>
      <c r="GQH121" s="4"/>
      <c r="GQJ121" s="4"/>
      <c r="GQN121" s="4"/>
      <c r="GQO121" s="12"/>
      <c r="GQP121" s="4"/>
      <c r="GQR121" s="4"/>
      <c r="GQV121" s="4"/>
      <c r="GQW121" s="12"/>
      <c r="GQX121" s="4"/>
      <c r="GQZ121" s="4"/>
      <c r="GRD121" s="4"/>
      <c r="GRE121" s="12"/>
      <c r="GRF121" s="4"/>
      <c r="GRH121" s="4"/>
      <c r="GRL121" s="4"/>
      <c r="GRM121" s="12"/>
      <c r="GRN121" s="4"/>
      <c r="GRP121" s="4"/>
      <c r="GRT121" s="4"/>
      <c r="GRU121" s="12"/>
      <c r="GRV121" s="4"/>
      <c r="GRX121" s="4"/>
      <c r="GSB121" s="4"/>
      <c r="GSC121" s="12"/>
      <c r="GSD121" s="4"/>
      <c r="GSF121" s="4"/>
      <c r="GSJ121" s="4"/>
      <c r="GSK121" s="12"/>
      <c r="GSL121" s="4"/>
      <c r="GSN121" s="4"/>
      <c r="GSR121" s="4"/>
      <c r="GSS121" s="12"/>
      <c r="GST121" s="4"/>
      <c r="GSV121" s="4"/>
      <c r="GSZ121" s="4"/>
      <c r="GTA121" s="12"/>
      <c r="GTB121" s="4"/>
      <c r="GTD121" s="4"/>
      <c r="GTH121" s="4"/>
      <c r="GTI121" s="12"/>
      <c r="GTJ121" s="4"/>
      <c r="GTL121" s="4"/>
      <c r="GTP121" s="4"/>
      <c r="GTQ121" s="12"/>
      <c r="GTR121" s="4"/>
      <c r="GTT121" s="4"/>
      <c r="GTX121" s="4"/>
      <c r="GTY121" s="12"/>
      <c r="GTZ121" s="4"/>
      <c r="GUB121" s="4"/>
      <c r="GUF121" s="4"/>
      <c r="GUG121" s="12"/>
      <c r="GUH121" s="4"/>
      <c r="GUJ121" s="4"/>
      <c r="GUN121" s="4"/>
      <c r="GUO121" s="12"/>
      <c r="GUP121" s="4"/>
      <c r="GUR121" s="4"/>
      <c r="GUV121" s="4"/>
      <c r="GUW121" s="12"/>
      <c r="GUX121" s="4"/>
      <c r="GUZ121" s="4"/>
      <c r="GVD121" s="4"/>
      <c r="GVE121" s="12"/>
      <c r="GVF121" s="4"/>
      <c r="GVH121" s="4"/>
      <c r="GVL121" s="4"/>
      <c r="GVM121" s="12"/>
      <c r="GVN121" s="4"/>
      <c r="GVP121" s="4"/>
      <c r="GVT121" s="4"/>
      <c r="GVU121" s="12"/>
      <c r="GVV121" s="4"/>
      <c r="GVX121" s="4"/>
      <c r="GWB121" s="4"/>
      <c r="GWC121" s="12"/>
      <c r="GWD121" s="4"/>
      <c r="GWF121" s="4"/>
      <c r="GWJ121" s="4"/>
      <c r="GWK121" s="12"/>
      <c r="GWL121" s="4"/>
      <c r="GWN121" s="4"/>
      <c r="GWR121" s="4"/>
      <c r="GWS121" s="12"/>
      <c r="GWT121" s="4"/>
      <c r="GWV121" s="4"/>
      <c r="GWZ121" s="4"/>
      <c r="GXA121" s="12"/>
      <c r="GXB121" s="4"/>
      <c r="GXD121" s="4"/>
      <c r="GXH121" s="4"/>
      <c r="GXI121" s="12"/>
      <c r="GXJ121" s="4"/>
      <c r="GXL121" s="4"/>
      <c r="GXP121" s="4"/>
      <c r="GXQ121" s="12"/>
      <c r="GXR121" s="4"/>
      <c r="GXT121" s="4"/>
      <c r="GXX121" s="4"/>
      <c r="GXY121" s="12"/>
      <c r="GXZ121" s="4"/>
      <c r="GYB121" s="4"/>
      <c r="GYF121" s="4"/>
      <c r="GYG121" s="12"/>
      <c r="GYH121" s="4"/>
      <c r="GYJ121" s="4"/>
      <c r="GYN121" s="4"/>
      <c r="GYO121" s="12"/>
      <c r="GYP121" s="4"/>
      <c r="GYR121" s="4"/>
      <c r="GYV121" s="4"/>
      <c r="GYW121" s="12"/>
      <c r="GYX121" s="4"/>
      <c r="GYZ121" s="4"/>
      <c r="GZD121" s="4"/>
      <c r="GZE121" s="12"/>
      <c r="GZF121" s="4"/>
      <c r="GZH121" s="4"/>
      <c r="GZL121" s="4"/>
      <c r="GZM121" s="12"/>
      <c r="GZN121" s="4"/>
      <c r="GZP121" s="4"/>
      <c r="GZT121" s="4"/>
      <c r="GZU121" s="12"/>
      <c r="GZV121" s="4"/>
      <c r="GZX121" s="4"/>
      <c r="HAB121" s="4"/>
      <c r="HAC121" s="12"/>
      <c r="HAD121" s="4"/>
      <c r="HAF121" s="4"/>
      <c r="HAJ121" s="4"/>
      <c r="HAK121" s="12"/>
      <c r="HAL121" s="4"/>
      <c r="HAN121" s="4"/>
      <c r="HAR121" s="4"/>
      <c r="HAS121" s="12"/>
      <c r="HAT121" s="4"/>
      <c r="HAV121" s="4"/>
      <c r="HAZ121" s="4"/>
      <c r="HBA121" s="12"/>
      <c r="HBB121" s="4"/>
      <c r="HBD121" s="4"/>
      <c r="HBH121" s="4"/>
      <c r="HBI121" s="12"/>
      <c r="HBJ121" s="4"/>
      <c r="HBL121" s="4"/>
      <c r="HBP121" s="4"/>
      <c r="HBQ121" s="12"/>
      <c r="HBR121" s="4"/>
      <c r="HBT121" s="4"/>
      <c r="HBX121" s="4"/>
      <c r="HBY121" s="12"/>
      <c r="HBZ121" s="4"/>
      <c r="HCB121" s="4"/>
      <c r="HCF121" s="4"/>
      <c r="HCG121" s="12"/>
      <c r="HCH121" s="4"/>
      <c r="HCJ121" s="4"/>
      <c r="HCN121" s="4"/>
      <c r="HCO121" s="12"/>
      <c r="HCP121" s="4"/>
      <c r="HCR121" s="4"/>
      <c r="HCV121" s="4"/>
      <c r="HCW121" s="12"/>
      <c r="HCX121" s="4"/>
      <c r="HCZ121" s="4"/>
      <c r="HDD121" s="4"/>
      <c r="HDE121" s="12"/>
      <c r="HDF121" s="4"/>
      <c r="HDH121" s="4"/>
      <c r="HDL121" s="4"/>
      <c r="HDM121" s="12"/>
      <c r="HDN121" s="4"/>
      <c r="HDP121" s="4"/>
      <c r="HDT121" s="4"/>
      <c r="HDU121" s="12"/>
      <c r="HDV121" s="4"/>
      <c r="HDX121" s="4"/>
      <c r="HEB121" s="4"/>
      <c r="HEC121" s="12"/>
      <c r="HED121" s="4"/>
      <c r="HEF121" s="4"/>
      <c r="HEJ121" s="4"/>
      <c r="HEK121" s="12"/>
      <c r="HEL121" s="4"/>
      <c r="HEN121" s="4"/>
      <c r="HER121" s="4"/>
      <c r="HES121" s="12"/>
      <c r="HET121" s="4"/>
      <c r="HEV121" s="4"/>
      <c r="HEZ121" s="4"/>
      <c r="HFA121" s="12"/>
      <c r="HFB121" s="4"/>
      <c r="HFD121" s="4"/>
      <c r="HFH121" s="4"/>
      <c r="HFI121" s="12"/>
      <c r="HFJ121" s="4"/>
      <c r="HFL121" s="4"/>
      <c r="HFP121" s="4"/>
      <c r="HFQ121" s="12"/>
      <c r="HFR121" s="4"/>
      <c r="HFT121" s="4"/>
      <c r="HFX121" s="4"/>
      <c r="HFY121" s="12"/>
      <c r="HFZ121" s="4"/>
      <c r="HGB121" s="4"/>
      <c r="HGF121" s="4"/>
      <c r="HGG121" s="12"/>
      <c r="HGH121" s="4"/>
      <c r="HGJ121" s="4"/>
      <c r="HGN121" s="4"/>
      <c r="HGO121" s="12"/>
      <c r="HGP121" s="4"/>
      <c r="HGR121" s="4"/>
      <c r="HGV121" s="4"/>
      <c r="HGW121" s="12"/>
      <c r="HGX121" s="4"/>
      <c r="HGZ121" s="4"/>
      <c r="HHD121" s="4"/>
      <c r="HHE121" s="12"/>
      <c r="HHF121" s="4"/>
      <c r="HHH121" s="4"/>
      <c r="HHL121" s="4"/>
      <c r="HHM121" s="12"/>
      <c r="HHN121" s="4"/>
      <c r="HHP121" s="4"/>
      <c r="HHT121" s="4"/>
      <c r="HHU121" s="12"/>
      <c r="HHV121" s="4"/>
      <c r="HHX121" s="4"/>
      <c r="HIB121" s="4"/>
      <c r="HIC121" s="12"/>
      <c r="HID121" s="4"/>
      <c r="HIF121" s="4"/>
      <c r="HIJ121" s="4"/>
      <c r="HIK121" s="12"/>
      <c r="HIL121" s="4"/>
      <c r="HIN121" s="4"/>
      <c r="HIR121" s="4"/>
      <c r="HIS121" s="12"/>
      <c r="HIT121" s="4"/>
      <c r="HIV121" s="4"/>
      <c r="HIZ121" s="4"/>
      <c r="HJA121" s="12"/>
      <c r="HJB121" s="4"/>
      <c r="HJD121" s="4"/>
      <c r="HJH121" s="4"/>
      <c r="HJI121" s="12"/>
      <c r="HJJ121" s="4"/>
      <c r="HJL121" s="4"/>
      <c r="HJP121" s="4"/>
      <c r="HJQ121" s="12"/>
      <c r="HJR121" s="4"/>
      <c r="HJT121" s="4"/>
      <c r="HJX121" s="4"/>
      <c r="HJY121" s="12"/>
      <c r="HJZ121" s="4"/>
      <c r="HKB121" s="4"/>
      <c r="HKF121" s="4"/>
      <c r="HKG121" s="12"/>
      <c r="HKH121" s="4"/>
      <c r="HKJ121" s="4"/>
      <c r="HKN121" s="4"/>
      <c r="HKO121" s="12"/>
      <c r="HKP121" s="4"/>
      <c r="HKR121" s="4"/>
      <c r="HKV121" s="4"/>
      <c r="HKW121" s="12"/>
      <c r="HKX121" s="4"/>
      <c r="HKZ121" s="4"/>
      <c r="HLD121" s="4"/>
      <c r="HLE121" s="12"/>
      <c r="HLF121" s="4"/>
      <c r="HLH121" s="4"/>
      <c r="HLL121" s="4"/>
      <c r="HLM121" s="12"/>
      <c r="HLN121" s="4"/>
      <c r="HLP121" s="4"/>
      <c r="HLT121" s="4"/>
      <c r="HLU121" s="12"/>
      <c r="HLV121" s="4"/>
      <c r="HLX121" s="4"/>
      <c r="HMB121" s="4"/>
      <c r="HMC121" s="12"/>
      <c r="HMD121" s="4"/>
      <c r="HMF121" s="4"/>
      <c r="HMJ121" s="4"/>
      <c r="HMK121" s="12"/>
      <c r="HML121" s="4"/>
      <c r="HMN121" s="4"/>
      <c r="HMR121" s="4"/>
      <c r="HMS121" s="12"/>
      <c r="HMT121" s="4"/>
      <c r="HMV121" s="4"/>
      <c r="HMZ121" s="4"/>
      <c r="HNA121" s="12"/>
      <c r="HNB121" s="4"/>
      <c r="HND121" s="4"/>
      <c r="HNH121" s="4"/>
      <c r="HNI121" s="12"/>
      <c r="HNJ121" s="4"/>
      <c r="HNL121" s="4"/>
      <c r="HNP121" s="4"/>
      <c r="HNQ121" s="12"/>
      <c r="HNR121" s="4"/>
      <c r="HNT121" s="4"/>
      <c r="HNX121" s="4"/>
      <c r="HNY121" s="12"/>
      <c r="HNZ121" s="4"/>
      <c r="HOB121" s="4"/>
      <c r="HOF121" s="4"/>
      <c r="HOG121" s="12"/>
      <c r="HOH121" s="4"/>
      <c r="HOJ121" s="4"/>
      <c r="HON121" s="4"/>
      <c r="HOO121" s="12"/>
      <c r="HOP121" s="4"/>
      <c r="HOR121" s="4"/>
      <c r="HOV121" s="4"/>
      <c r="HOW121" s="12"/>
      <c r="HOX121" s="4"/>
      <c r="HOZ121" s="4"/>
      <c r="HPD121" s="4"/>
      <c r="HPE121" s="12"/>
      <c r="HPF121" s="4"/>
      <c r="HPH121" s="4"/>
      <c r="HPL121" s="4"/>
      <c r="HPM121" s="12"/>
      <c r="HPN121" s="4"/>
      <c r="HPP121" s="4"/>
      <c r="HPT121" s="4"/>
      <c r="HPU121" s="12"/>
      <c r="HPV121" s="4"/>
      <c r="HPX121" s="4"/>
      <c r="HQB121" s="4"/>
      <c r="HQC121" s="12"/>
      <c r="HQD121" s="4"/>
      <c r="HQF121" s="4"/>
      <c r="HQJ121" s="4"/>
      <c r="HQK121" s="12"/>
      <c r="HQL121" s="4"/>
      <c r="HQN121" s="4"/>
      <c r="HQR121" s="4"/>
      <c r="HQS121" s="12"/>
      <c r="HQT121" s="4"/>
      <c r="HQV121" s="4"/>
      <c r="HQZ121" s="4"/>
      <c r="HRA121" s="12"/>
      <c r="HRB121" s="4"/>
      <c r="HRD121" s="4"/>
      <c r="HRH121" s="4"/>
      <c r="HRI121" s="12"/>
      <c r="HRJ121" s="4"/>
      <c r="HRL121" s="4"/>
      <c r="HRP121" s="4"/>
      <c r="HRQ121" s="12"/>
      <c r="HRR121" s="4"/>
      <c r="HRT121" s="4"/>
      <c r="HRX121" s="4"/>
      <c r="HRY121" s="12"/>
      <c r="HRZ121" s="4"/>
      <c r="HSB121" s="4"/>
      <c r="HSF121" s="4"/>
      <c r="HSG121" s="12"/>
      <c r="HSH121" s="4"/>
      <c r="HSJ121" s="4"/>
      <c r="HSN121" s="4"/>
      <c r="HSO121" s="12"/>
      <c r="HSP121" s="4"/>
      <c r="HSR121" s="4"/>
      <c r="HSV121" s="4"/>
      <c r="HSW121" s="12"/>
      <c r="HSX121" s="4"/>
      <c r="HSZ121" s="4"/>
      <c r="HTD121" s="4"/>
      <c r="HTE121" s="12"/>
      <c r="HTF121" s="4"/>
      <c r="HTH121" s="4"/>
      <c r="HTL121" s="4"/>
      <c r="HTM121" s="12"/>
      <c r="HTN121" s="4"/>
      <c r="HTP121" s="4"/>
      <c r="HTT121" s="4"/>
      <c r="HTU121" s="12"/>
      <c r="HTV121" s="4"/>
      <c r="HTX121" s="4"/>
      <c r="HUB121" s="4"/>
      <c r="HUC121" s="12"/>
      <c r="HUD121" s="4"/>
      <c r="HUF121" s="4"/>
      <c r="HUJ121" s="4"/>
      <c r="HUK121" s="12"/>
      <c r="HUL121" s="4"/>
      <c r="HUN121" s="4"/>
      <c r="HUR121" s="4"/>
      <c r="HUS121" s="12"/>
      <c r="HUT121" s="4"/>
      <c r="HUV121" s="4"/>
      <c r="HUZ121" s="4"/>
      <c r="HVA121" s="12"/>
      <c r="HVB121" s="4"/>
      <c r="HVD121" s="4"/>
      <c r="HVH121" s="4"/>
      <c r="HVI121" s="12"/>
      <c r="HVJ121" s="4"/>
      <c r="HVL121" s="4"/>
      <c r="HVP121" s="4"/>
      <c r="HVQ121" s="12"/>
      <c r="HVR121" s="4"/>
      <c r="HVT121" s="4"/>
      <c r="HVX121" s="4"/>
      <c r="HVY121" s="12"/>
      <c r="HVZ121" s="4"/>
      <c r="HWB121" s="4"/>
      <c r="HWF121" s="4"/>
      <c r="HWG121" s="12"/>
      <c r="HWH121" s="4"/>
      <c r="HWJ121" s="4"/>
      <c r="HWN121" s="4"/>
      <c r="HWO121" s="12"/>
      <c r="HWP121" s="4"/>
      <c r="HWR121" s="4"/>
      <c r="HWV121" s="4"/>
      <c r="HWW121" s="12"/>
      <c r="HWX121" s="4"/>
      <c r="HWZ121" s="4"/>
      <c r="HXD121" s="4"/>
      <c r="HXE121" s="12"/>
      <c r="HXF121" s="4"/>
      <c r="HXH121" s="4"/>
      <c r="HXL121" s="4"/>
      <c r="HXM121" s="12"/>
      <c r="HXN121" s="4"/>
      <c r="HXP121" s="4"/>
      <c r="HXT121" s="4"/>
      <c r="HXU121" s="12"/>
      <c r="HXV121" s="4"/>
      <c r="HXX121" s="4"/>
      <c r="HYB121" s="4"/>
      <c r="HYC121" s="12"/>
      <c r="HYD121" s="4"/>
      <c r="HYF121" s="4"/>
      <c r="HYJ121" s="4"/>
      <c r="HYK121" s="12"/>
      <c r="HYL121" s="4"/>
      <c r="HYN121" s="4"/>
      <c r="HYR121" s="4"/>
      <c r="HYS121" s="12"/>
      <c r="HYT121" s="4"/>
      <c r="HYV121" s="4"/>
      <c r="HYZ121" s="4"/>
      <c r="HZA121" s="12"/>
      <c r="HZB121" s="4"/>
      <c r="HZD121" s="4"/>
      <c r="HZH121" s="4"/>
      <c r="HZI121" s="12"/>
      <c r="HZJ121" s="4"/>
      <c r="HZL121" s="4"/>
      <c r="HZP121" s="4"/>
      <c r="HZQ121" s="12"/>
      <c r="HZR121" s="4"/>
      <c r="HZT121" s="4"/>
      <c r="HZX121" s="4"/>
      <c r="HZY121" s="12"/>
      <c r="HZZ121" s="4"/>
      <c r="IAB121" s="4"/>
      <c r="IAF121" s="4"/>
      <c r="IAG121" s="12"/>
      <c r="IAH121" s="4"/>
      <c r="IAJ121" s="4"/>
      <c r="IAN121" s="4"/>
      <c r="IAO121" s="12"/>
      <c r="IAP121" s="4"/>
      <c r="IAR121" s="4"/>
      <c r="IAV121" s="4"/>
      <c r="IAW121" s="12"/>
      <c r="IAX121" s="4"/>
      <c r="IAZ121" s="4"/>
      <c r="IBD121" s="4"/>
      <c r="IBE121" s="12"/>
      <c r="IBF121" s="4"/>
      <c r="IBH121" s="4"/>
      <c r="IBL121" s="4"/>
      <c r="IBM121" s="12"/>
      <c r="IBN121" s="4"/>
      <c r="IBP121" s="4"/>
      <c r="IBT121" s="4"/>
      <c r="IBU121" s="12"/>
      <c r="IBV121" s="4"/>
      <c r="IBX121" s="4"/>
      <c r="ICB121" s="4"/>
      <c r="ICC121" s="12"/>
      <c r="ICD121" s="4"/>
      <c r="ICF121" s="4"/>
      <c r="ICJ121" s="4"/>
      <c r="ICK121" s="12"/>
      <c r="ICL121" s="4"/>
      <c r="ICN121" s="4"/>
      <c r="ICR121" s="4"/>
      <c r="ICS121" s="12"/>
      <c r="ICT121" s="4"/>
      <c r="ICV121" s="4"/>
      <c r="ICZ121" s="4"/>
      <c r="IDA121" s="12"/>
      <c r="IDB121" s="4"/>
      <c r="IDD121" s="4"/>
      <c r="IDH121" s="4"/>
      <c r="IDI121" s="12"/>
      <c r="IDJ121" s="4"/>
      <c r="IDL121" s="4"/>
      <c r="IDP121" s="4"/>
      <c r="IDQ121" s="12"/>
      <c r="IDR121" s="4"/>
      <c r="IDT121" s="4"/>
      <c r="IDX121" s="4"/>
      <c r="IDY121" s="12"/>
      <c r="IDZ121" s="4"/>
      <c r="IEB121" s="4"/>
      <c r="IEF121" s="4"/>
      <c r="IEG121" s="12"/>
      <c r="IEH121" s="4"/>
      <c r="IEJ121" s="4"/>
      <c r="IEN121" s="4"/>
      <c r="IEO121" s="12"/>
      <c r="IEP121" s="4"/>
      <c r="IER121" s="4"/>
      <c r="IEV121" s="4"/>
      <c r="IEW121" s="12"/>
      <c r="IEX121" s="4"/>
      <c r="IEZ121" s="4"/>
      <c r="IFD121" s="4"/>
      <c r="IFE121" s="12"/>
      <c r="IFF121" s="4"/>
      <c r="IFH121" s="4"/>
      <c r="IFL121" s="4"/>
      <c r="IFM121" s="12"/>
      <c r="IFN121" s="4"/>
      <c r="IFP121" s="4"/>
      <c r="IFT121" s="4"/>
      <c r="IFU121" s="12"/>
      <c r="IFV121" s="4"/>
      <c r="IFX121" s="4"/>
      <c r="IGB121" s="4"/>
      <c r="IGC121" s="12"/>
      <c r="IGD121" s="4"/>
      <c r="IGF121" s="4"/>
      <c r="IGJ121" s="4"/>
      <c r="IGK121" s="12"/>
      <c r="IGL121" s="4"/>
      <c r="IGN121" s="4"/>
      <c r="IGR121" s="4"/>
      <c r="IGS121" s="12"/>
      <c r="IGT121" s="4"/>
      <c r="IGV121" s="4"/>
      <c r="IGZ121" s="4"/>
      <c r="IHA121" s="12"/>
      <c r="IHB121" s="4"/>
      <c r="IHD121" s="4"/>
      <c r="IHH121" s="4"/>
      <c r="IHI121" s="12"/>
      <c r="IHJ121" s="4"/>
      <c r="IHL121" s="4"/>
      <c r="IHP121" s="4"/>
      <c r="IHQ121" s="12"/>
      <c r="IHR121" s="4"/>
      <c r="IHT121" s="4"/>
      <c r="IHX121" s="4"/>
      <c r="IHY121" s="12"/>
      <c r="IHZ121" s="4"/>
      <c r="IIB121" s="4"/>
      <c r="IIF121" s="4"/>
      <c r="IIG121" s="12"/>
      <c r="IIH121" s="4"/>
      <c r="IIJ121" s="4"/>
      <c r="IIN121" s="4"/>
      <c r="IIO121" s="12"/>
      <c r="IIP121" s="4"/>
      <c r="IIR121" s="4"/>
      <c r="IIV121" s="4"/>
      <c r="IIW121" s="12"/>
      <c r="IIX121" s="4"/>
      <c r="IIZ121" s="4"/>
      <c r="IJD121" s="4"/>
      <c r="IJE121" s="12"/>
      <c r="IJF121" s="4"/>
      <c r="IJH121" s="4"/>
      <c r="IJL121" s="4"/>
      <c r="IJM121" s="12"/>
      <c r="IJN121" s="4"/>
      <c r="IJP121" s="4"/>
      <c r="IJT121" s="4"/>
      <c r="IJU121" s="12"/>
      <c r="IJV121" s="4"/>
      <c r="IJX121" s="4"/>
      <c r="IKB121" s="4"/>
      <c r="IKC121" s="12"/>
      <c r="IKD121" s="4"/>
      <c r="IKF121" s="4"/>
      <c r="IKJ121" s="4"/>
      <c r="IKK121" s="12"/>
      <c r="IKL121" s="4"/>
      <c r="IKN121" s="4"/>
      <c r="IKR121" s="4"/>
      <c r="IKS121" s="12"/>
      <c r="IKT121" s="4"/>
      <c r="IKV121" s="4"/>
      <c r="IKZ121" s="4"/>
      <c r="ILA121" s="12"/>
      <c r="ILB121" s="4"/>
      <c r="ILD121" s="4"/>
      <c r="ILH121" s="4"/>
      <c r="ILI121" s="12"/>
      <c r="ILJ121" s="4"/>
      <c r="ILL121" s="4"/>
      <c r="ILP121" s="4"/>
      <c r="ILQ121" s="12"/>
      <c r="ILR121" s="4"/>
      <c r="ILT121" s="4"/>
      <c r="ILX121" s="4"/>
      <c r="ILY121" s="12"/>
      <c r="ILZ121" s="4"/>
      <c r="IMB121" s="4"/>
      <c r="IMF121" s="4"/>
      <c r="IMG121" s="12"/>
      <c r="IMH121" s="4"/>
      <c r="IMJ121" s="4"/>
      <c r="IMN121" s="4"/>
      <c r="IMO121" s="12"/>
      <c r="IMP121" s="4"/>
      <c r="IMR121" s="4"/>
      <c r="IMV121" s="4"/>
      <c r="IMW121" s="12"/>
      <c r="IMX121" s="4"/>
      <c r="IMZ121" s="4"/>
      <c r="IND121" s="4"/>
      <c r="INE121" s="12"/>
      <c r="INF121" s="4"/>
      <c r="INH121" s="4"/>
      <c r="INL121" s="4"/>
      <c r="INM121" s="12"/>
      <c r="INN121" s="4"/>
      <c r="INP121" s="4"/>
      <c r="INT121" s="4"/>
      <c r="INU121" s="12"/>
      <c r="INV121" s="4"/>
      <c r="INX121" s="4"/>
      <c r="IOB121" s="4"/>
      <c r="IOC121" s="12"/>
      <c r="IOD121" s="4"/>
      <c r="IOF121" s="4"/>
      <c r="IOJ121" s="4"/>
      <c r="IOK121" s="12"/>
      <c r="IOL121" s="4"/>
      <c r="ION121" s="4"/>
      <c r="IOR121" s="4"/>
      <c r="IOS121" s="12"/>
      <c r="IOT121" s="4"/>
      <c r="IOV121" s="4"/>
      <c r="IOZ121" s="4"/>
      <c r="IPA121" s="12"/>
      <c r="IPB121" s="4"/>
      <c r="IPD121" s="4"/>
      <c r="IPH121" s="4"/>
      <c r="IPI121" s="12"/>
      <c r="IPJ121" s="4"/>
      <c r="IPL121" s="4"/>
      <c r="IPP121" s="4"/>
      <c r="IPQ121" s="12"/>
      <c r="IPR121" s="4"/>
      <c r="IPT121" s="4"/>
      <c r="IPX121" s="4"/>
      <c r="IPY121" s="12"/>
      <c r="IPZ121" s="4"/>
      <c r="IQB121" s="4"/>
      <c r="IQF121" s="4"/>
      <c r="IQG121" s="12"/>
      <c r="IQH121" s="4"/>
      <c r="IQJ121" s="4"/>
      <c r="IQN121" s="4"/>
      <c r="IQO121" s="12"/>
      <c r="IQP121" s="4"/>
      <c r="IQR121" s="4"/>
      <c r="IQV121" s="4"/>
      <c r="IQW121" s="12"/>
      <c r="IQX121" s="4"/>
      <c r="IQZ121" s="4"/>
      <c r="IRD121" s="4"/>
      <c r="IRE121" s="12"/>
      <c r="IRF121" s="4"/>
      <c r="IRH121" s="4"/>
      <c r="IRL121" s="4"/>
      <c r="IRM121" s="12"/>
      <c r="IRN121" s="4"/>
      <c r="IRP121" s="4"/>
      <c r="IRT121" s="4"/>
      <c r="IRU121" s="12"/>
      <c r="IRV121" s="4"/>
      <c r="IRX121" s="4"/>
      <c r="ISB121" s="4"/>
      <c r="ISC121" s="12"/>
      <c r="ISD121" s="4"/>
      <c r="ISF121" s="4"/>
      <c r="ISJ121" s="4"/>
      <c r="ISK121" s="12"/>
      <c r="ISL121" s="4"/>
      <c r="ISN121" s="4"/>
      <c r="ISR121" s="4"/>
      <c r="ISS121" s="12"/>
      <c r="IST121" s="4"/>
      <c r="ISV121" s="4"/>
      <c r="ISZ121" s="4"/>
      <c r="ITA121" s="12"/>
      <c r="ITB121" s="4"/>
      <c r="ITD121" s="4"/>
      <c r="ITH121" s="4"/>
      <c r="ITI121" s="12"/>
      <c r="ITJ121" s="4"/>
      <c r="ITL121" s="4"/>
      <c r="ITP121" s="4"/>
      <c r="ITQ121" s="12"/>
      <c r="ITR121" s="4"/>
      <c r="ITT121" s="4"/>
      <c r="ITX121" s="4"/>
      <c r="ITY121" s="12"/>
      <c r="ITZ121" s="4"/>
      <c r="IUB121" s="4"/>
      <c r="IUF121" s="4"/>
      <c r="IUG121" s="12"/>
      <c r="IUH121" s="4"/>
      <c r="IUJ121" s="4"/>
      <c r="IUN121" s="4"/>
      <c r="IUO121" s="12"/>
      <c r="IUP121" s="4"/>
      <c r="IUR121" s="4"/>
      <c r="IUV121" s="4"/>
      <c r="IUW121" s="12"/>
      <c r="IUX121" s="4"/>
      <c r="IUZ121" s="4"/>
      <c r="IVD121" s="4"/>
      <c r="IVE121" s="12"/>
      <c r="IVF121" s="4"/>
      <c r="IVH121" s="4"/>
      <c r="IVL121" s="4"/>
      <c r="IVM121" s="12"/>
      <c r="IVN121" s="4"/>
      <c r="IVP121" s="4"/>
      <c r="IVT121" s="4"/>
      <c r="IVU121" s="12"/>
      <c r="IVV121" s="4"/>
      <c r="IVX121" s="4"/>
      <c r="IWB121" s="4"/>
      <c r="IWC121" s="12"/>
      <c r="IWD121" s="4"/>
      <c r="IWF121" s="4"/>
      <c r="IWJ121" s="4"/>
      <c r="IWK121" s="12"/>
      <c r="IWL121" s="4"/>
      <c r="IWN121" s="4"/>
      <c r="IWR121" s="4"/>
      <c r="IWS121" s="12"/>
      <c r="IWT121" s="4"/>
      <c r="IWV121" s="4"/>
      <c r="IWZ121" s="4"/>
      <c r="IXA121" s="12"/>
      <c r="IXB121" s="4"/>
      <c r="IXD121" s="4"/>
      <c r="IXH121" s="4"/>
      <c r="IXI121" s="12"/>
      <c r="IXJ121" s="4"/>
      <c r="IXL121" s="4"/>
      <c r="IXP121" s="4"/>
      <c r="IXQ121" s="12"/>
      <c r="IXR121" s="4"/>
      <c r="IXT121" s="4"/>
      <c r="IXX121" s="4"/>
      <c r="IXY121" s="12"/>
      <c r="IXZ121" s="4"/>
      <c r="IYB121" s="4"/>
      <c r="IYF121" s="4"/>
      <c r="IYG121" s="12"/>
      <c r="IYH121" s="4"/>
      <c r="IYJ121" s="4"/>
      <c r="IYN121" s="4"/>
      <c r="IYO121" s="12"/>
      <c r="IYP121" s="4"/>
      <c r="IYR121" s="4"/>
      <c r="IYV121" s="4"/>
      <c r="IYW121" s="12"/>
      <c r="IYX121" s="4"/>
      <c r="IYZ121" s="4"/>
      <c r="IZD121" s="4"/>
      <c r="IZE121" s="12"/>
      <c r="IZF121" s="4"/>
      <c r="IZH121" s="4"/>
      <c r="IZL121" s="4"/>
      <c r="IZM121" s="12"/>
      <c r="IZN121" s="4"/>
      <c r="IZP121" s="4"/>
      <c r="IZT121" s="4"/>
      <c r="IZU121" s="12"/>
      <c r="IZV121" s="4"/>
      <c r="IZX121" s="4"/>
      <c r="JAB121" s="4"/>
      <c r="JAC121" s="12"/>
      <c r="JAD121" s="4"/>
      <c r="JAF121" s="4"/>
      <c r="JAJ121" s="4"/>
      <c r="JAK121" s="12"/>
      <c r="JAL121" s="4"/>
      <c r="JAN121" s="4"/>
      <c r="JAR121" s="4"/>
      <c r="JAS121" s="12"/>
      <c r="JAT121" s="4"/>
      <c r="JAV121" s="4"/>
      <c r="JAZ121" s="4"/>
      <c r="JBA121" s="12"/>
      <c r="JBB121" s="4"/>
      <c r="JBD121" s="4"/>
      <c r="JBH121" s="4"/>
      <c r="JBI121" s="12"/>
      <c r="JBJ121" s="4"/>
      <c r="JBL121" s="4"/>
      <c r="JBP121" s="4"/>
      <c r="JBQ121" s="12"/>
      <c r="JBR121" s="4"/>
      <c r="JBT121" s="4"/>
      <c r="JBX121" s="4"/>
      <c r="JBY121" s="12"/>
      <c r="JBZ121" s="4"/>
      <c r="JCB121" s="4"/>
      <c r="JCF121" s="4"/>
      <c r="JCG121" s="12"/>
      <c r="JCH121" s="4"/>
      <c r="JCJ121" s="4"/>
      <c r="JCN121" s="4"/>
      <c r="JCO121" s="12"/>
      <c r="JCP121" s="4"/>
      <c r="JCR121" s="4"/>
      <c r="JCV121" s="4"/>
      <c r="JCW121" s="12"/>
      <c r="JCX121" s="4"/>
      <c r="JCZ121" s="4"/>
      <c r="JDD121" s="4"/>
      <c r="JDE121" s="12"/>
      <c r="JDF121" s="4"/>
      <c r="JDH121" s="4"/>
      <c r="JDL121" s="4"/>
      <c r="JDM121" s="12"/>
      <c r="JDN121" s="4"/>
      <c r="JDP121" s="4"/>
      <c r="JDT121" s="4"/>
      <c r="JDU121" s="12"/>
      <c r="JDV121" s="4"/>
      <c r="JDX121" s="4"/>
      <c r="JEB121" s="4"/>
      <c r="JEC121" s="12"/>
      <c r="JED121" s="4"/>
      <c r="JEF121" s="4"/>
      <c r="JEJ121" s="4"/>
      <c r="JEK121" s="12"/>
      <c r="JEL121" s="4"/>
      <c r="JEN121" s="4"/>
      <c r="JER121" s="4"/>
      <c r="JES121" s="12"/>
      <c r="JET121" s="4"/>
      <c r="JEV121" s="4"/>
      <c r="JEZ121" s="4"/>
      <c r="JFA121" s="12"/>
      <c r="JFB121" s="4"/>
      <c r="JFD121" s="4"/>
      <c r="JFH121" s="4"/>
      <c r="JFI121" s="12"/>
      <c r="JFJ121" s="4"/>
      <c r="JFL121" s="4"/>
      <c r="JFP121" s="4"/>
      <c r="JFQ121" s="12"/>
      <c r="JFR121" s="4"/>
      <c r="JFT121" s="4"/>
      <c r="JFX121" s="4"/>
      <c r="JFY121" s="12"/>
      <c r="JFZ121" s="4"/>
      <c r="JGB121" s="4"/>
      <c r="JGF121" s="4"/>
      <c r="JGG121" s="12"/>
      <c r="JGH121" s="4"/>
      <c r="JGJ121" s="4"/>
      <c r="JGN121" s="4"/>
      <c r="JGO121" s="12"/>
      <c r="JGP121" s="4"/>
      <c r="JGR121" s="4"/>
      <c r="JGV121" s="4"/>
      <c r="JGW121" s="12"/>
      <c r="JGX121" s="4"/>
      <c r="JGZ121" s="4"/>
      <c r="JHD121" s="4"/>
      <c r="JHE121" s="12"/>
      <c r="JHF121" s="4"/>
      <c r="JHH121" s="4"/>
      <c r="JHL121" s="4"/>
      <c r="JHM121" s="12"/>
      <c r="JHN121" s="4"/>
      <c r="JHP121" s="4"/>
      <c r="JHT121" s="4"/>
      <c r="JHU121" s="12"/>
      <c r="JHV121" s="4"/>
      <c r="JHX121" s="4"/>
      <c r="JIB121" s="4"/>
      <c r="JIC121" s="12"/>
      <c r="JID121" s="4"/>
      <c r="JIF121" s="4"/>
      <c r="JIJ121" s="4"/>
      <c r="JIK121" s="12"/>
      <c r="JIL121" s="4"/>
      <c r="JIN121" s="4"/>
      <c r="JIR121" s="4"/>
      <c r="JIS121" s="12"/>
      <c r="JIT121" s="4"/>
      <c r="JIV121" s="4"/>
      <c r="JIZ121" s="4"/>
      <c r="JJA121" s="12"/>
      <c r="JJB121" s="4"/>
      <c r="JJD121" s="4"/>
      <c r="JJH121" s="4"/>
      <c r="JJI121" s="12"/>
      <c r="JJJ121" s="4"/>
      <c r="JJL121" s="4"/>
      <c r="JJP121" s="4"/>
      <c r="JJQ121" s="12"/>
      <c r="JJR121" s="4"/>
      <c r="JJT121" s="4"/>
      <c r="JJX121" s="4"/>
      <c r="JJY121" s="12"/>
      <c r="JJZ121" s="4"/>
      <c r="JKB121" s="4"/>
      <c r="JKF121" s="4"/>
      <c r="JKG121" s="12"/>
      <c r="JKH121" s="4"/>
      <c r="JKJ121" s="4"/>
      <c r="JKN121" s="4"/>
      <c r="JKO121" s="12"/>
      <c r="JKP121" s="4"/>
      <c r="JKR121" s="4"/>
      <c r="JKV121" s="4"/>
      <c r="JKW121" s="12"/>
      <c r="JKX121" s="4"/>
      <c r="JKZ121" s="4"/>
      <c r="JLD121" s="4"/>
      <c r="JLE121" s="12"/>
      <c r="JLF121" s="4"/>
      <c r="JLH121" s="4"/>
      <c r="JLL121" s="4"/>
      <c r="JLM121" s="12"/>
      <c r="JLN121" s="4"/>
      <c r="JLP121" s="4"/>
      <c r="JLT121" s="4"/>
      <c r="JLU121" s="12"/>
      <c r="JLV121" s="4"/>
      <c r="JLX121" s="4"/>
      <c r="JMB121" s="4"/>
      <c r="JMC121" s="12"/>
      <c r="JMD121" s="4"/>
      <c r="JMF121" s="4"/>
      <c r="JMJ121" s="4"/>
      <c r="JMK121" s="12"/>
      <c r="JML121" s="4"/>
      <c r="JMN121" s="4"/>
      <c r="JMR121" s="4"/>
      <c r="JMS121" s="12"/>
      <c r="JMT121" s="4"/>
      <c r="JMV121" s="4"/>
      <c r="JMZ121" s="4"/>
      <c r="JNA121" s="12"/>
      <c r="JNB121" s="4"/>
      <c r="JND121" s="4"/>
      <c r="JNH121" s="4"/>
      <c r="JNI121" s="12"/>
      <c r="JNJ121" s="4"/>
      <c r="JNL121" s="4"/>
      <c r="JNP121" s="4"/>
      <c r="JNQ121" s="12"/>
      <c r="JNR121" s="4"/>
      <c r="JNT121" s="4"/>
      <c r="JNX121" s="4"/>
      <c r="JNY121" s="12"/>
      <c r="JNZ121" s="4"/>
      <c r="JOB121" s="4"/>
      <c r="JOF121" s="4"/>
      <c r="JOG121" s="12"/>
      <c r="JOH121" s="4"/>
      <c r="JOJ121" s="4"/>
      <c r="JON121" s="4"/>
      <c r="JOO121" s="12"/>
      <c r="JOP121" s="4"/>
      <c r="JOR121" s="4"/>
      <c r="JOV121" s="4"/>
      <c r="JOW121" s="12"/>
      <c r="JOX121" s="4"/>
      <c r="JOZ121" s="4"/>
      <c r="JPD121" s="4"/>
      <c r="JPE121" s="12"/>
      <c r="JPF121" s="4"/>
      <c r="JPH121" s="4"/>
      <c r="JPL121" s="4"/>
      <c r="JPM121" s="12"/>
      <c r="JPN121" s="4"/>
      <c r="JPP121" s="4"/>
      <c r="JPT121" s="4"/>
      <c r="JPU121" s="12"/>
      <c r="JPV121" s="4"/>
      <c r="JPX121" s="4"/>
      <c r="JQB121" s="4"/>
      <c r="JQC121" s="12"/>
      <c r="JQD121" s="4"/>
      <c r="JQF121" s="4"/>
      <c r="JQJ121" s="4"/>
      <c r="JQK121" s="12"/>
      <c r="JQL121" s="4"/>
      <c r="JQN121" s="4"/>
      <c r="JQR121" s="4"/>
      <c r="JQS121" s="12"/>
      <c r="JQT121" s="4"/>
      <c r="JQV121" s="4"/>
      <c r="JQZ121" s="4"/>
      <c r="JRA121" s="12"/>
      <c r="JRB121" s="4"/>
      <c r="JRD121" s="4"/>
      <c r="JRH121" s="4"/>
      <c r="JRI121" s="12"/>
      <c r="JRJ121" s="4"/>
      <c r="JRL121" s="4"/>
      <c r="JRP121" s="4"/>
      <c r="JRQ121" s="12"/>
      <c r="JRR121" s="4"/>
      <c r="JRT121" s="4"/>
      <c r="JRX121" s="4"/>
      <c r="JRY121" s="12"/>
      <c r="JRZ121" s="4"/>
      <c r="JSB121" s="4"/>
      <c r="JSF121" s="4"/>
      <c r="JSG121" s="12"/>
      <c r="JSH121" s="4"/>
      <c r="JSJ121" s="4"/>
      <c r="JSN121" s="4"/>
      <c r="JSO121" s="12"/>
      <c r="JSP121" s="4"/>
      <c r="JSR121" s="4"/>
      <c r="JSV121" s="4"/>
      <c r="JSW121" s="12"/>
      <c r="JSX121" s="4"/>
      <c r="JSZ121" s="4"/>
      <c r="JTD121" s="4"/>
      <c r="JTE121" s="12"/>
      <c r="JTF121" s="4"/>
      <c r="JTH121" s="4"/>
      <c r="JTL121" s="4"/>
      <c r="JTM121" s="12"/>
      <c r="JTN121" s="4"/>
      <c r="JTP121" s="4"/>
      <c r="JTT121" s="4"/>
      <c r="JTU121" s="12"/>
      <c r="JTV121" s="4"/>
      <c r="JTX121" s="4"/>
      <c r="JUB121" s="4"/>
      <c r="JUC121" s="12"/>
      <c r="JUD121" s="4"/>
      <c r="JUF121" s="4"/>
      <c r="JUJ121" s="4"/>
      <c r="JUK121" s="12"/>
      <c r="JUL121" s="4"/>
      <c r="JUN121" s="4"/>
      <c r="JUR121" s="4"/>
      <c r="JUS121" s="12"/>
      <c r="JUT121" s="4"/>
      <c r="JUV121" s="4"/>
      <c r="JUZ121" s="4"/>
      <c r="JVA121" s="12"/>
      <c r="JVB121" s="4"/>
      <c r="JVD121" s="4"/>
      <c r="JVH121" s="4"/>
      <c r="JVI121" s="12"/>
      <c r="JVJ121" s="4"/>
      <c r="JVL121" s="4"/>
      <c r="JVP121" s="4"/>
      <c r="JVQ121" s="12"/>
      <c r="JVR121" s="4"/>
      <c r="JVT121" s="4"/>
      <c r="JVX121" s="4"/>
      <c r="JVY121" s="12"/>
      <c r="JVZ121" s="4"/>
      <c r="JWB121" s="4"/>
      <c r="JWF121" s="4"/>
      <c r="JWG121" s="12"/>
      <c r="JWH121" s="4"/>
      <c r="JWJ121" s="4"/>
      <c r="JWN121" s="4"/>
      <c r="JWO121" s="12"/>
      <c r="JWP121" s="4"/>
      <c r="JWR121" s="4"/>
      <c r="JWV121" s="4"/>
      <c r="JWW121" s="12"/>
      <c r="JWX121" s="4"/>
      <c r="JWZ121" s="4"/>
      <c r="JXD121" s="4"/>
      <c r="JXE121" s="12"/>
      <c r="JXF121" s="4"/>
      <c r="JXH121" s="4"/>
      <c r="JXL121" s="4"/>
      <c r="JXM121" s="12"/>
      <c r="JXN121" s="4"/>
      <c r="JXP121" s="4"/>
      <c r="JXT121" s="4"/>
      <c r="JXU121" s="12"/>
      <c r="JXV121" s="4"/>
      <c r="JXX121" s="4"/>
      <c r="JYB121" s="4"/>
      <c r="JYC121" s="12"/>
      <c r="JYD121" s="4"/>
      <c r="JYF121" s="4"/>
      <c r="JYJ121" s="4"/>
      <c r="JYK121" s="12"/>
      <c r="JYL121" s="4"/>
      <c r="JYN121" s="4"/>
      <c r="JYR121" s="4"/>
      <c r="JYS121" s="12"/>
      <c r="JYT121" s="4"/>
      <c r="JYV121" s="4"/>
      <c r="JYZ121" s="4"/>
      <c r="JZA121" s="12"/>
      <c r="JZB121" s="4"/>
      <c r="JZD121" s="4"/>
      <c r="JZH121" s="4"/>
      <c r="JZI121" s="12"/>
      <c r="JZJ121" s="4"/>
      <c r="JZL121" s="4"/>
      <c r="JZP121" s="4"/>
      <c r="JZQ121" s="12"/>
      <c r="JZR121" s="4"/>
      <c r="JZT121" s="4"/>
      <c r="JZX121" s="4"/>
      <c r="JZY121" s="12"/>
      <c r="JZZ121" s="4"/>
      <c r="KAB121" s="4"/>
      <c r="KAF121" s="4"/>
      <c r="KAG121" s="12"/>
      <c r="KAH121" s="4"/>
      <c r="KAJ121" s="4"/>
      <c r="KAN121" s="4"/>
      <c r="KAO121" s="12"/>
      <c r="KAP121" s="4"/>
      <c r="KAR121" s="4"/>
      <c r="KAV121" s="4"/>
      <c r="KAW121" s="12"/>
      <c r="KAX121" s="4"/>
      <c r="KAZ121" s="4"/>
      <c r="KBD121" s="4"/>
      <c r="KBE121" s="12"/>
      <c r="KBF121" s="4"/>
      <c r="KBH121" s="4"/>
      <c r="KBL121" s="4"/>
      <c r="KBM121" s="12"/>
      <c r="KBN121" s="4"/>
      <c r="KBP121" s="4"/>
      <c r="KBT121" s="4"/>
      <c r="KBU121" s="12"/>
      <c r="KBV121" s="4"/>
      <c r="KBX121" s="4"/>
      <c r="KCB121" s="4"/>
      <c r="KCC121" s="12"/>
      <c r="KCD121" s="4"/>
      <c r="KCF121" s="4"/>
      <c r="KCJ121" s="4"/>
      <c r="KCK121" s="12"/>
      <c r="KCL121" s="4"/>
      <c r="KCN121" s="4"/>
      <c r="KCR121" s="4"/>
      <c r="KCS121" s="12"/>
      <c r="KCT121" s="4"/>
      <c r="KCV121" s="4"/>
      <c r="KCZ121" s="4"/>
      <c r="KDA121" s="12"/>
      <c r="KDB121" s="4"/>
      <c r="KDD121" s="4"/>
      <c r="KDH121" s="4"/>
      <c r="KDI121" s="12"/>
      <c r="KDJ121" s="4"/>
      <c r="KDL121" s="4"/>
      <c r="KDP121" s="4"/>
      <c r="KDQ121" s="12"/>
      <c r="KDR121" s="4"/>
      <c r="KDT121" s="4"/>
      <c r="KDX121" s="4"/>
      <c r="KDY121" s="12"/>
      <c r="KDZ121" s="4"/>
      <c r="KEB121" s="4"/>
      <c r="KEF121" s="4"/>
      <c r="KEG121" s="12"/>
      <c r="KEH121" s="4"/>
      <c r="KEJ121" s="4"/>
      <c r="KEN121" s="4"/>
      <c r="KEO121" s="12"/>
      <c r="KEP121" s="4"/>
      <c r="KER121" s="4"/>
      <c r="KEV121" s="4"/>
      <c r="KEW121" s="12"/>
      <c r="KEX121" s="4"/>
      <c r="KEZ121" s="4"/>
      <c r="KFD121" s="4"/>
      <c r="KFE121" s="12"/>
      <c r="KFF121" s="4"/>
      <c r="KFH121" s="4"/>
      <c r="KFL121" s="4"/>
      <c r="KFM121" s="12"/>
      <c r="KFN121" s="4"/>
      <c r="KFP121" s="4"/>
      <c r="KFT121" s="4"/>
      <c r="KFU121" s="12"/>
      <c r="KFV121" s="4"/>
      <c r="KFX121" s="4"/>
      <c r="KGB121" s="4"/>
      <c r="KGC121" s="12"/>
      <c r="KGD121" s="4"/>
      <c r="KGF121" s="4"/>
      <c r="KGJ121" s="4"/>
      <c r="KGK121" s="12"/>
      <c r="KGL121" s="4"/>
      <c r="KGN121" s="4"/>
      <c r="KGR121" s="4"/>
      <c r="KGS121" s="12"/>
      <c r="KGT121" s="4"/>
      <c r="KGV121" s="4"/>
      <c r="KGZ121" s="4"/>
      <c r="KHA121" s="12"/>
      <c r="KHB121" s="4"/>
      <c r="KHD121" s="4"/>
      <c r="KHH121" s="4"/>
      <c r="KHI121" s="12"/>
      <c r="KHJ121" s="4"/>
      <c r="KHL121" s="4"/>
      <c r="KHP121" s="4"/>
      <c r="KHQ121" s="12"/>
      <c r="KHR121" s="4"/>
      <c r="KHT121" s="4"/>
      <c r="KHX121" s="4"/>
      <c r="KHY121" s="12"/>
      <c r="KHZ121" s="4"/>
      <c r="KIB121" s="4"/>
      <c r="KIF121" s="4"/>
      <c r="KIG121" s="12"/>
      <c r="KIH121" s="4"/>
      <c r="KIJ121" s="4"/>
      <c r="KIN121" s="4"/>
      <c r="KIO121" s="12"/>
      <c r="KIP121" s="4"/>
      <c r="KIR121" s="4"/>
      <c r="KIV121" s="4"/>
      <c r="KIW121" s="12"/>
      <c r="KIX121" s="4"/>
      <c r="KIZ121" s="4"/>
      <c r="KJD121" s="4"/>
      <c r="KJE121" s="12"/>
      <c r="KJF121" s="4"/>
      <c r="KJH121" s="4"/>
      <c r="KJL121" s="4"/>
      <c r="KJM121" s="12"/>
      <c r="KJN121" s="4"/>
      <c r="KJP121" s="4"/>
      <c r="KJT121" s="4"/>
      <c r="KJU121" s="12"/>
      <c r="KJV121" s="4"/>
      <c r="KJX121" s="4"/>
      <c r="KKB121" s="4"/>
      <c r="KKC121" s="12"/>
      <c r="KKD121" s="4"/>
      <c r="KKF121" s="4"/>
      <c r="KKJ121" s="4"/>
      <c r="KKK121" s="12"/>
      <c r="KKL121" s="4"/>
      <c r="KKN121" s="4"/>
      <c r="KKR121" s="4"/>
      <c r="KKS121" s="12"/>
      <c r="KKT121" s="4"/>
      <c r="KKV121" s="4"/>
      <c r="KKZ121" s="4"/>
      <c r="KLA121" s="12"/>
      <c r="KLB121" s="4"/>
      <c r="KLD121" s="4"/>
      <c r="KLH121" s="4"/>
      <c r="KLI121" s="12"/>
      <c r="KLJ121" s="4"/>
      <c r="KLL121" s="4"/>
      <c r="KLP121" s="4"/>
      <c r="KLQ121" s="12"/>
      <c r="KLR121" s="4"/>
      <c r="KLT121" s="4"/>
      <c r="KLX121" s="4"/>
      <c r="KLY121" s="12"/>
      <c r="KLZ121" s="4"/>
      <c r="KMB121" s="4"/>
      <c r="KMF121" s="4"/>
      <c r="KMG121" s="12"/>
      <c r="KMH121" s="4"/>
      <c r="KMJ121" s="4"/>
      <c r="KMN121" s="4"/>
      <c r="KMO121" s="12"/>
      <c r="KMP121" s="4"/>
      <c r="KMR121" s="4"/>
      <c r="KMV121" s="4"/>
      <c r="KMW121" s="12"/>
      <c r="KMX121" s="4"/>
      <c r="KMZ121" s="4"/>
      <c r="KND121" s="4"/>
      <c r="KNE121" s="12"/>
      <c r="KNF121" s="4"/>
      <c r="KNH121" s="4"/>
      <c r="KNL121" s="4"/>
      <c r="KNM121" s="12"/>
      <c r="KNN121" s="4"/>
      <c r="KNP121" s="4"/>
      <c r="KNT121" s="4"/>
      <c r="KNU121" s="12"/>
      <c r="KNV121" s="4"/>
      <c r="KNX121" s="4"/>
      <c r="KOB121" s="4"/>
      <c r="KOC121" s="12"/>
      <c r="KOD121" s="4"/>
      <c r="KOF121" s="4"/>
      <c r="KOJ121" s="4"/>
      <c r="KOK121" s="12"/>
      <c r="KOL121" s="4"/>
      <c r="KON121" s="4"/>
      <c r="KOR121" s="4"/>
      <c r="KOS121" s="12"/>
      <c r="KOT121" s="4"/>
      <c r="KOV121" s="4"/>
      <c r="KOZ121" s="4"/>
      <c r="KPA121" s="12"/>
      <c r="KPB121" s="4"/>
      <c r="KPD121" s="4"/>
      <c r="KPH121" s="4"/>
      <c r="KPI121" s="12"/>
      <c r="KPJ121" s="4"/>
      <c r="KPL121" s="4"/>
      <c r="KPP121" s="4"/>
      <c r="KPQ121" s="12"/>
      <c r="KPR121" s="4"/>
      <c r="KPT121" s="4"/>
      <c r="KPX121" s="4"/>
      <c r="KPY121" s="12"/>
      <c r="KPZ121" s="4"/>
      <c r="KQB121" s="4"/>
      <c r="KQF121" s="4"/>
      <c r="KQG121" s="12"/>
      <c r="KQH121" s="4"/>
      <c r="KQJ121" s="4"/>
      <c r="KQN121" s="4"/>
      <c r="KQO121" s="12"/>
      <c r="KQP121" s="4"/>
      <c r="KQR121" s="4"/>
      <c r="KQV121" s="4"/>
      <c r="KQW121" s="12"/>
      <c r="KQX121" s="4"/>
      <c r="KQZ121" s="4"/>
      <c r="KRD121" s="4"/>
      <c r="KRE121" s="12"/>
      <c r="KRF121" s="4"/>
      <c r="KRH121" s="4"/>
      <c r="KRL121" s="4"/>
      <c r="KRM121" s="12"/>
      <c r="KRN121" s="4"/>
      <c r="KRP121" s="4"/>
      <c r="KRT121" s="4"/>
      <c r="KRU121" s="12"/>
      <c r="KRV121" s="4"/>
      <c r="KRX121" s="4"/>
      <c r="KSB121" s="4"/>
      <c r="KSC121" s="12"/>
      <c r="KSD121" s="4"/>
      <c r="KSF121" s="4"/>
      <c r="KSJ121" s="4"/>
      <c r="KSK121" s="12"/>
      <c r="KSL121" s="4"/>
      <c r="KSN121" s="4"/>
      <c r="KSR121" s="4"/>
      <c r="KSS121" s="12"/>
      <c r="KST121" s="4"/>
      <c r="KSV121" s="4"/>
      <c r="KSZ121" s="4"/>
      <c r="KTA121" s="12"/>
      <c r="KTB121" s="4"/>
      <c r="KTD121" s="4"/>
      <c r="KTH121" s="4"/>
      <c r="KTI121" s="12"/>
      <c r="KTJ121" s="4"/>
      <c r="KTL121" s="4"/>
      <c r="KTP121" s="4"/>
      <c r="KTQ121" s="12"/>
      <c r="KTR121" s="4"/>
      <c r="KTT121" s="4"/>
      <c r="KTX121" s="4"/>
      <c r="KTY121" s="12"/>
      <c r="KTZ121" s="4"/>
      <c r="KUB121" s="4"/>
      <c r="KUF121" s="4"/>
      <c r="KUG121" s="12"/>
      <c r="KUH121" s="4"/>
      <c r="KUJ121" s="4"/>
      <c r="KUN121" s="4"/>
      <c r="KUO121" s="12"/>
      <c r="KUP121" s="4"/>
      <c r="KUR121" s="4"/>
      <c r="KUV121" s="4"/>
      <c r="KUW121" s="12"/>
      <c r="KUX121" s="4"/>
      <c r="KUZ121" s="4"/>
      <c r="KVD121" s="4"/>
      <c r="KVE121" s="12"/>
      <c r="KVF121" s="4"/>
      <c r="KVH121" s="4"/>
      <c r="KVL121" s="4"/>
      <c r="KVM121" s="12"/>
      <c r="KVN121" s="4"/>
      <c r="KVP121" s="4"/>
      <c r="KVT121" s="4"/>
      <c r="KVU121" s="12"/>
      <c r="KVV121" s="4"/>
      <c r="KVX121" s="4"/>
      <c r="KWB121" s="4"/>
      <c r="KWC121" s="12"/>
      <c r="KWD121" s="4"/>
      <c r="KWF121" s="4"/>
      <c r="KWJ121" s="4"/>
      <c r="KWK121" s="12"/>
      <c r="KWL121" s="4"/>
      <c r="KWN121" s="4"/>
      <c r="KWR121" s="4"/>
      <c r="KWS121" s="12"/>
      <c r="KWT121" s="4"/>
      <c r="KWV121" s="4"/>
      <c r="KWZ121" s="4"/>
      <c r="KXA121" s="12"/>
      <c r="KXB121" s="4"/>
      <c r="KXD121" s="4"/>
      <c r="KXH121" s="4"/>
      <c r="KXI121" s="12"/>
      <c r="KXJ121" s="4"/>
      <c r="KXL121" s="4"/>
      <c r="KXP121" s="4"/>
      <c r="KXQ121" s="12"/>
      <c r="KXR121" s="4"/>
      <c r="KXT121" s="4"/>
      <c r="KXX121" s="4"/>
      <c r="KXY121" s="12"/>
      <c r="KXZ121" s="4"/>
      <c r="KYB121" s="4"/>
      <c r="KYF121" s="4"/>
      <c r="KYG121" s="12"/>
      <c r="KYH121" s="4"/>
      <c r="KYJ121" s="4"/>
      <c r="KYN121" s="4"/>
      <c r="KYO121" s="12"/>
      <c r="KYP121" s="4"/>
      <c r="KYR121" s="4"/>
      <c r="KYV121" s="4"/>
      <c r="KYW121" s="12"/>
      <c r="KYX121" s="4"/>
      <c r="KYZ121" s="4"/>
      <c r="KZD121" s="4"/>
      <c r="KZE121" s="12"/>
      <c r="KZF121" s="4"/>
      <c r="KZH121" s="4"/>
      <c r="KZL121" s="4"/>
      <c r="KZM121" s="12"/>
      <c r="KZN121" s="4"/>
      <c r="KZP121" s="4"/>
      <c r="KZT121" s="4"/>
      <c r="KZU121" s="12"/>
      <c r="KZV121" s="4"/>
      <c r="KZX121" s="4"/>
      <c r="LAB121" s="4"/>
      <c r="LAC121" s="12"/>
      <c r="LAD121" s="4"/>
      <c r="LAF121" s="4"/>
      <c r="LAJ121" s="4"/>
      <c r="LAK121" s="12"/>
      <c r="LAL121" s="4"/>
      <c r="LAN121" s="4"/>
      <c r="LAR121" s="4"/>
      <c r="LAS121" s="12"/>
      <c r="LAT121" s="4"/>
      <c r="LAV121" s="4"/>
      <c r="LAZ121" s="4"/>
      <c r="LBA121" s="12"/>
      <c r="LBB121" s="4"/>
      <c r="LBD121" s="4"/>
      <c r="LBH121" s="4"/>
      <c r="LBI121" s="12"/>
      <c r="LBJ121" s="4"/>
      <c r="LBL121" s="4"/>
      <c r="LBP121" s="4"/>
      <c r="LBQ121" s="12"/>
      <c r="LBR121" s="4"/>
      <c r="LBT121" s="4"/>
      <c r="LBX121" s="4"/>
      <c r="LBY121" s="12"/>
      <c r="LBZ121" s="4"/>
      <c r="LCB121" s="4"/>
      <c r="LCF121" s="4"/>
      <c r="LCG121" s="12"/>
      <c r="LCH121" s="4"/>
      <c r="LCJ121" s="4"/>
      <c r="LCN121" s="4"/>
      <c r="LCO121" s="12"/>
      <c r="LCP121" s="4"/>
      <c r="LCR121" s="4"/>
      <c r="LCV121" s="4"/>
      <c r="LCW121" s="12"/>
      <c r="LCX121" s="4"/>
      <c r="LCZ121" s="4"/>
      <c r="LDD121" s="4"/>
      <c r="LDE121" s="12"/>
      <c r="LDF121" s="4"/>
      <c r="LDH121" s="4"/>
      <c r="LDL121" s="4"/>
      <c r="LDM121" s="12"/>
      <c r="LDN121" s="4"/>
      <c r="LDP121" s="4"/>
      <c r="LDT121" s="4"/>
      <c r="LDU121" s="12"/>
      <c r="LDV121" s="4"/>
      <c r="LDX121" s="4"/>
      <c r="LEB121" s="4"/>
      <c r="LEC121" s="12"/>
      <c r="LED121" s="4"/>
      <c r="LEF121" s="4"/>
      <c r="LEJ121" s="4"/>
      <c r="LEK121" s="12"/>
      <c r="LEL121" s="4"/>
      <c r="LEN121" s="4"/>
      <c r="LER121" s="4"/>
      <c r="LES121" s="12"/>
      <c r="LET121" s="4"/>
      <c r="LEV121" s="4"/>
      <c r="LEZ121" s="4"/>
      <c r="LFA121" s="12"/>
      <c r="LFB121" s="4"/>
      <c r="LFD121" s="4"/>
      <c r="LFH121" s="4"/>
      <c r="LFI121" s="12"/>
      <c r="LFJ121" s="4"/>
      <c r="LFL121" s="4"/>
      <c r="LFP121" s="4"/>
      <c r="LFQ121" s="12"/>
      <c r="LFR121" s="4"/>
      <c r="LFT121" s="4"/>
      <c r="LFX121" s="4"/>
      <c r="LFY121" s="12"/>
      <c r="LFZ121" s="4"/>
      <c r="LGB121" s="4"/>
      <c r="LGF121" s="4"/>
      <c r="LGG121" s="12"/>
      <c r="LGH121" s="4"/>
      <c r="LGJ121" s="4"/>
      <c r="LGN121" s="4"/>
      <c r="LGO121" s="12"/>
      <c r="LGP121" s="4"/>
      <c r="LGR121" s="4"/>
      <c r="LGV121" s="4"/>
      <c r="LGW121" s="12"/>
      <c r="LGX121" s="4"/>
      <c r="LGZ121" s="4"/>
      <c r="LHD121" s="4"/>
      <c r="LHE121" s="12"/>
      <c r="LHF121" s="4"/>
      <c r="LHH121" s="4"/>
      <c r="LHL121" s="4"/>
      <c r="LHM121" s="12"/>
      <c r="LHN121" s="4"/>
      <c r="LHP121" s="4"/>
      <c r="LHT121" s="4"/>
      <c r="LHU121" s="12"/>
      <c r="LHV121" s="4"/>
      <c r="LHX121" s="4"/>
      <c r="LIB121" s="4"/>
      <c r="LIC121" s="12"/>
      <c r="LID121" s="4"/>
      <c r="LIF121" s="4"/>
      <c r="LIJ121" s="4"/>
      <c r="LIK121" s="12"/>
      <c r="LIL121" s="4"/>
      <c r="LIN121" s="4"/>
      <c r="LIR121" s="4"/>
      <c r="LIS121" s="12"/>
      <c r="LIT121" s="4"/>
      <c r="LIV121" s="4"/>
      <c r="LIZ121" s="4"/>
      <c r="LJA121" s="12"/>
      <c r="LJB121" s="4"/>
      <c r="LJD121" s="4"/>
      <c r="LJH121" s="4"/>
      <c r="LJI121" s="12"/>
      <c r="LJJ121" s="4"/>
      <c r="LJL121" s="4"/>
      <c r="LJP121" s="4"/>
      <c r="LJQ121" s="12"/>
      <c r="LJR121" s="4"/>
      <c r="LJT121" s="4"/>
      <c r="LJX121" s="4"/>
      <c r="LJY121" s="12"/>
      <c r="LJZ121" s="4"/>
      <c r="LKB121" s="4"/>
      <c r="LKF121" s="4"/>
      <c r="LKG121" s="12"/>
      <c r="LKH121" s="4"/>
      <c r="LKJ121" s="4"/>
      <c r="LKN121" s="4"/>
      <c r="LKO121" s="12"/>
      <c r="LKP121" s="4"/>
      <c r="LKR121" s="4"/>
      <c r="LKV121" s="4"/>
      <c r="LKW121" s="12"/>
      <c r="LKX121" s="4"/>
      <c r="LKZ121" s="4"/>
      <c r="LLD121" s="4"/>
      <c r="LLE121" s="12"/>
      <c r="LLF121" s="4"/>
      <c r="LLH121" s="4"/>
      <c r="LLL121" s="4"/>
      <c r="LLM121" s="12"/>
      <c r="LLN121" s="4"/>
      <c r="LLP121" s="4"/>
      <c r="LLT121" s="4"/>
      <c r="LLU121" s="12"/>
      <c r="LLV121" s="4"/>
      <c r="LLX121" s="4"/>
      <c r="LMB121" s="4"/>
      <c r="LMC121" s="12"/>
      <c r="LMD121" s="4"/>
      <c r="LMF121" s="4"/>
      <c r="LMJ121" s="4"/>
      <c r="LMK121" s="12"/>
      <c r="LML121" s="4"/>
      <c r="LMN121" s="4"/>
      <c r="LMR121" s="4"/>
      <c r="LMS121" s="12"/>
      <c r="LMT121" s="4"/>
      <c r="LMV121" s="4"/>
      <c r="LMZ121" s="4"/>
      <c r="LNA121" s="12"/>
      <c r="LNB121" s="4"/>
      <c r="LND121" s="4"/>
      <c r="LNH121" s="4"/>
      <c r="LNI121" s="12"/>
      <c r="LNJ121" s="4"/>
      <c r="LNL121" s="4"/>
      <c r="LNP121" s="4"/>
      <c r="LNQ121" s="12"/>
      <c r="LNR121" s="4"/>
      <c r="LNT121" s="4"/>
      <c r="LNX121" s="4"/>
      <c r="LNY121" s="12"/>
      <c r="LNZ121" s="4"/>
      <c r="LOB121" s="4"/>
      <c r="LOF121" s="4"/>
      <c r="LOG121" s="12"/>
      <c r="LOH121" s="4"/>
      <c r="LOJ121" s="4"/>
      <c r="LON121" s="4"/>
      <c r="LOO121" s="12"/>
      <c r="LOP121" s="4"/>
      <c r="LOR121" s="4"/>
      <c r="LOV121" s="4"/>
      <c r="LOW121" s="12"/>
      <c r="LOX121" s="4"/>
      <c r="LOZ121" s="4"/>
      <c r="LPD121" s="4"/>
      <c r="LPE121" s="12"/>
      <c r="LPF121" s="4"/>
      <c r="LPH121" s="4"/>
      <c r="LPL121" s="4"/>
      <c r="LPM121" s="12"/>
      <c r="LPN121" s="4"/>
      <c r="LPP121" s="4"/>
      <c r="LPT121" s="4"/>
      <c r="LPU121" s="12"/>
      <c r="LPV121" s="4"/>
      <c r="LPX121" s="4"/>
      <c r="LQB121" s="4"/>
      <c r="LQC121" s="12"/>
      <c r="LQD121" s="4"/>
      <c r="LQF121" s="4"/>
      <c r="LQJ121" s="4"/>
      <c r="LQK121" s="12"/>
      <c r="LQL121" s="4"/>
      <c r="LQN121" s="4"/>
      <c r="LQR121" s="4"/>
      <c r="LQS121" s="12"/>
      <c r="LQT121" s="4"/>
      <c r="LQV121" s="4"/>
      <c r="LQZ121" s="4"/>
      <c r="LRA121" s="12"/>
      <c r="LRB121" s="4"/>
      <c r="LRD121" s="4"/>
      <c r="LRH121" s="4"/>
      <c r="LRI121" s="12"/>
      <c r="LRJ121" s="4"/>
      <c r="LRL121" s="4"/>
      <c r="LRP121" s="4"/>
      <c r="LRQ121" s="12"/>
      <c r="LRR121" s="4"/>
      <c r="LRT121" s="4"/>
      <c r="LRX121" s="4"/>
      <c r="LRY121" s="12"/>
      <c r="LRZ121" s="4"/>
      <c r="LSB121" s="4"/>
      <c r="LSF121" s="4"/>
      <c r="LSG121" s="12"/>
      <c r="LSH121" s="4"/>
      <c r="LSJ121" s="4"/>
      <c r="LSN121" s="4"/>
      <c r="LSO121" s="12"/>
      <c r="LSP121" s="4"/>
      <c r="LSR121" s="4"/>
      <c r="LSV121" s="4"/>
      <c r="LSW121" s="12"/>
      <c r="LSX121" s="4"/>
      <c r="LSZ121" s="4"/>
      <c r="LTD121" s="4"/>
      <c r="LTE121" s="12"/>
      <c r="LTF121" s="4"/>
      <c r="LTH121" s="4"/>
      <c r="LTL121" s="4"/>
      <c r="LTM121" s="12"/>
      <c r="LTN121" s="4"/>
      <c r="LTP121" s="4"/>
      <c r="LTT121" s="4"/>
      <c r="LTU121" s="12"/>
      <c r="LTV121" s="4"/>
      <c r="LTX121" s="4"/>
      <c r="LUB121" s="4"/>
      <c r="LUC121" s="12"/>
      <c r="LUD121" s="4"/>
      <c r="LUF121" s="4"/>
      <c r="LUJ121" s="4"/>
      <c r="LUK121" s="12"/>
      <c r="LUL121" s="4"/>
      <c r="LUN121" s="4"/>
      <c r="LUR121" s="4"/>
      <c r="LUS121" s="12"/>
      <c r="LUT121" s="4"/>
      <c r="LUV121" s="4"/>
      <c r="LUZ121" s="4"/>
      <c r="LVA121" s="12"/>
      <c r="LVB121" s="4"/>
      <c r="LVD121" s="4"/>
      <c r="LVH121" s="4"/>
      <c r="LVI121" s="12"/>
      <c r="LVJ121" s="4"/>
      <c r="LVL121" s="4"/>
      <c r="LVP121" s="4"/>
      <c r="LVQ121" s="12"/>
      <c r="LVR121" s="4"/>
      <c r="LVT121" s="4"/>
      <c r="LVX121" s="4"/>
      <c r="LVY121" s="12"/>
      <c r="LVZ121" s="4"/>
      <c r="LWB121" s="4"/>
      <c r="LWF121" s="4"/>
      <c r="LWG121" s="12"/>
      <c r="LWH121" s="4"/>
      <c r="LWJ121" s="4"/>
      <c r="LWN121" s="4"/>
      <c r="LWO121" s="12"/>
      <c r="LWP121" s="4"/>
      <c r="LWR121" s="4"/>
      <c r="LWV121" s="4"/>
      <c r="LWW121" s="12"/>
      <c r="LWX121" s="4"/>
      <c r="LWZ121" s="4"/>
      <c r="LXD121" s="4"/>
      <c r="LXE121" s="12"/>
      <c r="LXF121" s="4"/>
      <c r="LXH121" s="4"/>
      <c r="LXL121" s="4"/>
      <c r="LXM121" s="12"/>
      <c r="LXN121" s="4"/>
      <c r="LXP121" s="4"/>
      <c r="LXT121" s="4"/>
      <c r="LXU121" s="12"/>
      <c r="LXV121" s="4"/>
      <c r="LXX121" s="4"/>
      <c r="LYB121" s="4"/>
      <c r="LYC121" s="12"/>
      <c r="LYD121" s="4"/>
      <c r="LYF121" s="4"/>
      <c r="LYJ121" s="4"/>
      <c r="LYK121" s="12"/>
      <c r="LYL121" s="4"/>
      <c r="LYN121" s="4"/>
      <c r="LYR121" s="4"/>
      <c r="LYS121" s="12"/>
      <c r="LYT121" s="4"/>
      <c r="LYV121" s="4"/>
      <c r="LYZ121" s="4"/>
      <c r="LZA121" s="12"/>
      <c r="LZB121" s="4"/>
      <c r="LZD121" s="4"/>
      <c r="LZH121" s="4"/>
      <c r="LZI121" s="12"/>
      <c r="LZJ121" s="4"/>
      <c r="LZL121" s="4"/>
      <c r="LZP121" s="4"/>
      <c r="LZQ121" s="12"/>
      <c r="LZR121" s="4"/>
      <c r="LZT121" s="4"/>
      <c r="LZX121" s="4"/>
      <c r="LZY121" s="12"/>
      <c r="LZZ121" s="4"/>
      <c r="MAB121" s="4"/>
      <c r="MAF121" s="4"/>
      <c r="MAG121" s="12"/>
      <c r="MAH121" s="4"/>
      <c r="MAJ121" s="4"/>
      <c r="MAN121" s="4"/>
      <c r="MAO121" s="12"/>
      <c r="MAP121" s="4"/>
      <c r="MAR121" s="4"/>
      <c r="MAV121" s="4"/>
      <c r="MAW121" s="12"/>
      <c r="MAX121" s="4"/>
      <c r="MAZ121" s="4"/>
      <c r="MBD121" s="4"/>
      <c r="MBE121" s="12"/>
      <c r="MBF121" s="4"/>
      <c r="MBH121" s="4"/>
      <c r="MBL121" s="4"/>
      <c r="MBM121" s="12"/>
      <c r="MBN121" s="4"/>
      <c r="MBP121" s="4"/>
      <c r="MBT121" s="4"/>
      <c r="MBU121" s="12"/>
      <c r="MBV121" s="4"/>
      <c r="MBX121" s="4"/>
      <c r="MCB121" s="4"/>
      <c r="MCC121" s="12"/>
      <c r="MCD121" s="4"/>
      <c r="MCF121" s="4"/>
      <c r="MCJ121" s="4"/>
      <c r="MCK121" s="12"/>
      <c r="MCL121" s="4"/>
      <c r="MCN121" s="4"/>
      <c r="MCR121" s="4"/>
      <c r="MCS121" s="12"/>
      <c r="MCT121" s="4"/>
      <c r="MCV121" s="4"/>
      <c r="MCZ121" s="4"/>
      <c r="MDA121" s="12"/>
      <c r="MDB121" s="4"/>
      <c r="MDD121" s="4"/>
      <c r="MDH121" s="4"/>
      <c r="MDI121" s="12"/>
      <c r="MDJ121" s="4"/>
      <c r="MDL121" s="4"/>
      <c r="MDP121" s="4"/>
      <c r="MDQ121" s="12"/>
      <c r="MDR121" s="4"/>
      <c r="MDT121" s="4"/>
      <c r="MDX121" s="4"/>
      <c r="MDY121" s="12"/>
      <c r="MDZ121" s="4"/>
      <c r="MEB121" s="4"/>
      <c r="MEF121" s="4"/>
      <c r="MEG121" s="12"/>
      <c r="MEH121" s="4"/>
      <c r="MEJ121" s="4"/>
      <c r="MEN121" s="4"/>
      <c r="MEO121" s="12"/>
      <c r="MEP121" s="4"/>
      <c r="MER121" s="4"/>
      <c r="MEV121" s="4"/>
      <c r="MEW121" s="12"/>
      <c r="MEX121" s="4"/>
      <c r="MEZ121" s="4"/>
      <c r="MFD121" s="4"/>
      <c r="MFE121" s="12"/>
      <c r="MFF121" s="4"/>
      <c r="MFH121" s="4"/>
      <c r="MFL121" s="4"/>
      <c r="MFM121" s="12"/>
      <c r="MFN121" s="4"/>
      <c r="MFP121" s="4"/>
      <c r="MFT121" s="4"/>
      <c r="MFU121" s="12"/>
      <c r="MFV121" s="4"/>
      <c r="MFX121" s="4"/>
      <c r="MGB121" s="4"/>
      <c r="MGC121" s="12"/>
      <c r="MGD121" s="4"/>
      <c r="MGF121" s="4"/>
      <c r="MGJ121" s="4"/>
      <c r="MGK121" s="12"/>
      <c r="MGL121" s="4"/>
      <c r="MGN121" s="4"/>
      <c r="MGR121" s="4"/>
      <c r="MGS121" s="12"/>
      <c r="MGT121" s="4"/>
      <c r="MGV121" s="4"/>
      <c r="MGZ121" s="4"/>
      <c r="MHA121" s="12"/>
      <c r="MHB121" s="4"/>
      <c r="MHD121" s="4"/>
      <c r="MHH121" s="4"/>
      <c r="MHI121" s="12"/>
      <c r="MHJ121" s="4"/>
      <c r="MHL121" s="4"/>
      <c r="MHP121" s="4"/>
      <c r="MHQ121" s="12"/>
      <c r="MHR121" s="4"/>
      <c r="MHT121" s="4"/>
      <c r="MHX121" s="4"/>
      <c r="MHY121" s="12"/>
      <c r="MHZ121" s="4"/>
      <c r="MIB121" s="4"/>
      <c r="MIF121" s="4"/>
      <c r="MIG121" s="12"/>
      <c r="MIH121" s="4"/>
      <c r="MIJ121" s="4"/>
      <c r="MIN121" s="4"/>
      <c r="MIO121" s="12"/>
      <c r="MIP121" s="4"/>
      <c r="MIR121" s="4"/>
      <c r="MIV121" s="4"/>
      <c r="MIW121" s="12"/>
      <c r="MIX121" s="4"/>
      <c r="MIZ121" s="4"/>
      <c r="MJD121" s="4"/>
      <c r="MJE121" s="12"/>
      <c r="MJF121" s="4"/>
      <c r="MJH121" s="4"/>
      <c r="MJL121" s="4"/>
      <c r="MJM121" s="12"/>
      <c r="MJN121" s="4"/>
      <c r="MJP121" s="4"/>
      <c r="MJT121" s="4"/>
      <c r="MJU121" s="12"/>
      <c r="MJV121" s="4"/>
      <c r="MJX121" s="4"/>
      <c r="MKB121" s="4"/>
      <c r="MKC121" s="12"/>
      <c r="MKD121" s="4"/>
      <c r="MKF121" s="4"/>
      <c r="MKJ121" s="4"/>
      <c r="MKK121" s="12"/>
      <c r="MKL121" s="4"/>
      <c r="MKN121" s="4"/>
      <c r="MKR121" s="4"/>
      <c r="MKS121" s="12"/>
      <c r="MKT121" s="4"/>
      <c r="MKV121" s="4"/>
      <c r="MKZ121" s="4"/>
      <c r="MLA121" s="12"/>
      <c r="MLB121" s="4"/>
      <c r="MLD121" s="4"/>
      <c r="MLH121" s="4"/>
      <c r="MLI121" s="12"/>
      <c r="MLJ121" s="4"/>
      <c r="MLL121" s="4"/>
      <c r="MLP121" s="4"/>
      <c r="MLQ121" s="12"/>
      <c r="MLR121" s="4"/>
      <c r="MLT121" s="4"/>
      <c r="MLX121" s="4"/>
      <c r="MLY121" s="12"/>
      <c r="MLZ121" s="4"/>
      <c r="MMB121" s="4"/>
      <c r="MMF121" s="4"/>
      <c r="MMG121" s="12"/>
      <c r="MMH121" s="4"/>
      <c r="MMJ121" s="4"/>
      <c r="MMN121" s="4"/>
      <c r="MMO121" s="12"/>
      <c r="MMP121" s="4"/>
      <c r="MMR121" s="4"/>
      <c r="MMV121" s="4"/>
      <c r="MMW121" s="12"/>
      <c r="MMX121" s="4"/>
      <c r="MMZ121" s="4"/>
      <c r="MND121" s="4"/>
      <c r="MNE121" s="12"/>
      <c r="MNF121" s="4"/>
      <c r="MNH121" s="4"/>
      <c r="MNL121" s="4"/>
      <c r="MNM121" s="12"/>
      <c r="MNN121" s="4"/>
      <c r="MNP121" s="4"/>
      <c r="MNT121" s="4"/>
      <c r="MNU121" s="12"/>
      <c r="MNV121" s="4"/>
      <c r="MNX121" s="4"/>
      <c r="MOB121" s="4"/>
      <c r="MOC121" s="12"/>
      <c r="MOD121" s="4"/>
      <c r="MOF121" s="4"/>
      <c r="MOJ121" s="4"/>
      <c r="MOK121" s="12"/>
      <c r="MOL121" s="4"/>
      <c r="MON121" s="4"/>
      <c r="MOR121" s="4"/>
      <c r="MOS121" s="12"/>
      <c r="MOT121" s="4"/>
      <c r="MOV121" s="4"/>
      <c r="MOZ121" s="4"/>
      <c r="MPA121" s="12"/>
      <c r="MPB121" s="4"/>
      <c r="MPD121" s="4"/>
      <c r="MPH121" s="4"/>
      <c r="MPI121" s="12"/>
      <c r="MPJ121" s="4"/>
      <c r="MPL121" s="4"/>
      <c r="MPP121" s="4"/>
      <c r="MPQ121" s="12"/>
      <c r="MPR121" s="4"/>
      <c r="MPT121" s="4"/>
      <c r="MPX121" s="4"/>
      <c r="MPY121" s="12"/>
      <c r="MPZ121" s="4"/>
      <c r="MQB121" s="4"/>
      <c r="MQF121" s="4"/>
      <c r="MQG121" s="12"/>
      <c r="MQH121" s="4"/>
      <c r="MQJ121" s="4"/>
      <c r="MQN121" s="4"/>
      <c r="MQO121" s="12"/>
      <c r="MQP121" s="4"/>
      <c r="MQR121" s="4"/>
      <c r="MQV121" s="4"/>
      <c r="MQW121" s="12"/>
      <c r="MQX121" s="4"/>
      <c r="MQZ121" s="4"/>
      <c r="MRD121" s="4"/>
      <c r="MRE121" s="12"/>
      <c r="MRF121" s="4"/>
      <c r="MRH121" s="4"/>
      <c r="MRL121" s="4"/>
      <c r="MRM121" s="12"/>
      <c r="MRN121" s="4"/>
      <c r="MRP121" s="4"/>
      <c r="MRT121" s="4"/>
      <c r="MRU121" s="12"/>
      <c r="MRV121" s="4"/>
      <c r="MRX121" s="4"/>
      <c r="MSB121" s="4"/>
      <c r="MSC121" s="12"/>
      <c r="MSD121" s="4"/>
      <c r="MSF121" s="4"/>
      <c r="MSJ121" s="4"/>
      <c r="MSK121" s="12"/>
      <c r="MSL121" s="4"/>
      <c r="MSN121" s="4"/>
      <c r="MSR121" s="4"/>
      <c r="MSS121" s="12"/>
      <c r="MST121" s="4"/>
      <c r="MSV121" s="4"/>
      <c r="MSZ121" s="4"/>
      <c r="MTA121" s="12"/>
      <c r="MTB121" s="4"/>
      <c r="MTD121" s="4"/>
      <c r="MTH121" s="4"/>
      <c r="MTI121" s="12"/>
      <c r="MTJ121" s="4"/>
      <c r="MTL121" s="4"/>
      <c r="MTP121" s="4"/>
      <c r="MTQ121" s="12"/>
      <c r="MTR121" s="4"/>
      <c r="MTT121" s="4"/>
      <c r="MTX121" s="4"/>
      <c r="MTY121" s="12"/>
      <c r="MTZ121" s="4"/>
      <c r="MUB121" s="4"/>
      <c r="MUF121" s="4"/>
      <c r="MUG121" s="12"/>
      <c r="MUH121" s="4"/>
      <c r="MUJ121" s="4"/>
      <c r="MUN121" s="4"/>
      <c r="MUO121" s="12"/>
      <c r="MUP121" s="4"/>
      <c r="MUR121" s="4"/>
      <c r="MUV121" s="4"/>
      <c r="MUW121" s="12"/>
      <c r="MUX121" s="4"/>
      <c r="MUZ121" s="4"/>
      <c r="MVD121" s="4"/>
      <c r="MVE121" s="12"/>
      <c r="MVF121" s="4"/>
      <c r="MVH121" s="4"/>
      <c r="MVL121" s="4"/>
      <c r="MVM121" s="12"/>
      <c r="MVN121" s="4"/>
      <c r="MVP121" s="4"/>
      <c r="MVT121" s="4"/>
      <c r="MVU121" s="12"/>
      <c r="MVV121" s="4"/>
      <c r="MVX121" s="4"/>
      <c r="MWB121" s="4"/>
      <c r="MWC121" s="12"/>
      <c r="MWD121" s="4"/>
      <c r="MWF121" s="4"/>
      <c r="MWJ121" s="4"/>
      <c r="MWK121" s="12"/>
      <c r="MWL121" s="4"/>
      <c r="MWN121" s="4"/>
      <c r="MWR121" s="4"/>
      <c r="MWS121" s="12"/>
      <c r="MWT121" s="4"/>
      <c r="MWV121" s="4"/>
      <c r="MWZ121" s="4"/>
      <c r="MXA121" s="12"/>
      <c r="MXB121" s="4"/>
      <c r="MXD121" s="4"/>
      <c r="MXH121" s="4"/>
      <c r="MXI121" s="12"/>
      <c r="MXJ121" s="4"/>
      <c r="MXL121" s="4"/>
      <c r="MXP121" s="4"/>
      <c r="MXQ121" s="12"/>
      <c r="MXR121" s="4"/>
      <c r="MXT121" s="4"/>
      <c r="MXX121" s="4"/>
      <c r="MXY121" s="12"/>
      <c r="MXZ121" s="4"/>
      <c r="MYB121" s="4"/>
      <c r="MYF121" s="4"/>
      <c r="MYG121" s="12"/>
      <c r="MYH121" s="4"/>
      <c r="MYJ121" s="4"/>
      <c r="MYN121" s="4"/>
      <c r="MYO121" s="12"/>
      <c r="MYP121" s="4"/>
      <c r="MYR121" s="4"/>
      <c r="MYV121" s="4"/>
      <c r="MYW121" s="12"/>
      <c r="MYX121" s="4"/>
      <c r="MYZ121" s="4"/>
      <c r="MZD121" s="4"/>
      <c r="MZE121" s="12"/>
      <c r="MZF121" s="4"/>
      <c r="MZH121" s="4"/>
      <c r="MZL121" s="4"/>
      <c r="MZM121" s="12"/>
      <c r="MZN121" s="4"/>
      <c r="MZP121" s="4"/>
      <c r="MZT121" s="4"/>
      <c r="MZU121" s="12"/>
      <c r="MZV121" s="4"/>
      <c r="MZX121" s="4"/>
      <c r="NAB121" s="4"/>
      <c r="NAC121" s="12"/>
      <c r="NAD121" s="4"/>
      <c r="NAF121" s="4"/>
      <c r="NAJ121" s="4"/>
      <c r="NAK121" s="12"/>
      <c r="NAL121" s="4"/>
      <c r="NAN121" s="4"/>
      <c r="NAR121" s="4"/>
      <c r="NAS121" s="12"/>
      <c r="NAT121" s="4"/>
      <c r="NAV121" s="4"/>
      <c r="NAZ121" s="4"/>
      <c r="NBA121" s="12"/>
      <c r="NBB121" s="4"/>
      <c r="NBD121" s="4"/>
      <c r="NBH121" s="4"/>
      <c r="NBI121" s="12"/>
      <c r="NBJ121" s="4"/>
      <c r="NBL121" s="4"/>
      <c r="NBP121" s="4"/>
      <c r="NBQ121" s="12"/>
      <c r="NBR121" s="4"/>
      <c r="NBT121" s="4"/>
      <c r="NBX121" s="4"/>
      <c r="NBY121" s="12"/>
      <c r="NBZ121" s="4"/>
      <c r="NCB121" s="4"/>
      <c r="NCF121" s="4"/>
      <c r="NCG121" s="12"/>
      <c r="NCH121" s="4"/>
      <c r="NCJ121" s="4"/>
      <c r="NCN121" s="4"/>
      <c r="NCO121" s="12"/>
      <c r="NCP121" s="4"/>
      <c r="NCR121" s="4"/>
      <c r="NCV121" s="4"/>
      <c r="NCW121" s="12"/>
      <c r="NCX121" s="4"/>
      <c r="NCZ121" s="4"/>
      <c r="NDD121" s="4"/>
      <c r="NDE121" s="12"/>
      <c r="NDF121" s="4"/>
      <c r="NDH121" s="4"/>
      <c r="NDL121" s="4"/>
      <c r="NDM121" s="12"/>
      <c r="NDN121" s="4"/>
      <c r="NDP121" s="4"/>
      <c r="NDT121" s="4"/>
      <c r="NDU121" s="12"/>
      <c r="NDV121" s="4"/>
      <c r="NDX121" s="4"/>
      <c r="NEB121" s="4"/>
      <c r="NEC121" s="12"/>
      <c r="NED121" s="4"/>
      <c r="NEF121" s="4"/>
      <c r="NEJ121" s="4"/>
      <c r="NEK121" s="12"/>
      <c r="NEL121" s="4"/>
      <c r="NEN121" s="4"/>
      <c r="NER121" s="4"/>
      <c r="NES121" s="12"/>
      <c r="NET121" s="4"/>
      <c r="NEV121" s="4"/>
      <c r="NEZ121" s="4"/>
      <c r="NFA121" s="12"/>
      <c r="NFB121" s="4"/>
      <c r="NFD121" s="4"/>
      <c r="NFH121" s="4"/>
      <c r="NFI121" s="12"/>
      <c r="NFJ121" s="4"/>
      <c r="NFL121" s="4"/>
      <c r="NFP121" s="4"/>
      <c r="NFQ121" s="12"/>
      <c r="NFR121" s="4"/>
      <c r="NFT121" s="4"/>
      <c r="NFX121" s="4"/>
      <c r="NFY121" s="12"/>
      <c r="NFZ121" s="4"/>
      <c r="NGB121" s="4"/>
      <c r="NGF121" s="4"/>
      <c r="NGG121" s="12"/>
      <c r="NGH121" s="4"/>
      <c r="NGJ121" s="4"/>
      <c r="NGN121" s="4"/>
      <c r="NGO121" s="12"/>
      <c r="NGP121" s="4"/>
      <c r="NGR121" s="4"/>
      <c r="NGV121" s="4"/>
      <c r="NGW121" s="12"/>
      <c r="NGX121" s="4"/>
      <c r="NGZ121" s="4"/>
      <c r="NHD121" s="4"/>
      <c r="NHE121" s="12"/>
      <c r="NHF121" s="4"/>
      <c r="NHH121" s="4"/>
      <c r="NHL121" s="4"/>
      <c r="NHM121" s="12"/>
      <c r="NHN121" s="4"/>
      <c r="NHP121" s="4"/>
      <c r="NHT121" s="4"/>
      <c r="NHU121" s="12"/>
      <c r="NHV121" s="4"/>
      <c r="NHX121" s="4"/>
      <c r="NIB121" s="4"/>
      <c r="NIC121" s="12"/>
      <c r="NID121" s="4"/>
      <c r="NIF121" s="4"/>
      <c r="NIJ121" s="4"/>
      <c r="NIK121" s="12"/>
      <c r="NIL121" s="4"/>
      <c r="NIN121" s="4"/>
      <c r="NIR121" s="4"/>
      <c r="NIS121" s="12"/>
      <c r="NIT121" s="4"/>
      <c r="NIV121" s="4"/>
      <c r="NIZ121" s="4"/>
      <c r="NJA121" s="12"/>
      <c r="NJB121" s="4"/>
      <c r="NJD121" s="4"/>
      <c r="NJH121" s="4"/>
      <c r="NJI121" s="12"/>
      <c r="NJJ121" s="4"/>
      <c r="NJL121" s="4"/>
      <c r="NJP121" s="4"/>
      <c r="NJQ121" s="12"/>
      <c r="NJR121" s="4"/>
      <c r="NJT121" s="4"/>
      <c r="NJX121" s="4"/>
      <c r="NJY121" s="12"/>
      <c r="NJZ121" s="4"/>
      <c r="NKB121" s="4"/>
      <c r="NKF121" s="4"/>
      <c r="NKG121" s="12"/>
      <c r="NKH121" s="4"/>
      <c r="NKJ121" s="4"/>
      <c r="NKN121" s="4"/>
      <c r="NKO121" s="12"/>
      <c r="NKP121" s="4"/>
      <c r="NKR121" s="4"/>
      <c r="NKV121" s="4"/>
      <c r="NKW121" s="12"/>
      <c r="NKX121" s="4"/>
      <c r="NKZ121" s="4"/>
      <c r="NLD121" s="4"/>
      <c r="NLE121" s="12"/>
      <c r="NLF121" s="4"/>
      <c r="NLH121" s="4"/>
      <c r="NLL121" s="4"/>
      <c r="NLM121" s="12"/>
      <c r="NLN121" s="4"/>
      <c r="NLP121" s="4"/>
      <c r="NLT121" s="4"/>
      <c r="NLU121" s="12"/>
      <c r="NLV121" s="4"/>
      <c r="NLX121" s="4"/>
      <c r="NMB121" s="4"/>
      <c r="NMC121" s="12"/>
      <c r="NMD121" s="4"/>
      <c r="NMF121" s="4"/>
      <c r="NMJ121" s="4"/>
      <c r="NMK121" s="12"/>
      <c r="NML121" s="4"/>
      <c r="NMN121" s="4"/>
      <c r="NMR121" s="4"/>
      <c r="NMS121" s="12"/>
      <c r="NMT121" s="4"/>
      <c r="NMV121" s="4"/>
      <c r="NMZ121" s="4"/>
      <c r="NNA121" s="12"/>
      <c r="NNB121" s="4"/>
      <c r="NND121" s="4"/>
      <c r="NNH121" s="4"/>
      <c r="NNI121" s="12"/>
      <c r="NNJ121" s="4"/>
      <c r="NNL121" s="4"/>
      <c r="NNP121" s="4"/>
      <c r="NNQ121" s="12"/>
      <c r="NNR121" s="4"/>
      <c r="NNT121" s="4"/>
      <c r="NNX121" s="4"/>
      <c r="NNY121" s="12"/>
      <c r="NNZ121" s="4"/>
      <c r="NOB121" s="4"/>
      <c r="NOF121" s="4"/>
      <c r="NOG121" s="12"/>
      <c r="NOH121" s="4"/>
      <c r="NOJ121" s="4"/>
      <c r="NON121" s="4"/>
      <c r="NOO121" s="12"/>
      <c r="NOP121" s="4"/>
      <c r="NOR121" s="4"/>
      <c r="NOV121" s="4"/>
      <c r="NOW121" s="12"/>
      <c r="NOX121" s="4"/>
      <c r="NOZ121" s="4"/>
      <c r="NPD121" s="4"/>
      <c r="NPE121" s="12"/>
      <c r="NPF121" s="4"/>
      <c r="NPH121" s="4"/>
      <c r="NPL121" s="4"/>
      <c r="NPM121" s="12"/>
      <c r="NPN121" s="4"/>
      <c r="NPP121" s="4"/>
      <c r="NPT121" s="4"/>
      <c r="NPU121" s="12"/>
      <c r="NPV121" s="4"/>
      <c r="NPX121" s="4"/>
      <c r="NQB121" s="4"/>
      <c r="NQC121" s="12"/>
      <c r="NQD121" s="4"/>
      <c r="NQF121" s="4"/>
      <c r="NQJ121" s="4"/>
      <c r="NQK121" s="12"/>
      <c r="NQL121" s="4"/>
      <c r="NQN121" s="4"/>
      <c r="NQR121" s="4"/>
      <c r="NQS121" s="12"/>
      <c r="NQT121" s="4"/>
      <c r="NQV121" s="4"/>
      <c r="NQZ121" s="4"/>
      <c r="NRA121" s="12"/>
      <c r="NRB121" s="4"/>
      <c r="NRD121" s="4"/>
      <c r="NRH121" s="4"/>
      <c r="NRI121" s="12"/>
      <c r="NRJ121" s="4"/>
      <c r="NRL121" s="4"/>
      <c r="NRP121" s="4"/>
      <c r="NRQ121" s="12"/>
      <c r="NRR121" s="4"/>
      <c r="NRT121" s="4"/>
      <c r="NRX121" s="4"/>
      <c r="NRY121" s="12"/>
      <c r="NRZ121" s="4"/>
      <c r="NSB121" s="4"/>
      <c r="NSF121" s="4"/>
      <c r="NSG121" s="12"/>
      <c r="NSH121" s="4"/>
      <c r="NSJ121" s="4"/>
      <c r="NSN121" s="4"/>
      <c r="NSO121" s="12"/>
      <c r="NSP121" s="4"/>
      <c r="NSR121" s="4"/>
      <c r="NSV121" s="4"/>
      <c r="NSW121" s="12"/>
      <c r="NSX121" s="4"/>
      <c r="NSZ121" s="4"/>
      <c r="NTD121" s="4"/>
      <c r="NTE121" s="12"/>
      <c r="NTF121" s="4"/>
      <c r="NTH121" s="4"/>
      <c r="NTL121" s="4"/>
      <c r="NTM121" s="12"/>
      <c r="NTN121" s="4"/>
      <c r="NTP121" s="4"/>
      <c r="NTT121" s="4"/>
      <c r="NTU121" s="12"/>
      <c r="NTV121" s="4"/>
      <c r="NTX121" s="4"/>
      <c r="NUB121" s="4"/>
      <c r="NUC121" s="12"/>
      <c r="NUD121" s="4"/>
      <c r="NUF121" s="4"/>
      <c r="NUJ121" s="4"/>
      <c r="NUK121" s="12"/>
      <c r="NUL121" s="4"/>
      <c r="NUN121" s="4"/>
      <c r="NUR121" s="4"/>
      <c r="NUS121" s="12"/>
      <c r="NUT121" s="4"/>
      <c r="NUV121" s="4"/>
      <c r="NUZ121" s="4"/>
      <c r="NVA121" s="12"/>
      <c r="NVB121" s="4"/>
      <c r="NVD121" s="4"/>
      <c r="NVH121" s="4"/>
      <c r="NVI121" s="12"/>
      <c r="NVJ121" s="4"/>
      <c r="NVL121" s="4"/>
      <c r="NVP121" s="4"/>
      <c r="NVQ121" s="12"/>
      <c r="NVR121" s="4"/>
      <c r="NVT121" s="4"/>
      <c r="NVX121" s="4"/>
      <c r="NVY121" s="12"/>
      <c r="NVZ121" s="4"/>
      <c r="NWB121" s="4"/>
      <c r="NWF121" s="4"/>
      <c r="NWG121" s="12"/>
      <c r="NWH121" s="4"/>
      <c r="NWJ121" s="4"/>
      <c r="NWN121" s="4"/>
      <c r="NWO121" s="12"/>
      <c r="NWP121" s="4"/>
      <c r="NWR121" s="4"/>
      <c r="NWV121" s="4"/>
      <c r="NWW121" s="12"/>
      <c r="NWX121" s="4"/>
      <c r="NWZ121" s="4"/>
      <c r="NXD121" s="4"/>
      <c r="NXE121" s="12"/>
      <c r="NXF121" s="4"/>
      <c r="NXH121" s="4"/>
      <c r="NXL121" s="4"/>
      <c r="NXM121" s="12"/>
      <c r="NXN121" s="4"/>
      <c r="NXP121" s="4"/>
      <c r="NXT121" s="4"/>
      <c r="NXU121" s="12"/>
      <c r="NXV121" s="4"/>
      <c r="NXX121" s="4"/>
      <c r="NYB121" s="4"/>
      <c r="NYC121" s="12"/>
      <c r="NYD121" s="4"/>
      <c r="NYF121" s="4"/>
      <c r="NYJ121" s="4"/>
      <c r="NYK121" s="12"/>
      <c r="NYL121" s="4"/>
      <c r="NYN121" s="4"/>
      <c r="NYR121" s="4"/>
      <c r="NYS121" s="12"/>
      <c r="NYT121" s="4"/>
      <c r="NYV121" s="4"/>
      <c r="NYZ121" s="4"/>
      <c r="NZA121" s="12"/>
      <c r="NZB121" s="4"/>
      <c r="NZD121" s="4"/>
      <c r="NZH121" s="4"/>
      <c r="NZI121" s="12"/>
      <c r="NZJ121" s="4"/>
      <c r="NZL121" s="4"/>
      <c r="NZP121" s="4"/>
      <c r="NZQ121" s="12"/>
      <c r="NZR121" s="4"/>
      <c r="NZT121" s="4"/>
      <c r="NZX121" s="4"/>
      <c r="NZY121" s="12"/>
      <c r="NZZ121" s="4"/>
      <c r="OAB121" s="4"/>
      <c r="OAF121" s="4"/>
      <c r="OAG121" s="12"/>
      <c r="OAH121" s="4"/>
      <c r="OAJ121" s="4"/>
      <c r="OAN121" s="4"/>
      <c r="OAO121" s="12"/>
      <c r="OAP121" s="4"/>
      <c r="OAR121" s="4"/>
      <c r="OAV121" s="4"/>
      <c r="OAW121" s="12"/>
      <c r="OAX121" s="4"/>
      <c r="OAZ121" s="4"/>
      <c r="OBD121" s="4"/>
      <c r="OBE121" s="12"/>
      <c r="OBF121" s="4"/>
      <c r="OBH121" s="4"/>
      <c r="OBL121" s="4"/>
      <c r="OBM121" s="12"/>
      <c r="OBN121" s="4"/>
      <c r="OBP121" s="4"/>
      <c r="OBT121" s="4"/>
      <c r="OBU121" s="12"/>
      <c r="OBV121" s="4"/>
      <c r="OBX121" s="4"/>
      <c r="OCB121" s="4"/>
      <c r="OCC121" s="12"/>
      <c r="OCD121" s="4"/>
      <c r="OCF121" s="4"/>
      <c r="OCJ121" s="4"/>
      <c r="OCK121" s="12"/>
      <c r="OCL121" s="4"/>
      <c r="OCN121" s="4"/>
      <c r="OCR121" s="4"/>
      <c r="OCS121" s="12"/>
      <c r="OCT121" s="4"/>
      <c r="OCV121" s="4"/>
      <c r="OCZ121" s="4"/>
      <c r="ODA121" s="12"/>
      <c r="ODB121" s="4"/>
      <c r="ODD121" s="4"/>
      <c r="ODH121" s="4"/>
      <c r="ODI121" s="12"/>
      <c r="ODJ121" s="4"/>
      <c r="ODL121" s="4"/>
      <c r="ODP121" s="4"/>
      <c r="ODQ121" s="12"/>
      <c r="ODR121" s="4"/>
      <c r="ODT121" s="4"/>
      <c r="ODX121" s="4"/>
      <c r="ODY121" s="12"/>
      <c r="ODZ121" s="4"/>
      <c r="OEB121" s="4"/>
      <c r="OEF121" s="4"/>
      <c r="OEG121" s="12"/>
      <c r="OEH121" s="4"/>
      <c r="OEJ121" s="4"/>
      <c r="OEN121" s="4"/>
      <c r="OEO121" s="12"/>
      <c r="OEP121" s="4"/>
      <c r="OER121" s="4"/>
      <c r="OEV121" s="4"/>
      <c r="OEW121" s="12"/>
      <c r="OEX121" s="4"/>
      <c r="OEZ121" s="4"/>
      <c r="OFD121" s="4"/>
      <c r="OFE121" s="12"/>
      <c r="OFF121" s="4"/>
      <c r="OFH121" s="4"/>
      <c r="OFL121" s="4"/>
      <c r="OFM121" s="12"/>
      <c r="OFN121" s="4"/>
      <c r="OFP121" s="4"/>
      <c r="OFT121" s="4"/>
      <c r="OFU121" s="12"/>
      <c r="OFV121" s="4"/>
      <c r="OFX121" s="4"/>
      <c r="OGB121" s="4"/>
      <c r="OGC121" s="12"/>
      <c r="OGD121" s="4"/>
      <c r="OGF121" s="4"/>
      <c r="OGJ121" s="4"/>
      <c r="OGK121" s="12"/>
      <c r="OGL121" s="4"/>
      <c r="OGN121" s="4"/>
      <c r="OGR121" s="4"/>
      <c r="OGS121" s="12"/>
      <c r="OGT121" s="4"/>
      <c r="OGV121" s="4"/>
      <c r="OGZ121" s="4"/>
      <c r="OHA121" s="12"/>
      <c r="OHB121" s="4"/>
      <c r="OHD121" s="4"/>
      <c r="OHH121" s="4"/>
      <c r="OHI121" s="12"/>
      <c r="OHJ121" s="4"/>
      <c r="OHL121" s="4"/>
      <c r="OHP121" s="4"/>
      <c r="OHQ121" s="12"/>
      <c r="OHR121" s="4"/>
      <c r="OHT121" s="4"/>
      <c r="OHX121" s="4"/>
      <c r="OHY121" s="12"/>
      <c r="OHZ121" s="4"/>
      <c r="OIB121" s="4"/>
      <c r="OIF121" s="4"/>
      <c r="OIG121" s="12"/>
      <c r="OIH121" s="4"/>
      <c r="OIJ121" s="4"/>
      <c r="OIN121" s="4"/>
      <c r="OIO121" s="12"/>
      <c r="OIP121" s="4"/>
      <c r="OIR121" s="4"/>
      <c r="OIV121" s="4"/>
      <c r="OIW121" s="12"/>
      <c r="OIX121" s="4"/>
      <c r="OIZ121" s="4"/>
      <c r="OJD121" s="4"/>
      <c r="OJE121" s="12"/>
      <c r="OJF121" s="4"/>
      <c r="OJH121" s="4"/>
      <c r="OJL121" s="4"/>
      <c r="OJM121" s="12"/>
      <c r="OJN121" s="4"/>
      <c r="OJP121" s="4"/>
      <c r="OJT121" s="4"/>
      <c r="OJU121" s="12"/>
      <c r="OJV121" s="4"/>
      <c r="OJX121" s="4"/>
      <c r="OKB121" s="4"/>
      <c r="OKC121" s="12"/>
      <c r="OKD121" s="4"/>
      <c r="OKF121" s="4"/>
      <c r="OKJ121" s="4"/>
      <c r="OKK121" s="12"/>
      <c r="OKL121" s="4"/>
      <c r="OKN121" s="4"/>
      <c r="OKR121" s="4"/>
      <c r="OKS121" s="12"/>
      <c r="OKT121" s="4"/>
      <c r="OKV121" s="4"/>
      <c r="OKZ121" s="4"/>
      <c r="OLA121" s="12"/>
      <c r="OLB121" s="4"/>
      <c r="OLD121" s="4"/>
      <c r="OLH121" s="4"/>
      <c r="OLI121" s="12"/>
      <c r="OLJ121" s="4"/>
      <c r="OLL121" s="4"/>
      <c r="OLP121" s="4"/>
      <c r="OLQ121" s="12"/>
      <c r="OLR121" s="4"/>
      <c r="OLT121" s="4"/>
      <c r="OLX121" s="4"/>
      <c r="OLY121" s="12"/>
      <c r="OLZ121" s="4"/>
      <c r="OMB121" s="4"/>
      <c r="OMF121" s="4"/>
      <c r="OMG121" s="12"/>
      <c r="OMH121" s="4"/>
      <c r="OMJ121" s="4"/>
      <c r="OMN121" s="4"/>
      <c r="OMO121" s="12"/>
      <c r="OMP121" s="4"/>
      <c r="OMR121" s="4"/>
      <c r="OMV121" s="4"/>
      <c r="OMW121" s="12"/>
      <c r="OMX121" s="4"/>
      <c r="OMZ121" s="4"/>
      <c r="OND121" s="4"/>
      <c r="ONE121" s="12"/>
      <c r="ONF121" s="4"/>
      <c r="ONH121" s="4"/>
      <c r="ONL121" s="4"/>
      <c r="ONM121" s="12"/>
      <c r="ONN121" s="4"/>
      <c r="ONP121" s="4"/>
      <c r="ONT121" s="4"/>
      <c r="ONU121" s="12"/>
      <c r="ONV121" s="4"/>
      <c r="ONX121" s="4"/>
      <c r="OOB121" s="4"/>
      <c r="OOC121" s="12"/>
      <c r="OOD121" s="4"/>
      <c r="OOF121" s="4"/>
      <c r="OOJ121" s="4"/>
      <c r="OOK121" s="12"/>
      <c r="OOL121" s="4"/>
      <c r="OON121" s="4"/>
      <c r="OOR121" s="4"/>
      <c r="OOS121" s="12"/>
      <c r="OOT121" s="4"/>
      <c r="OOV121" s="4"/>
      <c r="OOZ121" s="4"/>
      <c r="OPA121" s="12"/>
      <c r="OPB121" s="4"/>
      <c r="OPD121" s="4"/>
      <c r="OPH121" s="4"/>
      <c r="OPI121" s="12"/>
      <c r="OPJ121" s="4"/>
      <c r="OPL121" s="4"/>
      <c r="OPP121" s="4"/>
      <c r="OPQ121" s="12"/>
      <c r="OPR121" s="4"/>
      <c r="OPT121" s="4"/>
      <c r="OPX121" s="4"/>
      <c r="OPY121" s="12"/>
      <c r="OPZ121" s="4"/>
      <c r="OQB121" s="4"/>
      <c r="OQF121" s="4"/>
      <c r="OQG121" s="12"/>
      <c r="OQH121" s="4"/>
      <c r="OQJ121" s="4"/>
      <c r="OQN121" s="4"/>
      <c r="OQO121" s="12"/>
      <c r="OQP121" s="4"/>
      <c r="OQR121" s="4"/>
      <c r="OQV121" s="4"/>
      <c r="OQW121" s="12"/>
      <c r="OQX121" s="4"/>
      <c r="OQZ121" s="4"/>
      <c r="ORD121" s="4"/>
      <c r="ORE121" s="12"/>
      <c r="ORF121" s="4"/>
      <c r="ORH121" s="4"/>
      <c r="ORL121" s="4"/>
      <c r="ORM121" s="12"/>
      <c r="ORN121" s="4"/>
      <c r="ORP121" s="4"/>
      <c r="ORT121" s="4"/>
      <c r="ORU121" s="12"/>
      <c r="ORV121" s="4"/>
      <c r="ORX121" s="4"/>
      <c r="OSB121" s="4"/>
      <c r="OSC121" s="12"/>
      <c r="OSD121" s="4"/>
      <c r="OSF121" s="4"/>
      <c r="OSJ121" s="4"/>
      <c r="OSK121" s="12"/>
      <c r="OSL121" s="4"/>
      <c r="OSN121" s="4"/>
      <c r="OSR121" s="4"/>
      <c r="OSS121" s="12"/>
      <c r="OST121" s="4"/>
      <c r="OSV121" s="4"/>
      <c r="OSZ121" s="4"/>
      <c r="OTA121" s="12"/>
      <c r="OTB121" s="4"/>
      <c r="OTD121" s="4"/>
      <c r="OTH121" s="4"/>
      <c r="OTI121" s="12"/>
      <c r="OTJ121" s="4"/>
      <c r="OTL121" s="4"/>
      <c r="OTP121" s="4"/>
      <c r="OTQ121" s="12"/>
      <c r="OTR121" s="4"/>
      <c r="OTT121" s="4"/>
      <c r="OTX121" s="4"/>
      <c r="OTY121" s="12"/>
      <c r="OTZ121" s="4"/>
      <c r="OUB121" s="4"/>
      <c r="OUF121" s="4"/>
      <c r="OUG121" s="12"/>
      <c r="OUH121" s="4"/>
      <c r="OUJ121" s="4"/>
      <c r="OUN121" s="4"/>
      <c r="OUO121" s="12"/>
      <c r="OUP121" s="4"/>
      <c r="OUR121" s="4"/>
      <c r="OUV121" s="4"/>
      <c r="OUW121" s="12"/>
      <c r="OUX121" s="4"/>
      <c r="OUZ121" s="4"/>
      <c r="OVD121" s="4"/>
      <c r="OVE121" s="12"/>
      <c r="OVF121" s="4"/>
      <c r="OVH121" s="4"/>
      <c r="OVL121" s="4"/>
      <c r="OVM121" s="12"/>
      <c r="OVN121" s="4"/>
      <c r="OVP121" s="4"/>
      <c r="OVT121" s="4"/>
      <c r="OVU121" s="12"/>
      <c r="OVV121" s="4"/>
      <c r="OVX121" s="4"/>
      <c r="OWB121" s="4"/>
      <c r="OWC121" s="12"/>
      <c r="OWD121" s="4"/>
      <c r="OWF121" s="4"/>
      <c r="OWJ121" s="4"/>
      <c r="OWK121" s="12"/>
      <c r="OWL121" s="4"/>
      <c r="OWN121" s="4"/>
      <c r="OWR121" s="4"/>
      <c r="OWS121" s="12"/>
      <c r="OWT121" s="4"/>
      <c r="OWV121" s="4"/>
      <c r="OWZ121" s="4"/>
      <c r="OXA121" s="12"/>
      <c r="OXB121" s="4"/>
      <c r="OXD121" s="4"/>
      <c r="OXH121" s="4"/>
      <c r="OXI121" s="12"/>
      <c r="OXJ121" s="4"/>
      <c r="OXL121" s="4"/>
      <c r="OXP121" s="4"/>
      <c r="OXQ121" s="12"/>
      <c r="OXR121" s="4"/>
      <c r="OXT121" s="4"/>
      <c r="OXX121" s="4"/>
      <c r="OXY121" s="12"/>
      <c r="OXZ121" s="4"/>
      <c r="OYB121" s="4"/>
      <c r="OYF121" s="4"/>
      <c r="OYG121" s="12"/>
      <c r="OYH121" s="4"/>
      <c r="OYJ121" s="4"/>
      <c r="OYN121" s="4"/>
      <c r="OYO121" s="12"/>
      <c r="OYP121" s="4"/>
      <c r="OYR121" s="4"/>
      <c r="OYV121" s="4"/>
      <c r="OYW121" s="12"/>
      <c r="OYX121" s="4"/>
      <c r="OYZ121" s="4"/>
      <c r="OZD121" s="4"/>
      <c r="OZE121" s="12"/>
      <c r="OZF121" s="4"/>
      <c r="OZH121" s="4"/>
      <c r="OZL121" s="4"/>
      <c r="OZM121" s="12"/>
      <c r="OZN121" s="4"/>
      <c r="OZP121" s="4"/>
      <c r="OZT121" s="4"/>
      <c r="OZU121" s="12"/>
      <c r="OZV121" s="4"/>
      <c r="OZX121" s="4"/>
      <c r="PAB121" s="4"/>
      <c r="PAC121" s="12"/>
      <c r="PAD121" s="4"/>
      <c r="PAF121" s="4"/>
      <c r="PAJ121" s="4"/>
      <c r="PAK121" s="12"/>
      <c r="PAL121" s="4"/>
      <c r="PAN121" s="4"/>
      <c r="PAR121" s="4"/>
      <c r="PAS121" s="12"/>
      <c r="PAT121" s="4"/>
      <c r="PAV121" s="4"/>
      <c r="PAZ121" s="4"/>
      <c r="PBA121" s="12"/>
      <c r="PBB121" s="4"/>
      <c r="PBD121" s="4"/>
      <c r="PBH121" s="4"/>
      <c r="PBI121" s="12"/>
      <c r="PBJ121" s="4"/>
      <c r="PBL121" s="4"/>
      <c r="PBP121" s="4"/>
      <c r="PBQ121" s="12"/>
      <c r="PBR121" s="4"/>
      <c r="PBT121" s="4"/>
      <c r="PBX121" s="4"/>
      <c r="PBY121" s="12"/>
      <c r="PBZ121" s="4"/>
      <c r="PCB121" s="4"/>
      <c r="PCF121" s="4"/>
      <c r="PCG121" s="12"/>
      <c r="PCH121" s="4"/>
      <c r="PCJ121" s="4"/>
      <c r="PCN121" s="4"/>
      <c r="PCO121" s="12"/>
      <c r="PCP121" s="4"/>
      <c r="PCR121" s="4"/>
      <c r="PCV121" s="4"/>
      <c r="PCW121" s="12"/>
      <c r="PCX121" s="4"/>
      <c r="PCZ121" s="4"/>
      <c r="PDD121" s="4"/>
      <c r="PDE121" s="12"/>
      <c r="PDF121" s="4"/>
      <c r="PDH121" s="4"/>
      <c r="PDL121" s="4"/>
      <c r="PDM121" s="12"/>
      <c r="PDN121" s="4"/>
      <c r="PDP121" s="4"/>
      <c r="PDT121" s="4"/>
      <c r="PDU121" s="12"/>
      <c r="PDV121" s="4"/>
      <c r="PDX121" s="4"/>
      <c r="PEB121" s="4"/>
      <c r="PEC121" s="12"/>
      <c r="PED121" s="4"/>
      <c r="PEF121" s="4"/>
      <c r="PEJ121" s="4"/>
      <c r="PEK121" s="12"/>
      <c r="PEL121" s="4"/>
      <c r="PEN121" s="4"/>
      <c r="PER121" s="4"/>
      <c r="PES121" s="12"/>
      <c r="PET121" s="4"/>
      <c r="PEV121" s="4"/>
      <c r="PEZ121" s="4"/>
      <c r="PFA121" s="12"/>
      <c r="PFB121" s="4"/>
      <c r="PFD121" s="4"/>
      <c r="PFH121" s="4"/>
      <c r="PFI121" s="12"/>
      <c r="PFJ121" s="4"/>
      <c r="PFL121" s="4"/>
      <c r="PFP121" s="4"/>
      <c r="PFQ121" s="12"/>
      <c r="PFR121" s="4"/>
      <c r="PFT121" s="4"/>
      <c r="PFX121" s="4"/>
      <c r="PFY121" s="12"/>
      <c r="PFZ121" s="4"/>
      <c r="PGB121" s="4"/>
      <c r="PGF121" s="4"/>
      <c r="PGG121" s="12"/>
      <c r="PGH121" s="4"/>
      <c r="PGJ121" s="4"/>
      <c r="PGN121" s="4"/>
      <c r="PGO121" s="12"/>
      <c r="PGP121" s="4"/>
      <c r="PGR121" s="4"/>
      <c r="PGV121" s="4"/>
      <c r="PGW121" s="12"/>
      <c r="PGX121" s="4"/>
      <c r="PGZ121" s="4"/>
      <c r="PHD121" s="4"/>
      <c r="PHE121" s="12"/>
      <c r="PHF121" s="4"/>
      <c r="PHH121" s="4"/>
      <c r="PHL121" s="4"/>
      <c r="PHM121" s="12"/>
      <c r="PHN121" s="4"/>
      <c r="PHP121" s="4"/>
      <c r="PHT121" s="4"/>
      <c r="PHU121" s="12"/>
      <c r="PHV121" s="4"/>
      <c r="PHX121" s="4"/>
      <c r="PIB121" s="4"/>
      <c r="PIC121" s="12"/>
      <c r="PID121" s="4"/>
      <c r="PIF121" s="4"/>
      <c r="PIJ121" s="4"/>
      <c r="PIK121" s="12"/>
      <c r="PIL121" s="4"/>
      <c r="PIN121" s="4"/>
      <c r="PIR121" s="4"/>
      <c r="PIS121" s="12"/>
      <c r="PIT121" s="4"/>
      <c r="PIV121" s="4"/>
      <c r="PIZ121" s="4"/>
      <c r="PJA121" s="12"/>
      <c r="PJB121" s="4"/>
      <c r="PJD121" s="4"/>
      <c r="PJH121" s="4"/>
      <c r="PJI121" s="12"/>
      <c r="PJJ121" s="4"/>
      <c r="PJL121" s="4"/>
      <c r="PJP121" s="4"/>
      <c r="PJQ121" s="12"/>
      <c r="PJR121" s="4"/>
      <c r="PJT121" s="4"/>
      <c r="PJX121" s="4"/>
      <c r="PJY121" s="12"/>
      <c r="PJZ121" s="4"/>
      <c r="PKB121" s="4"/>
      <c r="PKF121" s="4"/>
      <c r="PKG121" s="12"/>
      <c r="PKH121" s="4"/>
      <c r="PKJ121" s="4"/>
      <c r="PKN121" s="4"/>
      <c r="PKO121" s="12"/>
      <c r="PKP121" s="4"/>
      <c r="PKR121" s="4"/>
      <c r="PKV121" s="4"/>
      <c r="PKW121" s="12"/>
      <c r="PKX121" s="4"/>
      <c r="PKZ121" s="4"/>
      <c r="PLD121" s="4"/>
      <c r="PLE121" s="12"/>
      <c r="PLF121" s="4"/>
      <c r="PLH121" s="4"/>
      <c r="PLL121" s="4"/>
      <c r="PLM121" s="12"/>
      <c r="PLN121" s="4"/>
      <c r="PLP121" s="4"/>
      <c r="PLT121" s="4"/>
      <c r="PLU121" s="12"/>
      <c r="PLV121" s="4"/>
      <c r="PLX121" s="4"/>
      <c r="PMB121" s="4"/>
      <c r="PMC121" s="12"/>
      <c r="PMD121" s="4"/>
      <c r="PMF121" s="4"/>
      <c r="PMJ121" s="4"/>
      <c r="PMK121" s="12"/>
      <c r="PML121" s="4"/>
      <c r="PMN121" s="4"/>
      <c r="PMR121" s="4"/>
      <c r="PMS121" s="12"/>
      <c r="PMT121" s="4"/>
      <c r="PMV121" s="4"/>
      <c r="PMZ121" s="4"/>
      <c r="PNA121" s="12"/>
      <c r="PNB121" s="4"/>
      <c r="PND121" s="4"/>
      <c r="PNH121" s="4"/>
      <c r="PNI121" s="12"/>
      <c r="PNJ121" s="4"/>
      <c r="PNL121" s="4"/>
      <c r="PNP121" s="4"/>
      <c r="PNQ121" s="12"/>
      <c r="PNR121" s="4"/>
      <c r="PNT121" s="4"/>
      <c r="PNX121" s="4"/>
      <c r="PNY121" s="12"/>
      <c r="PNZ121" s="4"/>
      <c r="POB121" s="4"/>
      <c r="POF121" s="4"/>
      <c r="POG121" s="12"/>
      <c r="POH121" s="4"/>
      <c r="POJ121" s="4"/>
      <c r="PON121" s="4"/>
      <c r="POO121" s="12"/>
      <c r="POP121" s="4"/>
      <c r="POR121" s="4"/>
      <c r="POV121" s="4"/>
      <c r="POW121" s="12"/>
      <c r="POX121" s="4"/>
      <c r="POZ121" s="4"/>
      <c r="PPD121" s="4"/>
      <c r="PPE121" s="12"/>
      <c r="PPF121" s="4"/>
      <c r="PPH121" s="4"/>
      <c r="PPL121" s="4"/>
      <c r="PPM121" s="12"/>
      <c r="PPN121" s="4"/>
      <c r="PPP121" s="4"/>
      <c r="PPT121" s="4"/>
      <c r="PPU121" s="12"/>
      <c r="PPV121" s="4"/>
      <c r="PPX121" s="4"/>
      <c r="PQB121" s="4"/>
      <c r="PQC121" s="12"/>
      <c r="PQD121" s="4"/>
      <c r="PQF121" s="4"/>
      <c r="PQJ121" s="4"/>
      <c r="PQK121" s="12"/>
      <c r="PQL121" s="4"/>
      <c r="PQN121" s="4"/>
      <c r="PQR121" s="4"/>
      <c r="PQS121" s="12"/>
      <c r="PQT121" s="4"/>
      <c r="PQV121" s="4"/>
      <c r="PQZ121" s="4"/>
      <c r="PRA121" s="12"/>
      <c r="PRB121" s="4"/>
      <c r="PRD121" s="4"/>
      <c r="PRH121" s="4"/>
      <c r="PRI121" s="12"/>
      <c r="PRJ121" s="4"/>
      <c r="PRL121" s="4"/>
      <c r="PRP121" s="4"/>
      <c r="PRQ121" s="12"/>
      <c r="PRR121" s="4"/>
      <c r="PRT121" s="4"/>
      <c r="PRX121" s="4"/>
      <c r="PRY121" s="12"/>
      <c r="PRZ121" s="4"/>
      <c r="PSB121" s="4"/>
      <c r="PSF121" s="4"/>
      <c r="PSG121" s="12"/>
      <c r="PSH121" s="4"/>
      <c r="PSJ121" s="4"/>
      <c r="PSN121" s="4"/>
      <c r="PSO121" s="12"/>
      <c r="PSP121" s="4"/>
      <c r="PSR121" s="4"/>
      <c r="PSV121" s="4"/>
      <c r="PSW121" s="12"/>
      <c r="PSX121" s="4"/>
      <c r="PSZ121" s="4"/>
      <c r="PTD121" s="4"/>
      <c r="PTE121" s="12"/>
      <c r="PTF121" s="4"/>
      <c r="PTH121" s="4"/>
      <c r="PTL121" s="4"/>
      <c r="PTM121" s="12"/>
      <c r="PTN121" s="4"/>
      <c r="PTP121" s="4"/>
      <c r="PTT121" s="4"/>
      <c r="PTU121" s="12"/>
      <c r="PTV121" s="4"/>
      <c r="PTX121" s="4"/>
      <c r="PUB121" s="4"/>
      <c r="PUC121" s="12"/>
      <c r="PUD121" s="4"/>
      <c r="PUF121" s="4"/>
      <c r="PUJ121" s="4"/>
      <c r="PUK121" s="12"/>
      <c r="PUL121" s="4"/>
      <c r="PUN121" s="4"/>
      <c r="PUR121" s="4"/>
      <c r="PUS121" s="12"/>
      <c r="PUT121" s="4"/>
      <c r="PUV121" s="4"/>
      <c r="PUZ121" s="4"/>
      <c r="PVA121" s="12"/>
      <c r="PVB121" s="4"/>
      <c r="PVD121" s="4"/>
      <c r="PVH121" s="4"/>
      <c r="PVI121" s="12"/>
      <c r="PVJ121" s="4"/>
      <c r="PVL121" s="4"/>
      <c r="PVP121" s="4"/>
      <c r="PVQ121" s="12"/>
      <c r="PVR121" s="4"/>
      <c r="PVT121" s="4"/>
      <c r="PVX121" s="4"/>
      <c r="PVY121" s="12"/>
      <c r="PVZ121" s="4"/>
      <c r="PWB121" s="4"/>
      <c r="PWF121" s="4"/>
      <c r="PWG121" s="12"/>
      <c r="PWH121" s="4"/>
      <c r="PWJ121" s="4"/>
      <c r="PWN121" s="4"/>
      <c r="PWO121" s="12"/>
      <c r="PWP121" s="4"/>
      <c r="PWR121" s="4"/>
      <c r="PWV121" s="4"/>
      <c r="PWW121" s="12"/>
      <c r="PWX121" s="4"/>
      <c r="PWZ121" s="4"/>
      <c r="PXD121" s="4"/>
      <c r="PXE121" s="12"/>
      <c r="PXF121" s="4"/>
      <c r="PXH121" s="4"/>
      <c r="PXL121" s="4"/>
      <c r="PXM121" s="12"/>
      <c r="PXN121" s="4"/>
      <c r="PXP121" s="4"/>
      <c r="PXT121" s="4"/>
      <c r="PXU121" s="12"/>
      <c r="PXV121" s="4"/>
      <c r="PXX121" s="4"/>
      <c r="PYB121" s="4"/>
      <c r="PYC121" s="12"/>
      <c r="PYD121" s="4"/>
      <c r="PYF121" s="4"/>
      <c r="PYJ121" s="4"/>
      <c r="PYK121" s="12"/>
      <c r="PYL121" s="4"/>
      <c r="PYN121" s="4"/>
      <c r="PYR121" s="4"/>
      <c r="PYS121" s="12"/>
      <c r="PYT121" s="4"/>
      <c r="PYV121" s="4"/>
      <c r="PYZ121" s="4"/>
      <c r="PZA121" s="12"/>
      <c r="PZB121" s="4"/>
      <c r="PZD121" s="4"/>
      <c r="PZH121" s="4"/>
      <c r="PZI121" s="12"/>
      <c r="PZJ121" s="4"/>
      <c r="PZL121" s="4"/>
      <c r="PZP121" s="4"/>
      <c r="PZQ121" s="12"/>
      <c r="PZR121" s="4"/>
      <c r="PZT121" s="4"/>
      <c r="PZX121" s="4"/>
      <c r="PZY121" s="12"/>
      <c r="PZZ121" s="4"/>
      <c r="QAB121" s="4"/>
      <c r="QAF121" s="4"/>
      <c r="QAG121" s="12"/>
      <c r="QAH121" s="4"/>
      <c r="QAJ121" s="4"/>
      <c r="QAN121" s="4"/>
      <c r="QAO121" s="12"/>
      <c r="QAP121" s="4"/>
      <c r="QAR121" s="4"/>
      <c r="QAV121" s="4"/>
      <c r="QAW121" s="12"/>
      <c r="QAX121" s="4"/>
      <c r="QAZ121" s="4"/>
      <c r="QBD121" s="4"/>
      <c r="QBE121" s="12"/>
      <c r="QBF121" s="4"/>
      <c r="QBH121" s="4"/>
      <c r="QBL121" s="4"/>
      <c r="QBM121" s="12"/>
      <c r="QBN121" s="4"/>
      <c r="QBP121" s="4"/>
      <c r="QBT121" s="4"/>
      <c r="QBU121" s="12"/>
      <c r="QBV121" s="4"/>
      <c r="QBX121" s="4"/>
      <c r="QCB121" s="4"/>
      <c r="QCC121" s="12"/>
      <c r="QCD121" s="4"/>
      <c r="QCF121" s="4"/>
      <c r="QCJ121" s="4"/>
      <c r="QCK121" s="12"/>
      <c r="QCL121" s="4"/>
      <c r="QCN121" s="4"/>
      <c r="QCR121" s="4"/>
      <c r="QCS121" s="12"/>
      <c r="QCT121" s="4"/>
      <c r="QCV121" s="4"/>
      <c r="QCZ121" s="4"/>
      <c r="QDA121" s="12"/>
      <c r="QDB121" s="4"/>
      <c r="QDD121" s="4"/>
      <c r="QDH121" s="4"/>
      <c r="QDI121" s="12"/>
      <c r="QDJ121" s="4"/>
      <c r="QDL121" s="4"/>
      <c r="QDP121" s="4"/>
      <c r="QDQ121" s="12"/>
      <c r="QDR121" s="4"/>
      <c r="QDT121" s="4"/>
      <c r="QDX121" s="4"/>
      <c r="QDY121" s="12"/>
      <c r="QDZ121" s="4"/>
      <c r="QEB121" s="4"/>
      <c r="QEF121" s="4"/>
      <c r="QEG121" s="12"/>
      <c r="QEH121" s="4"/>
      <c r="QEJ121" s="4"/>
      <c r="QEN121" s="4"/>
      <c r="QEO121" s="12"/>
      <c r="QEP121" s="4"/>
      <c r="QER121" s="4"/>
      <c r="QEV121" s="4"/>
      <c r="QEW121" s="12"/>
      <c r="QEX121" s="4"/>
      <c r="QEZ121" s="4"/>
      <c r="QFD121" s="4"/>
      <c r="QFE121" s="12"/>
      <c r="QFF121" s="4"/>
      <c r="QFH121" s="4"/>
      <c r="QFL121" s="4"/>
      <c r="QFM121" s="12"/>
      <c r="QFN121" s="4"/>
      <c r="QFP121" s="4"/>
      <c r="QFT121" s="4"/>
      <c r="QFU121" s="12"/>
      <c r="QFV121" s="4"/>
      <c r="QFX121" s="4"/>
      <c r="QGB121" s="4"/>
      <c r="QGC121" s="12"/>
      <c r="QGD121" s="4"/>
      <c r="QGF121" s="4"/>
      <c r="QGJ121" s="4"/>
      <c r="QGK121" s="12"/>
      <c r="QGL121" s="4"/>
      <c r="QGN121" s="4"/>
      <c r="QGR121" s="4"/>
      <c r="QGS121" s="12"/>
      <c r="QGT121" s="4"/>
      <c r="QGV121" s="4"/>
      <c r="QGZ121" s="4"/>
      <c r="QHA121" s="12"/>
      <c r="QHB121" s="4"/>
      <c r="QHD121" s="4"/>
      <c r="QHH121" s="4"/>
      <c r="QHI121" s="12"/>
      <c r="QHJ121" s="4"/>
      <c r="QHL121" s="4"/>
      <c r="QHP121" s="4"/>
      <c r="QHQ121" s="12"/>
      <c r="QHR121" s="4"/>
      <c r="QHT121" s="4"/>
      <c r="QHX121" s="4"/>
      <c r="QHY121" s="12"/>
      <c r="QHZ121" s="4"/>
      <c r="QIB121" s="4"/>
      <c r="QIF121" s="4"/>
      <c r="QIG121" s="12"/>
      <c r="QIH121" s="4"/>
      <c r="QIJ121" s="4"/>
      <c r="QIN121" s="4"/>
      <c r="QIO121" s="12"/>
      <c r="QIP121" s="4"/>
      <c r="QIR121" s="4"/>
      <c r="QIV121" s="4"/>
      <c r="QIW121" s="12"/>
      <c r="QIX121" s="4"/>
      <c r="QIZ121" s="4"/>
      <c r="QJD121" s="4"/>
      <c r="QJE121" s="12"/>
      <c r="QJF121" s="4"/>
      <c r="QJH121" s="4"/>
      <c r="QJL121" s="4"/>
      <c r="QJM121" s="12"/>
      <c r="QJN121" s="4"/>
      <c r="QJP121" s="4"/>
      <c r="QJT121" s="4"/>
      <c r="QJU121" s="12"/>
      <c r="QJV121" s="4"/>
      <c r="QJX121" s="4"/>
      <c r="QKB121" s="4"/>
      <c r="QKC121" s="12"/>
      <c r="QKD121" s="4"/>
      <c r="QKF121" s="4"/>
      <c r="QKJ121" s="4"/>
      <c r="QKK121" s="12"/>
      <c r="QKL121" s="4"/>
      <c r="QKN121" s="4"/>
      <c r="QKR121" s="4"/>
      <c r="QKS121" s="12"/>
      <c r="QKT121" s="4"/>
      <c r="QKV121" s="4"/>
      <c r="QKZ121" s="4"/>
      <c r="QLA121" s="12"/>
      <c r="QLB121" s="4"/>
      <c r="QLD121" s="4"/>
      <c r="QLH121" s="4"/>
      <c r="QLI121" s="12"/>
      <c r="QLJ121" s="4"/>
      <c r="QLL121" s="4"/>
      <c r="QLP121" s="4"/>
      <c r="QLQ121" s="12"/>
      <c r="QLR121" s="4"/>
      <c r="QLT121" s="4"/>
      <c r="QLX121" s="4"/>
      <c r="QLY121" s="12"/>
      <c r="QLZ121" s="4"/>
      <c r="QMB121" s="4"/>
      <c r="QMF121" s="4"/>
      <c r="QMG121" s="12"/>
      <c r="QMH121" s="4"/>
      <c r="QMJ121" s="4"/>
      <c r="QMN121" s="4"/>
      <c r="QMO121" s="12"/>
      <c r="QMP121" s="4"/>
      <c r="QMR121" s="4"/>
      <c r="QMV121" s="4"/>
      <c r="QMW121" s="12"/>
      <c r="QMX121" s="4"/>
      <c r="QMZ121" s="4"/>
      <c r="QND121" s="4"/>
      <c r="QNE121" s="12"/>
      <c r="QNF121" s="4"/>
      <c r="QNH121" s="4"/>
      <c r="QNL121" s="4"/>
      <c r="QNM121" s="12"/>
      <c r="QNN121" s="4"/>
      <c r="QNP121" s="4"/>
      <c r="QNT121" s="4"/>
      <c r="QNU121" s="12"/>
      <c r="QNV121" s="4"/>
      <c r="QNX121" s="4"/>
      <c r="QOB121" s="4"/>
      <c r="QOC121" s="12"/>
      <c r="QOD121" s="4"/>
      <c r="QOF121" s="4"/>
      <c r="QOJ121" s="4"/>
      <c r="QOK121" s="12"/>
      <c r="QOL121" s="4"/>
      <c r="QON121" s="4"/>
      <c r="QOR121" s="4"/>
      <c r="QOS121" s="12"/>
      <c r="QOT121" s="4"/>
      <c r="QOV121" s="4"/>
      <c r="QOZ121" s="4"/>
      <c r="QPA121" s="12"/>
      <c r="QPB121" s="4"/>
      <c r="QPD121" s="4"/>
      <c r="QPH121" s="4"/>
      <c r="QPI121" s="12"/>
      <c r="QPJ121" s="4"/>
      <c r="QPL121" s="4"/>
      <c r="QPP121" s="4"/>
      <c r="QPQ121" s="12"/>
      <c r="QPR121" s="4"/>
      <c r="QPT121" s="4"/>
      <c r="QPX121" s="4"/>
      <c r="QPY121" s="12"/>
      <c r="QPZ121" s="4"/>
      <c r="QQB121" s="4"/>
      <c r="QQF121" s="4"/>
      <c r="QQG121" s="12"/>
      <c r="QQH121" s="4"/>
      <c r="QQJ121" s="4"/>
      <c r="QQN121" s="4"/>
      <c r="QQO121" s="12"/>
      <c r="QQP121" s="4"/>
      <c r="QQR121" s="4"/>
      <c r="QQV121" s="4"/>
      <c r="QQW121" s="12"/>
      <c r="QQX121" s="4"/>
      <c r="QQZ121" s="4"/>
      <c r="QRD121" s="4"/>
      <c r="QRE121" s="12"/>
      <c r="QRF121" s="4"/>
      <c r="QRH121" s="4"/>
      <c r="QRL121" s="4"/>
      <c r="QRM121" s="12"/>
      <c r="QRN121" s="4"/>
      <c r="QRP121" s="4"/>
      <c r="QRT121" s="4"/>
      <c r="QRU121" s="12"/>
      <c r="QRV121" s="4"/>
      <c r="QRX121" s="4"/>
      <c r="QSB121" s="4"/>
      <c r="QSC121" s="12"/>
      <c r="QSD121" s="4"/>
      <c r="QSF121" s="4"/>
      <c r="QSJ121" s="4"/>
      <c r="QSK121" s="12"/>
      <c r="QSL121" s="4"/>
      <c r="QSN121" s="4"/>
      <c r="QSR121" s="4"/>
      <c r="QSS121" s="12"/>
      <c r="QST121" s="4"/>
      <c r="QSV121" s="4"/>
      <c r="QSZ121" s="4"/>
      <c r="QTA121" s="12"/>
      <c r="QTB121" s="4"/>
      <c r="QTD121" s="4"/>
      <c r="QTH121" s="4"/>
      <c r="QTI121" s="12"/>
      <c r="QTJ121" s="4"/>
      <c r="QTL121" s="4"/>
      <c r="QTP121" s="4"/>
      <c r="QTQ121" s="12"/>
      <c r="QTR121" s="4"/>
      <c r="QTT121" s="4"/>
      <c r="QTX121" s="4"/>
      <c r="QTY121" s="12"/>
      <c r="QTZ121" s="4"/>
      <c r="QUB121" s="4"/>
      <c r="QUF121" s="4"/>
      <c r="QUG121" s="12"/>
      <c r="QUH121" s="4"/>
      <c r="QUJ121" s="4"/>
      <c r="QUN121" s="4"/>
      <c r="QUO121" s="12"/>
      <c r="QUP121" s="4"/>
      <c r="QUR121" s="4"/>
      <c r="QUV121" s="4"/>
      <c r="QUW121" s="12"/>
      <c r="QUX121" s="4"/>
      <c r="QUZ121" s="4"/>
      <c r="QVD121" s="4"/>
      <c r="QVE121" s="12"/>
      <c r="QVF121" s="4"/>
      <c r="QVH121" s="4"/>
      <c r="QVL121" s="4"/>
      <c r="QVM121" s="12"/>
      <c r="QVN121" s="4"/>
      <c r="QVP121" s="4"/>
      <c r="QVT121" s="4"/>
      <c r="QVU121" s="12"/>
      <c r="QVV121" s="4"/>
      <c r="QVX121" s="4"/>
      <c r="QWB121" s="4"/>
      <c r="QWC121" s="12"/>
      <c r="QWD121" s="4"/>
      <c r="QWF121" s="4"/>
      <c r="QWJ121" s="4"/>
      <c r="QWK121" s="12"/>
      <c r="QWL121" s="4"/>
      <c r="QWN121" s="4"/>
      <c r="QWR121" s="4"/>
      <c r="QWS121" s="12"/>
      <c r="QWT121" s="4"/>
      <c r="QWV121" s="4"/>
      <c r="QWZ121" s="4"/>
      <c r="QXA121" s="12"/>
      <c r="QXB121" s="4"/>
      <c r="QXD121" s="4"/>
      <c r="QXH121" s="4"/>
      <c r="QXI121" s="12"/>
      <c r="QXJ121" s="4"/>
      <c r="QXL121" s="4"/>
      <c r="QXP121" s="4"/>
      <c r="QXQ121" s="12"/>
      <c r="QXR121" s="4"/>
      <c r="QXT121" s="4"/>
      <c r="QXX121" s="4"/>
      <c r="QXY121" s="12"/>
      <c r="QXZ121" s="4"/>
      <c r="QYB121" s="4"/>
      <c r="QYF121" s="4"/>
      <c r="QYG121" s="12"/>
      <c r="QYH121" s="4"/>
      <c r="QYJ121" s="4"/>
      <c r="QYN121" s="4"/>
      <c r="QYO121" s="12"/>
      <c r="QYP121" s="4"/>
      <c r="QYR121" s="4"/>
      <c r="QYV121" s="4"/>
      <c r="QYW121" s="12"/>
      <c r="QYX121" s="4"/>
      <c r="QYZ121" s="4"/>
      <c r="QZD121" s="4"/>
      <c r="QZE121" s="12"/>
      <c r="QZF121" s="4"/>
      <c r="QZH121" s="4"/>
      <c r="QZL121" s="4"/>
      <c r="QZM121" s="12"/>
      <c r="QZN121" s="4"/>
      <c r="QZP121" s="4"/>
      <c r="QZT121" s="4"/>
      <c r="QZU121" s="12"/>
      <c r="QZV121" s="4"/>
      <c r="QZX121" s="4"/>
      <c r="RAB121" s="4"/>
      <c r="RAC121" s="12"/>
      <c r="RAD121" s="4"/>
      <c r="RAF121" s="4"/>
      <c r="RAJ121" s="4"/>
      <c r="RAK121" s="12"/>
      <c r="RAL121" s="4"/>
      <c r="RAN121" s="4"/>
      <c r="RAR121" s="4"/>
      <c r="RAS121" s="12"/>
      <c r="RAT121" s="4"/>
      <c r="RAV121" s="4"/>
      <c r="RAZ121" s="4"/>
      <c r="RBA121" s="12"/>
      <c r="RBB121" s="4"/>
      <c r="RBD121" s="4"/>
      <c r="RBH121" s="4"/>
      <c r="RBI121" s="12"/>
      <c r="RBJ121" s="4"/>
      <c r="RBL121" s="4"/>
      <c r="RBP121" s="4"/>
      <c r="RBQ121" s="12"/>
      <c r="RBR121" s="4"/>
      <c r="RBT121" s="4"/>
      <c r="RBX121" s="4"/>
      <c r="RBY121" s="12"/>
      <c r="RBZ121" s="4"/>
      <c r="RCB121" s="4"/>
      <c r="RCF121" s="4"/>
      <c r="RCG121" s="12"/>
      <c r="RCH121" s="4"/>
      <c r="RCJ121" s="4"/>
      <c r="RCN121" s="4"/>
      <c r="RCO121" s="12"/>
      <c r="RCP121" s="4"/>
      <c r="RCR121" s="4"/>
      <c r="RCV121" s="4"/>
      <c r="RCW121" s="12"/>
      <c r="RCX121" s="4"/>
      <c r="RCZ121" s="4"/>
      <c r="RDD121" s="4"/>
      <c r="RDE121" s="12"/>
      <c r="RDF121" s="4"/>
      <c r="RDH121" s="4"/>
      <c r="RDL121" s="4"/>
      <c r="RDM121" s="12"/>
      <c r="RDN121" s="4"/>
      <c r="RDP121" s="4"/>
      <c r="RDT121" s="4"/>
      <c r="RDU121" s="12"/>
      <c r="RDV121" s="4"/>
      <c r="RDX121" s="4"/>
      <c r="REB121" s="4"/>
      <c r="REC121" s="12"/>
      <c r="RED121" s="4"/>
      <c r="REF121" s="4"/>
      <c r="REJ121" s="4"/>
      <c r="REK121" s="12"/>
      <c r="REL121" s="4"/>
      <c r="REN121" s="4"/>
      <c r="RER121" s="4"/>
      <c r="RES121" s="12"/>
      <c r="RET121" s="4"/>
      <c r="REV121" s="4"/>
      <c r="REZ121" s="4"/>
      <c r="RFA121" s="12"/>
      <c r="RFB121" s="4"/>
      <c r="RFD121" s="4"/>
      <c r="RFH121" s="4"/>
      <c r="RFI121" s="12"/>
      <c r="RFJ121" s="4"/>
      <c r="RFL121" s="4"/>
      <c r="RFP121" s="4"/>
      <c r="RFQ121" s="12"/>
      <c r="RFR121" s="4"/>
      <c r="RFT121" s="4"/>
      <c r="RFX121" s="4"/>
      <c r="RFY121" s="12"/>
      <c r="RFZ121" s="4"/>
      <c r="RGB121" s="4"/>
      <c r="RGF121" s="4"/>
      <c r="RGG121" s="12"/>
      <c r="RGH121" s="4"/>
      <c r="RGJ121" s="4"/>
      <c r="RGN121" s="4"/>
      <c r="RGO121" s="12"/>
      <c r="RGP121" s="4"/>
      <c r="RGR121" s="4"/>
      <c r="RGV121" s="4"/>
      <c r="RGW121" s="12"/>
      <c r="RGX121" s="4"/>
      <c r="RGZ121" s="4"/>
      <c r="RHD121" s="4"/>
      <c r="RHE121" s="12"/>
      <c r="RHF121" s="4"/>
      <c r="RHH121" s="4"/>
      <c r="RHL121" s="4"/>
      <c r="RHM121" s="12"/>
      <c r="RHN121" s="4"/>
      <c r="RHP121" s="4"/>
      <c r="RHT121" s="4"/>
      <c r="RHU121" s="12"/>
      <c r="RHV121" s="4"/>
      <c r="RHX121" s="4"/>
      <c r="RIB121" s="4"/>
      <c r="RIC121" s="12"/>
      <c r="RID121" s="4"/>
      <c r="RIF121" s="4"/>
      <c r="RIJ121" s="4"/>
      <c r="RIK121" s="12"/>
      <c r="RIL121" s="4"/>
      <c r="RIN121" s="4"/>
      <c r="RIR121" s="4"/>
      <c r="RIS121" s="12"/>
      <c r="RIT121" s="4"/>
      <c r="RIV121" s="4"/>
      <c r="RIZ121" s="4"/>
      <c r="RJA121" s="12"/>
      <c r="RJB121" s="4"/>
      <c r="RJD121" s="4"/>
      <c r="RJH121" s="4"/>
      <c r="RJI121" s="12"/>
      <c r="RJJ121" s="4"/>
      <c r="RJL121" s="4"/>
      <c r="RJP121" s="4"/>
      <c r="RJQ121" s="12"/>
      <c r="RJR121" s="4"/>
      <c r="RJT121" s="4"/>
      <c r="RJX121" s="4"/>
      <c r="RJY121" s="12"/>
      <c r="RJZ121" s="4"/>
      <c r="RKB121" s="4"/>
      <c r="RKF121" s="4"/>
      <c r="RKG121" s="12"/>
      <c r="RKH121" s="4"/>
      <c r="RKJ121" s="4"/>
      <c r="RKN121" s="4"/>
      <c r="RKO121" s="12"/>
      <c r="RKP121" s="4"/>
      <c r="RKR121" s="4"/>
      <c r="RKV121" s="4"/>
      <c r="RKW121" s="12"/>
      <c r="RKX121" s="4"/>
      <c r="RKZ121" s="4"/>
      <c r="RLD121" s="4"/>
      <c r="RLE121" s="12"/>
      <c r="RLF121" s="4"/>
      <c r="RLH121" s="4"/>
      <c r="RLL121" s="4"/>
      <c r="RLM121" s="12"/>
      <c r="RLN121" s="4"/>
      <c r="RLP121" s="4"/>
      <c r="RLT121" s="4"/>
      <c r="RLU121" s="12"/>
      <c r="RLV121" s="4"/>
      <c r="RLX121" s="4"/>
      <c r="RMB121" s="4"/>
      <c r="RMC121" s="12"/>
      <c r="RMD121" s="4"/>
      <c r="RMF121" s="4"/>
      <c r="RMJ121" s="4"/>
      <c r="RMK121" s="12"/>
      <c r="RML121" s="4"/>
      <c r="RMN121" s="4"/>
      <c r="RMR121" s="4"/>
      <c r="RMS121" s="12"/>
      <c r="RMT121" s="4"/>
      <c r="RMV121" s="4"/>
      <c r="RMZ121" s="4"/>
      <c r="RNA121" s="12"/>
      <c r="RNB121" s="4"/>
      <c r="RND121" s="4"/>
      <c r="RNH121" s="4"/>
      <c r="RNI121" s="12"/>
      <c r="RNJ121" s="4"/>
      <c r="RNL121" s="4"/>
      <c r="RNP121" s="4"/>
      <c r="RNQ121" s="12"/>
      <c r="RNR121" s="4"/>
      <c r="RNT121" s="4"/>
      <c r="RNX121" s="4"/>
      <c r="RNY121" s="12"/>
      <c r="RNZ121" s="4"/>
      <c r="ROB121" s="4"/>
      <c r="ROF121" s="4"/>
      <c r="ROG121" s="12"/>
      <c r="ROH121" s="4"/>
      <c r="ROJ121" s="4"/>
      <c r="RON121" s="4"/>
      <c r="ROO121" s="12"/>
      <c r="ROP121" s="4"/>
      <c r="ROR121" s="4"/>
      <c r="ROV121" s="4"/>
      <c r="ROW121" s="12"/>
      <c r="ROX121" s="4"/>
      <c r="ROZ121" s="4"/>
      <c r="RPD121" s="4"/>
      <c r="RPE121" s="12"/>
      <c r="RPF121" s="4"/>
      <c r="RPH121" s="4"/>
      <c r="RPL121" s="4"/>
      <c r="RPM121" s="12"/>
      <c r="RPN121" s="4"/>
      <c r="RPP121" s="4"/>
      <c r="RPT121" s="4"/>
      <c r="RPU121" s="12"/>
      <c r="RPV121" s="4"/>
      <c r="RPX121" s="4"/>
      <c r="RQB121" s="4"/>
      <c r="RQC121" s="12"/>
      <c r="RQD121" s="4"/>
      <c r="RQF121" s="4"/>
      <c r="RQJ121" s="4"/>
      <c r="RQK121" s="12"/>
      <c r="RQL121" s="4"/>
      <c r="RQN121" s="4"/>
      <c r="RQR121" s="4"/>
      <c r="RQS121" s="12"/>
      <c r="RQT121" s="4"/>
      <c r="RQV121" s="4"/>
      <c r="RQZ121" s="4"/>
      <c r="RRA121" s="12"/>
      <c r="RRB121" s="4"/>
      <c r="RRD121" s="4"/>
      <c r="RRH121" s="4"/>
      <c r="RRI121" s="12"/>
      <c r="RRJ121" s="4"/>
      <c r="RRL121" s="4"/>
      <c r="RRP121" s="4"/>
      <c r="RRQ121" s="12"/>
      <c r="RRR121" s="4"/>
      <c r="RRT121" s="4"/>
      <c r="RRX121" s="4"/>
      <c r="RRY121" s="12"/>
      <c r="RRZ121" s="4"/>
      <c r="RSB121" s="4"/>
      <c r="RSF121" s="4"/>
      <c r="RSG121" s="12"/>
      <c r="RSH121" s="4"/>
      <c r="RSJ121" s="4"/>
      <c r="RSN121" s="4"/>
      <c r="RSO121" s="12"/>
      <c r="RSP121" s="4"/>
      <c r="RSR121" s="4"/>
      <c r="RSV121" s="4"/>
      <c r="RSW121" s="12"/>
      <c r="RSX121" s="4"/>
      <c r="RSZ121" s="4"/>
      <c r="RTD121" s="4"/>
      <c r="RTE121" s="12"/>
      <c r="RTF121" s="4"/>
      <c r="RTH121" s="4"/>
      <c r="RTL121" s="4"/>
      <c r="RTM121" s="12"/>
      <c r="RTN121" s="4"/>
      <c r="RTP121" s="4"/>
      <c r="RTT121" s="4"/>
      <c r="RTU121" s="12"/>
      <c r="RTV121" s="4"/>
      <c r="RTX121" s="4"/>
      <c r="RUB121" s="4"/>
      <c r="RUC121" s="12"/>
      <c r="RUD121" s="4"/>
      <c r="RUF121" s="4"/>
      <c r="RUJ121" s="4"/>
      <c r="RUK121" s="12"/>
      <c r="RUL121" s="4"/>
      <c r="RUN121" s="4"/>
      <c r="RUR121" s="4"/>
      <c r="RUS121" s="12"/>
      <c r="RUT121" s="4"/>
      <c r="RUV121" s="4"/>
      <c r="RUZ121" s="4"/>
      <c r="RVA121" s="12"/>
      <c r="RVB121" s="4"/>
      <c r="RVD121" s="4"/>
      <c r="RVH121" s="4"/>
      <c r="RVI121" s="12"/>
      <c r="RVJ121" s="4"/>
      <c r="RVL121" s="4"/>
      <c r="RVP121" s="4"/>
      <c r="RVQ121" s="12"/>
      <c r="RVR121" s="4"/>
      <c r="RVT121" s="4"/>
      <c r="RVX121" s="4"/>
      <c r="RVY121" s="12"/>
      <c r="RVZ121" s="4"/>
      <c r="RWB121" s="4"/>
      <c r="RWF121" s="4"/>
      <c r="RWG121" s="12"/>
      <c r="RWH121" s="4"/>
      <c r="RWJ121" s="4"/>
      <c r="RWN121" s="4"/>
      <c r="RWO121" s="12"/>
      <c r="RWP121" s="4"/>
      <c r="RWR121" s="4"/>
      <c r="RWV121" s="4"/>
      <c r="RWW121" s="12"/>
      <c r="RWX121" s="4"/>
      <c r="RWZ121" s="4"/>
      <c r="RXD121" s="4"/>
      <c r="RXE121" s="12"/>
      <c r="RXF121" s="4"/>
      <c r="RXH121" s="4"/>
      <c r="RXL121" s="4"/>
      <c r="RXM121" s="12"/>
      <c r="RXN121" s="4"/>
      <c r="RXP121" s="4"/>
      <c r="RXT121" s="4"/>
      <c r="RXU121" s="12"/>
      <c r="RXV121" s="4"/>
      <c r="RXX121" s="4"/>
      <c r="RYB121" s="4"/>
      <c r="RYC121" s="12"/>
      <c r="RYD121" s="4"/>
      <c r="RYF121" s="4"/>
      <c r="RYJ121" s="4"/>
      <c r="RYK121" s="12"/>
      <c r="RYL121" s="4"/>
      <c r="RYN121" s="4"/>
      <c r="RYR121" s="4"/>
      <c r="RYS121" s="12"/>
      <c r="RYT121" s="4"/>
      <c r="RYV121" s="4"/>
      <c r="RYZ121" s="4"/>
      <c r="RZA121" s="12"/>
      <c r="RZB121" s="4"/>
      <c r="RZD121" s="4"/>
      <c r="RZH121" s="4"/>
      <c r="RZI121" s="12"/>
      <c r="RZJ121" s="4"/>
      <c r="RZL121" s="4"/>
      <c r="RZP121" s="4"/>
      <c r="RZQ121" s="12"/>
      <c r="RZR121" s="4"/>
      <c r="RZT121" s="4"/>
      <c r="RZX121" s="4"/>
      <c r="RZY121" s="12"/>
      <c r="RZZ121" s="4"/>
      <c r="SAB121" s="4"/>
      <c r="SAF121" s="4"/>
      <c r="SAG121" s="12"/>
      <c r="SAH121" s="4"/>
      <c r="SAJ121" s="4"/>
      <c r="SAN121" s="4"/>
      <c r="SAO121" s="12"/>
      <c r="SAP121" s="4"/>
      <c r="SAR121" s="4"/>
      <c r="SAV121" s="4"/>
      <c r="SAW121" s="12"/>
      <c r="SAX121" s="4"/>
      <c r="SAZ121" s="4"/>
      <c r="SBD121" s="4"/>
      <c r="SBE121" s="12"/>
      <c r="SBF121" s="4"/>
      <c r="SBH121" s="4"/>
      <c r="SBL121" s="4"/>
      <c r="SBM121" s="12"/>
      <c r="SBN121" s="4"/>
      <c r="SBP121" s="4"/>
      <c r="SBT121" s="4"/>
      <c r="SBU121" s="12"/>
      <c r="SBV121" s="4"/>
      <c r="SBX121" s="4"/>
      <c r="SCB121" s="4"/>
      <c r="SCC121" s="12"/>
      <c r="SCD121" s="4"/>
      <c r="SCF121" s="4"/>
      <c r="SCJ121" s="4"/>
      <c r="SCK121" s="12"/>
      <c r="SCL121" s="4"/>
      <c r="SCN121" s="4"/>
      <c r="SCR121" s="4"/>
      <c r="SCS121" s="12"/>
      <c r="SCT121" s="4"/>
      <c r="SCV121" s="4"/>
      <c r="SCZ121" s="4"/>
      <c r="SDA121" s="12"/>
      <c r="SDB121" s="4"/>
      <c r="SDD121" s="4"/>
      <c r="SDH121" s="4"/>
      <c r="SDI121" s="12"/>
      <c r="SDJ121" s="4"/>
      <c r="SDL121" s="4"/>
      <c r="SDP121" s="4"/>
      <c r="SDQ121" s="12"/>
      <c r="SDR121" s="4"/>
      <c r="SDT121" s="4"/>
      <c r="SDX121" s="4"/>
      <c r="SDY121" s="12"/>
      <c r="SDZ121" s="4"/>
      <c r="SEB121" s="4"/>
      <c r="SEF121" s="4"/>
      <c r="SEG121" s="12"/>
      <c r="SEH121" s="4"/>
      <c r="SEJ121" s="4"/>
      <c r="SEN121" s="4"/>
      <c r="SEO121" s="12"/>
      <c r="SEP121" s="4"/>
      <c r="SER121" s="4"/>
      <c r="SEV121" s="4"/>
      <c r="SEW121" s="12"/>
      <c r="SEX121" s="4"/>
      <c r="SEZ121" s="4"/>
      <c r="SFD121" s="4"/>
      <c r="SFE121" s="12"/>
      <c r="SFF121" s="4"/>
      <c r="SFH121" s="4"/>
      <c r="SFL121" s="4"/>
      <c r="SFM121" s="12"/>
      <c r="SFN121" s="4"/>
      <c r="SFP121" s="4"/>
      <c r="SFT121" s="4"/>
      <c r="SFU121" s="12"/>
      <c r="SFV121" s="4"/>
      <c r="SFX121" s="4"/>
      <c r="SGB121" s="4"/>
      <c r="SGC121" s="12"/>
      <c r="SGD121" s="4"/>
      <c r="SGF121" s="4"/>
      <c r="SGJ121" s="4"/>
      <c r="SGK121" s="12"/>
      <c r="SGL121" s="4"/>
      <c r="SGN121" s="4"/>
      <c r="SGR121" s="4"/>
      <c r="SGS121" s="12"/>
      <c r="SGT121" s="4"/>
      <c r="SGV121" s="4"/>
      <c r="SGZ121" s="4"/>
      <c r="SHA121" s="12"/>
      <c r="SHB121" s="4"/>
      <c r="SHD121" s="4"/>
      <c r="SHH121" s="4"/>
      <c r="SHI121" s="12"/>
      <c r="SHJ121" s="4"/>
      <c r="SHL121" s="4"/>
      <c r="SHP121" s="4"/>
      <c r="SHQ121" s="12"/>
      <c r="SHR121" s="4"/>
      <c r="SHT121" s="4"/>
      <c r="SHX121" s="4"/>
      <c r="SHY121" s="12"/>
      <c r="SHZ121" s="4"/>
      <c r="SIB121" s="4"/>
      <c r="SIF121" s="4"/>
      <c r="SIG121" s="12"/>
      <c r="SIH121" s="4"/>
      <c r="SIJ121" s="4"/>
      <c r="SIN121" s="4"/>
      <c r="SIO121" s="12"/>
      <c r="SIP121" s="4"/>
      <c r="SIR121" s="4"/>
      <c r="SIV121" s="4"/>
      <c r="SIW121" s="12"/>
      <c r="SIX121" s="4"/>
      <c r="SIZ121" s="4"/>
      <c r="SJD121" s="4"/>
      <c r="SJE121" s="12"/>
      <c r="SJF121" s="4"/>
      <c r="SJH121" s="4"/>
      <c r="SJL121" s="4"/>
      <c r="SJM121" s="12"/>
      <c r="SJN121" s="4"/>
      <c r="SJP121" s="4"/>
      <c r="SJT121" s="4"/>
      <c r="SJU121" s="12"/>
      <c r="SJV121" s="4"/>
      <c r="SJX121" s="4"/>
      <c r="SKB121" s="4"/>
      <c r="SKC121" s="12"/>
      <c r="SKD121" s="4"/>
      <c r="SKF121" s="4"/>
      <c r="SKJ121" s="4"/>
      <c r="SKK121" s="12"/>
      <c r="SKL121" s="4"/>
      <c r="SKN121" s="4"/>
      <c r="SKR121" s="4"/>
      <c r="SKS121" s="12"/>
      <c r="SKT121" s="4"/>
      <c r="SKV121" s="4"/>
      <c r="SKZ121" s="4"/>
      <c r="SLA121" s="12"/>
      <c r="SLB121" s="4"/>
      <c r="SLD121" s="4"/>
      <c r="SLH121" s="4"/>
      <c r="SLI121" s="12"/>
      <c r="SLJ121" s="4"/>
      <c r="SLL121" s="4"/>
      <c r="SLP121" s="4"/>
      <c r="SLQ121" s="12"/>
      <c r="SLR121" s="4"/>
      <c r="SLT121" s="4"/>
      <c r="SLX121" s="4"/>
      <c r="SLY121" s="12"/>
      <c r="SLZ121" s="4"/>
      <c r="SMB121" s="4"/>
      <c r="SMF121" s="4"/>
      <c r="SMG121" s="12"/>
      <c r="SMH121" s="4"/>
      <c r="SMJ121" s="4"/>
      <c r="SMN121" s="4"/>
      <c r="SMO121" s="12"/>
      <c r="SMP121" s="4"/>
      <c r="SMR121" s="4"/>
      <c r="SMV121" s="4"/>
      <c r="SMW121" s="12"/>
      <c r="SMX121" s="4"/>
      <c r="SMZ121" s="4"/>
      <c r="SND121" s="4"/>
      <c r="SNE121" s="12"/>
      <c r="SNF121" s="4"/>
      <c r="SNH121" s="4"/>
      <c r="SNL121" s="4"/>
      <c r="SNM121" s="12"/>
      <c r="SNN121" s="4"/>
      <c r="SNP121" s="4"/>
      <c r="SNT121" s="4"/>
      <c r="SNU121" s="12"/>
      <c r="SNV121" s="4"/>
      <c r="SNX121" s="4"/>
      <c r="SOB121" s="4"/>
      <c r="SOC121" s="12"/>
      <c r="SOD121" s="4"/>
      <c r="SOF121" s="4"/>
      <c r="SOJ121" s="4"/>
      <c r="SOK121" s="12"/>
      <c r="SOL121" s="4"/>
      <c r="SON121" s="4"/>
      <c r="SOR121" s="4"/>
      <c r="SOS121" s="12"/>
      <c r="SOT121" s="4"/>
      <c r="SOV121" s="4"/>
      <c r="SOZ121" s="4"/>
      <c r="SPA121" s="12"/>
      <c r="SPB121" s="4"/>
      <c r="SPD121" s="4"/>
      <c r="SPH121" s="4"/>
      <c r="SPI121" s="12"/>
      <c r="SPJ121" s="4"/>
      <c r="SPL121" s="4"/>
      <c r="SPP121" s="4"/>
      <c r="SPQ121" s="12"/>
      <c r="SPR121" s="4"/>
      <c r="SPT121" s="4"/>
      <c r="SPX121" s="4"/>
      <c r="SPY121" s="12"/>
      <c r="SPZ121" s="4"/>
      <c r="SQB121" s="4"/>
      <c r="SQF121" s="4"/>
      <c r="SQG121" s="12"/>
      <c r="SQH121" s="4"/>
      <c r="SQJ121" s="4"/>
      <c r="SQN121" s="4"/>
      <c r="SQO121" s="12"/>
      <c r="SQP121" s="4"/>
      <c r="SQR121" s="4"/>
      <c r="SQV121" s="4"/>
      <c r="SQW121" s="12"/>
      <c r="SQX121" s="4"/>
      <c r="SQZ121" s="4"/>
      <c r="SRD121" s="4"/>
      <c r="SRE121" s="12"/>
      <c r="SRF121" s="4"/>
      <c r="SRH121" s="4"/>
      <c r="SRL121" s="4"/>
      <c r="SRM121" s="12"/>
      <c r="SRN121" s="4"/>
      <c r="SRP121" s="4"/>
      <c r="SRT121" s="4"/>
      <c r="SRU121" s="12"/>
      <c r="SRV121" s="4"/>
      <c r="SRX121" s="4"/>
      <c r="SSB121" s="4"/>
      <c r="SSC121" s="12"/>
      <c r="SSD121" s="4"/>
      <c r="SSF121" s="4"/>
      <c r="SSJ121" s="4"/>
      <c r="SSK121" s="12"/>
      <c r="SSL121" s="4"/>
      <c r="SSN121" s="4"/>
      <c r="SSR121" s="4"/>
      <c r="SSS121" s="12"/>
      <c r="SST121" s="4"/>
      <c r="SSV121" s="4"/>
      <c r="SSZ121" s="4"/>
      <c r="STA121" s="12"/>
      <c r="STB121" s="4"/>
      <c r="STD121" s="4"/>
      <c r="STH121" s="4"/>
      <c r="STI121" s="12"/>
      <c r="STJ121" s="4"/>
      <c r="STL121" s="4"/>
      <c r="STP121" s="4"/>
      <c r="STQ121" s="12"/>
      <c r="STR121" s="4"/>
      <c r="STT121" s="4"/>
      <c r="STX121" s="4"/>
      <c r="STY121" s="12"/>
      <c r="STZ121" s="4"/>
      <c r="SUB121" s="4"/>
      <c r="SUF121" s="4"/>
      <c r="SUG121" s="12"/>
      <c r="SUH121" s="4"/>
      <c r="SUJ121" s="4"/>
      <c r="SUN121" s="4"/>
      <c r="SUO121" s="12"/>
      <c r="SUP121" s="4"/>
      <c r="SUR121" s="4"/>
      <c r="SUV121" s="4"/>
      <c r="SUW121" s="12"/>
      <c r="SUX121" s="4"/>
      <c r="SUZ121" s="4"/>
      <c r="SVD121" s="4"/>
      <c r="SVE121" s="12"/>
      <c r="SVF121" s="4"/>
      <c r="SVH121" s="4"/>
      <c r="SVL121" s="4"/>
      <c r="SVM121" s="12"/>
      <c r="SVN121" s="4"/>
      <c r="SVP121" s="4"/>
      <c r="SVT121" s="4"/>
      <c r="SVU121" s="12"/>
      <c r="SVV121" s="4"/>
      <c r="SVX121" s="4"/>
      <c r="SWB121" s="4"/>
      <c r="SWC121" s="12"/>
      <c r="SWD121" s="4"/>
      <c r="SWF121" s="4"/>
      <c r="SWJ121" s="4"/>
      <c r="SWK121" s="12"/>
      <c r="SWL121" s="4"/>
      <c r="SWN121" s="4"/>
      <c r="SWR121" s="4"/>
      <c r="SWS121" s="12"/>
      <c r="SWT121" s="4"/>
      <c r="SWV121" s="4"/>
      <c r="SWZ121" s="4"/>
      <c r="SXA121" s="12"/>
      <c r="SXB121" s="4"/>
      <c r="SXD121" s="4"/>
      <c r="SXH121" s="4"/>
      <c r="SXI121" s="12"/>
      <c r="SXJ121" s="4"/>
      <c r="SXL121" s="4"/>
      <c r="SXP121" s="4"/>
      <c r="SXQ121" s="12"/>
      <c r="SXR121" s="4"/>
      <c r="SXT121" s="4"/>
      <c r="SXX121" s="4"/>
      <c r="SXY121" s="12"/>
      <c r="SXZ121" s="4"/>
      <c r="SYB121" s="4"/>
      <c r="SYF121" s="4"/>
      <c r="SYG121" s="12"/>
      <c r="SYH121" s="4"/>
      <c r="SYJ121" s="4"/>
      <c r="SYN121" s="4"/>
      <c r="SYO121" s="12"/>
      <c r="SYP121" s="4"/>
      <c r="SYR121" s="4"/>
      <c r="SYV121" s="4"/>
      <c r="SYW121" s="12"/>
      <c r="SYX121" s="4"/>
      <c r="SYZ121" s="4"/>
      <c r="SZD121" s="4"/>
      <c r="SZE121" s="12"/>
      <c r="SZF121" s="4"/>
      <c r="SZH121" s="4"/>
      <c r="SZL121" s="4"/>
      <c r="SZM121" s="12"/>
      <c r="SZN121" s="4"/>
      <c r="SZP121" s="4"/>
      <c r="SZT121" s="4"/>
      <c r="SZU121" s="12"/>
      <c r="SZV121" s="4"/>
      <c r="SZX121" s="4"/>
      <c r="TAB121" s="4"/>
      <c r="TAC121" s="12"/>
      <c r="TAD121" s="4"/>
      <c r="TAF121" s="4"/>
      <c r="TAJ121" s="4"/>
      <c r="TAK121" s="12"/>
      <c r="TAL121" s="4"/>
      <c r="TAN121" s="4"/>
      <c r="TAR121" s="4"/>
      <c r="TAS121" s="12"/>
      <c r="TAT121" s="4"/>
      <c r="TAV121" s="4"/>
      <c r="TAZ121" s="4"/>
      <c r="TBA121" s="12"/>
      <c r="TBB121" s="4"/>
      <c r="TBD121" s="4"/>
      <c r="TBH121" s="4"/>
      <c r="TBI121" s="12"/>
      <c r="TBJ121" s="4"/>
      <c r="TBL121" s="4"/>
      <c r="TBP121" s="4"/>
      <c r="TBQ121" s="12"/>
      <c r="TBR121" s="4"/>
      <c r="TBT121" s="4"/>
      <c r="TBX121" s="4"/>
      <c r="TBY121" s="12"/>
      <c r="TBZ121" s="4"/>
      <c r="TCB121" s="4"/>
      <c r="TCF121" s="4"/>
      <c r="TCG121" s="12"/>
      <c r="TCH121" s="4"/>
      <c r="TCJ121" s="4"/>
      <c r="TCN121" s="4"/>
      <c r="TCO121" s="12"/>
      <c r="TCP121" s="4"/>
      <c r="TCR121" s="4"/>
      <c r="TCV121" s="4"/>
      <c r="TCW121" s="12"/>
      <c r="TCX121" s="4"/>
      <c r="TCZ121" s="4"/>
      <c r="TDD121" s="4"/>
      <c r="TDE121" s="12"/>
      <c r="TDF121" s="4"/>
      <c r="TDH121" s="4"/>
      <c r="TDL121" s="4"/>
      <c r="TDM121" s="12"/>
      <c r="TDN121" s="4"/>
      <c r="TDP121" s="4"/>
      <c r="TDT121" s="4"/>
      <c r="TDU121" s="12"/>
      <c r="TDV121" s="4"/>
      <c r="TDX121" s="4"/>
      <c r="TEB121" s="4"/>
      <c r="TEC121" s="12"/>
      <c r="TED121" s="4"/>
      <c r="TEF121" s="4"/>
      <c r="TEJ121" s="4"/>
      <c r="TEK121" s="12"/>
      <c r="TEL121" s="4"/>
      <c r="TEN121" s="4"/>
      <c r="TER121" s="4"/>
      <c r="TES121" s="12"/>
      <c r="TET121" s="4"/>
      <c r="TEV121" s="4"/>
      <c r="TEZ121" s="4"/>
      <c r="TFA121" s="12"/>
      <c r="TFB121" s="4"/>
      <c r="TFD121" s="4"/>
      <c r="TFH121" s="4"/>
      <c r="TFI121" s="12"/>
      <c r="TFJ121" s="4"/>
      <c r="TFL121" s="4"/>
      <c r="TFP121" s="4"/>
      <c r="TFQ121" s="12"/>
      <c r="TFR121" s="4"/>
      <c r="TFT121" s="4"/>
      <c r="TFX121" s="4"/>
      <c r="TFY121" s="12"/>
      <c r="TFZ121" s="4"/>
      <c r="TGB121" s="4"/>
      <c r="TGF121" s="4"/>
      <c r="TGG121" s="12"/>
      <c r="TGH121" s="4"/>
      <c r="TGJ121" s="4"/>
      <c r="TGN121" s="4"/>
      <c r="TGO121" s="12"/>
      <c r="TGP121" s="4"/>
      <c r="TGR121" s="4"/>
      <c r="TGV121" s="4"/>
      <c r="TGW121" s="12"/>
      <c r="TGX121" s="4"/>
      <c r="TGZ121" s="4"/>
      <c r="THD121" s="4"/>
      <c r="THE121" s="12"/>
      <c r="THF121" s="4"/>
      <c r="THH121" s="4"/>
      <c r="THL121" s="4"/>
      <c r="THM121" s="12"/>
      <c r="THN121" s="4"/>
      <c r="THP121" s="4"/>
      <c r="THT121" s="4"/>
      <c r="THU121" s="12"/>
      <c r="THV121" s="4"/>
      <c r="THX121" s="4"/>
      <c r="TIB121" s="4"/>
      <c r="TIC121" s="12"/>
      <c r="TID121" s="4"/>
      <c r="TIF121" s="4"/>
      <c r="TIJ121" s="4"/>
      <c r="TIK121" s="12"/>
      <c r="TIL121" s="4"/>
      <c r="TIN121" s="4"/>
      <c r="TIR121" s="4"/>
      <c r="TIS121" s="12"/>
      <c r="TIT121" s="4"/>
      <c r="TIV121" s="4"/>
      <c r="TIZ121" s="4"/>
      <c r="TJA121" s="12"/>
      <c r="TJB121" s="4"/>
      <c r="TJD121" s="4"/>
      <c r="TJH121" s="4"/>
      <c r="TJI121" s="12"/>
      <c r="TJJ121" s="4"/>
      <c r="TJL121" s="4"/>
      <c r="TJP121" s="4"/>
      <c r="TJQ121" s="12"/>
      <c r="TJR121" s="4"/>
      <c r="TJT121" s="4"/>
      <c r="TJX121" s="4"/>
      <c r="TJY121" s="12"/>
      <c r="TJZ121" s="4"/>
      <c r="TKB121" s="4"/>
      <c r="TKF121" s="4"/>
      <c r="TKG121" s="12"/>
      <c r="TKH121" s="4"/>
      <c r="TKJ121" s="4"/>
      <c r="TKN121" s="4"/>
      <c r="TKO121" s="12"/>
      <c r="TKP121" s="4"/>
      <c r="TKR121" s="4"/>
      <c r="TKV121" s="4"/>
      <c r="TKW121" s="12"/>
      <c r="TKX121" s="4"/>
      <c r="TKZ121" s="4"/>
      <c r="TLD121" s="4"/>
      <c r="TLE121" s="12"/>
      <c r="TLF121" s="4"/>
      <c r="TLH121" s="4"/>
      <c r="TLL121" s="4"/>
      <c r="TLM121" s="12"/>
      <c r="TLN121" s="4"/>
      <c r="TLP121" s="4"/>
      <c r="TLT121" s="4"/>
      <c r="TLU121" s="12"/>
      <c r="TLV121" s="4"/>
      <c r="TLX121" s="4"/>
      <c r="TMB121" s="4"/>
      <c r="TMC121" s="12"/>
      <c r="TMD121" s="4"/>
      <c r="TMF121" s="4"/>
      <c r="TMJ121" s="4"/>
      <c r="TMK121" s="12"/>
      <c r="TML121" s="4"/>
      <c r="TMN121" s="4"/>
      <c r="TMR121" s="4"/>
      <c r="TMS121" s="12"/>
      <c r="TMT121" s="4"/>
      <c r="TMV121" s="4"/>
      <c r="TMZ121" s="4"/>
      <c r="TNA121" s="12"/>
      <c r="TNB121" s="4"/>
      <c r="TND121" s="4"/>
      <c r="TNH121" s="4"/>
      <c r="TNI121" s="12"/>
      <c r="TNJ121" s="4"/>
      <c r="TNL121" s="4"/>
      <c r="TNP121" s="4"/>
      <c r="TNQ121" s="12"/>
      <c r="TNR121" s="4"/>
      <c r="TNT121" s="4"/>
      <c r="TNX121" s="4"/>
      <c r="TNY121" s="12"/>
      <c r="TNZ121" s="4"/>
      <c r="TOB121" s="4"/>
      <c r="TOF121" s="4"/>
      <c r="TOG121" s="12"/>
      <c r="TOH121" s="4"/>
      <c r="TOJ121" s="4"/>
      <c r="TON121" s="4"/>
      <c r="TOO121" s="12"/>
      <c r="TOP121" s="4"/>
      <c r="TOR121" s="4"/>
      <c r="TOV121" s="4"/>
      <c r="TOW121" s="12"/>
      <c r="TOX121" s="4"/>
      <c r="TOZ121" s="4"/>
      <c r="TPD121" s="4"/>
      <c r="TPE121" s="12"/>
      <c r="TPF121" s="4"/>
      <c r="TPH121" s="4"/>
      <c r="TPL121" s="4"/>
      <c r="TPM121" s="12"/>
      <c r="TPN121" s="4"/>
      <c r="TPP121" s="4"/>
      <c r="TPT121" s="4"/>
      <c r="TPU121" s="12"/>
      <c r="TPV121" s="4"/>
      <c r="TPX121" s="4"/>
      <c r="TQB121" s="4"/>
      <c r="TQC121" s="12"/>
      <c r="TQD121" s="4"/>
      <c r="TQF121" s="4"/>
      <c r="TQJ121" s="4"/>
      <c r="TQK121" s="12"/>
      <c r="TQL121" s="4"/>
      <c r="TQN121" s="4"/>
      <c r="TQR121" s="4"/>
      <c r="TQS121" s="12"/>
      <c r="TQT121" s="4"/>
      <c r="TQV121" s="4"/>
      <c r="TQZ121" s="4"/>
      <c r="TRA121" s="12"/>
      <c r="TRB121" s="4"/>
      <c r="TRD121" s="4"/>
      <c r="TRH121" s="4"/>
      <c r="TRI121" s="12"/>
      <c r="TRJ121" s="4"/>
      <c r="TRL121" s="4"/>
      <c r="TRP121" s="4"/>
      <c r="TRQ121" s="12"/>
      <c r="TRR121" s="4"/>
      <c r="TRT121" s="4"/>
      <c r="TRX121" s="4"/>
      <c r="TRY121" s="12"/>
      <c r="TRZ121" s="4"/>
      <c r="TSB121" s="4"/>
      <c r="TSF121" s="4"/>
      <c r="TSG121" s="12"/>
      <c r="TSH121" s="4"/>
      <c r="TSJ121" s="4"/>
      <c r="TSN121" s="4"/>
      <c r="TSO121" s="12"/>
      <c r="TSP121" s="4"/>
      <c r="TSR121" s="4"/>
      <c r="TSV121" s="4"/>
      <c r="TSW121" s="12"/>
      <c r="TSX121" s="4"/>
      <c r="TSZ121" s="4"/>
      <c r="TTD121" s="4"/>
      <c r="TTE121" s="12"/>
      <c r="TTF121" s="4"/>
      <c r="TTH121" s="4"/>
      <c r="TTL121" s="4"/>
      <c r="TTM121" s="12"/>
      <c r="TTN121" s="4"/>
      <c r="TTP121" s="4"/>
      <c r="TTT121" s="4"/>
      <c r="TTU121" s="12"/>
      <c r="TTV121" s="4"/>
      <c r="TTX121" s="4"/>
      <c r="TUB121" s="4"/>
      <c r="TUC121" s="12"/>
      <c r="TUD121" s="4"/>
      <c r="TUF121" s="4"/>
      <c r="TUJ121" s="4"/>
      <c r="TUK121" s="12"/>
      <c r="TUL121" s="4"/>
      <c r="TUN121" s="4"/>
      <c r="TUR121" s="4"/>
      <c r="TUS121" s="12"/>
      <c r="TUT121" s="4"/>
      <c r="TUV121" s="4"/>
      <c r="TUZ121" s="4"/>
      <c r="TVA121" s="12"/>
      <c r="TVB121" s="4"/>
      <c r="TVD121" s="4"/>
      <c r="TVH121" s="4"/>
      <c r="TVI121" s="12"/>
      <c r="TVJ121" s="4"/>
      <c r="TVL121" s="4"/>
      <c r="TVP121" s="4"/>
      <c r="TVQ121" s="12"/>
      <c r="TVR121" s="4"/>
      <c r="TVT121" s="4"/>
      <c r="TVX121" s="4"/>
      <c r="TVY121" s="12"/>
      <c r="TVZ121" s="4"/>
      <c r="TWB121" s="4"/>
      <c r="TWF121" s="4"/>
      <c r="TWG121" s="12"/>
      <c r="TWH121" s="4"/>
      <c r="TWJ121" s="4"/>
      <c r="TWN121" s="4"/>
      <c r="TWO121" s="12"/>
      <c r="TWP121" s="4"/>
      <c r="TWR121" s="4"/>
      <c r="TWV121" s="4"/>
      <c r="TWW121" s="12"/>
      <c r="TWX121" s="4"/>
      <c r="TWZ121" s="4"/>
      <c r="TXD121" s="4"/>
      <c r="TXE121" s="12"/>
      <c r="TXF121" s="4"/>
      <c r="TXH121" s="4"/>
      <c r="TXL121" s="4"/>
      <c r="TXM121" s="12"/>
      <c r="TXN121" s="4"/>
      <c r="TXP121" s="4"/>
      <c r="TXT121" s="4"/>
      <c r="TXU121" s="12"/>
      <c r="TXV121" s="4"/>
      <c r="TXX121" s="4"/>
      <c r="TYB121" s="4"/>
      <c r="TYC121" s="12"/>
      <c r="TYD121" s="4"/>
      <c r="TYF121" s="4"/>
      <c r="TYJ121" s="4"/>
      <c r="TYK121" s="12"/>
      <c r="TYL121" s="4"/>
      <c r="TYN121" s="4"/>
      <c r="TYR121" s="4"/>
      <c r="TYS121" s="12"/>
      <c r="TYT121" s="4"/>
      <c r="TYV121" s="4"/>
      <c r="TYZ121" s="4"/>
      <c r="TZA121" s="12"/>
      <c r="TZB121" s="4"/>
      <c r="TZD121" s="4"/>
      <c r="TZH121" s="4"/>
      <c r="TZI121" s="12"/>
      <c r="TZJ121" s="4"/>
      <c r="TZL121" s="4"/>
      <c r="TZP121" s="4"/>
      <c r="TZQ121" s="12"/>
      <c r="TZR121" s="4"/>
      <c r="TZT121" s="4"/>
      <c r="TZX121" s="4"/>
      <c r="TZY121" s="12"/>
      <c r="TZZ121" s="4"/>
      <c r="UAB121" s="4"/>
      <c r="UAF121" s="4"/>
      <c r="UAG121" s="12"/>
      <c r="UAH121" s="4"/>
      <c r="UAJ121" s="4"/>
      <c r="UAN121" s="4"/>
      <c r="UAO121" s="12"/>
      <c r="UAP121" s="4"/>
      <c r="UAR121" s="4"/>
      <c r="UAV121" s="4"/>
      <c r="UAW121" s="12"/>
      <c r="UAX121" s="4"/>
      <c r="UAZ121" s="4"/>
      <c r="UBD121" s="4"/>
      <c r="UBE121" s="12"/>
      <c r="UBF121" s="4"/>
      <c r="UBH121" s="4"/>
      <c r="UBL121" s="4"/>
      <c r="UBM121" s="12"/>
      <c r="UBN121" s="4"/>
      <c r="UBP121" s="4"/>
      <c r="UBT121" s="4"/>
      <c r="UBU121" s="12"/>
      <c r="UBV121" s="4"/>
      <c r="UBX121" s="4"/>
      <c r="UCB121" s="4"/>
      <c r="UCC121" s="12"/>
      <c r="UCD121" s="4"/>
      <c r="UCF121" s="4"/>
      <c r="UCJ121" s="4"/>
      <c r="UCK121" s="12"/>
      <c r="UCL121" s="4"/>
      <c r="UCN121" s="4"/>
      <c r="UCR121" s="4"/>
      <c r="UCS121" s="12"/>
      <c r="UCT121" s="4"/>
      <c r="UCV121" s="4"/>
      <c r="UCZ121" s="4"/>
      <c r="UDA121" s="12"/>
      <c r="UDB121" s="4"/>
      <c r="UDD121" s="4"/>
      <c r="UDH121" s="4"/>
      <c r="UDI121" s="12"/>
      <c r="UDJ121" s="4"/>
      <c r="UDL121" s="4"/>
      <c r="UDP121" s="4"/>
      <c r="UDQ121" s="12"/>
      <c r="UDR121" s="4"/>
      <c r="UDT121" s="4"/>
      <c r="UDX121" s="4"/>
      <c r="UDY121" s="12"/>
      <c r="UDZ121" s="4"/>
      <c r="UEB121" s="4"/>
      <c r="UEF121" s="4"/>
      <c r="UEG121" s="12"/>
      <c r="UEH121" s="4"/>
      <c r="UEJ121" s="4"/>
      <c r="UEN121" s="4"/>
      <c r="UEO121" s="12"/>
      <c r="UEP121" s="4"/>
      <c r="UER121" s="4"/>
      <c r="UEV121" s="4"/>
      <c r="UEW121" s="12"/>
      <c r="UEX121" s="4"/>
      <c r="UEZ121" s="4"/>
      <c r="UFD121" s="4"/>
      <c r="UFE121" s="12"/>
      <c r="UFF121" s="4"/>
      <c r="UFH121" s="4"/>
      <c r="UFL121" s="4"/>
      <c r="UFM121" s="12"/>
      <c r="UFN121" s="4"/>
      <c r="UFP121" s="4"/>
      <c r="UFT121" s="4"/>
      <c r="UFU121" s="12"/>
      <c r="UFV121" s="4"/>
      <c r="UFX121" s="4"/>
      <c r="UGB121" s="4"/>
      <c r="UGC121" s="12"/>
      <c r="UGD121" s="4"/>
      <c r="UGF121" s="4"/>
      <c r="UGJ121" s="4"/>
      <c r="UGK121" s="12"/>
      <c r="UGL121" s="4"/>
      <c r="UGN121" s="4"/>
      <c r="UGR121" s="4"/>
      <c r="UGS121" s="12"/>
      <c r="UGT121" s="4"/>
      <c r="UGV121" s="4"/>
      <c r="UGZ121" s="4"/>
      <c r="UHA121" s="12"/>
      <c r="UHB121" s="4"/>
      <c r="UHD121" s="4"/>
      <c r="UHH121" s="4"/>
      <c r="UHI121" s="12"/>
      <c r="UHJ121" s="4"/>
      <c r="UHL121" s="4"/>
      <c r="UHP121" s="4"/>
      <c r="UHQ121" s="12"/>
      <c r="UHR121" s="4"/>
      <c r="UHT121" s="4"/>
      <c r="UHX121" s="4"/>
      <c r="UHY121" s="12"/>
      <c r="UHZ121" s="4"/>
      <c r="UIB121" s="4"/>
      <c r="UIF121" s="4"/>
      <c r="UIG121" s="12"/>
      <c r="UIH121" s="4"/>
      <c r="UIJ121" s="4"/>
      <c r="UIN121" s="4"/>
      <c r="UIO121" s="12"/>
      <c r="UIP121" s="4"/>
      <c r="UIR121" s="4"/>
      <c r="UIV121" s="4"/>
      <c r="UIW121" s="12"/>
      <c r="UIX121" s="4"/>
      <c r="UIZ121" s="4"/>
      <c r="UJD121" s="4"/>
      <c r="UJE121" s="12"/>
      <c r="UJF121" s="4"/>
      <c r="UJH121" s="4"/>
      <c r="UJL121" s="4"/>
      <c r="UJM121" s="12"/>
      <c r="UJN121" s="4"/>
      <c r="UJP121" s="4"/>
      <c r="UJT121" s="4"/>
      <c r="UJU121" s="12"/>
      <c r="UJV121" s="4"/>
      <c r="UJX121" s="4"/>
      <c r="UKB121" s="4"/>
      <c r="UKC121" s="12"/>
      <c r="UKD121" s="4"/>
      <c r="UKF121" s="4"/>
      <c r="UKJ121" s="4"/>
      <c r="UKK121" s="12"/>
      <c r="UKL121" s="4"/>
      <c r="UKN121" s="4"/>
      <c r="UKR121" s="4"/>
      <c r="UKS121" s="12"/>
      <c r="UKT121" s="4"/>
      <c r="UKV121" s="4"/>
      <c r="UKZ121" s="4"/>
      <c r="ULA121" s="12"/>
      <c r="ULB121" s="4"/>
      <c r="ULD121" s="4"/>
      <c r="ULH121" s="4"/>
      <c r="ULI121" s="12"/>
      <c r="ULJ121" s="4"/>
      <c r="ULL121" s="4"/>
      <c r="ULP121" s="4"/>
      <c r="ULQ121" s="12"/>
      <c r="ULR121" s="4"/>
      <c r="ULT121" s="4"/>
      <c r="ULX121" s="4"/>
      <c r="ULY121" s="12"/>
      <c r="ULZ121" s="4"/>
      <c r="UMB121" s="4"/>
      <c r="UMF121" s="4"/>
      <c r="UMG121" s="12"/>
      <c r="UMH121" s="4"/>
      <c r="UMJ121" s="4"/>
      <c r="UMN121" s="4"/>
      <c r="UMO121" s="12"/>
      <c r="UMP121" s="4"/>
      <c r="UMR121" s="4"/>
      <c r="UMV121" s="4"/>
      <c r="UMW121" s="12"/>
      <c r="UMX121" s="4"/>
      <c r="UMZ121" s="4"/>
      <c r="UND121" s="4"/>
      <c r="UNE121" s="12"/>
      <c r="UNF121" s="4"/>
      <c r="UNH121" s="4"/>
      <c r="UNL121" s="4"/>
      <c r="UNM121" s="12"/>
      <c r="UNN121" s="4"/>
      <c r="UNP121" s="4"/>
      <c r="UNT121" s="4"/>
      <c r="UNU121" s="12"/>
      <c r="UNV121" s="4"/>
      <c r="UNX121" s="4"/>
      <c r="UOB121" s="4"/>
      <c r="UOC121" s="12"/>
      <c r="UOD121" s="4"/>
      <c r="UOF121" s="4"/>
      <c r="UOJ121" s="4"/>
      <c r="UOK121" s="12"/>
      <c r="UOL121" s="4"/>
      <c r="UON121" s="4"/>
      <c r="UOR121" s="4"/>
      <c r="UOS121" s="12"/>
      <c r="UOT121" s="4"/>
      <c r="UOV121" s="4"/>
      <c r="UOZ121" s="4"/>
      <c r="UPA121" s="12"/>
      <c r="UPB121" s="4"/>
      <c r="UPD121" s="4"/>
      <c r="UPH121" s="4"/>
      <c r="UPI121" s="12"/>
      <c r="UPJ121" s="4"/>
      <c r="UPL121" s="4"/>
      <c r="UPP121" s="4"/>
      <c r="UPQ121" s="12"/>
      <c r="UPR121" s="4"/>
      <c r="UPT121" s="4"/>
      <c r="UPX121" s="4"/>
      <c r="UPY121" s="12"/>
      <c r="UPZ121" s="4"/>
      <c r="UQB121" s="4"/>
      <c r="UQF121" s="4"/>
      <c r="UQG121" s="12"/>
      <c r="UQH121" s="4"/>
      <c r="UQJ121" s="4"/>
      <c r="UQN121" s="4"/>
      <c r="UQO121" s="12"/>
      <c r="UQP121" s="4"/>
      <c r="UQR121" s="4"/>
      <c r="UQV121" s="4"/>
      <c r="UQW121" s="12"/>
      <c r="UQX121" s="4"/>
      <c r="UQZ121" s="4"/>
      <c r="URD121" s="4"/>
      <c r="URE121" s="12"/>
      <c r="URF121" s="4"/>
      <c r="URH121" s="4"/>
      <c r="URL121" s="4"/>
      <c r="URM121" s="12"/>
      <c r="URN121" s="4"/>
      <c r="URP121" s="4"/>
      <c r="URT121" s="4"/>
      <c r="URU121" s="12"/>
      <c r="URV121" s="4"/>
      <c r="URX121" s="4"/>
      <c r="USB121" s="4"/>
      <c r="USC121" s="12"/>
      <c r="USD121" s="4"/>
      <c r="USF121" s="4"/>
      <c r="USJ121" s="4"/>
      <c r="USK121" s="12"/>
      <c r="USL121" s="4"/>
      <c r="USN121" s="4"/>
      <c r="USR121" s="4"/>
      <c r="USS121" s="12"/>
      <c r="UST121" s="4"/>
      <c r="USV121" s="4"/>
      <c r="USZ121" s="4"/>
      <c r="UTA121" s="12"/>
      <c r="UTB121" s="4"/>
      <c r="UTD121" s="4"/>
      <c r="UTH121" s="4"/>
      <c r="UTI121" s="12"/>
      <c r="UTJ121" s="4"/>
      <c r="UTL121" s="4"/>
      <c r="UTP121" s="4"/>
      <c r="UTQ121" s="12"/>
      <c r="UTR121" s="4"/>
      <c r="UTT121" s="4"/>
      <c r="UTX121" s="4"/>
      <c r="UTY121" s="12"/>
      <c r="UTZ121" s="4"/>
      <c r="UUB121" s="4"/>
      <c r="UUF121" s="4"/>
      <c r="UUG121" s="12"/>
      <c r="UUH121" s="4"/>
      <c r="UUJ121" s="4"/>
      <c r="UUN121" s="4"/>
      <c r="UUO121" s="12"/>
      <c r="UUP121" s="4"/>
      <c r="UUR121" s="4"/>
      <c r="UUV121" s="4"/>
      <c r="UUW121" s="12"/>
      <c r="UUX121" s="4"/>
      <c r="UUZ121" s="4"/>
      <c r="UVD121" s="4"/>
      <c r="UVE121" s="12"/>
      <c r="UVF121" s="4"/>
      <c r="UVH121" s="4"/>
      <c r="UVL121" s="4"/>
      <c r="UVM121" s="12"/>
      <c r="UVN121" s="4"/>
      <c r="UVP121" s="4"/>
      <c r="UVT121" s="4"/>
      <c r="UVU121" s="12"/>
      <c r="UVV121" s="4"/>
      <c r="UVX121" s="4"/>
      <c r="UWB121" s="4"/>
      <c r="UWC121" s="12"/>
      <c r="UWD121" s="4"/>
      <c r="UWF121" s="4"/>
      <c r="UWJ121" s="4"/>
      <c r="UWK121" s="12"/>
      <c r="UWL121" s="4"/>
      <c r="UWN121" s="4"/>
      <c r="UWR121" s="4"/>
      <c r="UWS121" s="12"/>
      <c r="UWT121" s="4"/>
      <c r="UWV121" s="4"/>
      <c r="UWZ121" s="4"/>
      <c r="UXA121" s="12"/>
      <c r="UXB121" s="4"/>
      <c r="UXD121" s="4"/>
      <c r="UXH121" s="4"/>
      <c r="UXI121" s="12"/>
      <c r="UXJ121" s="4"/>
      <c r="UXL121" s="4"/>
      <c r="UXP121" s="4"/>
      <c r="UXQ121" s="12"/>
      <c r="UXR121" s="4"/>
      <c r="UXT121" s="4"/>
      <c r="UXX121" s="4"/>
      <c r="UXY121" s="12"/>
      <c r="UXZ121" s="4"/>
      <c r="UYB121" s="4"/>
      <c r="UYF121" s="4"/>
      <c r="UYG121" s="12"/>
      <c r="UYH121" s="4"/>
      <c r="UYJ121" s="4"/>
      <c r="UYN121" s="4"/>
      <c r="UYO121" s="12"/>
      <c r="UYP121" s="4"/>
      <c r="UYR121" s="4"/>
      <c r="UYV121" s="4"/>
      <c r="UYW121" s="12"/>
      <c r="UYX121" s="4"/>
      <c r="UYZ121" s="4"/>
      <c r="UZD121" s="4"/>
      <c r="UZE121" s="12"/>
      <c r="UZF121" s="4"/>
      <c r="UZH121" s="4"/>
      <c r="UZL121" s="4"/>
      <c r="UZM121" s="12"/>
      <c r="UZN121" s="4"/>
      <c r="UZP121" s="4"/>
      <c r="UZT121" s="4"/>
      <c r="UZU121" s="12"/>
      <c r="UZV121" s="4"/>
      <c r="UZX121" s="4"/>
      <c r="VAB121" s="4"/>
      <c r="VAC121" s="12"/>
      <c r="VAD121" s="4"/>
      <c r="VAF121" s="4"/>
      <c r="VAJ121" s="4"/>
      <c r="VAK121" s="12"/>
      <c r="VAL121" s="4"/>
      <c r="VAN121" s="4"/>
      <c r="VAR121" s="4"/>
      <c r="VAS121" s="12"/>
      <c r="VAT121" s="4"/>
      <c r="VAV121" s="4"/>
      <c r="VAZ121" s="4"/>
      <c r="VBA121" s="12"/>
      <c r="VBB121" s="4"/>
      <c r="VBD121" s="4"/>
      <c r="VBH121" s="4"/>
      <c r="VBI121" s="12"/>
      <c r="VBJ121" s="4"/>
      <c r="VBL121" s="4"/>
      <c r="VBP121" s="4"/>
      <c r="VBQ121" s="12"/>
      <c r="VBR121" s="4"/>
      <c r="VBT121" s="4"/>
      <c r="VBX121" s="4"/>
      <c r="VBY121" s="12"/>
      <c r="VBZ121" s="4"/>
      <c r="VCB121" s="4"/>
      <c r="VCF121" s="4"/>
      <c r="VCG121" s="12"/>
      <c r="VCH121" s="4"/>
      <c r="VCJ121" s="4"/>
      <c r="VCN121" s="4"/>
      <c r="VCO121" s="12"/>
      <c r="VCP121" s="4"/>
      <c r="VCR121" s="4"/>
      <c r="VCV121" s="4"/>
      <c r="VCW121" s="12"/>
      <c r="VCX121" s="4"/>
      <c r="VCZ121" s="4"/>
      <c r="VDD121" s="4"/>
      <c r="VDE121" s="12"/>
      <c r="VDF121" s="4"/>
      <c r="VDH121" s="4"/>
      <c r="VDL121" s="4"/>
      <c r="VDM121" s="12"/>
      <c r="VDN121" s="4"/>
      <c r="VDP121" s="4"/>
      <c r="VDT121" s="4"/>
      <c r="VDU121" s="12"/>
      <c r="VDV121" s="4"/>
      <c r="VDX121" s="4"/>
      <c r="VEB121" s="4"/>
      <c r="VEC121" s="12"/>
      <c r="VED121" s="4"/>
      <c r="VEF121" s="4"/>
      <c r="VEJ121" s="4"/>
      <c r="VEK121" s="12"/>
      <c r="VEL121" s="4"/>
      <c r="VEN121" s="4"/>
      <c r="VER121" s="4"/>
      <c r="VES121" s="12"/>
      <c r="VET121" s="4"/>
      <c r="VEV121" s="4"/>
      <c r="VEZ121" s="4"/>
      <c r="VFA121" s="12"/>
      <c r="VFB121" s="4"/>
      <c r="VFD121" s="4"/>
      <c r="VFH121" s="4"/>
      <c r="VFI121" s="12"/>
      <c r="VFJ121" s="4"/>
      <c r="VFL121" s="4"/>
      <c r="VFP121" s="4"/>
      <c r="VFQ121" s="12"/>
      <c r="VFR121" s="4"/>
      <c r="VFT121" s="4"/>
      <c r="VFX121" s="4"/>
      <c r="VFY121" s="12"/>
      <c r="VFZ121" s="4"/>
      <c r="VGB121" s="4"/>
      <c r="VGF121" s="4"/>
      <c r="VGG121" s="12"/>
      <c r="VGH121" s="4"/>
      <c r="VGJ121" s="4"/>
      <c r="VGN121" s="4"/>
      <c r="VGO121" s="12"/>
      <c r="VGP121" s="4"/>
      <c r="VGR121" s="4"/>
      <c r="VGV121" s="4"/>
      <c r="VGW121" s="12"/>
      <c r="VGX121" s="4"/>
      <c r="VGZ121" s="4"/>
      <c r="VHD121" s="4"/>
      <c r="VHE121" s="12"/>
      <c r="VHF121" s="4"/>
      <c r="VHH121" s="4"/>
      <c r="VHL121" s="4"/>
      <c r="VHM121" s="12"/>
      <c r="VHN121" s="4"/>
      <c r="VHP121" s="4"/>
      <c r="VHT121" s="4"/>
      <c r="VHU121" s="12"/>
      <c r="VHV121" s="4"/>
      <c r="VHX121" s="4"/>
      <c r="VIB121" s="4"/>
      <c r="VIC121" s="12"/>
      <c r="VID121" s="4"/>
      <c r="VIF121" s="4"/>
      <c r="VIJ121" s="4"/>
      <c r="VIK121" s="12"/>
      <c r="VIL121" s="4"/>
      <c r="VIN121" s="4"/>
      <c r="VIR121" s="4"/>
      <c r="VIS121" s="12"/>
      <c r="VIT121" s="4"/>
      <c r="VIV121" s="4"/>
      <c r="VIZ121" s="4"/>
      <c r="VJA121" s="12"/>
      <c r="VJB121" s="4"/>
      <c r="VJD121" s="4"/>
      <c r="VJH121" s="4"/>
      <c r="VJI121" s="12"/>
      <c r="VJJ121" s="4"/>
      <c r="VJL121" s="4"/>
      <c r="VJP121" s="4"/>
      <c r="VJQ121" s="12"/>
      <c r="VJR121" s="4"/>
      <c r="VJT121" s="4"/>
      <c r="VJX121" s="4"/>
      <c r="VJY121" s="12"/>
      <c r="VJZ121" s="4"/>
      <c r="VKB121" s="4"/>
      <c r="VKF121" s="4"/>
      <c r="VKG121" s="12"/>
      <c r="VKH121" s="4"/>
      <c r="VKJ121" s="4"/>
      <c r="VKN121" s="4"/>
      <c r="VKO121" s="12"/>
      <c r="VKP121" s="4"/>
      <c r="VKR121" s="4"/>
      <c r="VKV121" s="4"/>
      <c r="VKW121" s="12"/>
      <c r="VKX121" s="4"/>
      <c r="VKZ121" s="4"/>
      <c r="VLD121" s="4"/>
      <c r="VLE121" s="12"/>
      <c r="VLF121" s="4"/>
      <c r="VLH121" s="4"/>
      <c r="VLL121" s="4"/>
      <c r="VLM121" s="12"/>
      <c r="VLN121" s="4"/>
      <c r="VLP121" s="4"/>
      <c r="VLT121" s="4"/>
      <c r="VLU121" s="12"/>
      <c r="VLV121" s="4"/>
      <c r="VLX121" s="4"/>
      <c r="VMB121" s="4"/>
      <c r="VMC121" s="12"/>
      <c r="VMD121" s="4"/>
      <c r="VMF121" s="4"/>
      <c r="VMJ121" s="4"/>
      <c r="VMK121" s="12"/>
      <c r="VML121" s="4"/>
      <c r="VMN121" s="4"/>
      <c r="VMR121" s="4"/>
      <c r="VMS121" s="12"/>
      <c r="VMT121" s="4"/>
      <c r="VMV121" s="4"/>
      <c r="VMZ121" s="4"/>
      <c r="VNA121" s="12"/>
      <c r="VNB121" s="4"/>
      <c r="VND121" s="4"/>
      <c r="VNH121" s="4"/>
      <c r="VNI121" s="12"/>
      <c r="VNJ121" s="4"/>
      <c r="VNL121" s="4"/>
      <c r="VNP121" s="4"/>
      <c r="VNQ121" s="12"/>
      <c r="VNR121" s="4"/>
      <c r="VNT121" s="4"/>
      <c r="VNX121" s="4"/>
      <c r="VNY121" s="12"/>
      <c r="VNZ121" s="4"/>
      <c r="VOB121" s="4"/>
      <c r="VOF121" s="4"/>
      <c r="VOG121" s="12"/>
      <c r="VOH121" s="4"/>
      <c r="VOJ121" s="4"/>
      <c r="VON121" s="4"/>
      <c r="VOO121" s="12"/>
      <c r="VOP121" s="4"/>
      <c r="VOR121" s="4"/>
      <c r="VOV121" s="4"/>
      <c r="VOW121" s="12"/>
      <c r="VOX121" s="4"/>
      <c r="VOZ121" s="4"/>
      <c r="VPD121" s="4"/>
      <c r="VPE121" s="12"/>
      <c r="VPF121" s="4"/>
      <c r="VPH121" s="4"/>
      <c r="VPL121" s="4"/>
      <c r="VPM121" s="12"/>
      <c r="VPN121" s="4"/>
      <c r="VPP121" s="4"/>
      <c r="VPT121" s="4"/>
      <c r="VPU121" s="12"/>
      <c r="VPV121" s="4"/>
      <c r="VPX121" s="4"/>
      <c r="VQB121" s="4"/>
      <c r="VQC121" s="12"/>
      <c r="VQD121" s="4"/>
      <c r="VQF121" s="4"/>
      <c r="VQJ121" s="4"/>
      <c r="VQK121" s="12"/>
      <c r="VQL121" s="4"/>
      <c r="VQN121" s="4"/>
      <c r="VQR121" s="4"/>
      <c r="VQS121" s="12"/>
      <c r="VQT121" s="4"/>
      <c r="VQV121" s="4"/>
      <c r="VQZ121" s="4"/>
      <c r="VRA121" s="12"/>
      <c r="VRB121" s="4"/>
      <c r="VRD121" s="4"/>
      <c r="VRH121" s="4"/>
      <c r="VRI121" s="12"/>
      <c r="VRJ121" s="4"/>
      <c r="VRL121" s="4"/>
      <c r="VRP121" s="4"/>
      <c r="VRQ121" s="12"/>
      <c r="VRR121" s="4"/>
      <c r="VRT121" s="4"/>
      <c r="VRX121" s="4"/>
      <c r="VRY121" s="12"/>
      <c r="VRZ121" s="4"/>
      <c r="VSB121" s="4"/>
      <c r="VSF121" s="4"/>
      <c r="VSG121" s="12"/>
      <c r="VSH121" s="4"/>
      <c r="VSJ121" s="4"/>
      <c r="VSN121" s="4"/>
      <c r="VSO121" s="12"/>
      <c r="VSP121" s="4"/>
      <c r="VSR121" s="4"/>
      <c r="VSV121" s="4"/>
      <c r="VSW121" s="12"/>
      <c r="VSX121" s="4"/>
      <c r="VSZ121" s="4"/>
      <c r="VTD121" s="4"/>
      <c r="VTE121" s="12"/>
      <c r="VTF121" s="4"/>
      <c r="VTH121" s="4"/>
      <c r="VTL121" s="4"/>
      <c r="VTM121" s="12"/>
      <c r="VTN121" s="4"/>
      <c r="VTP121" s="4"/>
      <c r="VTT121" s="4"/>
      <c r="VTU121" s="12"/>
      <c r="VTV121" s="4"/>
      <c r="VTX121" s="4"/>
      <c r="VUB121" s="4"/>
      <c r="VUC121" s="12"/>
      <c r="VUD121" s="4"/>
      <c r="VUF121" s="4"/>
      <c r="VUJ121" s="4"/>
      <c r="VUK121" s="12"/>
      <c r="VUL121" s="4"/>
      <c r="VUN121" s="4"/>
      <c r="VUR121" s="4"/>
      <c r="VUS121" s="12"/>
      <c r="VUT121" s="4"/>
      <c r="VUV121" s="4"/>
      <c r="VUZ121" s="4"/>
      <c r="VVA121" s="12"/>
      <c r="VVB121" s="4"/>
      <c r="VVD121" s="4"/>
      <c r="VVH121" s="4"/>
      <c r="VVI121" s="12"/>
      <c r="VVJ121" s="4"/>
      <c r="VVL121" s="4"/>
      <c r="VVP121" s="4"/>
      <c r="VVQ121" s="12"/>
      <c r="VVR121" s="4"/>
      <c r="VVT121" s="4"/>
      <c r="VVX121" s="4"/>
      <c r="VVY121" s="12"/>
      <c r="VVZ121" s="4"/>
      <c r="VWB121" s="4"/>
      <c r="VWF121" s="4"/>
      <c r="VWG121" s="12"/>
      <c r="VWH121" s="4"/>
      <c r="VWJ121" s="4"/>
      <c r="VWN121" s="4"/>
      <c r="VWO121" s="12"/>
      <c r="VWP121" s="4"/>
      <c r="VWR121" s="4"/>
      <c r="VWV121" s="4"/>
      <c r="VWW121" s="12"/>
      <c r="VWX121" s="4"/>
      <c r="VWZ121" s="4"/>
      <c r="VXD121" s="4"/>
      <c r="VXE121" s="12"/>
      <c r="VXF121" s="4"/>
      <c r="VXH121" s="4"/>
      <c r="VXL121" s="4"/>
      <c r="VXM121" s="12"/>
      <c r="VXN121" s="4"/>
      <c r="VXP121" s="4"/>
      <c r="VXT121" s="4"/>
      <c r="VXU121" s="12"/>
      <c r="VXV121" s="4"/>
      <c r="VXX121" s="4"/>
      <c r="VYB121" s="4"/>
      <c r="VYC121" s="12"/>
      <c r="VYD121" s="4"/>
      <c r="VYF121" s="4"/>
      <c r="VYJ121" s="4"/>
      <c r="VYK121" s="12"/>
      <c r="VYL121" s="4"/>
      <c r="VYN121" s="4"/>
      <c r="VYR121" s="4"/>
      <c r="VYS121" s="12"/>
      <c r="VYT121" s="4"/>
      <c r="VYV121" s="4"/>
      <c r="VYZ121" s="4"/>
      <c r="VZA121" s="12"/>
      <c r="VZB121" s="4"/>
      <c r="VZD121" s="4"/>
      <c r="VZH121" s="4"/>
      <c r="VZI121" s="12"/>
      <c r="VZJ121" s="4"/>
      <c r="VZL121" s="4"/>
      <c r="VZP121" s="4"/>
      <c r="VZQ121" s="12"/>
      <c r="VZR121" s="4"/>
      <c r="VZT121" s="4"/>
      <c r="VZX121" s="4"/>
      <c r="VZY121" s="12"/>
      <c r="VZZ121" s="4"/>
      <c r="WAB121" s="4"/>
      <c r="WAF121" s="4"/>
      <c r="WAG121" s="12"/>
      <c r="WAH121" s="4"/>
      <c r="WAJ121" s="4"/>
      <c r="WAN121" s="4"/>
      <c r="WAO121" s="12"/>
      <c r="WAP121" s="4"/>
      <c r="WAR121" s="4"/>
      <c r="WAV121" s="4"/>
      <c r="WAW121" s="12"/>
      <c r="WAX121" s="4"/>
      <c r="WAZ121" s="4"/>
      <c r="WBD121" s="4"/>
      <c r="WBE121" s="12"/>
      <c r="WBF121" s="4"/>
      <c r="WBH121" s="4"/>
      <c r="WBL121" s="4"/>
      <c r="WBM121" s="12"/>
      <c r="WBN121" s="4"/>
      <c r="WBP121" s="4"/>
      <c r="WBT121" s="4"/>
      <c r="WBU121" s="12"/>
      <c r="WBV121" s="4"/>
      <c r="WBX121" s="4"/>
      <c r="WCB121" s="4"/>
      <c r="WCC121" s="12"/>
      <c r="WCD121" s="4"/>
      <c r="WCF121" s="4"/>
      <c r="WCJ121" s="4"/>
      <c r="WCK121" s="12"/>
      <c r="WCL121" s="4"/>
      <c r="WCN121" s="4"/>
      <c r="WCR121" s="4"/>
      <c r="WCS121" s="12"/>
      <c r="WCT121" s="4"/>
      <c r="WCV121" s="4"/>
      <c r="WCZ121" s="4"/>
      <c r="WDA121" s="12"/>
      <c r="WDB121" s="4"/>
      <c r="WDD121" s="4"/>
      <c r="WDH121" s="4"/>
      <c r="WDI121" s="12"/>
      <c r="WDJ121" s="4"/>
      <c r="WDL121" s="4"/>
      <c r="WDP121" s="4"/>
      <c r="WDQ121" s="12"/>
      <c r="WDR121" s="4"/>
      <c r="WDT121" s="4"/>
      <c r="WDX121" s="4"/>
      <c r="WDY121" s="12"/>
      <c r="WDZ121" s="4"/>
      <c r="WEB121" s="4"/>
      <c r="WEF121" s="4"/>
      <c r="WEG121" s="12"/>
      <c r="WEH121" s="4"/>
      <c r="WEJ121" s="4"/>
      <c r="WEN121" s="4"/>
      <c r="WEO121" s="12"/>
      <c r="WEP121" s="4"/>
      <c r="WER121" s="4"/>
      <c r="WEV121" s="4"/>
      <c r="WEW121" s="12"/>
      <c r="WEX121" s="4"/>
      <c r="WEZ121" s="4"/>
      <c r="WFD121" s="4"/>
      <c r="WFE121" s="12"/>
      <c r="WFF121" s="4"/>
      <c r="WFH121" s="4"/>
      <c r="WFL121" s="4"/>
      <c r="WFM121" s="12"/>
      <c r="WFN121" s="4"/>
      <c r="WFP121" s="4"/>
      <c r="WFT121" s="4"/>
      <c r="WFU121" s="12"/>
      <c r="WFV121" s="4"/>
      <c r="WFX121" s="4"/>
      <c r="WGB121" s="4"/>
      <c r="WGC121" s="12"/>
      <c r="WGD121" s="4"/>
      <c r="WGF121" s="4"/>
      <c r="WGJ121" s="4"/>
      <c r="WGK121" s="12"/>
      <c r="WGL121" s="4"/>
      <c r="WGN121" s="4"/>
      <c r="WGR121" s="4"/>
      <c r="WGS121" s="12"/>
      <c r="WGT121" s="4"/>
      <c r="WGV121" s="4"/>
      <c r="WGZ121" s="4"/>
      <c r="WHA121" s="12"/>
      <c r="WHB121" s="4"/>
      <c r="WHD121" s="4"/>
      <c r="WHH121" s="4"/>
      <c r="WHI121" s="12"/>
      <c r="WHJ121" s="4"/>
      <c r="WHL121" s="4"/>
      <c r="WHP121" s="4"/>
      <c r="WHQ121" s="12"/>
      <c r="WHR121" s="4"/>
      <c r="WHT121" s="4"/>
      <c r="WHX121" s="4"/>
      <c r="WHY121" s="12"/>
      <c r="WHZ121" s="4"/>
      <c r="WIB121" s="4"/>
      <c r="WIF121" s="4"/>
      <c r="WIG121" s="12"/>
      <c r="WIH121" s="4"/>
      <c r="WIJ121" s="4"/>
      <c r="WIN121" s="4"/>
      <c r="WIO121" s="12"/>
      <c r="WIP121" s="4"/>
      <c r="WIR121" s="4"/>
      <c r="WIV121" s="4"/>
      <c r="WIW121" s="12"/>
      <c r="WIX121" s="4"/>
      <c r="WIZ121" s="4"/>
      <c r="WJD121" s="4"/>
      <c r="WJE121" s="12"/>
      <c r="WJF121" s="4"/>
      <c r="WJH121" s="4"/>
      <c r="WJL121" s="4"/>
      <c r="WJM121" s="12"/>
      <c r="WJN121" s="4"/>
      <c r="WJP121" s="4"/>
      <c r="WJT121" s="4"/>
      <c r="WJU121" s="12"/>
      <c r="WJV121" s="4"/>
      <c r="WJX121" s="4"/>
      <c r="WKB121" s="4"/>
      <c r="WKC121" s="12"/>
      <c r="WKD121" s="4"/>
      <c r="WKF121" s="4"/>
      <c r="WKJ121" s="4"/>
      <c r="WKK121" s="12"/>
      <c r="WKL121" s="4"/>
      <c r="WKN121" s="4"/>
      <c r="WKR121" s="4"/>
      <c r="WKS121" s="12"/>
      <c r="WKT121" s="4"/>
      <c r="WKV121" s="4"/>
      <c r="WKZ121" s="4"/>
      <c r="WLA121" s="12"/>
      <c r="WLB121" s="4"/>
      <c r="WLD121" s="4"/>
      <c r="WLH121" s="4"/>
      <c r="WLI121" s="12"/>
      <c r="WLJ121" s="4"/>
      <c r="WLL121" s="4"/>
      <c r="WLP121" s="4"/>
      <c r="WLQ121" s="12"/>
      <c r="WLR121" s="4"/>
      <c r="WLT121" s="4"/>
      <c r="WLX121" s="4"/>
      <c r="WLY121" s="12"/>
      <c r="WLZ121" s="4"/>
      <c r="WMB121" s="4"/>
      <c r="WMF121" s="4"/>
      <c r="WMG121" s="12"/>
      <c r="WMH121" s="4"/>
      <c r="WMJ121" s="4"/>
      <c r="WMN121" s="4"/>
      <c r="WMO121" s="12"/>
      <c r="WMP121" s="4"/>
      <c r="WMR121" s="4"/>
      <c r="WMV121" s="4"/>
      <c r="WMW121" s="12"/>
      <c r="WMX121" s="4"/>
      <c r="WMZ121" s="4"/>
      <c r="WND121" s="4"/>
      <c r="WNE121" s="12"/>
      <c r="WNF121" s="4"/>
      <c r="WNH121" s="4"/>
      <c r="WNL121" s="4"/>
      <c r="WNM121" s="12"/>
      <c r="WNN121" s="4"/>
      <c r="WNP121" s="4"/>
      <c r="WNT121" s="4"/>
      <c r="WNU121" s="12"/>
      <c r="WNV121" s="4"/>
      <c r="WNX121" s="4"/>
      <c r="WOB121" s="4"/>
      <c r="WOC121" s="12"/>
      <c r="WOD121" s="4"/>
      <c r="WOF121" s="4"/>
      <c r="WOJ121" s="4"/>
      <c r="WOK121" s="12"/>
      <c r="WOL121" s="4"/>
      <c r="WON121" s="4"/>
      <c r="WOR121" s="4"/>
      <c r="WOS121" s="12"/>
      <c r="WOT121" s="4"/>
      <c r="WOV121" s="4"/>
      <c r="WOZ121" s="4"/>
      <c r="WPA121" s="12"/>
      <c r="WPB121" s="4"/>
      <c r="WPD121" s="4"/>
      <c r="WPH121" s="4"/>
      <c r="WPI121" s="12"/>
      <c r="WPJ121" s="4"/>
      <c r="WPL121" s="4"/>
      <c r="WPP121" s="4"/>
      <c r="WPQ121" s="12"/>
      <c r="WPR121" s="4"/>
      <c r="WPT121" s="4"/>
      <c r="WPX121" s="4"/>
      <c r="WPY121" s="12"/>
      <c r="WPZ121" s="4"/>
      <c r="WQB121" s="4"/>
      <c r="WQF121" s="4"/>
      <c r="WQG121" s="12"/>
      <c r="WQH121" s="4"/>
      <c r="WQJ121" s="4"/>
      <c r="WQN121" s="4"/>
      <c r="WQO121" s="12"/>
      <c r="WQP121" s="4"/>
      <c r="WQR121" s="4"/>
      <c r="WQV121" s="4"/>
      <c r="WQW121" s="12"/>
      <c r="WQX121" s="4"/>
      <c r="WQZ121" s="4"/>
      <c r="WRD121" s="4"/>
      <c r="WRE121" s="12"/>
      <c r="WRF121" s="4"/>
      <c r="WRH121" s="4"/>
      <c r="WRL121" s="4"/>
      <c r="WRM121" s="12"/>
      <c r="WRN121" s="4"/>
      <c r="WRP121" s="4"/>
      <c r="WRT121" s="4"/>
      <c r="WRU121" s="12"/>
      <c r="WRV121" s="4"/>
      <c r="WRX121" s="4"/>
      <c r="WSB121" s="4"/>
      <c r="WSC121" s="12"/>
      <c r="WSD121" s="4"/>
      <c r="WSF121" s="4"/>
      <c r="WSJ121" s="4"/>
      <c r="WSK121" s="12"/>
      <c r="WSL121" s="4"/>
      <c r="WSN121" s="4"/>
      <c r="WSR121" s="4"/>
      <c r="WSS121" s="12"/>
      <c r="WST121" s="4"/>
      <c r="WSV121" s="4"/>
      <c r="WSZ121" s="4"/>
      <c r="WTA121" s="12"/>
      <c r="WTB121" s="4"/>
      <c r="WTD121" s="4"/>
      <c r="WTH121" s="4"/>
      <c r="WTI121" s="12"/>
      <c r="WTJ121" s="4"/>
      <c r="WTL121" s="4"/>
      <c r="WTP121" s="4"/>
      <c r="WTQ121" s="12"/>
      <c r="WTR121" s="4"/>
      <c r="WTT121" s="4"/>
      <c r="WTX121" s="4"/>
      <c r="WTY121" s="12"/>
      <c r="WTZ121" s="4"/>
      <c r="WUB121" s="4"/>
      <c r="WUF121" s="4"/>
      <c r="WUG121" s="12"/>
      <c r="WUH121" s="4"/>
      <c r="WUJ121" s="4"/>
      <c r="WUN121" s="4"/>
      <c r="WUO121" s="12"/>
      <c r="WUP121" s="4"/>
      <c r="WUR121" s="4"/>
      <c r="WUV121" s="4"/>
      <c r="WUW121" s="12"/>
      <c r="WUX121" s="4"/>
      <c r="WUZ121" s="4"/>
      <c r="WVD121" s="4"/>
      <c r="WVE121" s="12"/>
      <c r="WVF121" s="4"/>
      <c r="WVH121" s="4"/>
      <c r="WVL121" s="4"/>
      <c r="WVM121" s="12"/>
      <c r="WVN121" s="4"/>
      <c r="WVP121" s="4"/>
      <c r="WVT121" s="4"/>
      <c r="WVU121" s="12"/>
      <c r="WVV121" s="4"/>
      <c r="WVX121" s="4"/>
      <c r="WWB121" s="4"/>
      <c r="WWC121" s="12"/>
      <c r="WWD121" s="4"/>
      <c r="WWF121" s="4"/>
      <c r="WWJ121" s="4"/>
      <c r="WWK121" s="12"/>
      <c r="WWL121" s="4"/>
      <c r="WWN121" s="4"/>
      <c r="WWR121" s="4"/>
      <c r="WWS121" s="12"/>
      <c r="WWT121" s="4"/>
      <c r="WWV121" s="4"/>
      <c r="WWZ121" s="4"/>
      <c r="WXA121" s="12"/>
      <c r="WXB121" s="4"/>
      <c r="WXD121" s="4"/>
      <c r="WXH121" s="4"/>
      <c r="WXI121" s="12"/>
      <c r="WXJ121" s="4"/>
      <c r="WXL121" s="4"/>
      <c r="WXP121" s="4"/>
      <c r="WXQ121" s="12"/>
      <c r="WXR121" s="4"/>
      <c r="WXT121" s="4"/>
      <c r="WXX121" s="4"/>
      <c r="WXY121" s="12"/>
      <c r="WXZ121" s="4"/>
      <c r="WYB121" s="4"/>
      <c r="WYF121" s="4"/>
      <c r="WYG121" s="12"/>
      <c r="WYH121" s="4"/>
      <c r="WYJ121" s="4"/>
      <c r="WYN121" s="4"/>
      <c r="WYO121" s="12"/>
      <c r="WYP121" s="4"/>
      <c r="WYR121" s="4"/>
      <c r="WYV121" s="4"/>
      <c r="WYW121" s="12"/>
      <c r="WYX121" s="4"/>
      <c r="WYZ121" s="4"/>
      <c r="WZD121" s="4"/>
      <c r="WZE121" s="12"/>
      <c r="WZF121" s="4"/>
      <c r="WZH121" s="4"/>
      <c r="WZL121" s="4"/>
      <c r="WZM121" s="12"/>
      <c r="WZN121" s="4"/>
      <c r="WZP121" s="4"/>
      <c r="WZT121" s="4"/>
      <c r="WZU121" s="12"/>
      <c r="WZV121" s="4"/>
      <c r="WZX121" s="4"/>
      <c r="XAB121" s="4"/>
      <c r="XAC121" s="12"/>
      <c r="XAD121" s="4"/>
      <c r="XAF121" s="4"/>
      <c r="XAJ121" s="4"/>
      <c r="XAK121" s="12"/>
      <c r="XAL121" s="4"/>
      <c r="XAN121" s="4"/>
      <c r="XAR121" s="4"/>
      <c r="XAS121" s="12"/>
      <c r="XAT121" s="4"/>
      <c r="XAV121" s="4"/>
      <c r="XAZ121" s="4"/>
      <c r="XBA121" s="12"/>
      <c r="XBB121" s="4"/>
      <c r="XBD121" s="4"/>
      <c r="XBH121" s="4"/>
      <c r="XBI121" s="12"/>
      <c r="XBJ121" s="4"/>
      <c r="XBL121" s="4"/>
      <c r="XBP121" s="4"/>
      <c r="XBQ121" s="12"/>
      <c r="XBR121" s="4"/>
      <c r="XBT121" s="4"/>
      <c r="XBX121" s="4"/>
      <c r="XBY121" s="12"/>
      <c r="XBZ121" s="4"/>
      <c r="XCB121" s="4"/>
      <c r="XCF121" s="4"/>
      <c r="XCG121" s="12"/>
      <c r="XCH121" s="4"/>
      <c r="XCJ121" s="4"/>
      <c r="XCN121" s="4"/>
      <c r="XCO121" s="12"/>
      <c r="XCP121" s="4"/>
      <c r="XCR121" s="4"/>
      <c r="XCV121" s="4"/>
      <c r="XCW121" s="12"/>
      <c r="XCX121" s="4"/>
      <c r="XCZ121" s="4"/>
      <c r="XDD121" s="4"/>
      <c r="XDE121" s="12"/>
      <c r="XDF121" s="4"/>
      <c r="XDH121" s="4"/>
      <c r="XDL121" s="4"/>
      <c r="XDM121" s="12"/>
      <c r="XDN121" s="4"/>
      <c r="XDP121" s="4"/>
      <c r="XDT121" s="4"/>
      <c r="XDU121" s="12"/>
      <c r="XDV121" s="4"/>
      <c r="XDX121" s="4"/>
      <c r="XEB121" s="4"/>
      <c r="XEC121" s="12"/>
      <c r="XED121" s="4"/>
      <c r="XEF121" s="4"/>
      <c r="XEJ121" s="4"/>
      <c r="XEK121" s="12"/>
      <c r="XEL121" s="4"/>
      <c r="XEN121" s="4"/>
      <c r="XER121" s="4"/>
      <c r="XES121" s="12"/>
      <c r="XET121" s="4"/>
      <c r="XEV121" s="4"/>
      <c r="XEZ121" s="4"/>
      <c r="XFA121" s="12"/>
      <c r="XFB121" s="4"/>
      <c r="XFD121" s="4"/>
    </row>
    <row r="122" spans="1:1024 1027:2048 2051:3072 3075:4096 4099:5120 5123:6144 6147:7168 7171:8192 8195:9216 9219:10240 10243:11264 11267:12288 12291:13312 13315:14336 14339:15360 15363:16384" x14ac:dyDescent="0.3">
      <c r="C122" s="1" t="s">
        <v>540</v>
      </c>
      <c r="D122" s="4" t="str" cm="1">
        <f t="array" ref="D122:F122">IFERROR(VLOOKUP(C122,[1]MA!$A$6:$D$32,{2,3,4},0),IFERROR(VLOOKUP(C122,[1]MO!$A$6:$D$26,{2,3,4},0),IFERROR(VLOOKUP(C122,[1]MQ!$A$6:$D$26,{2,3,4},0),IFERROR(VLOOKUP(C122,[1]BA!$A$6:$H$184,{2,5,8},0),{"No encontrado","X","X"}))))</f>
        <v>CURACRETO</v>
      </c>
      <c r="E122" s="12" t="str">
        <v>Lt</v>
      </c>
      <c r="F122" s="4">
        <v>45</v>
      </c>
      <c r="G122" s="1">
        <f>9/5</f>
        <v>1.8</v>
      </c>
      <c r="H122" s="4">
        <f t="shared" ref="H122" si="10237">G122*F122</f>
        <v>81</v>
      </c>
      <c r="J122" s="1" t="s">
        <v>582</v>
      </c>
      <c r="L122" s="4"/>
      <c r="M122" s="12"/>
      <c r="N122" s="4"/>
      <c r="P122" s="4"/>
      <c r="T122" s="4"/>
      <c r="U122" s="12"/>
      <c r="V122" s="4"/>
      <c r="X122" s="4"/>
      <c r="AB122" s="4"/>
      <c r="AC122" s="12"/>
      <c r="AD122" s="4"/>
      <c r="AF122" s="4"/>
      <c r="AJ122" s="4"/>
      <c r="AK122" s="12"/>
      <c r="AL122" s="4"/>
      <c r="AN122" s="4"/>
      <c r="AR122" s="4"/>
      <c r="AS122" s="12"/>
      <c r="AT122" s="4"/>
      <c r="AV122" s="4"/>
      <c r="AZ122" s="4"/>
      <c r="BA122" s="12"/>
      <c r="BB122" s="4"/>
      <c r="BD122" s="4"/>
      <c r="BH122" s="4"/>
      <c r="BI122" s="12"/>
      <c r="BJ122" s="4"/>
      <c r="BL122" s="4"/>
      <c r="BP122" s="4"/>
      <c r="BQ122" s="12"/>
      <c r="BR122" s="4"/>
      <c r="BT122" s="4"/>
      <c r="BX122" s="4"/>
      <c r="BY122" s="12"/>
      <c r="BZ122" s="4"/>
      <c r="CB122" s="4"/>
      <c r="CF122" s="4"/>
      <c r="CG122" s="12"/>
      <c r="CH122" s="4"/>
      <c r="CJ122" s="4"/>
      <c r="CN122" s="4"/>
      <c r="CO122" s="12"/>
      <c r="CP122" s="4"/>
      <c r="CR122" s="4"/>
      <c r="CV122" s="4"/>
      <c r="CW122" s="12"/>
      <c r="CX122" s="4"/>
      <c r="CZ122" s="4"/>
      <c r="DD122" s="4"/>
      <c r="DE122" s="12"/>
      <c r="DF122" s="4"/>
      <c r="DH122" s="4"/>
      <c r="DL122" s="4"/>
      <c r="DM122" s="12"/>
      <c r="DN122" s="4"/>
      <c r="DP122" s="4"/>
      <c r="DT122" s="4"/>
      <c r="DU122" s="12"/>
      <c r="DV122" s="4"/>
      <c r="DX122" s="4"/>
      <c r="EB122" s="4"/>
      <c r="EC122" s="12"/>
      <c r="ED122" s="4"/>
      <c r="EF122" s="4"/>
      <c r="EJ122" s="4"/>
      <c r="EK122" s="12"/>
      <c r="EL122" s="4"/>
      <c r="EN122" s="4"/>
      <c r="ER122" s="4"/>
      <c r="ES122" s="12"/>
      <c r="ET122" s="4"/>
      <c r="EV122" s="4"/>
      <c r="EZ122" s="4"/>
      <c r="FA122" s="12"/>
      <c r="FB122" s="4"/>
      <c r="FD122" s="4"/>
      <c r="FH122" s="4"/>
      <c r="FI122" s="12"/>
      <c r="FJ122" s="4"/>
      <c r="FL122" s="4"/>
      <c r="FP122" s="4"/>
      <c r="FQ122" s="12"/>
      <c r="FR122" s="4"/>
      <c r="FT122" s="4"/>
      <c r="FX122" s="4"/>
      <c r="FY122" s="12"/>
      <c r="FZ122" s="4"/>
      <c r="GB122" s="4"/>
      <c r="GF122" s="4"/>
      <c r="GG122" s="12"/>
      <c r="GH122" s="4"/>
      <c r="GJ122" s="4"/>
      <c r="GN122" s="4"/>
      <c r="GO122" s="12"/>
      <c r="GP122" s="4"/>
      <c r="GR122" s="4"/>
      <c r="GV122" s="4"/>
      <c r="GW122" s="12"/>
      <c r="GX122" s="4"/>
      <c r="GZ122" s="4"/>
      <c r="HD122" s="4"/>
      <c r="HE122" s="12"/>
      <c r="HF122" s="4"/>
      <c r="HH122" s="4"/>
      <c r="HL122" s="4"/>
      <c r="HM122" s="12"/>
      <c r="HN122" s="4"/>
      <c r="HP122" s="4"/>
      <c r="HT122" s="4"/>
      <c r="HU122" s="12"/>
      <c r="HV122" s="4"/>
      <c r="HX122" s="4"/>
      <c r="IB122" s="4"/>
      <c r="IC122" s="12"/>
      <c r="ID122" s="4"/>
      <c r="IF122" s="4"/>
      <c r="IJ122" s="4"/>
      <c r="IK122" s="12"/>
      <c r="IL122" s="4"/>
      <c r="IN122" s="4"/>
      <c r="IR122" s="4"/>
      <c r="IS122" s="12"/>
      <c r="IT122" s="4"/>
      <c r="IV122" s="4"/>
      <c r="IZ122" s="4"/>
      <c r="JA122" s="12"/>
      <c r="JB122" s="4"/>
      <c r="JD122" s="4"/>
      <c r="JH122" s="4"/>
      <c r="JI122" s="12"/>
      <c r="JJ122" s="4"/>
      <c r="JL122" s="4"/>
      <c r="JP122" s="4"/>
      <c r="JQ122" s="12"/>
      <c r="JR122" s="4"/>
      <c r="JT122" s="4"/>
      <c r="JX122" s="4"/>
      <c r="JY122" s="12"/>
      <c r="JZ122" s="4"/>
      <c r="KB122" s="4"/>
      <c r="KF122" s="4"/>
      <c r="KG122" s="12"/>
      <c r="KH122" s="4"/>
      <c r="KJ122" s="4"/>
      <c r="KN122" s="4"/>
      <c r="KO122" s="12"/>
      <c r="KP122" s="4"/>
      <c r="KR122" s="4"/>
      <c r="KV122" s="4"/>
      <c r="KW122" s="12"/>
      <c r="KX122" s="4"/>
      <c r="KZ122" s="4"/>
      <c r="LD122" s="4"/>
      <c r="LE122" s="12"/>
      <c r="LF122" s="4"/>
      <c r="LH122" s="4"/>
      <c r="LL122" s="4"/>
      <c r="LM122" s="12"/>
      <c r="LN122" s="4"/>
      <c r="LP122" s="4"/>
      <c r="LT122" s="4"/>
      <c r="LU122" s="12"/>
      <c r="LV122" s="4"/>
      <c r="LX122" s="4"/>
      <c r="MB122" s="4"/>
      <c r="MC122" s="12"/>
      <c r="MD122" s="4"/>
      <c r="MF122" s="4"/>
      <c r="MJ122" s="4"/>
      <c r="MK122" s="12"/>
      <c r="ML122" s="4"/>
      <c r="MN122" s="4"/>
      <c r="MR122" s="4"/>
      <c r="MS122" s="12"/>
      <c r="MT122" s="4"/>
      <c r="MV122" s="4"/>
      <c r="MZ122" s="4"/>
      <c r="NA122" s="12"/>
      <c r="NB122" s="4"/>
      <c r="ND122" s="4"/>
      <c r="NH122" s="4"/>
      <c r="NI122" s="12"/>
      <c r="NJ122" s="4"/>
      <c r="NL122" s="4"/>
      <c r="NP122" s="4"/>
      <c r="NQ122" s="12"/>
      <c r="NR122" s="4"/>
      <c r="NT122" s="4"/>
      <c r="NX122" s="4"/>
      <c r="NY122" s="12"/>
      <c r="NZ122" s="4"/>
      <c r="OB122" s="4"/>
      <c r="OF122" s="4"/>
      <c r="OG122" s="12"/>
      <c r="OH122" s="4"/>
      <c r="OJ122" s="4"/>
      <c r="ON122" s="4"/>
      <c r="OO122" s="12"/>
      <c r="OP122" s="4"/>
      <c r="OR122" s="4"/>
      <c r="OV122" s="4"/>
      <c r="OW122" s="12"/>
      <c r="OX122" s="4"/>
      <c r="OZ122" s="4"/>
      <c r="PD122" s="4"/>
      <c r="PE122" s="12"/>
      <c r="PF122" s="4"/>
      <c r="PH122" s="4"/>
      <c r="PL122" s="4"/>
      <c r="PM122" s="12"/>
      <c r="PN122" s="4"/>
      <c r="PP122" s="4"/>
      <c r="PT122" s="4"/>
      <c r="PU122" s="12"/>
      <c r="PV122" s="4"/>
      <c r="PX122" s="4"/>
      <c r="QB122" s="4"/>
      <c r="QC122" s="12"/>
      <c r="QD122" s="4"/>
      <c r="QF122" s="4"/>
      <c r="QJ122" s="4"/>
      <c r="QK122" s="12"/>
      <c r="QL122" s="4"/>
      <c r="QN122" s="4"/>
      <c r="QR122" s="4"/>
      <c r="QS122" s="12"/>
      <c r="QT122" s="4"/>
      <c r="QV122" s="4"/>
      <c r="QZ122" s="4"/>
      <c r="RA122" s="12"/>
      <c r="RB122" s="4"/>
      <c r="RD122" s="4"/>
      <c r="RH122" s="4"/>
      <c r="RI122" s="12"/>
      <c r="RJ122" s="4"/>
      <c r="RL122" s="4"/>
      <c r="RP122" s="4"/>
      <c r="RQ122" s="12"/>
      <c r="RR122" s="4"/>
      <c r="RT122" s="4"/>
      <c r="RX122" s="4"/>
      <c r="RY122" s="12"/>
      <c r="RZ122" s="4"/>
      <c r="SB122" s="4"/>
      <c r="SF122" s="4"/>
      <c r="SG122" s="12"/>
      <c r="SH122" s="4"/>
      <c r="SJ122" s="4"/>
      <c r="SN122" s="4"/>
      <c r="SO122" s="12"/>
      <c r="SP122" s="4"/>
      <c r="SR122" s="4"/>
      <c r="SV122" s="4"/>
      <c r="SW122" s="12"/>
      <c r="SX122" s="4"/>
      <c r="SZ122" s="4"/>
      <c r="TD122" s="4"/>
      <c r="TE122" s="12"/>
      <c r="TF122" s="4"/>
      <c r="TH122" s="4"/>
      <c r="TL122" s="4"/>
      <c r="TM122" s="12"/>
      <c r="TN122" s="4"/>
      <c r="TP122" s="4"/>
      <c r="TT122" s="4"/>
      <c r="TU122" s="12"/>
      <c r="TV122" s="4"/>
      <c r="TX122" s="4"/>
      <c r="UB122" s="4"/>
      <c r="UC122" s="12"/>
      <c r="UD122" s="4"/>
      <c r="UF122" s="4"/>
      <c r="UJ122" s="4"/>
      <c r="UK122" s="12"/>
      <c r="UL122" s="4"/>
      <c r="UN122" s="4"/>
      <c r="UR122" s="4"/>
      <c r="US122" s="12"/>
      <c r="UT122" s="4"/>
      <c r="UV122" s="4"/>
      <c r="UZ122" s="4"/>
      <c r="VA122" s="12"/>
      <c r="VB122" s="4"/>
      <c r="VD122" s="4"/>
      <c r="VH122" s="4"/>
      <c r="VI122" s="12"/>
      <c r="VJ122" s="4"/>
      <c r="VL122" s="4"/>
      <c r="VP122" s="4"/>
      <c r="VQ122" s="12"/>
      <c r="VR122" s="4"/>
      <c r="VT122" s="4"/>
      <c r="VX122" s="4"/>
      <c r="VY122" s="12"/>
      <c r="VZ122" s="4"/>
      <c r="WB122" s="4"/>
      <c r="WF122" s="4"/>
      <c r="WG122" s="12"/>
      <c r="WH122" s="4"/>
      <c r="WJ122" s="4"/>
      <c r="WN122" s="4"/>
      <c r="WO122" s="12"/>
      <c r="WP122" s="4"/>
      <c r="WR122" s="4"/>
      <c r="WV122" s="4"/>
      <c r="WW122" s="12"/>
      <c r="WX122" s="4"/>
      <c r="WZ122" s="4"/>
      <c r="XD122" s="4"/>
      <c r="XE122" s="12"/>
      <c r="XF122" s="4"/>
      <c r="XH122" s="4"/>
      <c r="XL122" s="4"/>
      <c r="XM122" s="12"/>
      <c r="XN122" s="4"/>
      <c r="XP122" s="4"/>
      <c r="XT122" s="4"/>
      <c r="XU122" s="12"/>
      <c r="XV122" s="4"/>
      <c r="XX122" s="4"/>
      <c r="YB122" s="4"/>
      <c r="YC122" s="12"/>
      <c r="YD122" s="4"/>
      <c r="YF122" s="4"/>
      <c r="YJ122" s="4"/>
      <c r="YK122" s="12"/>
      <c r="YL122" s="4"/>
      <c r="YN122" s="4"/>
      <c r="YR122" s="4"/>
      <c r="YS122" s="12"/>
      <c r="YT122" s="4"/>
      <c r="YV122" s="4"/>
      <c r="YZ122" s="4"/>
      <c r="ZA122" s="12"/>
      <c r="ZB122" s="4"/>
      <c r="ZD122" s="4"/>
      <c r="ZH122" s="4"/>
      <c r="ZI122" s="12"/>
      <c r="ZJ122" s="4"/>
      <c r="ZL122" s="4"/>
      <c r="ZP122" s="4"/>
      <c r="ZQ122" s="12"/>
      <c r="ZR122" s="4"/>
      <c r="ZT122" s="4"/>
      <c r="ZX122" s="4"/>
      <c r="ZY122" s="12"/>
      <c r="ZZ122" s="4"/>
      <c r="AAB122" s="4"/>
      <c r="AAF122" s="4"/>
      <c r="AAG122" s="12"/>
      <c r="AAH122" s="4"/>
      <c r="AAJ122" s="4"/>
      <c r="AAN122" s="4"/>
      <c r="AAO122" s="12"/>
      <c r="AAP122" s="4"/>
      <c r="AAR122" s="4"/>
      <c r="AAV122" s="4"/>
      <c r="AAW122" s="12"/>
      <c r="AAX122" s="4"/>
      <c r="AAZ122" s="4"/>
      <c r="ABD122" s="4"/>
      <c r="ABE122" s="12"/>
      <c r="ABF122" s="4"/>
      <c r="ABH122" s="4"/>
      <c r="ABL122" s="4"/>
      <c r="ABM122" s="12"/>
      <c r="ABN122" s="4"/>
      <c r="ABP122" s="4"/>
      <c r="ABT122" s="4"/>
      <c r="ABU122" s="12"/>
      <c r="ABV122" s="4"/>
      <c r="ABX122" s="4"/>
      <c r="ACB122" s="4"/>
      <c r="ACC122" s="12"/>
      <c r="ACD122" s="4"/>
      <c r="ACF122" s="4"/>
      <c r="ACJ122" s="4"/>
      <c r="ACK122" s="12"/>
      <c r="ACL122" s="4"/>
      <c r="ACN122" s="4"/>
      <c r="ACR122" s="4"/>
      <c r="ACS122" s="12"/>
      <c r="ACT122" s="4"/>
      <c r="ACV122" s="4"/>
      <c r="ACZ122" s="4"/>
      <c r="ADA122" s="12"/>
      <c r="ADB122" s="4"/>
      <c r="ADD122" s="4"/>
      <c r="ADH122" s="4"/>
      <c r="ADI122" s="12"/>
      <c r="ADJ122" s="4"/>
      <c r="ADL122" s="4"/>
      <c r="ADP122" s="4"/>
      <c r="ADQ122" s="12"/>
      <c r="ADR122" s="4"/>
      <c r="ADT122" s="4"/>
      <c r="ADX122" s="4"/>
      <c r="ADY122" s="12"/>
      <c r="ADZ122" s="4"/>
      <c r="AEB122" s="4"/>
      <c r="AEF122" s="4"/>
      <c r="AEG122" s="12"/>
      <c r="AEH122" s="4"/>
      <c r="AEJ122" s="4"/>
      <c r="AEN122" s="4"/>
      <c r="AEO122" s="12"/>
      <c r="AEP122" s="4"/>
      <c r="AER122" s="4"/>
      <c r="AEV122" s="4"/>
      <c r="AEW122" s="12"/>
      <c r="AEX122" s="4"/>
      <c r="AEZ122" s="4"/>
      <c r="AFD122" s="4"/>
      <c r="AFE122" s="12"/>
      <c r="AFF122" s="4"/>
      <c r="AFH122" s="4"/>
      <c r="AFL122" s="4"/>
      <c r="AFM122" s="12"/>
      <c r="AFN122" s="4"/>
      <c r="AFP122" s="4"/>
      <c r="AFT122" s="4"/>
      <c r="AFU122" s="12"/>
      <c r="AFV122" s="4"/>
      <c r="AFX122" s="4"/>
      <c r="AGB122" s="4"/>
      <c r="AGC122" s="12"/>
      <c r="AGD122" s="4"/>
      <c r="AGF122" s="4"/>
      <c r="AGJ122" s="4"/>
      <c r="AGK122" s="12"/>
      <c r="AGL122" s="4"/>
      <c r="AGN122" s="4"/>
      <c r="AGR122" s="4"/>
      <c r="AGS122" s="12"/>
      <c r="AGT122" s="4"/>
      <c r="AGV122" s="4"/>
      <c r="AGZ122" s="4"/>
      <c r="AHA122" s="12"/>
      <c r="AHB122" s="4"/>
      <c r="AHD122" s="4"/>
      <c r="AHH122" s="4"/>
      <c r="AHI122" s="12"/>
      <c r="AHJ122" s="4"/>
      <c r="AHL122" s="4"/>
      <c r="AHP122" s="4"/>
      <c r="AHQ122" s="12"/>
      <c r="AHR122" s="4"/>
      <c r="AHT122" s="4"/>
      <c r="AHX122" s="4"/>
      <c r="AHY122" s="12"/>
      <c r="AHZ122" s="4"/>
      <c r="AIB122" s="4"/>
      <c r="AIF122" s="4"/>
      <c r="AIG122" s="12"/>
      <c r="AIH122" s="4"/>
      <c r="AIJ122" s="4"/>
      <c r="AIN122" s="4"/>
      <c r="AIO122" s="12"/>
      <c r="AIP122" s="4"/>
      <c r="AIR122" s="4"/>
      <c r="AIV122" s="4"/>
      <c r="AIW122" s="12"/>
      <c r="AIX122" s="4"/>
      <c r="AIZ122" s="4"/>
      <c r="AJD122" s="4"/>
      <c r="AJE122" s="12"/>
      <c r="AJF122" s="4"/>
      <c r="AJH122" s="4"/>
      <c r="AJL122" s="4"/>
      <c r="AJM122" s="12"/>
      <c r="AJN122" s="4"/>
      <c r="AJP122" s="4"/>
      <c r="AJT122" s="4"/>
      <c r="AJU122" s="12"/>
      <c r="AJV122" s="4"/>
      <c r="AJX122" s="4"/>
      <c r="AKB122" s="4"/>
      <c r="AKC122" s="12"/>
      <c r="AKD122" s="4"/>
      <c r="AKF122" s="4"/>
      <c r="AKJ122" s="4"/>
      <c r="AKK122" s="12"/>
      <c r="AKL122" s="4"/>
      <c r="AKN122" s="4"/>
      <c r="AKR122" s="4"/>
      <c r="AKS122" s="12"/>
      <c r="AKT122" s="4"/>
      <c r="AKV122" s="4"/>
      <c r="AKZ122" s="4"/>
      <c r="ALA122" s="12"/>
      <c r="ALB122" s="4"/>
      <c r="ALD122" s="4"/>
      <c r="ALH122" s="4"/>
      <c r="ALI122" s="12"/>
      <c r="ALJ122" s="4"/>
      <c r="ALL122" s="4"/>
      <c r="ALP122" s="4"/>
      <c r="ALQ122" s="12"/>
      <c r="ALR122" s="4"/>
      <c r="ALT122" s="4"/>
      <c r="ALX122" s="4"/>
      <c r="ALY122" s="12"/>
      <c r="ALZ122" s="4"/>
      <c r="AMB122" s="4"/>
      <c r="AMF122" s="4"/>
      <c r="AMG122" s="12"/>
      <c r="AMH122" s="4"/>
      <c r="AMJ122" s="4"/>
      <c r="AMN122" s="4"/>
      <c r="AMO122" s="12"/>
      <c r="AMP122" s="4"/>
      <c r="AMR122" s="4"/>
      <c r="AMV122" s="4"/>
      <c r="AMW122" s="12"/>
      <c r="AMX122" s="4"/>
      <c r="AMZ122" s="4"/>
      <c r="AND122" s="4"/>
      <c r="ANE122" s="12"/>
      <c r="ANF122" s="4"/>
      <c r="ANH122" s="4"/>
      <c r="ANL122" s="4"/>
      <c r="ANM122" s="12"/>
      <c r="ANN122" s="4"/>
      <c r="ANP122" s="4"/>
      <c r="ANT122" s="4"/>
      <c r="ANU122" s="12"/>
      <c r="ANV122" s="4"/>
      <c r="ANX122" s="4"/>
      <c r="AOB122" s="4"/>
      <c r="AOC122" s="12"/>
      <c r="AOD122" s="4"/>
      <c r="AOF122" s="4"/>
      <c r="AOJ122" s="4"/>
      <c r="AOK122" s="12"/>
      <c r="AOL122" s="4"/>
      <c r="AON122" s="4"/>
      <c r="AOR122" s="4"/>
      <c r="AOS122" s="12"/>
      <c r="AOT122" s="4"/>
      <c r="AOV122" s="4"/>
      <c r="AOZ122" s="4"/>
      <c r="APA122" s="12"/>
      <c r="APB122" s="4"/>
      <c r="APD122" s="4"/>
      <c r="APH122" s="4"/>
      <c r="API122" s="12"/>
      <c r="APJ122" s="4"/>
      <c r="APL122" s="4"/>
      <c r="APP122" s="4"/>
      <c r="APQ122" s="12"/>
      <c r="APR122" s="4"/>
      <c r="APT122" s="4"/>
      <c r="APX122" s="4"/>
      <c r="APY122" s="12"/>
      <c r="APZ122" s="4"/>
      <c r="AQB122" s="4"/>
      <c r="AQF122" s="4"/>
      <c r="AQG122" s="12"/>
      <c r="AQH122" s="4"/>
      <c r="AQJ122" s="4"/>
      <c r="AQN122" s="4"/>
      <c r="AQO122" s="12"/>
      <c r="AQP122" s="4"/>
      <c r="AQR122" s="4"/>
      <c r="AQV122" s="4"/>
      <c r="AQW122" s="12"/>
      <c r="AQX122" s="4"/>
      <c r="AQZ122" s="4"/>
      <c r="ARD122" s="4"/>
      <c r="ARE122" s="12"/>
      <c r="ARF122" s="4"/>
      <c r="ARH122" s="4"/>
      <c r="ARL122" s="4"/>
      <c r="ARM122" s="12"/>
      <c r="ARN122" s="4"/>
      <c r="ARP122" s="4"/>
      <c r="ART122" s="4"/>
      <c r="ARU122" s="12"/>
      <c r="ARV122" s="4"/>
      <c r="ARX122" s="4"/>
      <c r="ASB122" s="4"/>
      <c r="ASC122" s="12"/>
      <c r="ASD122" s="4"/>
      <c r="ASF122" s="4"/>
      <c r="ASJ122" s="4"/>
      <c r="ASK122" s="12"/>
      <c r="ASL122" s="4"/>
      <c r="ASN122" s="4"/>
      <c r="ASR122" s="4"/>
      <c r="ASS122" s="12"/>
      <c r="AST122" s="4"/>
      <c r="ASV122" s="4"/>
      <c r="ASZ122" s="4"/>
      <c r="ATA122" s="12"/>
      <c r="ATB122" s="4"/>
      <c r="ATD122" s="4"/>
      <c r="ATH122" s="4"/>
      <c r="ATI122" s="12"/>
      <c r="ATJ122" s="4"/>
      <c r="ATL122" s="4"/>
      <c r="ATP122" s="4"/>
      <c r="ATQ122" s="12"/>
      <c r="ATR122" s="4"/>
      <c r="ATT122" s="4"/>
      <c r="ATX122" s="4"/>
      <c r="ATY122" s="12"/>
      <c r="ATZ122" s="4"/>
      <c r="AUB122" s="4"/>
      <c r="AUF122" s="4"/>
      <c r="AUG122" s="12"/>
      <c r="AUH122" s="4"/>
      <c r="AUJ122" s="4"/>
      <c r="AUN122" s="4"/>
      <c r="AUO122" s="12"/>
      <c r="AUP122" s="4"/>
      <c r="AUR122" s="4"/>
      <c r="AUV122" s="4"/>
      <c r="AUW122" s="12"/>
      <c r="AUX122" s="4"/>
      <c r="AUZ122" s="4"/>
      <c r="AVD122" s="4"/>
      <c r="AVE122" s="12"/>
      <c r="AVF122" s="4"/>
      <c r="AVH122" s="4"/>
      <c r="AVL122" s="4"/>
      <c r="AVM122" s="12"/>
      <c r="AVN122" s="4"/>
      <c r="AVP122" s="4"/>
      <c r="AVT122" s="4"/>
      <c r="AVU122" s="12"/>
      <c r="AVV122" s="4"/>
      <c r="AVX122" s="4"/>
      <c r="AWB122" s="4"/>
      <c r="AWC122" s="12"/>
      <c r="AWD122" s="4"/>
      <c r="AWF122" s="4"/>
      <c r="AWJ122" s="4"/>
      <c r="AWK122" s="12"/>
      <c r="AWL122" s="4"/>
      <c r="AWN122" s="4"/>
      <c r="AWR122" s="4"/>
      <c r="AWS122" s="12"/>
      <c r="AWT122" s="4"/>
      <c r="AWV122" s="4"/>
      <c r="AWZ122" s="4"/>
      <c r="AXA122" s="12"/>
      <c r="AXB122" s="4"/>
      <c r="AXD122" s="4"/>
      <c r="AXH122" s="4"/>
      <c r="AXI122" s="12"/>
      <c r="AXJ122" s="4"/>
      <c r="AXL122" s="4"/>
      <c r="AXP122" s="4"/>
      <c r="AXQ122" s="12"/>
      <c r="AXR122" s="4"/>
      <c r="AXT122" s="4"/>
      <c r="AXX122" s="4"/>
      <c r="AXY122" s="12"/>
      <c r="AXZ122" s="4"/>
      <c r="AYB122" s="4"/>
      <c r="AYF122" s="4"/>
      <c r="AYG122" s="12"/>
      <c r="AYH122" s="4"/>
      <c r="AYJ122" s="4"/>
      <c r="AYN122" s="4"/>
      <c r="AYO122" s="12"/>
      <c r="AYP122" s="4"/>
      <c r="AYR122" s="4"/>
      <c r="AYV122" s="4"/>
      <c r="AYW122" s="12"/>
      <c r="AYX122" s="4"/>
      <c r="AYZ122" s="4"/>
      <c r="AZD122" s="4"/>
      <c r="AZE122" s="12"/>
      <c r="AZF122" s="4"/>
      <c r="AZH122" s="4"/>
      <c r="AZL122" s="4"/>
      <c r="AZM122" s="12"/>
      <c r="AZN122" s="4"/>
      <c r="AZP122" s="4"/>
      <c r="AZT122" s="4"/>
      <c r="AZU122" s="12"/>
      <c r="AZV122" s="4"/>
      <c r="AZX122" s="4"/>
      <c r="BAB122" s="4"/>
      <c r="BAC122" s="12"/>
      <c r="BAD122" s="4"/>
      <c r="BAF122" s="4"/>
      <c r="BAJ122" s="4"/>
      <c r="BAK122" s="12"/>
      <c r="BAL122" s="4"/>
      <c r="BAN122" s="4"/>
      <c r="BAR122" s="4"/>
      <c r="BAS122" s="12"/>
      <c r="BAT122" s="4"/>
      <c r="BAV122" s="4"/>
      <c r="BAZ122" s="4"/>
      <c r="BBA122" s="12"/>
      <c r="BBB122" s="4"/>
      <c r="BBD122" s="4"/>
      <c r="BBH122" s="4"/>
      <c r="BBI122" s="12"/>
      <c r="BBJ122" s="4"/>
      <c r="BBL122" s="4"/>
      <c r="BBP122" s="4"/>
      <c r="BBQ122" s="12"/>
      <c r="BBR122" s="4"/>
      <c r="BBT122" s="4"/>
      <c r="BBX122" s="4"/>
      <c r="BBY122" s="12"/>
      <c r="BBZ122" s="4"/>
      <c r="BCB122" s="4"/>
      <c r="BCF122" s="4"/>
      <c r="BCG122" s="12"/>
      <c r="BCH122" s="4"/>
      <c r="BCJ122" s="4"/>
      <c r="BCN122" s="4"/>
      <c r="BCO122" s="12"/>
      <c r="BCP122" s="4"/>
      <c r="BCR122" s="4"/>
      <c r="BCV122" s="4"/>
      <c r="BCW122" s="12"/>
      <c r="BCX122" s="4"/>
      <c r="BCZ122" s="4"/>
      <c r="BDD122" s="4"/>
      <c r="BDE122" s="12"/>
      <c r="BDF122" s="4"/>
      <c r="BDH122" s="4"/>
      <c r="BDL122" s="4"/>
      <c r="BDM122" s="12"/>
      <c r="BDN122" s="4"/>
      <c r="BDP122" s="4"/>
      <c r="BDT122" s="4"/>
      <c r="BDU122" s="12"/>
      <c r="BDV122" s="4"/>
      <c r="BDX122" s="4"/>
      <c r="BEB122" s="4"/>
      <c r="BEC122" s="12"/>
      <c r="BED122" s="4"/>
      <c r="BEF122" s="4"/>
      <c r="BEJ122" s="4"/>
      <c r="BEK122" s="12"/>
      <c r="BEL122" s="4"/>
      <c r="BEN122" s="4"/>
      <c r="BER122" s="4"/>
      <c r="BES122" s="12"/>
      <c r="BET122" s="4"/>
      <c r="BEV122" s="4"/>
      <c r="BEZ122" s="4"/>
      <c r="BFA122" s="12"/>
      <c r="BFB122" s="4"/>
      <c r="BFD122" s="4"/>
      <c r="BFH122" s="4"/>
      <c r="BFI122" s="12"/>
      <c r="BFJ122" s="4"/>
      <c r="BFL122" s="4"/>
      <c r="BFP122" s="4"/>
      <c r="BFQ122" s="12"/>
      <c r="BFR122" s="4"/>
      <c r="BFT122" s="4"/>
      <c r="BFX122" s="4"/>
      <c r="BFY122" s="12"/>
      <c r="BFZ122" s="4"/>
      <c r="BGB122" s="4"/>
      <c r="BGF122" s="4"/>
      <c r="BGG122" s="12"/>
      <c r="BGH122" s="4"/>
      <c r="BGJ122" s="4"/>
      <c r="BGN122" s="4"/>
      <c r="BGO122" s="12"/>
      <c r="BGP122" s="4"/>
      <c r="BGR122" s="4"/>
      <c r="BGV122" s="4"/>
      <c r="BGW122" s="12"/>
      <c r="BGX122" s="4"/>
      <c r="BGZ122" s="4"/>
      <c r="BHD122" s="4"/>
      <c r="BHE122" s="12"/>
      <c r="BHF122" s="4"/>
      <c r="BHH122" s="4"/>
      <c r="BHL122" s="4"/>
      <c r="BHM122" s="12"/>
      <c r="BHN122" s="4"/>
      <c r="BHP122" s="4"/>
      <c r="BHT122" s="4"/>
      <c r="BHU122" s="12"/>
      <c r="BHV122" s="4"/>
      <c r="BHX122" s="4"/>
      <c r="BIB122" s="4"/>
      <c r="BIC122" s="12"/>
      <c r="BID122" s="4"/>
      <c r="BIF122" s="4"/>
      <c r="BIJ122" s="4"/>
      <c r="BIK122" s="12"/>
      <c r="BIL122" s="4"/>
      <c r="BIN122" s="4"/>
      <c r="BIR122" s="4"/>
      <c r="BIS122" s="12"/>
      <c r="BIT122" s="4"/>
      <c r="BIV122" s="4"/>
      <c r="BIZ122" s="4"/>
      <c r="BJA122" s="12"/>
      <c r="BJB122" s="4"/>
      <c r="BJD122" s="4"/>
      <c r="BJH122" s="4"/>
      <c r="BJI122" s="12"/>
      <c r="BJJ122" s="4"/>
      <c r="BJL122" s="4"/>
      <c r="BJP122" s="4"/>
      <c r="BJQ122" s="12"/>
      <c r="BJR122" s="4"/>
      <c r="BJT122" s="4"/>
      <c r="BJX122" s="4"/>
      <c r="BJY122" s="12"/>
      <c r="BJZ122" s="4"/>
      <c r="BKB122" s="4"/>
      <c r="BKF122" s="4"/>
      <c r="BKG122" s="12"/>
      <c r="BKH122" s="4"/>
      <c r="BKJ122" s="4"/>
      <c r="BKN122" s="4"/>
      <c r="BKO122" s="12"/>
      <c r="BKP122" s="4"/>
      <c r="BKR122" s="4"/>
      <c r="BKV122" s="4"/>
      <c r="BKW122" s="12"/>
      <c r="BKX122" s="4"/>
      <c r="BKZ122" s="4"/>
      <c r="BLD122" s="4"/>
      <c r="BLE122" s="12"/>
      <c r="BLF122" s="4"/>
      <c r="BLH122" s="4"/>
      <c r="BLL122" s="4"/>
      <c r="BLM122" s="12"/>
      <c r="BLN122" s="4"/>
      <c r="BLP122" s="4"/>
      <c r="BLT122" s="4"/>
      <c r="BLU122" s="12"/>
      <c r="BLV122" s="4"/>
      <c r="BLX122" s="4"/>
      <c r="BMB122" s="4"/>
      <c r="BMC122" s="12"/>
      <c r="BMD122" s="4"/>
      <c r="BMF122" s="4"/>
      <c r="BMJ122" s="4"/>
      <c r="BMK122" s="12"/>
      <c r="BML122" s="4"/>
      <c r="BMN122" s="4"/>
      <c r="BMR122" s="4"/>
      <c r="BMS122" s="12"/>
      <c r="BMT122" s="4"/>
      <c r="BMV122" s="4"/>
      <c r="BMZ122" s="4"/>
      <c r="BNA122" s="12"/>
      <c r="BNB122" s="4"/>
      <c r="BND122" s="4"/>
      <c r="BNH122" s="4"/>
      <c r="BNI122" s="12"/>
      <c r="BNJ122" s="4"/>
      <c r="BNL122" s="4"/>
      <c r="BNP122" s="4"/>
      <c r="BNQ122" s="12"/>
      <c r="BNR122" s="4"/>
      <c r="BNT122" s="4"/>
      <c r="BNX122" s="4"/>
      <c r="BNY122" s="12"/>
      <c r="BNZ122" s="4"/>
      <c r="BOB122" s="4"/>
      <c r="BOF122" s="4"/>
      <c r="BOG122" s="12"/>
      <c r="BOH122" s="4"/>
      <c r="BOJ122" s="4"/>
      <c r="BON122" s="4"/>
      <c r="BOO122" s="12"/>
      <c r="BOP122" s="4"/>
      <c r="BOR122" s="4"/>
      <c r="BOV122" s="4"/>
      <c r="BOW122" s="12"/>
      <c r="BOX122" s="4"/>
      <c r="BOZ122" s="4"/>
      <c r="BPD122" s="4"/>
      <c r="BPE122" s="12"/>
      <c r="BPF122" s="4"/>
      <c r="BPH122" s="4"/>
      <c r="BPL122" s="4"/>
      <c r="BPM122" s="12"/>
      <c r="BPN122" s="4"/>
      <c r="BPP122" s="4"/>
      <c r="BPT122" s="4"/>
      <c r="BPU122" s="12"/>
      <c r="BPV122" s="4"/>
      <c r="BPX122" s="4"/>
      <c r="BQB122" s="4"/>
      <c r="BQC122" s="12"/>
      <c r="BQD122" s="4"/>
      <c r="BQF122" s="4"/>
      <c r="BQJ122" s="4"/>
      <c r="BQK122" s="12"/>
      <c r="BQL122" s="4"/>
      <c r="BQN122" s="4"/>
      <c r="BQR122" s="4"/>
      <c r="BQS122" s="12"/>
      <c r="BQT122" s="4"/>
      <c r="BQV122" s="4"/>
      <c r="BQZ122" s="4"/>
      <c r="BRA122" s="12"/>
      <c r="BRB122" s="4"/>
      <c r="BRD122" s="4"/>
      <c r="BRH122" s="4"/>
      <c r="BRI122" s="12"/>
      <c r="BRJ122" s="4"/>
      <c r="BRL122" s="4"/>
      <c r="BRP122" s="4"/>
      <c r="BRQ122" s="12"/>
      <c r="BRR122" s="4"/>
      <c r="BRT122" s="4"/>
      <c r="BRX122" s="4"/>
      <c r="BRY122" s="12"/>
      <c r="BRZ122" s="4"/>
      <c r="BSB122" s="4"/>
      <c r="BSF122" s="4"/>
      <c r="BSG122" s="12"/>
      <c r="BSH122" s="4"/>
      <c r="BSJ122" s="4"/>
      <c r="BSN122" s="4"/>
      <c r="BSO122" s="12"/>
      <c r="BSP122" s="4"/>
      <c r="BSR122" s="4"/>
      <c r="BSV122" s="4"/>
      <c r="BSW122" s="12"/>
      <c r="BSX122" s="4"/>
      <c r="BSZ122" s="4"/>
      <c r="BTD122" s="4"/>
      <c r="BTE122" s="12"/>
      <c r="BTF122" s="4"/>
      <c r="BTH122" s="4"/>
      <c r="BTL122" s="4"/>
      <c r="BTM122" s="12"/>
      <c r="BTN122" s="4"/>
      <c r="BTP122" s="4"/>
      <c r="BTT122" s="4"/>
      <c r="BTU122" s="12"/>
      <c r="BTV122" s="4"/>
      <c r="BTX122" s="4"/>
      <c r="BUB122" s="4"/>
      <c r="BUC122" s="12"/>
      <c r="BUD122" s="4"/>
      <c r="BUF122" s="4"/>
      <c r="BUJ122" s="4"/>
      <c r="BUK122" s="12"/>
      <c r="BUL122" s="4"/>
      <c r="BUN122" s="4"/>
      <c r="BUR122" s="4"/>
      <c r="BUS122" s="12"/>
      <c r="BUT122" s="4"/>
      <c r="BUV122" s="4"/>
      <c r="BUZ122" s="4"/>
      <c r="BVA122" s="12"/>
      <c r="BVB122" s="4"/>
      <c r="BVD122" s="4"/>
      <c r="BVH122" s="4"/>
      <c r="BVI122" s="12"/>
      <c r="BVJ122" s="4"/>
      <c r="BVL122" s="4"/>
      <c r="BVP122" s="4"/>
      <c r="BVQ122" s="12"/>
      <c r="BVR122" s="4"/>
      <c r="BVT122" s="4"/>
      <c r="BVX122" s="4"/>
      <c r="BVY122" s="12"/>
      <c r="BVZ122" s="4"/>
      <c r="BWB122" s="4"/>
      <c r="BWF122" s="4"/>
      <c r="BWG122" s="12"/>
      <c r="BWH122" s="4"/>
      <c r="BWJ122" s="4"/>
      <c r="BWN122" s="4"/>
      <c r="BWO122" s="12"/>
      <c r="BWP122" s="4"/>
      <c r="BWR122" s="4"/>
      <c r="BWV122" s="4"/>
      <c r="BWW122" s="12"/>
      <c r="BWX122" s="4"/>
      <c r="BWZ122" s="4"/>
      <c r="BXD122" s="4"/>
      <c r="BXE122" s="12"/>
      <c r="BXF122" s="4"/>
      <c r="BXH122" s="4"/>
      <c r="BXL122" s="4"/>
      <c r="BXM122" s="12"/>
      <c r="BXN122" s="4"/>
      <c r="BXP122" s="4"/>
      <c r="BXT122" s="4"/>
      <c r="BXU122" s="12"/>
      <c r="BXV122" s="4"/>
      <c r="BXX122" s="4"/>
      <c r="BYB122" s="4"/>
      <c r="BYC122" s="12"/>
      <c r="BYD122" s="4"/>
      <c r="BYF122" s="4"/>
      <c r="BYJ122" s="4"/>
      <c r="BYK122" s="12"/>
      <c r="BYL122" s="4"/>
      <c r="BYN122" s="4"/>
      <c r="BYR122" s="4"/>
      <c r="BYS122" s="12"/>
      <c r="BYT122" s="4"/>
      <c r="BYV122" s="4"/>
      <c r="BYZ122" s="4"/>
      <c r="BZA122" s="12"/>
      <c r="BZB122" s="4"/>
      <c r="BZD122" s="4"/>
      <c r="BZH122" s="4"/>
      <c r="BZI122" s="12"/>
      <c r="BZJ122" s="4"/>
      <c r="BZL122" s="4"/>
      <c r="BZP122" s="4"/>
      <c r="BZQ122" s="12"/>
      <c r="BZR122" s="4"/>
      <c r="BZT122" s="4"/>
      <c r="BZX122" s="4"/>
      <c r="BZY122" s="12"/>
      <c r="BZZ122" s="4"/>
      <c r="CAB122" s="4"/>
      <c r="CAF122" s="4"/>
      <c r="CAG122" s="12"/>
      <c r="CAH122" s="4"/>
      <c r="CAJ122" s="4"/>
      <c r="CAN122" s="4"/>
      <c r="CAO122" s="12"/>
      <c r="CAP122" s="4"/>
      <c r="CAR122" s="4"/>
      <c r="CAV122" s="4"/>
      <c r="CAW122" s="12"/>
      <c r="CAX122" s="4"/>
      <c r="CAZ122" s="4"/>
      <c r="CBD122" s="4"/>
      <c r="CBE122" s="12"/>
      <c r="CBF122" s="4"/>
      <c r="CBH122" s="4"/>
      <c r="CBL122" s="4"/>
      <c r="CBM122" s="12"/>
      <c r="CBN122" s="4"/>
      <c r="CBP122" s="4"/>
      <c r="CBT122" s="4"/>
      <c r="CBU122" s="12"/>
      <c r="CBV122" s="4"/>
      <c r="CBX122" s="4"/>
      <c r="CCB122" s="4"/>
      <c r="CCC122" s="12"/>
      <c r="CCD122" s="4"/>
      <c r="CCF122" s="4"/>
      <c r="CCJ122" s="4"/>
      <c r="CCK122" s="12"/>
      <c r="CCL122" s="4"/>
      <c r="CCN122" s="4"/>
      <c r="CCR122" s="4"/>
      <c r="CCS122" s="12"/>
      <c r="CCT122" s="4"/>
      <c r="CCV122" s="4"/>
      <c r="CCZ122" s="4"/>
      <c r="CDA122" s="12"/>
      <c r="CDB122" s="4"/>
      <c r="CDD122" s="4"/>
      <c r="CDH122" s="4"/>
      <c r="CDI122" s="12"/>
      <c r="CDJ122" s="4"/>
      <c r="CDL122" s="4"/>
      <c r="CDP122" s="4"/>
      <c r="CDQ122" s="12"/>
      <c r="CDR122" s="4"/>
      <c r="CDT122" s="4"/>
      <c r="CDX122" s="4"/>
      <c r="CDY122" s="12"/>
      <c r="CDZ122" s="4"/>
      <c r="CEB122" s="4"/>
      <c r="CEF122" s="4"/>
      <c r="CEG122" s="12"/>
      <c r="CEH122" s="4"/>
      <c r="CEJ122" s="4"/>
      <c r="CEN122" s="4"/>
      <c r="CEO122" s="12"/>
      <c r="CEP122" s="4"/>
      <c r="CER122" s="4"/>
      <c r="CEV122" s="4"/>
      <c r="CEW122" s="12"/>
      <c r="CEX122" s="4"/>
      <c r="CEZ122" s="4"/>
      <c r="CFD122" s="4"/>
      <c r="CFE122" s="12"/>
      <c r="CFF122" s="4"/>
      <c r="CFH122" s="4"/>
      <c r="CFL122" s="4"/>
      <c r="CFM122" s="12"/>
      <c r="CFN122" s="4"/>
      <c r="CFP122" s="4"/>
      <c r="CFT122" s="4"/>
      <c r="CFU122" s="12"/>
      <c r="CFV122" s="4"/>
      <c r="CFX122" s="4"/>
      <c r="CGB122" s="4"/>
      <c r="CGC122" s="12"/>
      <c r="CGD122" s="4"/>
      <c r="CGF122" s="4"/>
      <c r="CGJ122" s="4"/>
      <c r="CGK122" s="12"/>
      <c r="CGL122" s="4"/>
      <c r="CGN122" s="4"/>
      <c r="CGR122" s="4"/>
      <c r="CGS122" s="12"/>
      <c r="CGT122" s="4"/>
      <c r="CGV122" s="4"/>
      <c r="CGZ122" s="4"/>
      <c r="CHA122" s="12"/>
      <c r="CHB122" s="4"/>
      <c r="CHD122" s="4"/>
      <c r="CHH122" s="4"/>
      <c r="CHI122" s="12"/>
      <c r="CHJ122" s="4"/>
      <c r="CHL122" s="4"/>
      <c r="CHP122" s="4"/>
      <c r="CHQ122" s="12"/>
      <c r="CHR122" s="4"/>
      <c r="CHT122" s="4"/>
      <c r="CHX122" s="4"/>
      <c r="CHY122" s="12"/>
      <c r="CHZ122" s="4"/>
      <c r="CIB122" s="4"/>
      <c r="CIF122" s="4"/>
      <c r="CIG122" s="12"/>
      <c r="CIH122" s="4"/>
      <c r="CIJ122" s="4"/>
      <c r="CIN122" s="4"/>
      <c r="CIO122" s="12"/>
      <c r="CIP122" s="4"/>
      <c r="CIR122" s="4"/>
      <c r="CIV122" s="4"/>
      <c r="CIW122" s="12"/>
      <c r="CIX122" s="4"/>
      <c r="CIZ122" s="4"/>
      <c r="CJD122" s="4"/>
      <c r="CJE122" s="12"/>
      <c r="CJF122" s="4"/>
      <c r="CJH122" s="4"/>
      <c r="CJL122" s="4"/>
      <c r="CJM122" s="12"/>
      <c r="CJN122" s="4"/>
      <c r="CJP122" s="4"/>
      <c r="CJT122" s="4"/>
      <c r="CJU122" s="12"/>
      <c r="CJV122" s="4"/>
      <c r="CJX122" s="4"/>
      <c r="CKB122" s="4"/>
      <c r="CKC122" s="12"/>
      <c r="CKD122" s="4"/>
      <c r="CKF122" s="4"/>
      <c r="CKJ122" s="4"/>
      <c r="CKK122" s="12"/>
      <c r="CKL122" s="4"/>
      <c r="CKN122" s="4"/>
      <c r="CKR122" s="4"/>
      <c r="CKS122" s="12"/>
      <c r="CKT122" s="4"/>
      <c r="CKV122" s="4"/>
      <c r="CKZ122" s="4"/>
      <c r="CLA122" s="12"/>
      <c r="CLB122" s="4"/>
      <c r="CLD122" s="4"/>
      <c r="CLH122" s="4"/>
      <c r="CLI122" s="12"/>
      <c r="CLJ122" s="4"/>
      <c r="CLL122" s="4"/>
      <c r="CLP122" s="4"/>
      <c r="CLQ122" s="12"/>
      <c r="CLR122" s="4"/>
      <c r="CLT122" s="4"/>
      <c r="CLX122" s="4"/>
      <c r="CLY122" s="12"/>
      <c r="CLZ122" s="4"/>
      <c r="CMB122" s="4"/>
      <c r="CMF122" s="4"/>
      <c r="CMG122" s="12"/>
      <c r="CMH122" s="4"/>
      <c r="CMJ122" s="4"/>
      <c r="CMN122" s="4"/>
      <c r="CMO122" s="12"/>
      <c r="CMP122" s="4"/>
      <c r="CMR122" s="4"/>
      <c r="CMV122" s="4"/>
      <c r="CMW122" s="12"/>
      <c r="CMX122" s="4"/>
      <c r="CMZ122" s="4"/>
      <c r="CND122" s="4"/>
      <c r="CNE122" s="12"/>
      <c r="CNF122" s="4"/>
      <c r="CNH122" s="4"/>
      <c r="CNL122" s="4"/>
      <c r="CNM122" s="12"/>
      <c r="CNN122" s="4"/>
      <c r="CNP122" s="4"/>
      <c r="CNT122" s="4"/>
      <c r="CNU122" s="12"/>
      <c r="CNV122" s="4"/>
      <c r="CNX122" s="4"/>
      <c r="COB122" s="4"/>
      <c r="COC122" s="12"/>
      <c r="COD122" s="4"/>
      <c r="COF122" s="4"/>
      <c r="COJ122" s="4"/>
      <c r="COK122" s="12"/>
      <c r="COL122" s="4"/>
      <c r="CON122" s="4"/>
      <c r="COR122" s="4"/>
      <c r="COS122" s="12"/>
      <c r="COT122" s="4"/>
      <c r="COV122" s="4"/>
      <c r="COZ122" s="4"/>
      <c r="CPA122" s="12"/>
      <c r="CPB122" s="4"/>
      <c r="CPD122" s="4"/>
      <c r="CPH122" s="4"/>
      <c r="CPI122" s="12"/>
      <c r="CPJ122" s="4"/>
      <c r="CPL122" s="4"/>
      <c r="CPP122" s="4"/>
      <c r="CPQ122" s="12"/>
      <c r="CPR122" s="4"/>
      <c r="CPT122" s="4"/>
      <c r="CPX122" s="4"/>
      <c r="CPY122" s="12"/>
      <c r="CPZ122" s="4"/>
      <c r="CQB122" s="4"/>
      <c r="CQF122" s="4"/>
      <c r="CQG122" s="12"/>
      <c r="CQH122" s="4"/>
      <c r="CQJ122" s="4"/>
      <c r="CQN122" s="4"/>
      <c r="CQO122" s="12"/>
      <c r="CQP122" s="4"/>
      <c r="CQR122" s="4"/>
      <c r="CQV122" s="4"/>
      <c r="CQW122" s="12"/>
      <c r="CQX122" s="4"/>
      <c r="CQZ122" s="4"/>
      <c r="CRD122" s="4"/>
      <c r="CRE122" s="12"/>
      <c r="CRF122" s="4"/>
      <c r="CRH122" s="4"/>
      <c r="CRL122" s="4"/>
      <c r="CRM122" s="12"/>
      <c r="CRN122" s="4"/>
      <c r="CRP122" s="4"/>
      <c r="CRT122" s="4"/>
      <c r="CRU122" s="12"/>
      <c r="CRV122" s="4"/>
      <c r="CRX122" s="4"/>
      <c r="CSB122" s="4"/>
      <c r="CSC122" s="12"/>
      <c r="CSD122" s="4"/>
      <c r="CSF122" s="4"/>
      <c r="CSJ122" s="4"/>
      <c r="CSK122" s="12"/>
      <c r="CSL122" s="4"/>
      <c r="CSN122" s="4"/>
      <c r="CSR122" s="4"/>
      <c r="CSS122" s="12"/>
      <c r="CST122" s="4"/>
      <c r="CSV122" s="4"/>
      <c r="CSZ122" s="4"/>
      <c r="CTA122" s="12"/>
      <c r="CTB122" s="4"/>
      <c r="CTD122" s="4"/>
      <c r="CTH122" s="4"/>
      <c r="CTI122" s="12"/>
      <c r="CTJ122" s="4"/>
      <c r="CTL122" s="4"/>
      <c r="CTP122" s="4"/>
      <c r="CTQ122" s="12"/>
      <c r="CTR122" s="4"/>
      <c r="CTT122" s="4"/>
      <c r="CTX122" s="4"/>
      <c r="CTY122" s="12"/>
      <c r="CTZ122" s="4"/>
      <c r="CUB122" s="4"/>
      <c r="CUF122" s="4"/>
      <c r="CUG122" s="12"/>
      <c r="CUH122" s="4"/>
      <c r="CUJ122" s="4"/>
      <c r="CUN122" s="4"/>
      <c r="CUO122" s="12"/>
      <c r="CUP122" s="4"/>
      <c r="CUR122" s="4"/>
      <c r="CUV122" s="4"/>
      <c r="CUW122" s="12"/>
      <c r="CUX122" s="4"/>
      <c r="CUZ122" s="4"/>
      <c r="CVD122" s="4"/>
      <c r="CVE122" s="12"/>
      <c r="CVF122" s="4"/>
      <c r="CVH122" s="4"/>
      <c r="CVL122" s="4"/>
      <c r="CVM122" s="12"/>
      <c r="CVN122" s="4"/>
      <c r="CVP122" s="4"/>
      <c r="CVT122" s="4"/>
      <c r="CVU122" s="12"/>
      <c r="CVV122" s="4"/>
      <c r="CVX122" s="4"/>
      <c r="CWB122" s="4"/>
      <c r="CWC122" s="12"/>
      <c r="CWD122" s="4"/>
      <c r="CWF122" s="4"/>
      <c r="CWJ122" s="4"/>
      <c r="CWK122" s="12"/>
      <c r="CWL122" s="4"/>
      <c r="CWN122" s="4"/>
      <c r="CWR122" s="4"/>
      <c r="CWS122" s="12"/>
      <c r="CWT122" s="4"/>
      <c r="CWV122" s="4"/>
      <c r="CWZ122" s="4"/>
      <c r="CXA122" s="12"/>
      <c r="CXB122" s="4"/>
      <c r="CXD122" s="4"/>
      <c r="CXH122" s="4"/>
      <c r="CXI122" s="12"/>
      <c r="CXJ122" s="4"/>
      <c r="CXL122" s="4"/>
      <c r="CXP122" s="4"/>
      <c r="CXQ122" s="12"/>
      <c r="CXR122" s="4"/>
      <c r="CXT122" s="4"/>
      <c r="CXX122" s="4"/>
      <c r="CXY122" s="12"/>
      <c r="CXZ122" s="4"/>
      <c r="CYB122" s="4"/>
      <c r="CYF122" s="4"/>
      <c r="CYG122" s="12"/>
      <c r="CYH122" s="4"/>
      <c r="CYJ122" s="4"/>
      <c r="CYN122" s="4"/>
      <c r="CYO122" s="12"/>
      <c r="CYP122" s="4"/>
      <c r="CYR122" s="4"/>
      <c r="CYV122" s="4"/>
      <c r="CYW122" s="12"/>
      <c r="CYX122" s="4"/>
      <c r="CYZ122" s="4"/>
      <c r="CZD122" s="4"/>
      <c r="CZE122" s="12"/>
      <c r="CZF122" s="4"/>
      <c r="CZH122" s="4"/>
      <c r="CZL122" s="4"/>
      <c r="CZM122" s="12"/>
      <c r="CZN122" s="4"/>
      <c r="CZP122" s="4"/>
      <c r="CZT122" s="4"/>
      <c r="CZU122" s="12"/>
      <c r="CZV122" s="4"/>
      <c r="CZX122" s="4"/>
      <c r="DAB122" s="4"/>
      <c r="DAC122" s="12"/>
      <c r="DAD122" s="4"/>
      <c r="DAF122" s="4"/>
      <c r="DAJ122" s="4"/>
      <c r="DAK122" s="12"/>
      <c r="DAL122" s="4"/>
      <c r="DAN122" s="4"/>
      <c r="DAR122" s="4"/>
      <c r="DAS122" s="12"/>
      <c r="DAT122" s="4"/>
      <c r="DAV122" s="4"/>
      <c r="DAZ122" s="4"/>
      <c r="DBA122" s="12"/>
      <c r="DBB122" s="4"/>
      <c r="DBD122" s="4"/>
      <c r="DBH122" s="4"/>
      <c r="DBI122" s="12"/>
      <c r="DBJ122" s="4"/>
      <c r="DBL122" s="4"/>
      <c r="DBP122" s="4"/>
      <c r="DBQ122" s="12"/>
      <c r="DBR122" s="4"/>
      <c r="DBT122" s="4"/>
      <c r="DBX122" s="4"/>
      <c r="DBY122" s="12"/>
      <c r="DBZ122" s="4"/>
      <c r="DCB122" s="4"/>
      <c r="DCF122" s="4"/>
      <c r="DCG122" s="12"/>
      <c r="DCH122" s="4"/>
      <c r="DCJ122" s="4"/>
      <c r="DCN122" s="4"/>
      <c r="DCO122" s="12"/>
      <c r="DCP122" s="4"/>
      <c r="DCR122" s="4"/>
      <c r="DCV122" s="4"/>
      <c r="DCW122" s="12"/>
      <c r="DCX122" s="4"/>
      <c r="DCZ122" s="4"/>
      <c r="DDD122" s="4"/>
      <c r="DDE122" s="12"/>
      <c r="DDF122" s="4"/>
      <c r="DDH122" s="4"/>
      <c r="DDL122" s="4"/>
      <c r="DDM122" s="12"/>
      <c r="DDN122" s="4"/>
      <c r="DDP122" s="4"/>
      <c r="DDT122" s="4"/>
      <c r="DDU122" s="12"/>
      <c r="DDV122" s="4"/>
      <c r="DDX122" s="4"/>
      <c r="DEB122" s="4"/>
      <c r="DEC122" s="12"/>
      <c r="DED122" s="4"/>
      <c r="DEF122" s="4"/>
      <c r="DEJ122" s="4"/>
      <c r="DEK122" s="12"/>
      <c r="DEL122" s="4"/>
      <c r="DEN122" s="4"/>
      <c r="DER122" s="4"/>
      <c r="DES122" s="12"/>
      <c r="DET122" s="4"/>
      <c r="DEV122" s="4"/>
      <c r="DEZ122" s="4"/>
      <c r="DFA122" s="12"/>
      <c r="DFB122" s="4"/>
      <c r="DFD122" s="4"/>
      <c r="DFH122" s="4"/>
      <c r="DFI122" s="12"/>
      <c r="DFJ122" s="4"/>
      <c r="DFL122" s="4"/>
      <c r="DFP122" s="4"/>
      <c r="DFQ122" s="12"/>
      <c r="DFR122" s="4"/>
      <c r="DFT122" s="4"/>
      <c r="DFX122" s="4"/>
      <c r="DFY122" s="12"/>
      <c r="DFZ122" s="4"/>
      <c r="DGB122" s="4"/>
      <c r="DGF122" s="4"/>
      <c r="DGG122" s="12"/>
      <c r="DGH122" s="4"/>
      <c r="DGJ122" s="4"/>
      <c r="DGN122" s="4"/>
      <c r="DGO122" s="12"/>
      <c r="DGP122" s="4"/>
      <c r="DGR122" s="4"/>
      <c r="DGV122" s="4"/>
      <c r="DGW122" s="12"/>
      <c r="DGX122" s="4"/>
      <c r="DGZ122" s="4"/>
      <c r="DHD122" s="4"/>
      <c r="DHE122" s="12"/>
      <c r="DHF122" s="4"/>
      <c r="DHH122" s="4"/>
      <c r="DHL122" s="4"/>
      <c r="DHM122" s="12"/>
      <c r="DHN122" s="4"/>
      <c r="DHP122" s="4"/>
      <c r="DHT122" s="4"/>
      <c r="DHU122" s="12"/>
      <c r="DHV122" s="4"/>
      <c r="DHX122" s="4"/>
      <c r="DIB122" s="4"/>
      <c r="DIC122" s="12"/>
      <c r="DID122" s="4"/>
      <c r="DIF122" s="4"/>
      <c r="DIJ122" s="4"/>
      <c r="DIK122" s="12"/>
      <c r="DIL122" s="4"/>
      <c r="DIN122" s="4"/>
      <c r="DIR122" s="4"/>
      <c r="DIS122" s="12"/>
      <c r="DIT122" s="4"/>
      <c r="DIV122" s="4"/>
      <c r="DIZ122" s="4"/>
      <c r="DJA122" s="12"/>
      <c r="DJB122" s="4"/>
      <c r="DJD122" s="4"/>
      <c r="DJH122" s="4"/>
      <c r="DJI122" s="12"/>
      <c r="DJJ122" s="4"/>
      <c r="DJL122" s="4"/>
      <c r="DJP122" s="4"/>
      <c r="DJQ122" s="12"/>
      <c r="DJR122" s="4"/>
      <c r="DJT122" s="4"/>
      <c r="DJX122" s="4"/>
      <c r="DJY122" s="12"/>
      <c r="DJZ122" s="4"/>
      <c r="DKB122" s="4"/>
      <c r="DKF122" s="4"/>
      <c r="DKG122" s="12"/>
      <c r="DKH122" s="4"/>
      <c r="DKJ122" s="4"/>
      <c r="DKN122" s="4"/>
      <c r="DKO122" s="12"/>
      <c r="DKP122" s="4"/>
      <c r="DKR122" s="4"/>
      <c r="DKV122" s="4"/>
      <c r="DKW122" s="12"/>
      <c r="DKX122" s="4"/>
      <c r="DKZ122" s="4"/>
      <c r="DLD122" s="4"/>
      <c r="DLE122" s="12"/>
      <c r="DLF122" s="4"/>
      <c r="DLH122" s="4"/>
      <c r="DLL122" s="4"/>
      <c r="DLM122" s="12"/>
      <c r="DLN122" s="4"/>
      <c r="DLP122" s="4"/>
      <c r="DLT122" s="4"/>
      <c r="DLU122" s="12"/>
      <c r="DLV122" s="4"/>
      <c r="DLX122" s="4"/>
      <c r="DMB122" s="4"/>
      <c r="DMC122" s="12"/>
      <c r="DMD122" s="4"/>
      <c r="DMF122" s="4"/>
      <c r="DMJ122" s="4"/>
      <c r="DMK122" s="12"/>
      <c r="DML122" s="4"/>
      <c r="DMN122" s="4"/>
      <c r="DMR122" s="4"/>
      <c r="DMS122" s="12"/>
      <c r="DMT122" s="4"/>
      <c r="DMV122" s="4"/>
      <c r="DMZ122" s="4"/>
      <c r="DNA122" s="12"/>
      <c r="DNB122" s="4"/>
      <c r="DND122" s="4"/>
      <c r="DNH122" s="4"/>
      <c r="DNI122" s="12"/>
      <c r="DNJ122" s="4"/>
      <c r="DNL122" s="4"/>
      <c r="DNP122" s="4"/>
      <c r="DNQ122" s="12"/>
      <c r="DNR122" s="4"/>
      <c r="DNT122" s="4"/>
      <c r="DNX122" s="4"/>
      <c r="DNY122" s="12"/>
      <c r="DNZ122" s="4"/>
      <c r="DOB122" s="4"/>
      <c r="DOF122" s="4"/>
      <c r="DOG122" s="12"/>
      <c r="DOH122" s="4"/>
      <c r="DOJ122" s="4"/>
      <c r="DON122" s="4"/>
      <c r="DOO122" s="12"/>
      <c r="DOP122" s="4"/>
      <c r="DOR122" s="4"/>
      <c r="DOV122" s="4"/>
      <c r="DOW122" s="12"/>
      <c r="DOX122" s="4"/>
      <c r="DOZ122" s="4"/>
      <c r="DPD122" s="4"/>
      <c r="DPE122" s="12"/>
      <c r="DPF122" s="4"/>
      <c r="DPH122" s="4"/>
      <c r="DPL122" s="4"/>
      <c r="DPM122" s="12"/>
      <c r="DPN122" s="4"/>
      <c r="DPP122" s="4"/>
      <c r="DPT122" s="4"/>
      <c r="DPU122" s="12"/>
      <c r="DPV122" s="4"/>
      <c r="DPX122" s="4"/>
      <c r="DQB122" s="4"/>
      <c r="DQC122" s="12"/>
      <c r="DQD122" s="4"/>
      <c r="DQF122" s="4"/>
      <c r="DQJ122" s="4"/>
      <c r="DQK122" s="12"/>
      <c r="DQL122" s="4"/>
      <c r="DQN122" s="4"/>
      <c r="DQR122" s="4"/>
      <c r="DQS122" s="12"/>
      <c r="DQT122" s="4"/>
      <c r="DQV122" s="4"/>
      <c r="DQZ122" s="4"/>
      <c r="DRA122" s="12"/>
      <c r="DRB122" s="4"/>
      <c r="DRD122" s="4"/>
      <c r="DRH122" s="4"/>
      <c r="DRI122" s="12"/>
      <c r="DRJ122" s="4"/>
      <c r="DRL122" s="4"/>
      <c r="DRP122" s="4"/>
      <c r="DRQ122" s="12"/>
      <c r="DRR122" s="4"/>
      <c r="DRT122" s="4"/>
      <c r="DRX122" s="4"/>
      <c r="DRY122" s="12"/>
      <c r="DRZ122" s="4"/>
      <c r="DSB122" s="4"/>
      <c r="DSF122" s="4"/>
      <c r="DSG122" s="12"/>
      <c r="DSH122" s="4"/>
      <c r="DSJ122" s="4"/>
      <c r="DSN122" s="4"/>
      <c r="DSO122" s="12"/>
      <c r="DSP122" s="4"/>
      <c r="DSR122" s="4"/>
      <c r="DSV122" s="4"/>
      <c r="DSW122" s="12"/>
      <c r="DSX122" s="4"/>
      <c r="DSZ122" s="4"/>
      <c r="DTD122" s="4"/>
      <c r="DTE122" s="12"/>
      <c r="DTF122" s="4"/>
      <c r="DTH122" s="4"/>
      <c r="DTL122" s="4"/>
      <c r="DTM122" s="12"/>
      <c r="DTN122" s="4"/>
      <c r="DTP122" s="4"/>
      <c r="DTT122" s="4"/>
      <c r="DTU122" s="12"/>
      <c r="DTV122" s="4"/>
      <c r="DTX122" s="4"/>
      <c r="DUB122" s="4"/>
      <c r="DUC122" s="12"/>
      <c r="DUD122" s="4"/>
      <c r="DUF122" s="4"/>
      <c r="DUJ122" s="4"/>
      <c r="DUK122" s="12"/>
      <c r="DUL122" s="4"/>
      <c r="DUN122" s="4"/>
      <c r="DUR122" s="4"/>
      <c r="DUS122" s="12"/>
      <c r="DUT122" s="4"/>
      <c r="DUV122" s="4"/>
      <c r="DUZ122" s="4"/>
      <c r="DVA122" s="12"/>
      <c r="DVB122" s="4"/>
      <c r="DVD122" s="4"/>
      <c r="DVH122" s="4"/>
      <c r="DVI122" s="12"/>
      <c r="DVJ122" s="4"/>
      <c r="DVL122" s="4"/>
      <c r="DVP122" s="4"/>
      <c r="DVQ122" s="12"/>
      <c r="DVR122" s="4"/>
      <c r="DVT122" s="4"/>
      <c r="DVX122" s="4"/>
      <c r="DVY122" s="12"/>
      <c r="DVZ122" s="4"/>
      <c r="DWB122" s="4"/>
      <c r="DWF122" s="4"/>
      <c r="DWG122" s="12"/>
      <c r="DWH122" s="4"/>
      <c r="DWJ122" s="4"/>
      <c r="DWN122" s="4"/>
      <c r="DWO122" s="12"/>
      <c r="DWP122" s="4"/>
      <c r="DWR122" s="4"/>
      <c r="DWV122" s="4"/>
      <c r="DWW122" s="12"/>
      <c r="DWX122" s="4"/>
      <c r="DWZ122" s="4"/>
      <c r="DXD122" s="4"/>
      <c r="DXE122" s="12"/>
      <c r="DXF122" s="4"/>
      <c r="DXH122" s="4"/>
      <c r="DXL122" s="4"/>
      <c r="DXM122" s="12"/>
      <c r="DXN122" s="4"/>
      <c r="DXP122" s="4"/>
      <c r="DXT122" s="4"/>
      <c r="DXU122" s="12"/>
      <c r="DXV122" s="4"/>
      <c r="DXX122" s="4"/>
      <c r="DYB122" s="4"/>
      <c r="DYC122" s="12"/>
      <c r="DYD122" s="4"/>
      <c r="DYF122" s="4"/>
      <c r="DYJ122" s="4"/>
      <c r="DYK122" s="12"/>
      <c r="DYL122" s="4"/>
      <c r="DYN122" s="4"/>
      <c r="DYR122" s="4"/>
      <c r="DYS122" s="12"/>
      <c r="DYT122" s="4"/>
      <c r="DYV122" s="4"/>
      <c r="DYZ122" s="4"/>
      <c r="DZA122" s="12"/>
      <c r="DZB122" s="4"/>
      <c r="DZD122" s="4"/>
      <c r="DZH122" s="4"/>
      <c r="DZI122" s="12"/>
      <c r="DZJ122" s="4"/>
      <c r="DZL122" s="4"/>
      <c r="DZP122" s="4"/>
      <c r="DZQ122" s="12"/>
      <c r="DZR122" s="4"/>
      <c r="DZT122" s="4"/>
      <c r="DZX122" s="4"/>
      <c r="DZY122" s="12"/>
      <c r="DZZ122" s="4"/>
      <c r="EAB122" s="4"/>
      <c r="EAF122" s="4"/>
      <c r="EAG122" s="12"/>
      <c r="EAH122" s="4"/>
      <c r="EAJ122" s="4"/>
      <c r="EAN122" s="4"/>
      <c r="EAO122" s="12"/>
      <c r="EAP122" s="4"/>
      <c r="EAR122" s="4"/>
      <c r="EAV122" s="4"/>
      <c r="EAW122" s="12"/>
      <c r="EAX122" s="4"/>
      <c r="EAZ122" s="4"/>
      <c r="EBD122" s="4"/>
      <c r="EBE122" s="12"/>
      <c r="EBF122" s="4"/>
      <c r="EBH122" s="4"/>
      <c r="EBL122" s="4"/>
      <c r="EBM122" s="12"/>
      <c r="EBN122" s="4"/>
      <c r="EBP122" s="4"/>
      <c r="EBT122" s="4"/>
      <c r="EBU122" s="12"/>
      <c r="EBV122" s="4"/>
      <c r="EBX122" s="4"/>
      <c r="ECB122" s="4"/>
      <c r="ECC122" s="12"/>
      <c r="ECD122" s="4"/>
      <c r="ECF122" s="4"/>
      <c r="ECJ122" s="4"/>
      <c r="ECK122" s="12"/>
      <c r="ECL122" s="4"/>
      <c r="ECN122" s="4"/>
      <c r="ECR122" s="4"/>
      <c r="ECS122" s="12"/>
      <c r="ECT122" s="4"/>
      <c r="ECV122" s="4"/>
      <c r="ECZ122" s="4"/>
      <c r="EDA122" s="12"/>
      <c r="EDB122" s="4"/>
      <c r="EDD122" s="4"/>
      <c r="EDH122" s="4"/>
      <c r="EDI122" s="12"/>
      <c r="EDJ122" s="4"/>
      <c r="EDL122" s="4"/>
      <c r="EDP122" s="4"/>
      <c r="EDQ122" s="12"/>
      <c r="EDR122" s="4"/>
      <c r="EDT122" s="4"/>
      <c r="EDX122" s="4"/>
      <c r="EDY122" s="12"/>
      <c r="EDZ122" s="4"/>
      <c r="EEB122" s="4"/>
      <c r="EEF122" s="4"/>
      <c r="EEG122" s="12"/>
      <c r="EEH122" s="4"/>
      <c r="EEJ122" s="4"/>
      <c r="EEN122" s="4"/>
      <c r="EEO122" s="12"/>
      <c r="EEP122" s="4"/>
      <c r="EER122" s="4"/>
      <c r="EEV122" s="4"/>
      <c r="EEW122" s="12"/>
      <c r="EEX122" s="4"/>
      <c r="EEZ122" s="4"/>
      <c r="EFD122" s="4"/>
      <c r="EFE122" s="12"/>
      <c r="EFF122" s="4"/>
      <c r="EFH122" s="4"/>
      <c r="EFL122" s="4"/>
      <c r="EFM122" s="12"/>
      <c r="EFN122" s="4"/>
      <c r="EFP122" s="4"/>
      <c r="EFT122" s="4"/>
      <c r="EFU122" s="12"/>
      <c r="EFV122" s="4"/>
      <c r="EFX122" s="4"/>
      <c r="EGB122" s="4"/>
      <c r="EGC122" s="12"/>
      <c r="EGD122" s="4"/>
      <c r="EGF122" s="4"/>
      <c r="EGJ122" s="4"/>
      <c r="EGK122" s="12"/>
      <c r="EGL122" s="4"/>
      <c r="EGN122" s="4"/>
      <c r="EGR122" s="4"/>
      <c r="EGS122" s="12"/>
      <c r="EGT122" s="4"/>
      <c r="EGV122" s="4"/>
      <c r="EGZ122" s="4"/>
      <c r="EHA122" s="12"/>
      <c r="EHB122" s="4"/>
      <c r="EHD122" s="4"/>
      <c r="EHH122" s="4"/>
      <c r="EHI122" s="12"/>
      <c r="EHJ122" s="4"/>
      <c r="EHL122" s="4"/>
      <c r="EHP122" s="4"/>
      <c r="EHQ122" s="12"/>
      <c r="EHR122" s="4"/>
      <c r="EHT122" s="4"/>
      <c r="EHX122" s="4"/>
      <c r="EHY122" s="12"/>
      <c r="EHZ122" s="4"/>
      <c r="EIB122" s="4"/>
      <c r="EIF122" s="4"/>
      <c r="EIG122" s="12"/>
      <c r="EIH122" s="4"/>
      <c r="EIJ122" s="4"/>
      <c r="EIN122" s="4"/>
      <c r="EIO122" s="12"/>
      <c r="EIP122" s="4"/>
      <c r="EIR122" s="4"/>
      <c r="EIV122" s="4"/>
      <c r="EIW122" s="12"/>
      <c r="EIX122" s="4"/>
      <c r="EIZ122" s="4"/>
      <c r="EJD122" s="4"/>
      <c r="EJE122" s="12"/>
      <c r="EJF122" s="4"/>
      <c r="EJH122" s="4"/>
      <c r="EJL122" s="4"/>
      <c r="EJM122" s="12"/>
      <c r="EJN122" s="4"/>
      <c r="EJP122" s="4"/>
      <c r="EJT122" s="4"/>
      <c r="EJU122" s="12"/>
      <c r="EJV122" s="4"/>
      <c r="EJX122" s="4"/>
      <c r="EKB122" s="4"/>
      <c r="EKC122" s="12"/>
      <c r="EKD122" s="4"/>
      <c r="EKF122" s="4"/>
      <c r="EKJ122" s="4"/>
      <c r="EKK122" s="12"/>
      <c r="EKL122" s="4"/>
      <c r="EKN122" s="4"/>
      <c r="EKR122" s="4"/>
      <c r="EKS122" s="12"/>
      <c r="EKT122" s="4"/>
      <c r="EKV122" s="4"/>
      <c r="EKZ122" s="4"/>
      <c r="ELA122" s="12"/>
      <c r="ELB122" s="4"/>
      <c r="ELD122" s="4"/>
      <c r="ELH122" s="4"/>
      <c r="ELI122" s="12"/>
      <c r="ELJ122" s="4"/>
      <c r="ELL122" s="4"/>
      <c r="ELP122" s="4"/>
      <c r="ELQ122" s="12"/>
      <c r="ELR122" s="4"/>
      <c r="ELT122" s="4"/>
      <c r="ELX122" s="4"/>
      <c r="ELY122" s="12"/>
      <c r="ELZ122" s="4"/>
      <c r="EMB122" s="4"/>
      <c r="EMF122" s="4"/>
      <c r="EMG122" s="12"/>
      <c r="EMH122" s="4"/>
      <c r="EMJ122" s="4"/>
      <c r="EMN122" s="4"/>
      <c r="EMO122" s="12"/>
      <c r="EMP122" s="4"/>
      <c r="EMR122" s="4"/>
      <c r="EMV122" s="4"/>
      <c r="EMW122" s="12"/>
      <c r="EMX122" s="4"/>
      <c r="EMZ122" s="4"/>
      <c r="END122" s="4"/>
      <c r="ENE122" s="12"/>
      <c r="ENF122" s="4"/>
      <c r="ENH122" s="4"/>
      <c r="ENL122" s="4"/>
      <c r="ENM122" s="12"/>
      <c r="ENN122" s="4"/>
      <c r="ENP122" s="4"/>
      <c r="ENT122" s="4"/>
      <c r="ENU122" s="12"/>
      <c r="ENV122" s="4"/>
      <c r="ENX122" s="4"/>
      <c r="EOB122" s="4"/>
      <c r="EOC122" s="12"/>
      <c r="EOD122" s="4"/>
      <c r="EOF122" s="4"/>
      <c r="EOJ122" s="4"/>
      <c r="EOK122" s="12"/>
      <c r="EOL122" s="4"/>
      <c r="EON122" s="4"/>
      <c r="EOR122" s="4"/>
      <c r="EOS122" s="12"/>
      <c r="EOT122" s="4"/>
      <c r="EOV122" s="4"/>
      <c r="EOZ122" s="4"/>
      <c r="EPA122" s="12"/>
      <c r="EPB122" s="4"/>
      <c r="EPD122" s="4"/>
      <c r="EPH122" s="4"/>
      <c r="EPI122" s="12"/>
      <c r="EPJ122" s="4"/>
      <c r="EPL122" s="4"/>
      <c r="EPP122" s="4"/>
      <c r="EPQ122" s="12"/>
      <c r="EPR122" s="4"/>
      <c r="EPT122" s="4"/>
      <c r="EPX122" s="4"/>
      <c r="EPY122" s="12"/>
      <c r="EPZ122" s="4"/>
      <c r="EQB122" s="4"/>
      <c r="EQF122" s="4"/>
      <c r="EQG122" s="12"/>
      <c r="EQH122" s="4"/>
      <c r="EQJ122" s="4"/>
      <c r="EQN122" s="4"/>
      <c r="EQO122" s="12"/>
      <c r="EQP122" s="4"/>
      <c r="EQR122" s="4"/>
      <c r="EQV122" s="4"/>
      <c r="EQW122" s="12"/>
      <c r="EQX122" s="4"/>
      <c r="EQZ122" s="4"/>
      <c r="ERD122" s="4"/>
      <c r="ERE122" s="12"/>
      <c r="ERF122" s="4"/>
      <c r="ERH122" s="4"/>
      <c r="ERL122" s="4"/>
      <c r="ERM122" s="12"/>
      <c r="ERN122" s="4"/>
      <c r="ERP122" s="4"/>
      <c r="ERT122" s="4"/>
      <c r="ERU122" s="12"/>
      <c r="ERV122" s="4"/>
      <c r="ERX122" s="4"/>
      <c r="ESB122" s="4"/>
      <c r="ESC122" s="12"/>
      <c r="ESD122" s="4"/>
      <c r="ESF122" s="4"/>
      <c r="ESJ122" s="4"/>
      <c r="ESK122" s="12"/>
      <c r="ESL122" s="4"/>
      <c r="ESN122" s="4"/>
      <c r="ESR122" s="4"/>
      <c r="ESS122" s="12"/>
      <c r="EST122" s="4"/>
      <c r="ESV122" s="4"/>
      <c r="ESZ122" s="4"/>
      <c r="ETA122" s="12"/>
      <c r="ETB122" s="4"/>
      <c r="ETD122" s="4"/>
      <c r="ETH122" s="4"/>
      <c r="ETI122" s="12"/>
      <c r="ETJ122" s="4"/>
      <c r="ETL122" s="4"/>
      <c r="ETP122" s="4"/>
      <c r="ETQ122" s="12"/>
      <c r="ETR122" s="4"/>
      <c r="ETT122" s="4"/>
      <c r="ETX122" s="4"/>
      <c r="ETY122" s="12"/>
      <c r="ETZ122" s="4"/>
      <c r="EUB122" s="4"/>
      <c r="EUF122" s="4"/>
      <c r="EUG122" s="12"/>
      <c r="EUH122" s="4"/>
      <c r="EUJ122" s="4"/>
      <c r="EUN122" s="4"/>
      <c r="EUO122" s="12"/>
      <c r="EUP122" s="4"/>
      <c r="EUR122" s="4"/>
      <c r="EUV122" s="4"/>
      <c r="EUW122" s="12"/>
      <c r="EUX122" s="4"/>
      <c r="EUZ122" s="4"/>
      <c r="EVD122" s="4"/>
      <c r="EVE122" s="12"/>
      <c r="EVF122" s="4"/>
      <c r="EVH122" s="4"/>
      <c r="EVL122" s="4"/>
      <c r="EVM122" s="12"/>
      <c r="EVN122" s="4"/>
      <c r="EVP122" s="4"/>
      <c r="EVT122" s="4"/>
      <c r="EVU122" s="12"/>
      <c r="EVV122" s="4"/>
      <c r="EVX122" s="4"/>
      <c r="EWB122" s="4"/>
      <c r="EWC122" s="12"/>
      <c r="EWD122" s="4"/>
      <c r="EWF122" s="4"/>
      <c r="EWJ122" s="4"/>
      <c r="EWK122" s="12"/>
      <c r="EWL122" s="4"/>
      <c r="EWN122" s="4"/>
      <c r="EWR122" s="4"/>
      <c r="EWS122" s="12"/>
      <c r="EWT122" s="4"/>
      <c r="EWV122" s="4"/>
      <c r="EWZ122" s="4"/>
      <c r="EXA122" s="12"/>
      <c r="EXB122" s="4"/>
      <c r="EXD122" s="4"/>
      <c r="EXH122" s="4"/>
      <c r="EXI122" s="12"/>
      <c r="EXJ122" s="4"/>
      <c r="EXL122" s="4"/>
      <c r="EXP122" s="4"/>
      <c r="EXQ122" s="12"/>
      <c r="EXR122" s="4"/>
      <c r="EXT122" s="4"/>
      <c r="EXX122" s="4"/>
      <c r="EXY122" s="12"/>
      <c r="EXZ122" s="4"/>
      <c r="EYB122" s="4"/>
      <c r="EYF122" s="4"/>
      <c r="EYG122" s="12"/>
      <c r="EYH122" s="4"/>
      <c r="EYJ122" s="4"/>
      <c r="EYN122" s="4"/>
      <c r="EYO122" s="12"/>
      <c r="EYP122" s="4"/>
      <c r="EYR122" s="4"/>
      <c r="EYV122" s="4"/>
      <c r="EYW122" s="12"/>
      <c r="EYX122" s="4"/>
      <c r="EYZ122" s="4"/>
      <c r="EZD122" s="4"/>
      <c r="EZE122" s="12"/>
      <c r="EZF122" s="4"/>
      <c r="EZH122" s="4"/>
      <c r="EZL122" s="4"/>
      <c r="EZM122" s="12"/>
      <c r="EZN122" s="4"/>
      <c r="EZP122" s="4"/>
      <c r="EZT122" s="4"/>
      <c r="EZU122" s="12"/>
      <c r="EZV122" s="4"/>
      <c r="EZX122" s="4"/>
      <c r="FAB122" s="4"/>
      <c r="FAC122" s="12"/>
      <c r="FAD122" s="4"/>
      <c r="FAF122" s="4"/>
      <c r="FAJ122" s="4"/>
      <c r="FAK122" s="12"/>
      <c r="FAL122" s="4"/>
      <c r="FAN122" s="4"/>
      <c r="FAR122" s="4"/>
      <c r="FAS122" s="12"/>
      <c r="FAT122" s="4"/>
      <c r="FAV122" s="4"/>
      <c r="FAZ122" s="4"/>
      <c r="FBA122" s="12"/>
      <c r="FBB122" s="4"/>
      <c r="FBD122" s="4"/>
      <c r="FBH122" s="4"/>
      <c r="FBI122" s="12"/>
      <c r="FBJ122" s="4"/>
      <c r="FBL122" s="4"/>
      <c r="FBP122" s="4"/>
      <c r="FBQ122" s="12"/>
      <c r="FBR122" s="4"/>
      <c r="FBT122" s="4"/>
      <c r="FBX122" s="4"/>
      <c r="FBY122" s="12"/>
      <c r="FBZ122" s="4"/>
      <c r="FCB122" s="4"/>
      <c r="FCF122" s="4"/>
      <c r="FCG122" s="12"/>
      <c r="FCH122" s="4"/>
      <c r="FCJ122" s="4"/>
      <c r="FCN122" s="4"/>
      <c r="FCO122" s="12"/>
      <c r="FCP122" s="4"/>
      <c r="FCR122" s="4"/>
      <c r="FCV122" s="4"/>
      <c r="FCW122" s="12"/>
      <c r="FCX122" s="4"/>
      <c r="FCZ122" s="4"/>
      <c r="FDD122" s="4"/>
      <c r="FDE122" s="12"/>
      <c r="FDF122" s="4"/>
      <c r="FDH122" s="4"/>
      <c r="FDL122" s="4"/>
      <c r="FDM122" s="12"/>
      <c r="FDN122" s="4"/>
      <c r="FDP122" s="4"/>
      <c r="FDT122" s="4"/>
      <c r="FDU122" s="12"/>
      <c r="FDV122" s="4"/>
      <c r="FDX122" s="4"/>
      <c r="FEB122" s="4"/>
      <c r="FEC122" s="12"/>
      <c r="FED122" s="4"/>
      <c r="FEF122" s="4"/>
      <c r="FEJ122" s="4"/>
      <c r="FEK122" s="12"/>
      <c r="FEL122" s="4"/>
      <c r="FEN122" s="4"/>
      <c r="FER122" s="4"/>
      <c r="FES122" s="12"/>
      <c r="FET122" s="4"/>
      <c r="FEV122" s="4"/>
      <c r="FEZ122" s="4"/>
      <c r="FFA122" s="12"/>
      <c r="FFB122" s="4"/>
      <c r="FFD122" s="4"/>
      <c r="FFH122" s="4"/>
      <c r="FFI122" s="12"/>
      <c r="FFJ122" s="4"/>
      <c r="FFL122" s="4"/>
      <c r="FFP122" s="4"/>
      <c r="FFQ122" s="12"/>
      <c r="FFR122" s="4"/>
      <c r="FFT122" s="4"/>
      <c r="FFX122" s="4"/>
      <c r="FFY122" s="12"/>
      <c r="FFZ122" s="4"/>
      <c r="FGB122" s="4"/>
      <c r="FGF122" s="4"/>
      <c r="FGG122" s="12"/>
      <c r="FGH122" s="4"/>
      <c r="FGJ122" s="4"/>
      <c r="FGN122" s="4"/>
      <c r="FGO122" s="12"/>
      <c r="FGP122" s="4"/>
      <c r="FGR122" s="4"/>
      <c r="FGV122" s="4"/>
      <c r="FGW122" s="12"/>
      <c r="FGX122" s="4"/>
      <c r="FGZ122" s="4"/>
      <c r="FHD122" s="4"/>
      <c r="FHE122" s="12"/>
      <c r="FHF122" s="4"/>
      <c r="FHH122" s="4"/>
      <c r="FHL122" s="4"/>
      <c r="FHM122" s="12"/>
      <c r="FHN122" s="4"/>
      <c r="FHP122" s="4"/>
      <c r="FHT122" s="4"/>
      <c r="FHU122" s="12"/>
      <c r="FHV122" s="4"/>
      <c r="FHX122" s="4"/>
      <c r="FIB122" s="4"/>
      <c r="FIC122" s="12"/>
      <c r="FID122" s="4"/>
      <c r="FIF122" s="4"/>
      <c r="FIJ122" s="4"/>
      <c r="FIK122" s="12"/>
      <c r="FIL122" s="4"/>
      <c r="FIN122" s="4"/>
      <c r="FIR122" s="4"/>
      <c r="FIS122" s="12"/>
      <c r="FIT122" s="4"/>
      <c r="FIV122" s="4"/>
      <c r="FIZ122" s="4"/>
      <c r="FJA122" s="12"/>
      <c r="FJB122" s="4"/>
      <c r="FJD122" s="4"/>
      <c r="FJH122" s="4"/>
      <c r="FJI122" s="12"/>
      <c r="FJJ122" s="4"/>
      <c r="FJL122" s="4"/>
      <c r="FJP122" s="4"/>
      <c r="FJQ122" s="12"/>
      <c r="FJR122" s="4"/>
      <c r="FJT122" s="4"/>
      <c r="FJX122" s="4"/>
      <c r="FJY122" s="12"/>
      <c r="FJZ122" s="4"/>
      <c r="FKB122" s="4"/>
      <c r="FKF122" s="4"/>
      <c r="FKG122" s="12"/>
      <c r="FKH122" s="4"/>
      <c r="FKJ122" s="4"/>
      <c r="FKN122" s="4"/>
      <c r="FKO122" s="12"/>
      <c r="FKP122" s="4"/>
      <c r="FKR122" s="4"/>
      <c r="FKV122" s="4"/>
      <c r="FKW122" s="12"/>
      <c r="FKX122" s="4"/>
      <c r="FKZ122" s="4"/>
      <c r="FLD122" s="4"/>
      <c r="FLE122" s="12"/>
      <c r="FLF122" s="4"/>
      <c r="FLH122" s="4"/>
      <c r="FLL122" s="4"/>
      <c r="FLM122" s="12"/>
      <c r="FLN122" s="4"/>
      <c r="FLP122" s="4"/>
      <c r="FLT122" s="4"/>
      <c r="FLU122" s="12"/>
      <c r="FLV122" s="4"/>
      <c r="FLX122" s="4"/>
      <c r="FMB122" s="4"/>
      <c r="FMC122" s="12"/>
      <c r="FMD122" s="4"/>
      <c r="FMF122" s="4"/>
      <c r="FMJ122" s="4"/>
      <c r="FMK122" s="12"/>
      <c r="FML122" s="4"/>
      <c r="FMN122" s="4"/>
      <c r="FMR122" s="4"/>
      <c r="FMS122" s="12"/>
      <c r="FMT122" s="4"/>
      <c r="FMV122" s="4"/>
      <c r="FMZ122" s="4"/>
      <c r="FNA122" s="12"/>
      <c r="FNB122" s="4"/>
      <c r="FND122" s="4"/>
      <c r="FNH122" s="4"/>
      <c r="FNI122" s="12"/>
      <c r="FNJ122" s="4"/>
      <c r="FNL122" s="4"/>
      <c r="FNP122" s="4"/>
      <c r="FNQ122" s="12"/>
      <c r="FNR122" s="4"/>
      <c r="FNT122" s="4"/>
      <c r="FNX122" s="4"/>
      <c r="FNY122" s="12"/>
      <c r="FNZ122" s="4"/>
      <c r="FOB122" s="4"/>
      <c r="FOF122" s="4"/>
      <c r="FOG122" s="12"/>
      <c r="FOH122" s="4"/>
      <c r="FOJ122" s="4"/>
      <c r="FON122" s="4"/>
      <c r="FOO122" s="12"/>
      <c r="FOP122" s="4"/>
      <c r="FOR122" s="4"/>
      <c r="FOV122" s="4"/>
      <c r="FOW122" s="12"/>
      <c r="FOX122" s="4"/>
      <c r="FOZ122" s="4"/>
      <c r="FPD122" s="4"/>
      <c r="FPE122" s="12"/>
      <c r="FPF122" s="4"/>
      <c r="FPH122" s="4"/>
      <c r="FPL122" s="4"/>
      <c r="FPM122" s="12"/>
      <c r="FPN122" s="4"/>
      <c r="FPP122" s="4"/>
      <c r="FPT122" s="4"/>
      <c r="FPU122" s="12"/>
      <c r="FPV122" s="4"/>
      <c r="FPX122" s="4"/>
      <c r="FQB122" s="4"/>
      <c r="FQC122" s="12"/>
      <c r="FQD122" s="4"/>
      <c r="FQF122" s="4"/>
      <c r="FQJ122" s="4"/>
      <c r="FQK122" s="12"/>
      <c r="FQL122" s="4"/>
      <c r="FQN122" s="4"/>
      <c r="FQR122" s="4"/>
      <c r="FQS122" s="12"/>
      <c r="FQT122" s="4"/>
      <c r="FQV122" s="4"/>
      <c r="FQZ122" s="4"/>
      <c r="FRA122" s="12"/>
      <c r="FRB122" s="4"/>
      <c r="FRD122" s="4"/>
      <c r="FRH122" s="4"/>
      <c r="FRI122" s="12"/>
      <c r="FRJ122" s="4"/>
      <c r="FRL122" s="4"/>
      <c r="FRP122" s="4"/>
      <c r="FRQ122" s="12"/>
      <c r="FRR122" s="4"/>
      <c r="FRT122" s="4"/>
      <c r="FRX122" s="4"/>
      <c r="FRY122" s="12"/>
      <c r="FRZ122" s="4"/>
      <c r="FSB122" s="4"/>
      <c r="FSF122" s="4"/>
      <c r="FSG122" s="12"/>
      <c r="FSH122" s="4"/>
      <c r="FSJ122" s="4"/>
      <c r="FSN122" s="4"/>
      <c r="FSO122" s="12"/>
      <c r="FSP122" s="4"/>
      <c r="FSR122" s="4"/>
      <c r="FSV122" s="4"/>
      <c r="FSW122" s="12"/>
      <c r="FSX122" s="4"/>
      <c r="FSZ122" s="4"/>
      <c r="FTD122" s="4"/>
      <c r="FTE122" s="12"/>
      <c r="FTF122" s="4"/>
      <c r="FTH122" s="4"/>
      <c r="FTL122" s="4"/>
      <c r="FTM122" s="12"/>
      <c r="FTN122" s="4"/>
      <c r="FTP122" s="4"/>
      <c r="FTT122" s="4"/>
      <c r="FTU122" s="12"/>
      <c r="FTV122" s="4"/>
      <c r="FTX122" s="4"/>
      <c r="FUB122" s="4"/>
      <c r="FUC122" s="12"/>
      <c r="FUD122" s="4"/>
      <c r="FUF122" s="4"/>
      <c r="FUJ122" s="4"/>
      <c r="FUK122" s="12"/>
      <c r="FUL122" s="4"/>
      <c r="FUN122" s="4"/>
      <c r="FUR122" s="4"/>
      <c r="FUS122" s="12"/>
      <c r="FUT122" s="4"/>
      <c r="FUV122" s="4"/>
      <c r="FUZ122" s="4"/>
      <c r="FVA122" s="12"/>
      <c r="FVB122" s="4"/>
      <c r="FVD122" s="4"/>
      <c r="FVH122" s="4"/>
      <c r="FVI122" s="12"/>
      <c r="FVJ122" s="4"/>
      <c r="FVL122" s="4"/>
      <c r="FVP122" s="4"/>
      <c r="FVQ122" s="12"/>
      <c r="FVR122" s="4"/>
      <c r="FVT122" s="4"/>
      <c r="FVX122" s="4"/>
      <c r="FVY122" s="12"/>
      <c r="FVZ122" s="4"/>
      <c r="FWB122" s="4"/>
      <c r="FWF122" s="4"/>
      <c r="FWG122" s="12"/>
      <c r="FWH122" s="4"/>
      <c r="FWJ122" s="4"/>
      <c r="FWN122" s="4"/>
      <c r="FWO122" s="12"/>
      <c r="FWP122" s="4"/>
      <c r="FWR122" s="4"/>
      <c r="FWV122" s="4"/>
      <c r="FWW122" s="12"/>
      <c r="FWX122" s="4"/>
      <c r="FWZ122" s="4"/>
      <c r="FXD122" s="4"/>
      <c r="FXE122" s="12"/>
      <c r="FXF122" s="4"/>
      <c r="FXH122" s="4"/>
      <c r="FXL122" s="4"/>
      <c r="FXM122" s="12"/>
      <c r="FXN122" s="4"/>
      <c r="FXP122" s="4"/>
      <c r="FXT122" s="4"/>
      <c r="FXU122" s="12"/>
      <c r="FXV122" s="4"/>
      <c r="FXX122" s="4"/>
      <c r="FYB122" s="4"/>
      <c r="FYC122" s="12"/>
      <c r="FYD122" s="4"/>
      <c r="FYF122" s="4"/>
      <c r="FYJ122" s="4"/>
      <c r="FYK122" s="12"/>
      <c r="FYL122" s="4"/>
      <c r="FYN122" s="4"/>
      <c r="FYR122" s="4"/>
      <c r="FYS122" s="12"/>
      <c r="FYT122" s="4"/>
      <c r="FYV122" s="4"/>
      <c r="FYZ122" s="4"/>
      <c r="FZA122" s="12"/>
      <c r="FZB122" s="4"/>
      <c r="FZD122" s="4"/>
      <c r="FZH122" s="4"/>
      <c r="FZI122" s="12"/>
      <c r="FZJ122" s="4"/>
      <c r="FZL122" s="4"/>
      <c r="FZP122" s="4"/>
      <c r="FZQ122" s="12"/>
      <c r="FZR122" s="4"/>
      <c r="FZT122" s="4"/>
      <c r="FZX122" s="4"/>
      <c r="FZY122" s="12"/>
      <c r="FZZ122" s="4"/>
      <c r="GAB122" s="4"/>
      <c r="GAF122" s="4"/>
      <c r="GAG122" s="12"/>
      <c r="GAH122" s="4"/>
      <c r="GAJ122" s="4"/>
      <c r="GAN122" s="4"/>
      <c r="GAO122" s="12"/>
      <c r="GAP122" s="4"/>
      <c r="GAR122" s="4"/>
      <c r="GAV122" s="4"/>
      <c r="GAW122" s="12"/>
      <c r="GAX122" s="4"/>
      <c r="GAZ122" s="4"/>
      <c r="GBD122" s="4"/>
      <c r="GBE122" s="12"/>
      <c r="GBF122" s="4"/>
      <c r="GBH122" s="4"/>
      <c r="GBL122" s="4"/>
      <c r="GBM122" s="12"/>
      <c r="GBN122" s="4"/>
      <c r="GBP122" s="4"/>
      <c r="GBT122" s="4"/>
      <c r="GBU122" s="12"/>
      <c r="GBV122" s="4"/>
      <c r="GBX122" s="4"/>
      <c r="GCB122" s="4"/>
      <c r="GCC122" s="12"/>
      <c r="GCD122" s="4"/>
      <c r="GCF122" s="4"/>
      <c r="GCJ122" s="4"/>
      <c r="GCK122" s="12"/>
      <c r="GCL122" s="4"/>
      <c r="GCN122" s="4"/>
      <c r="GCR122" s="4"/>
      <c r="GCS122" s="12"/>
      <c r="GCT122" s="4"/>
      <c r="GCV122" s="4"/>
      <c r="GCZ122" s="4"/>
      <c r="GDA122" s="12"/>
      <c r="GDB122" s="4"/>
      <c r="GDD122" s="4"/>
      <c r="GDH122" s="4"/>
      <c r="GDI122" s="12"/>
      <c r="GDJ122" s="4"/>
      <c r="GDL122" s="4"/>
      <c r="GDP122" s="4"/>
      <c r="GDQ122" s="12"/>
      <c r="GDR122" s="4"/>
      <c r="GDT122" s="4"/>
      <c r="GDX122" s="4"/>
      <c r="GDY122" s="12"/>
      <c r="GDZ122" s="4"/>
      <c r="GEB122" s="4"/>
      <c r="GEF122" s="4"/>
      <c r="GEG122" s="12"/>
      <c r="GEH122" s="4"/>
      <c r="GEJ122" s="4"/>
      <c r="GEN122" s="4"/>
      <c r="GEO122" s="12"/>
      <c r="GEP122" s="4"/>
      <c r="GER122" s="4"/>
      <c r="GEV122" s="4"/>
      <c r="GEW122" s="12"/>
      <c r="GEX122" s="4"/>
      <c r="GEZ122" s="4"/>
      <c r="GFD122" s="4"/>
      <c r="GFE122" s="12"/>
      <c r="GFF122" s="4"/>
      <c r="GFH122" s="4"/>
      <c r="GFL122" s="4"/>
      <c r="GFM122" s="12"/>
      <c r="GFN122" s="4"/>
      <c r="GFP122" s="4"/>
      <c r="GFT122" s="4"/>
      <c r="GFU122" s="12"/>
      <c r="GFV122" s="4"/>
      <c r="GFX122" s="4"/>
      <c r="GGB122" s="4"/>
      <c r="GGC122" s="12"/>
      <c r="GGD122" s="4"/>
      <c r="GGF122" s="4"/>
      <c r="GGJ122" s="4"/>
      <c r="GGK122" s="12"/>
      <c r="GGL122" s="4"/>
      <c r="GGN122" s="4"/>
      <c r="GGR122" s="4"/>
      <c r="GGS122" s="12"/>
      <c r="GGT122" s="4"/>
      <c r="GGV122" s="4"/>
      <c r="GGZ122" s="4"/>
      <c r="GHA122" s="12"/>
      <c r="GHB122" s="4"/>
      <c r="GHD122" s="4"/>
      <c r="GHH122" s="4"/>
      <c r="GHI122" s="12"/>
      <c r="GHJ122" s="4"/>
      <c r="GHL122" s="4"/>
      <c r="GHP122" s="4"/>
      <c r="GHQ122" s="12"/>
      <c r="GHR122" s="4"/>
      <c r="GHT122" s="4"/>
      <c r="GHX122" s="4"/>
      <c r="GHY122" s="12"/>
      <c r="GHZ122" s="4"/>
      <c r="GIB122" s="4"/>
      <c r="GIF122" s="4"/>
      <c r="GIG122" s="12"/>
      <c r="GIH122" s="4"/>
      <c r="GIJ122" s="4"/>
      <c r="GIN122" s="4"/>
      <c r="GIO122" s="12"/>
      <c r="GIP122" s="4"/>
      <c r="GIR122" s="4"/>
      <c r="GIV122" s="4"/>
      <c r="GIW122" s="12"/>
      <c r="GIX122" s="4"/>
      <c r="GIZ122" s="4"/>
      <c r="GJD122" s="4"/>
      <c r="GJE122" s="12"/>
      <c r="GJF122" s="4"/>
      <c r="GJH122" s="4"/>
      <c r="GJL122" s="4"/>
      <c r="GJM122" s="12"/>
      <c r="GJN122" s="4"/>
      <c r="GJP122" s="4"/>
      <c r="GJT122" s="4"/>
      <c r="GJU122" s="12"/>
      <c r="GJV122" s="4"/>
      <c r="GJX122" s="4"/>
      <c r="GKB122" s="4"/>
      <c r="GKC122" s="12"/>
      <c r="GKD122" s="4"/>
      <c r="GKF122" s="4"/>
      <c r="GKJ122" s="4"/>
      <c r="GKK122" s="12"/>
      <c r="GKL122" s="4"/>
      <c r="GKN122" s="4"/>
      <c r="GKR122" s="4"/>
      <c r="GKS122" s="12"/>
      <c r="GKT122" s="4"/>
      <c r="GKV122" s="4"/>
      <c r="GKZ122" s="4"/>
      <c r="GLA122" s="12"/>
      <c r="GLB122" s="4"/>
      <c r="GLD122" s="4"/>
      <c r="GLH122" s="4"/>
      <c r="GLI122" s="12"/>
      <c r="GLJ122" s="4"/>
      <c r="GLL122" s="4"/>
      <c r="GLP122" s="4"/>
      <c r="GLQ122" s="12"/>
      <c r="GLR122" s="4"/>
      <c r="GLT122" s="4"/>
      <c r="GLX122" s="4"/>
      <c r="GLY122" s="12"/>
      <c r="GLZ122" s="4"/>
      <c r="GMB122" s="4"/>
      <c r="GMF122" s="4"/>
      <c r="GMG122" s="12"/>
      <c r="GMH122" s="4"/>
      <c r="GMJ122" s="4"/>
      <c r="GMN122" s="4"/>
      <c r="GMO122" s="12"/>
      <c r="GMP122" s="4"/>
      <c r="GMR122" s="4"/>
      <c r="GMV122" s="4"/>
      <c r="GMW122" s="12"/>
      <c r="GMX122" s="4"/>
      <c r="GMZ122" s="4"/>
      <c r="GND122" s="4"/>
      <c r="GNE122" s="12"/>
      <c r="GNF122" s="4"/>
      <c r="GNH122" s="4"/>
      <c r="GNL122" s="4"/>
      <c r="GNM122" s="12"/>
      <c r="GNN122" s="4"/>
      <c r="GNP122" s="4"/>
      <c r="GNT122" s="4"/>
      <c r="GNU122" s="12"/>
      <c r="GNV122" s="4"/>
      <c r="GNX122" s="4"/>
      <c r="GOB122" s="4"/>
      <c r="GOC122" s="12"/>
      <c r="GOD122" s="4"/>
      <c r="GOF122" s="4"/>
      <c r="GOJ122" s="4"/>
      <c r="GOK122" s="12"/>
      <c r="GOL122" s="4"/>
      <c r="GON122" s="4"/>
      <c r="GOR122" s="4"/>
      <c r="GOS122" s="12"/>
      <c r="GOT122" s="4"/>
      <c r="GOV122" s="4"/>
      <c r="GOZ122" s="4"/>
      <c r="GPA122" s="12"/>
      <c r="GPB122" s="4"/>
      <c r="GPD122" s="4"/>
      <c r="GPH122" s="4"/>
      <c r="GPI122" s="12"/>
      <c r="GPJ122" s="4"/>
      <c r="GPL122" s="4"/>
      <c r="GPP122" s="4"/>
      <c r="GPQ122" s="12"/>
      <c r="GPR122" s="4"/>
      <c r="GPT122" s="4"/>
      <c r="GPX122" s="4"/>
      <c r="GPY122" s="12"/>
      <c r="GPZ122" s="4"/>
      <c r="GQB122" s="4"/>
      <c r="GQF122" s="4"/>
      <c r="GQG122" s="12"/>
      <c r="GQH122" s="4"/>
      <c r="GQJ122" s="4"/>
      <c r="GQN122" s="4"/>
      <c r="GQO122" s="12"/>
      <c r="GQP122" s="4"/>
      <c r="GQR122" s="4"/>
      <c r="GQV122" s="4"/>
      <c r="GQW122" s="12"/>
      <c r="GQX122" s="4"/>
      <c r="GQZ122" s="4"/>
      <c r="GRD122" s="4"/>
      <c r="GRE122" s="12"/>
      <c r="GRF122" s="4"/>
      <c r="GRH122" s="4"/>
      <c r="GRL122" s="4"/>
      <c r="GRM122" s="12"/>
      <c r="GRN122" s="4"/>
      <c r="GRP122" s="4"/>
      <c r="GRT122" s="4"/>
      <c r="GRU122" s="12"/>
      <c r="GRV122" s="4"/>
      <c r="GRX122" s="4"/>
      <c r="GSB122" s="4"/>
      <c r="GSC122" s="12"/>
      <c r="GSD122" s="4"/>
      <c r="GSF122" s="4"/>
      <c r="GSJ122" s="4"/>
      <c r="GSK122" s="12"/>
      <c r="GSL122" s="4"/>
      <c r="GSN122" s="4"/>
      <c r="GSR122" s="4"/>
      <c r="GSS122" s="12"/>
      <c r="GST122" s="4"/>
      <c r="GSV122" s="4"/>
      <c r="GSZ122" s="4"/>
      <c r="GTA122" s="12"/>
      <c r="GTB122" s="4"/>
      <c r="GTD122" s="4"/>
      <c r="GTH122" s="4"/>
      <c r="GTI122" s="12"/>
      <c r="GTJ122" s="4"/>
      <c r="GTL122" s="4"/>
      <c r="GTP122" s="4"/>
      <c r="GTQ122" s="12"/>
      <c r="GTR122" s="4"/>
      <c r="GTT122" s="4"/>
      <c r="GTX122" s="4"/>
      <c r="GTY122" s="12"/>
      <c r="GTZ122" s="4"/>
      <c r="GUB122" s="4"/>
      <c r="GUF122" s="4"/>
      <c r="GUG122" s="12"/>
      <c r="GUH122" s="4"/>
      <c r="GUJ122" s="4"/>
      <c r="GUN122" s="4"/>
      <c r="GUO122" s="12"/>
      <c r="GUP122" s="4"/>
      <c r="GUR122" s="4"/>
      <c r="GUV122" s="4"/>
      <c r="GUW122" s="12"/>
      <c r="GUX122" s="4"/>
      <c r="GUZ122" s="4"/>
      <c r="GVD122" s="4"/>
      <c r="GVE122" s="12"/>
      <c r="GVF122" s="4"/>
      <c r="GVH122" s="4"/>
      <c r="GVL122" s="4"/>
      <c r="GVM122" s="12"/>
      <c r="GVN122" s="4"/>
      <c r="GVP122" s="4"/>
      <c r="GVT122" s="4"/>
      <c r="GVU122" s="12"/>
      <c r="GVV122" s="4"/>
      <c r="GVX122" s="4"/>
      <c r="GWB122" s="4"/>
      <c r="GWC122" s="12"/>
      <c r="GWD122" s="4"/>
      <c r="GWF122" s="4"/>
      <c r="GWJ122" s="4"/>
      <c r="GWK122" s="12"/>
      <c r="GWL122" s="4"/>
      <c r="GWN122" s="4"/>
      <c r="GWR122" s="4"/>
      <c r="GWS122" s="12"/>
      <c r="GWT122" s="4"/>
      <c r="GWV122" s="4"/>
      <c r="GWZ122" s="4"/>
      <c r="GXA122" s="12"/>
      <c r="GXB122" s="4"/>
      <c r="GXD122" s="4"/>
      <c r="GXH122" s="4"/>
      <c r="GXI122" s="12"/>
      <c r="GXJ122" s="4"/>
      <c r="GXL122" s="4"/>
      <c r="GXP122" s="4"/>
      <c r="GXQ122" s="12"/>
      <c r="GXR122" s="4"/>
      <c r="GXT122" s="4"/>
      <c r="GXX122" s="4"/>
      <c r="GXY122" s="12"/>
      <c r="GXZ122" s="4"/>
      <c r="GYB122" s="4"/>
      <c r="GYF122" s="4"/>
      <c r="GYG122" s="12"/>
      <c r="GYH122" s="4"/>
      <c r="GYJ122" s="4"/>
      <c r="GYN122" s="4"/>
      <c r="GYO122" s="12"/>
      <c r="GYP122" s="4"/>
      <c r="GYR122" s="4"/>
      <c r="GYV122" s="4"/>
      <c r="GYW122" s="12"/>
      <c r="GYX122" s="4"/>
      <c r="GYZ122" s="4"/>
      <c r="GZD122" s="4"/>
      <c r="GZE122" s="12"/>
      <c r="GZF122" s="4"/>
      <c r="GZH122" s="4"/>
      <c r="GZL122" s="4"/>
      <c r="GZM122" s="12"/>
      <c r="GZN122" s="4"/>
      <c r="GZP122" s="4"/>
      <c r="GZT122" s="4"/>
      <c r="GZU122" s="12"/>
      <c r="GZV122" s="4"/>
      <c r="GZX122" s="4"/>
      <c r="HAB122" s="4"/>
      <c r="HAC122" s="12"/>
      <c r="HAD122" s="4"/>
      <c r="HAF122" s="4"/>
      <c r="HAJ122" s="4"/>
      <c r="HAK122" s="12"/>
      <c r="HAL122" s="4"/>
      <c r="HAN122" s="4"/>
      <c r="HAR122" s="4"/>
      <c r="HAS122" s="12"/>
      <c r="HAT122" s="4"/>
      <c r="HAV122" s="4"/>
      <c r="HAZ122" s="4"/>
      <c r="HBA122" s="12"/>
      <c r="HBB122" s="4"/>
      <c r="HBD122" s="4"/>
      <c r="HBH122" s="4"/>
      <c r="HBI122" s="12"/>
      <c r="HBJ122" s="4"/>
      <c r="HBL122" s="4"/>
      <c r="HBP122" s="4"/>
      <c r="HBQ122" s="12"/>
      <c r="HBR122" s="4"/>
      <c r="HBT122" s="4"/>
      <c r="HBX122" s="4"/>
      <c r="HBY122" s="12"/>
      <c r="HBZ122" s="4"/>
      <c r="HCB122" s="4"/>
      <c r="HCF122" s="4"/>
      <c r="HCG122" s="12"/>
      <c r="HCH122" s="4"/>
      <c r="HCJ122" s="4"/>
      <c r="HCN122" s="4"/>
      <c r="HCO122" s="12"/>
      <c r="HCP122" s="4"/>
      <c r="HCR122" s="4"/>
      <c r="HCV122" s="4"/>
      <c r="HCW122" s="12"/>
      <c r="HCX122" s="4"/>
      <c r="HCZ122" s="4"/>
      <c r="HDD122" s="4"/>
      <c r="HDE122" s="12"/>
      <c r="HDF122" s="4"/>
      <c r="HDH122" s="4"/>
      <c r="HDL122" s="4"/>
      <c r="HDM122" s="12"/>
      <c r="HDN122" s="4"/>
      <c r="HDP122" s="4"/>
      <c r="HDT122" s="4"/>
      <c r="HDU122" s="12"/>
      <c r="HDV122" s="4"/>
      <c r="HDX122" s="4"/>
      <c r="HEB122" s="4"/>
      <c r="HEC122" s="12"/>
      <c r="HED122" s="4"/>
      <c r="HEF122" s="4"/>
      <c r="HEJ122" s="4"/>
      <c r="HEK122" s="12"/>
      <c r="HEL122" s="4"/>
      <c r="HEN122" s="4"/>
      <c r="HER122" s="4"/>
      <c r="HES122" s="12"/>
      <c r="HET122" s="4"/>
      <c r="HEV122" s="4"/>
      <c r="HEZ122" s="4"/>
      <c r="HFA122" s="12"/>
      <c r="HFB122" s="4"/>
      <c r="HFD122" s="4"/>
      <c r="HFH122" s="4"/>
      <c r="HFI122" s="12"/>
      <c r="HFJ122" s="4"/>
      <c r="HFL122" s="4"/>
      <c r="HFP122" s="4"/>
      <c r="HFQ122" s="12"/>
      <c r="HFR122" s="4"/>
      <c r="HFT122" s="4"/>
      <c r="HFX122" s="4"/>
      <c r="HFY122" s="12"/>
      <c r="HFZ122" s="4"/>
      <c r="HGB122" s="4"/>
      <c r="HGF122" s="4"/>
      <c r="HGG122" s="12"/>
      <c r="HGH122" s="4"/>
      <c r="HGJ122" s="4"/>
      <c r="HGN122" s="4"/>
      <c r="HGO122" s="12"/>
      <c r="HGP122" s="4"/>
      <c r="HGR122" s="4"/>
      <c r="HGV122" s="4"/>
      <c r="HGW122" s="12"/>
      <c r="HGX122" s="4"/>
      <c r="HGZ122" s="4"/>
      <c r="HHD122" s="4"/>
      <c r="HHE122" s="12"/>
      <c r="HHF122" s="4"/>
      <c r="HHH122" s="4"/>
      <c r="HHL122" s="4"/>
      <c r="HHM122" s="12"/>
      <c r="HHN122" s="4"/>
      <c r="HHP122" s="4"/>
      <c r="HHT122" s="4"/>
      <c r="HHU122" s="12"/>
      <c r="HHV122" s="4"/>
      <c r="HHX122" s="4"/>
      <c r="HIB122" s="4"/>
      <c r="HIC122" s="12"/>
      <c r="HID122" s="4"/>
      <c r="HIF122" s="4"/>
      <c r="HIJ122" s="4"/>
      <c r="HIK122" s="12"/>
      <c r="HIL122" s="4"/>
      <c r="HIN122" s="4"/>
      <c r="HIR122" s="4"/>
      <c r="HIS122" s="12"/>
      <c r="HIT122" s="4"/>
      <c r="HIV122" s="4"/>
      <c r="HIZ122" s="4"/>
      <c r="HJA122" s="12"/>
      <c r="HJB122" s="4"/>
      <c r="HJD122" s="4"/>
      <c r="HJH122" s="4"/>
      <c r="HJI122" s="12"/>
      <c r="HJJ122" s="4"/>
      <c r="HJL122" s="4"/>
      <c r="HJP122" s="4"/>
      <c r="HJQ122" s="12"/>
      <c r="HJR122" s="4"/>
      <c r="HJT122" s="4"/>
      <c r="HJX122" s="4"/>
      <c r="HJY122" s="12"/>
      <c r="HJZ122" s="4"/>
      <c r="HKB122" s="4"/>
      <c r="HKF122" s="4"/>
      <c r="HKG122" s="12"/>
      <c r="HKH122" s="4"/>
      <c r="HKJ122" s="4"/>
      <c r="HKN122" s="4"/>
      <c r="HKO122" s="12"/>
      <c r="HKP122" s="4"/>
      <c r="HKR122" s="4"/>
      <c r="HKV122" s="4"/>
      <c r="HKW122" s="12"/>
      <c r="HKX122" s="4"/>
      <c r="HKZ122" s="4"/>
      <c r="HLD122" s="4"/>
      <c r="HLE122" s="12"/>
      <c r="HLF122" s="4"/>
      <c r="HLH122" s="4"/>
      <c r="HLL122" s="4"/>
      <c r="HLM122" s="12"/>
      <c r="HLN122" s="4"/>
      <c r="HLP122" s="4"/>
      <c r="HLT122" s="4"/>
      <c r="HLU122" s="12"/>
      <c r="HLV122" s="4"/>
      <c r="HLX122" s="4"/>
      <c r="HMB122" s="4"/>
      <c r="HMC122" s="12"/>
      <c r="HMD122" s="4"/>
      <c r="HMF122" s="4"/>
      <c r="HMJ122" s="4"/>
      <c r="HMK122" s="12"/>
      <c r="HML122" s="4"/>
      <c r="HMN122" s="4"/>
      <c r="HMR122" s="4"/>
      <c r="HMS122" s="12"/>
      <c r="HMT122" s="4"/>
      <c r="HMV122" s="4"/>
      <c r="HMZ122" s="4"/>
      <c r="HNA122" s="12"/>
      <c r="HNB122" s="4"/>
      <c r="HND122" s="4"/>
      <c r="HNH122" s="4"/>
      <c r="HNI122" s="12"/>
      <c r="HNJ122" s="4"/>
      <c r="HNL122" s="4"/>
      <c r="HNP122" s="4"/>
      <c r="HNQ122" s="12"/>
      <c r="HNR122" s="4"/>
      <c r="HNT122" s="4"/>
      <c r="HNX122" s="4"/>
      <c r="HNY122" s="12"/>
      <c r="HNZ122" s="4"/>
      <c r="HOB122" s="4"/>
      <c r="HOF122" s="4"/>
      <c r="HOG122" s="12"/>
      <c r="HOH122" s="4"/>
      <c r="HOJ122" s="4"/>
      <c r="HON122" s="4"/>
      <c r="HOO122" s="12"/>
      <c r="HOP122" s="4"/>
      <c r="HOR122" s="4"/>
      <c r="HOV122" s="4"/>
      <c r="HOW122" s="12"/>
      <c r="HOX122" s="4"/>
      <c r="HOZ122" s="4"/>
      <c r="HPD122" s="4"/>
      <c r="HPE122" s="12"/>
      <c r="HPF122" s="4"/>
      <c r="HPH122" s="4"/>
      <c r="HPL122" s="4"/>
      <c r="HPM122" s="12"/>
      <c r="HPN122" s="4"/>
      <c r="HPP122" s="4"/>
      <c r="HPT122" s="4"/>
      <c r="HPU122" s="12"/>
      <c r="HPV122" s="4"/>
      <c r="HPX122" s="4"/>
      <c r="HQB122" s="4"/>
      <c r="HQC122" s="12"/>
      <c r="HQD122" s="4"/>
      <c r="HQF122" s="4"/>
      <c r="HQJ122" s="4"/>
      <c r="HQK122" s="12"/>
      <c r="HQL122" s="4"/>
      <c r="HQN122" s="4"/>
      <c r="HQR122" s="4"/>
      <c r="HQS122" s="12"/>
      <c r="HQT122" s="4"/>
      <c r="HQV122" s="4"/>
      <c r="HQZ122" s="4"/>
      <c r="HRA122" s="12"/>
      <c r="HRB122" s="4"/>
      <c r="HRD122" s="4"/>
      <c r="HRH122" s="4"/>
      <c r="HRI122" s="12"/>
      <c r="HRJ122" s="4"/>
      <c r="HRL122" s="4"/>
      <c r="HRP122" s="4"/>
      <c r="HRQ122" s="12"/>
      <c r="HRR122" s="4"/>
      <c r="HRT122" s="4"/>
      <c r="HRX122" s="4"/>
      <c r="HRY122" s="12"/>
      <c r="HRZ122" s="4"/>
      <c r="HSB122" s="4"/>
      <c r="HSF122" s="4"/>
      <c r="HSG122" s="12"/>
      <c r="HSH122" s="4"/>
      <c r="HSJ122" s="4"/>
      <c r="HSN122" s="4"/>
      <c r="HSO122" s="12"/>
      <c r="HSP122" s="4"/>
      <c r="HSR122" s="4"/>
      <c r="HSV122" s="4"/>
      <c r="HSW122" s="12"/>
      <c r="HSX122" s="4"/>
      <c r="HSZ122" s="4"/>
      <c r="HTD122" s="4"/>
      <c r="HTE122" s="12"/>
      <c r="HTF122" s="4"/>
      <c r="HTH122" s="4"/>
      <c r="HTL122" s="4"/>
      <c r="HTM122" s="12"/>
      <c r="HTN122" s="4"/>
      <c r="HTP122" s="4"/>
      <c r="HTT122" s="4"/>
      <c r="HTU122" s="12"/>
      <c r="HTV122" s="4"/>
      <c r="HTX122" s="4"/>
      <c r="HUB122" s="4"/>
      <c r="HUC122" s="12"/>
      <c r="HUD122" s="4"/>
      <c r="HUF122" s="4"/>
      <c r="HUJ122" s="4"/>
      <c r="HUK122" s="12"/>
      <c r="HUL122" s="4"/>
      <c r="HUN122" s="4"/>
      <c r="HUR122" s="4"/>
      <c r="HUS122" s="12"/>
      <c r="HUT122" s="4"/>
      <c r="HUV122" s="4"/>
      <c r="HUZ122" s="4"/>
      <c r="HVA122" s="12"/>
      <c r="HVB122" s="4"/>
      <c r="HVD122" s="4"/>
      <c r="HVH122" s="4"/>
      <c r="HVI122" s="12"/>
      <c r="HVJ122" s="4"/>
      <c r="HVL122" s="4"/>
      <c r="HVP122" s="4"/>
      <c r="HVQ122" s="12"/>
      <c r="HVR122" s="4"/>
      <c r="HVT122" s="4"/>
      <c r="HVX122" s="4"/>
      <c r="HVY122" s="12"/>
      <c r="HVZ122" s="4"/>
      <c r="HWB122" s="4"/>
      <c r="HWF122" s="4"/>
      <c r="HWG122" s="12"/>
      <c r="HWH122" s="4"/>
      <c r="HWJ122" s="4"/>
      <c r="HWN122" s="4"/>
      <c r="HWO122" s="12"/>
      <c r="HWP122" s="4"/>
      <c r="HWR122" s="4"/>
      <c r="HWV122" s="4"/>
      <c r="HWW122" s="12"/>
      <c r="HWX122" s="4"/>
      <c r="HWZ122" s="4"/>
      <c r="HXD122" s="4"/>
      <c r="HXE122" s="12"/>
      <c r="HXF122" s="4"/>
      <c r="HXH122" s="4"/>
      <c r="HXL122" s="4"/>
      <c r="HXM122" s="12"/>
      <c r="HXN122" s="4"/>
      <c r="HXP122" s="4"/>
      <c r="HXT122" s="4"/>
      <c r="HXU122" s="12"/>
      <c r="HXV122" s="4"/>
      <c r="HXX122" s="4"/>
      <c r="HYB122" s="4"/>
      <c r="HYC122" s="12"/>
      <c r="HYD122" s="4"/>
      <c r="HYF122" s="4"/>
      <c r="HYJ122" s="4"/>
      <c r="HYK122" s="12"/>
      <c r="HYL122" s="4"/>
      <c r="HYN122" s="4"/>
      <c r="HYR122" s="4"/>
      <c r="HYS122" s="12"/>
      <c r="HYT122" s="4"/>
      <c r="HYV122" s="4"/>
      <c r="HYZ122" s="4"/>
      <c r="HZA122" s="12"/>
      <c r="HZB122" s="4"/>
      <c r="HZD122" s="4"/>
      <c r="HZH122" s="4"/>
      <c r="HZI122" s="12"/>
      <c r="HZJ122" s="4"/>
      <c r="HZL122" s="4"/>
      <c r="HZP122" s="4"/>
      <c r="HZQ122" s="12"/>
      <c r="HZR122" s="4"/>
      <c r="HZT122" s="4"/>
      <c r="HZX122" s="4"/>
      <c r="HZY122" s="12"/>
      <c r="HZZ122" s="4"/>
      <c r="IAB122" s="4"/>
      <c r="IAF122" s="4"/>
      <c r="IAG122" s="12"/>
      <c r="IAH122" s="4"/>
      <c r="IAJ122" s="4"/>
      <c r="IAN122" s="4"/>
      <c r="IAO122" s="12"/>
      <c r="IAP122" s="4"/>
      <c r="IAR122" s="4"/>
      <c r="IAV122" s="4"/>
      <c r="IAW122" s="12"/>
      <c r="IAX122" s="4"/>
      <c r="IAZ122" s="4"/>
      <c r="IBD122" s="4"/>
      <c r="IBE122" s="12"/>
      <c r="IBF122" s="4"/>
      <c r="IBH122" s="4"/>
      <c r="IBL122" s="4"/>
      <c r="IBM122" s="12"/>
      <c r="IBN122" s="4"/>
      <c r="IBP122" s="4"/>
      <c r="IBT122" s="4"/>
      <c r="IBU122" s="12"/>
      <c r="IBV122" s="4"/>
      <c r="IBX122" s="4"/>
      <c r="ICB122" s="4"/>
      <c r="ICC122" s="12"/>
      <c r="ICD122" s="4"/>
      <c r="ICF122" s="4"/>
      <c r="ICJ122" s="4"/>
      <c r="ICK122" s="12"/>
      <c r="ICL122" s="4"/>
      <c r="ICN122" s="4"/>
      <c r="ICR122" s="4"/>
      <c r="ICS122" s="12"/>
      <c r="ICT122" s="4"/>
      <c r="ICV122" s="4"/>
      <c r="ICZ122" s="4"/>
      <c r="IDA122" s="12"/>
      <c r="IDB122" s="4"/>
      <c r="IDD122" s="4"/>
      <c r="IDH122" s="4"/>
      <c r="IDI122" s="12"/>
      <c r="IDJ122" s="4"/>
      <c r="IDL122" s="4"/>
      <c r="IDP122" s="4"/>
      <c r="IDQ122" s="12"/>
      <c r="IDR122" s="4"/>
      <c r="IDT122" s="4"/>
      <c r="IDX122" s="4"/>
      <c r="IDY122" s="12"/>
      <c r="IDZ122" s="4"/>
      <c r="IEB122" s="4"/>
      <c r="IEF122" s="4"/>
      <c r="IEG122" s="12"/>
      <c r="IEH122" s="4"/>
      <c r="IEJ122" s="4"/>
      <c r="IEN122" s="4"/>
      <c r="IEO122" s="12"/>
      <c r="IEP122" s="4"/>
      <c r="IER122" s="4"/>
      <c r="IEV122" s="4"/>
      <c r="IEW122" s="12"/>
      <c r="IEX122" s="4"/>
      <c r="IEZ122" s="4"/>
      <c r="IFD122" s="4"/>
      <c r="IFE122" s="12"/>
      <c r="IFF122" s="4"/>
      <c r="IFH122" s="4"/>
      <c r="IFL122" s="4"/>
      <c r="IFM122" s="12"/>
      <c r="IFN122" s="4"/>
      <c r="IFP122" s="4"/>
      <c r="IFT122" s="4"/>
      <c r="IFU122" s="12"/>
      <c r="IFV122" s="4"/>
      <c r="IFX122" s="4"/>
      <c r="IGB122" s="4"/>
      <c r="IGC122" s="12"/>
      <c r="IGD122" s="4"/>
      <c r="IGF122" s="4"/>
      <c r="IGJ122" s="4"/>
      <c r="IGK122" s="12"/>
      <c r="IGL122" s="4"/>
      <c r="IGN122" s="4"/>
      <c r="IGR122" s="4"/>
      <c r="IGS122" s="12"/>
      <c r="IGT122" s="4"/>
      <c r="IGV122" s="4"/>
      <c r="IGZ122" s="4"/>
      <c r="IHA122" s="12"/>
      <c r="IHB122" s="4"/>
      <c r="IHD122" s="4"/>
      <c r="IHH122" s="4"/>
      <c r="IHI122" s="12"/>
      <c r="IHJ122" s="4"/>
      <c r="IHL122" s="4"/>
      <c r="IHP122" s="4"/>
      <c r="IHQ122" s="12"/>
      <c r="IHR122" s="4"/>
      <c r="IHT122" s="4"/>
      <c r="IHX122" s="4"/>
      <c r="IHY122" s="12"/>
      <c r="IHZ122" s="4"/>
      <c r="IIB122" s="4"/>
      <c r="IIF122" s="4"/>
      <c r="IIG122" s="12"/>
      <c r="IIH122" s="4"/>
      <c r="IIJ122" s="4"/>
      <c r="IIN122" s="4"/>
      <c r="IIO122" s="12"/>
      <c r="IIP122" s="4"/>
      <c r="IIR122" s="4"/>
      <c r="IIV122" s="4"/>
      <c r="IIW122" s="12"/>
      <c r="IIX122" s="4"/>
      <c r="IIZ122" s="4"/>
      <c r="IJD122" s="4"/>
      <c r="IJE122" s="12"/>
      <c r="IJF122" s="4"/>
      <c r="IJH122" s="4"/>
      <c r="IJL122" s="4"/>
      <c r="IJM122" s="12"/>
      <c r="IJN122" s="4"/>
      <c r="IJP122" s="4"/>
      <c r="IJT122" s="4"/>
      <c r="IJU122" s="12"/>
      <c r="IJV122" s="4"/>
      <c r="IJX122" s="4"/>
      <c r="IKB122" s="4"/>
      <c r="IKC122" s="12"/>
      <c r="IKD122" s="4"/>
      <c r="IKF122" s="4"/>
      <c r="IKJ122" s="4"/>
      <c r="IKK122" s="12"/>
      <c r="IKL122" s="4"/>
      <c r="IKN122" s="4"/>
      <c r="IKR122" s="4"/>
      <c r="IKS122" s="12"/>
      <c r="IKT122" s="4"/>
      <c r="IKV122" s="4"/>
      <c r="IKZ122" s="4"/>
      <c r="ILA122" s="12"/>
      <c r="ILB122" s="4"/>
      <c r="ILD122" s="4"/>
      <c r="ILH122" s="4"/>
      <c r="ILI122" s="12"/>
      <c r="ILJ122" s="4"/>
      <c r="ILL122" s="4"/>
      <c r="ILP122" s="4"/>
      <c r="ILQ122" s="12"/>
      <c r="ILR122" s="4"/>
      <c r="ILT122" s="4"/>
      <c r="ILX122" s="4"/>
      <c r="ILY122" s="12"/>
      <c r="ILZ122" s="4"/>
      <c r="IMB122" s="4"/>
      <c r="IMF122" s="4"/>
      <c r="IMG122" s="12"/>
      <c r="IMH122" s="4"/>
      <c r="IMJ122" s="4"/>
      <c r="IMN122" s="4"/>
      <c r="IMO122" s="12"/>
      <c r="IMP122" s="4"/>
      <c r="IMR122" s="4"/>
      <c r="IMV122" s="4"/>
      <c r="IMW122" s="12"/>
      <c r="IMX122" s="4"/>
      <c r="IMZ122" s="4"/>
      <c r="IND122" s="4"/>
      <c r="INE122" s="12"/>
      <c r="INF122" s="4"/>
      <c r="INH122" s="4"/>
      <c r="INL122" s="4"/>
      <c r="INM122" s="12"/>
      <c r="INN122" s="4"/>
      <c r="INP122" s="4"/>
      <c r="INT122" s="4"/>
      <c r="INU122" s="12"/>
      <c r="INV122" s="4"/>
      <c r="INX122" s="4"/>
      <c r="IOB122" s="4"/>
      <c r="IOC122" s="12"/>
      <c r="IOD122" s="4"/>
      <c r="IOF122" s="4"/>
      <c r="IOJ122" s="4"/>
      <c r="IOK122" s="12"/>
      <c r="IOL122" s="4"/>
      <c r="ION122" s="4"/>
      <c r="IOR122" s="4"/>
      <c r="IOS122" s="12"/>
      <c r="IOT122" s="4"/>
      <c r="IOV122" s="4"/>
      <c r="IOZ122" s="4"/>
      <c r="IPA122" s="12"/>
      <c r="IPB122" s="4"/>
      <c r="IPD122" s="4"/>
      <c r="IPH122" s="4"/>
      <c r="IPI122" s="12"/>
      <c r="IPJ122" s="4"/>
      <c r="IPL122" s="4"/>
      <c r="IPP122" s="4"/>
      <c r="IPQ122" s="12"/>
      <c r="IPR122" s="4"/>
      <c r="IPT122" s="4"/>
      <c r="IPX122" s="4"/>
      <c r="IPY122" s="12"/>
      <c r="IPZ122" s="4"/>
      <c r="IQB122" s="4"/>
      <c r="IQF122" s="4"/>
      <c r="IQG122" s="12"/>
      <c r="IQH122" s="4"/>
      <c r="IQJ122" s="4"/>
      <c r="IQN122" s="4"/>
      <c r="IQO122" s="12"/>
      <c r="IQP122" s="4"/>
      <c r="IQR122" s="4"/>
      <c r="IQV122" s="4"/>
      <c r="IQW122" s="12"/>
      <c r="IQX122" s="4"/>
      <c r="IQZ122" s="4"/>
      <c r="IRD122" s="4"/>
      <c r="IRE122" s="12"/>
      <c r="IRF122" s="4"/>
      <c r="IRH122" s="4"/>
      <c r="IRL122" s="4"/>
      <c r="IRM122" s="12"/>
      <c r="IRN122" s="4"/>
      <c r="IRP122" s="4"/>
      <c r="IRT122" s="4"/>
      <c r="IRU122" s="12"/>
      <c r="IRV122" s="4"/>
      <c r="IRX122" s="4"/>
      <c r="ISB122" s="4"/>
      <c r="ISC122" s="12"/>
      <c r="ISD122" s="4"/>
      <c r="ISF122" s="4"/>
      <c r="ISJ122" s="4"/>
      <c r="ISK122" s="12"/>
      <c r="ISL122" s="4"/>
      <c r="ISN122" s="4"/>
      <c r="ISR122" s="4"/>
      <c r="ISS122" s="12"/>
      <c r="IST122" s="4"/>
      <c r="ISV122" s="4"/>
      <c r="ISZ122" s="4"/>
      <c r="ITA122" s="12"/>
      <c r="ITB122" s="4"/>
      <c r="ITD122" s="4"/>
      <c r="ITH122" s="4"/>
      <c r="ITI122" s="12"/>
      <c r="ITJ122" s="4"/>
      <c r="ITL122" s="4"/>
      <c r="ITP122" s="4"/>
      <c r="ITQ122" s="12"/>
      <c r="ITR122" s="4"/>
      <c r="ITT122" s="4"/>
      <c r="ITX122" s="4"/>
      <c r="ITY122" s="12"/>
      <c r="ITZ122" s="4"/>
      <c r="IUB122" s="4"/>
      <c r="IUF122" s="4"/>
      <c r="IUG122" s="12"/>
      <c r="IUH122" s="4"/>
      <c r="IUJ122" s="4"/>
      <c r="IUN122" s="4"/>
      <c r="IUO122" s="12"/>
      <c r="IUP122" s="4"/>
      <c r="IUR122" s="4"/>
      <c r="IUV122" s="4"/>
      <c r="IUW122" s="12"/>
      <c r="IUX122" s="4"/>
      <c r="IUZ122" s="4"/>
      <c r="IVD122" s="4"/>
      <c r="IVE122" s="12"/>
      <c r="IVF122" s="4"/>
      <c r="IVH122" s="4"/>
      <c r="IVL122" s="4"/>
      <c r="IVM122" s="12"/>
      <c r="IVN122" s="4"/>
      <c r="IVP122" s="4"/>
      <c r="IVT122" s="4"/>
      <c r="IVU122" s="12"/>
      <c r="IVV122" s="4"/>
      <c r="IVX122" s="4"/>
      <c r="IWB122" s="4"/>
      <c r="IWC122" s="12"/>
      <c r="IWD122" s="4"/>
      <c r="IWF122" s="4"/>
      <c r="IWJ122" s="4"/>
      <c r="IWK122" s="12"/>
      <c r="IWL122" s="4"/>
      <c r="IWN122" s="4"/>
      <c r="IWR122" s="4"/>
      <c r="IWS122" s="12"/>
      <c r="IWT122" s="4"/>
      <c r="IWV122" s="4"/>
      <c r="IWZ122" s="4"/>
      <c r="IXA122" s="12"/>
      <c r="IXB122" s="4"/>
      <c r="IXD122" s="4"/>
      <c r="IXH122" s="4"/>
      <c r="IXI122" s="12"/>
      <c r="IXJ122" s="4"/>
      <c r="IXL122" s="4"/>
      <c r="IXP122" s="4"/>
      <c r="IXQ122" s="12"/>
      <c r="IXR122" s="4"/>
      <c r="IXT122" s="4"/>
      <c r="IXX122" s="4"/>
      <c r="IXY122" s="12"/>
      <c r="IXZ122" s="4"/>
      <c r="IYB122" s="4"/>
      <c r="IYF122" s="4"/>
      <c r="IYG122" s="12"/>
      <c r="IYH122" s="4"/>
      <c r="IYJ122" s="4"/>
      <c r="IYN122" s="4"/>
      <c r="IYO122" s="12"/>
      <c r="IYP122" s="4"/>
      <c r="IYR122" s="4"/>
      <c r="IYV122" s="4"/>
      <c r="IYW122" s="12"/>
      <c r="IYX122" s="4"/>
      <c r="IYZ122" s="4"/>
      <c r="IZD122" s="4"/>
      <c r="IZE122" s="12"/>
      <c r="IZF122" s="4"/>
      <c r="IZH122" s="4"/>
      <c r="IZL122" s="4"/>
      <c r="IZM122" s="12"/>
      <c r="IZN122" s="4"/>
      <c r="IZP122" s="4"/>
      <c r="IZT122" s="4"/>
      <c r="IZU122" s="12"/>
      <c r="IZV122" s="4"/>
      <c r="IZX122" s="4"/>
      <c r="JAB122" s="4"/>
      <c r="JAC122" s="12"/>
      <c r="JAD122" s="4"/>
      <c r="JAF122" s="4"/>
      <c r="JAJ122" s="4"/>
      <c r="JAK122" s="12"/>
      <c r="JAL122" s="4"/>
      <c r="JAN122" s="4"/>
      <c r="JAR122" s="4"/>
      <c r="JAS122" s="12"/>
      <c r="JAT122" s="4"/>
      <c r="JAV122" s="4"/>
      <c r="JAZ122" s="4"/>
      <c r="JBA122" s="12"/>
      <c r="JBB122" s="4"/>
      <c r="JBD122" s="4"/>
      <c r="JBH122" s="4"/>
      <c r="JBI122" s="12"/>
      <c r="JBJ122" s="4"/>
      <c r="JBL122" s="4"/>
      <c r="JBP122" s="4"/>
      <c r="JBQ122" s="12"/>
      <c r="JBR122" s="4"/>
      <c r="JBT122" s="4"/>
      <c r="JBX122" s="4"/>
      <c r="JBY122" s="12"/>
      <c r="JBZ122" s="4"/>
      <c r="JCB122" s="4"/>
      <c r="JCF122" s="4"/>
      <c r="JCG122" s="12"/>
      <c r="JCH122" s="4"/>
      <c r="JCJ122" s="4"/>
      <c r="JCN122" s="4"/>
      <c r="JCO122" s="12"/>
      <c r="JCP122" s="4"/>
      <c r="JCR122" s="4"/>
      <c r="JCV122" s="4"/>
      <c r="JCW122" s="12"/>
      <c r="JCX122" s="4"/>
      <c r="JCZ122" s="4"/>
      <c r="JDD122" s="4"/>
      <c r="JDE122" s="12"/>
      <c r="JDF122" s="4"/>
      <c r="JDH122" s="4"/>
      <c r="JDL122" s="4"/>
      <c r="JDM122" s="12"/>
      <c r="JDN122" s="4"/>
      <c r="JDP122" s="4"/>
      <c r="JDT122" s="4"/>
      <c r="JDU122" s="12"/>
      <c r="JDV122" s="4"/>
      <c r="JDX122" s="4"/>
      <c r="JEB122" s="4"/>
      <c r="JEC122" s="12"/>
      <c r="JED122" s="4"/>
      <c r="JEF122" s="4"/>
      <c r="JEJ122" s="4"/>
      <c r="JEK122" s="12"/>
      <c r="JEL122" s="4"/>
      <c r="JEN122" s="4"/>
      <c r="JER122" s="4"/>
      <c r="JES122" s="12"/>
      <c r="JET122" s="4"/>
      <c r="JEV122" s="4"/>
      <c r="JEZ122" s="4"/>
      <c r="JFA122" s="12"/>
      <c r="JFB122" s="4"/>
      <c r="JFD122" s="4"/>
      <c r="JFH122" s="4"/>
      <c r="JFI122" s="12"/>
      <c r="JFJ122" s="4"/>
      <c r="JFL122" s="4"/>
      <c r="JFP122" s="4"/>
      <c r="JFQ122" s="12"/>
      <c r="JFR122" s="4"/>
      <c r="JFT122" s="4"/>
      <c r="JFX122" s="4"/>
      <c r="JFY122" s="12"/>
      <c r="JFZ122" s="4"/>
      <c r="JGB122" s="4"/>
      <c r="JGF122" s="4"/>
      <c r="JGG122" s="12"/>
      <c r="JGH122" s="4"/>
      <c r="JGJ122" s="4"/>
      <c r="JGN122" s="4"/>
      <c r="JGO122" s="12"/>
      <c r="JGP122" s="4"/>
      <c r="JGR122" s="4"/>
      <c r="JGV122" s="4"/>
      <c r="JGW122" s="12"/>
      <c r="JGX122" s="4"/>
      <c r="JGZ122" s="4"/>
      <c r="JHD122" s="4"/>
      <c r="JHE122" s="12"/>
      <c r="JHF122" s="4"/>
      <c r="JHH122" s="4"/>
      <c r="JHL122" s="4"/>
      <c r="JHM122" s="12"/>
      <c r="JHN122" s="4"/>
      <c r="JHP122" s="4"/>
      <c r="JHT122" s="4"/>
      <c r="JHU122" s="12"/>
      <c r="JHV122" s="4"/>
      <c r="JHX122" s="4"/>
      <c r="JIB122" s="4"/>
      <c r="JIC122" s="12"/>
      <c r="JID122" s="4"/>
      <c r="JIF122" s="4"/>
      <c r="JIJ122" s="4"/>
      <c r="JIK122" s="12"/>
      <c r="JIL122" s="4"/>
      <c r="JIN122" s="4"/>
      <c r="JIR122" s="4"/>
      <c r="JIS122" s="12"/>
      <c r="JIT122" s="4"/>
      <c r="JIV122" s="4"/>
      <c r="JIZ122" s="4"/>
      <c r="JJA122" s="12"/>
      <c r="JJB122" s="4"/>
      <c r="JJD122" s="4"/>
      <c r="JJH122" s="4"/>
      <c r="JJI122" s="12"/>
      <c r="JJJ122" s="4"/>
      <c r="JJL122" s="4"/>
      <c r="JJP122" s="4"/>
      <c r="JJQ122" s="12"/>
      <c r="JJR122" s="4"/>
      <c r="JJT122" s="4"/>
      <c r="JJX122" s="4"/>
      <c r="JJY122" s="12"/>
      <c r="JJZ122" s="4"/>
      <c r="JKB122" s="4"/>
      <c r="JKF122" s="4"/>
      <c r="JKG122" s="12"/>
      <c r="JKH122" s="4"/>
      <c r="JKJ122" s="4"/>
      <c r="JKN122" s="4"/>
      <c r="JKO122" s="12"/>
      <c r="JKP122" s="4"/>
      <c r="JKR122" s="4"/>
      <c r="JKV122" s="4"/>
      <c r="JKW122" s="12"/>
      <c r="JKX122" s="4"/>
      <c r="JKZ122" s="4"/>
      <c r="JLD122" s="4"/>
      <c r="JLE122" s="12"/>
      <c r="JLF122" s="4"/>
      <c r="JLH122" s="4"/>
      <c r="JLL122" s="4"/>
      <c r="JLM122" s="12"/>
      <c r="JLN122" s="4"/>
      <c r="JLP122" s="4"/>
      <c r="JLT122" s="4"/>
      <c r="JLU122" s="12"/>
      <c r="JLV122" s="4"/>
      <c r="JLX122" s="4"/>
      <c r="JMB122" s="4"/>
      <c r="JMC122" s="12"/>
      <c r="JMD122" s="4"/>
      <c r="JMF122" s="4"/>
      <c r="JMJ122" s="4"/>
      <c r="JMK122" s="12"/>
      <c r="JML122" s="4"/>
      <c r="JMN122" s="4"/>
      <c r="JMR122" s="4"/>
      <c r="JMS122" s="12"/>
      <c r="JMT122" s="4"/>
      <c r="JMV122" s="4"/>
      <c r="JMZ122" s="4"/>
      <c r="JNA122" s="12"/>
      <c r="JNB122" s="4"/>
      <c r="JND122" s="4"/>
      <c r="JNH122" s="4"/>
      <c r="JNI122" s="12"/>
      <c r="JNJ122" s="4"/>
      <c r="JNL122" s="4"/>
      <c r="JNP122" s="4"/>
      <c r="JNQ122" s="12"/>
      <c r="JNR122" s="4"/>
      <c r="JNT122" s="4"/>
      <c r="JNX122" s="4"/>
      <c r="JNY122" s="12"/>
      <c r="JNZ122" s="4"/>
      <c r="JOB122" s="4"/>
      <c r="JOF122" s="4"/>
      <c r="JOG122" s="12"/>
      <c r="JOH122" s="4"/>
      <c r="JOJ122" s="4"/>
      <c r="JON122" s="4"/>
      <c r="JOO122" s="12"/>
      <c r="JOP122" s="4"/>
      <c r="JOR122" s="4"/>
      <c r="JOV122" s="4"/>
      <c r="JOW122" s="12"/>
      <c r="JOX122" s="4"/>
      <c r="JOZ122" s="4"/>
      <c r="JPD122" s="4"/>
      <c r="JPE122" s="12"/>
      <c r="JPF122" s="4"/>
      <c r="JPH122" s="4"/>
      <c r="JPL122" s="4"/>
      <c r="JPM122" s="12"/>
      <c r="JPN122" s="4"/>
      <c r="JPP122" s="4"/>
      <c r="JPT122" s="4"/>
      <c r="JPU122" s="12"/>
      <c r="JPV122" s="4"/>
      <c r="JPX122" s="4"/>
      <c r="JQB122" s="4"/>
      <c r="JQC122" s="12"/>
      <c r="JQD122" s="4"/>
      <c r="JQF122" s="4"/>
      <c r="JQJ122" s="4"/>
      <c r="JQK122" s="12"/>
      <c r="JQL122" s="4"/>
      <c r="JQN122" s="4"/>
      <c r="JQR122" s="4"/>
      <c r="JQS122" s="12"/>
      <c r="JQT122" s="4"/>
      <c r="JQV122" s="4"/>
      <c r="JQZ122" s="4"/>
      <c r="JRA122" s="12"/>
      <c r="JRB122" s="4"/>
      <c r="JRD122" s="4"/>
      <c r="JRH122" s="4"/>
      <c r="JRI122" s="12"/>
      <c r="JRJ122" s="4"/>
      <c r="JRL122" s="4"/>
      <c r="JRP122" s="4"/>
      <c r="JRQ122" s="12"/>
      <c r="JRR122" s="4"/>
      <c r="JRT122" s="4"/>
      <c r="JRX122" s="4"/>
      <c r="JRY122" s="12"/>
      <c r="JRZ122" s="4"/>
      <c r="JSB122" s="4"/>
      <c r="JSF122" s="4"/>
      <c r="JSG122" s="12"/>
      <c r="JSH122" s="4"/>
      <c r="JSJ122" s="4"/>
      <c r="JSN122" s="4"/>
      <c r="JSO122" s="12"/>
      <c r="JSP122" s="4"/>
      <c r="JSR122" s="4"/>
      <c r="JSV122" s="4"/>
      <c r="JSW122" s="12"/>
      <c r="JSX122" s="4"/>
      <c r="JSZ122" s="4"/>
      <c r="JTD122" s="4"/>
      <c r="JTE122" s="12"/>
      <c r="JTF122" s="4"/>
      <c r="JTH122" s="4"/>
      <c r="JTL122" s="4"/>
      <c r="JTM122" s="12"/>
      <c r="JTN122" s="4"/>
      <c r="JTP122" s="4"/>
      <c r="JTT122" s="4"/>
      <c r="JTU122" s="12"/>
      <c r="JTV122" s="4"/>
      <c r="JTX122" s="4"/>
      <c r="JUB122" s="4"/>
      <c r="JUC122" s="12"/>
      <c r="JUD122" s="4"/>
      <c r="JUF122" s="4"/>
      <c r="JUJ122" s="4"/>
      <c r="JUK122" s="12"/>
      <c r="JUL122" s="4"/>
      <c r="JUN122" s="4"/>
      <c r="JUR122" s="4"/>
      <c r="JUS122" s="12"/>
      <c r="JUT122" s="4"/>
      <c r="JUV122" s="4"/>
      <c r="JUZ122" s="4"/>
      <c r="JVA122" s="12"/>
      <c r="JVB122" s="4"/>
      <c r="JVD122" s="4"/>
      <c r="JVH122" s="4"/>
      <c r="JVI122" s="12"/>
      <c r="JVJ122" s="4"/>
      <c r="JVL122" s="4"/>
      <c r="JVP122" s="4"/>
      <c r="JVQ122" s="12"/>
      <c r="JVR122" s="4"/>
      <c r="JVT122" s="4"/>
      <c r="JVX122" s="4"/>
      <c r="JVY122" s="12"/>
      <c r="JVZ122" s="4"/>
      <c r="JWB122" s="4"/>
      <c r="JWF122" s="4"/>
      <c r="JWG122" s="12"/>
      <c r="JWH122" s="4"/>
      <c r="JWJ122" s="4"/>
      <c r="JWN122" s="4"/>
      <c r="JWO122" s="12"/>
      <c r="JWP122" s="4"/>
      <c r="JWR122" s="4"/>
      <c r="JWV122" s="4"/>
      <c r="JWW122" s="12"/>
      <c r="JWX122" s="4"/>
      <c r="JWZ122" s="4"/>
      <c r="JXD122" s="4"/>
      <c r="JXE122" s="12"/>
      <c r="JXF122" s="4"/>
      <c r="JXH122" s="4"/>
      <c r="JXL122" s="4"/>
      <c r="JXM122" s="12"/>
      <c r="JXN122" s="4"/>
      <c r="JXP122" s="4"/>
      <c r="JXT122" s="4"/>
      <c r="JXU122" s="12"/>
      <c r="JXV122" s="4"/>
      <c r="JXX122" s="4"/>
      <c r="JYB122" s="4"/>
      <c r="JYC122" s="12"/>
      <c r="JYD122" s="4"/>
      <c r="JYF122" s="4"/>
      <c r="JYJ122" s="4"/>
      <c r="JYK122" s="12"/>
      <c r="JYL122" s="4"/>
      <c r="JYN122" s="4"/>
      <c r="JYR122" s="4"/>
      <c r="JYS122" s="12"/>
      <c r="JYT122" s="4"/>
      <c r="JYV122" s="4"/>
      <c r="JYZ122" s="4"/>
      <c r="JZA122" s="12"/>
      <c r="JZB122" s="4"/>
      <c r="JZD122" s="4"/>
      <c r="JZH122" s="4"/>
      <c r="JZI122" s="12"/>
      <c r="JZJ122" s="4"/>
      <c r="JZL122" s="4"/>
      <c r="JZP122" s="4"/>
      <c r="JZQ122" s="12"/>
      <c r="JZR122" s="4"/>
      <c r="JZT122" s="4"/>
      <c r="JZX122" s="4"/>
      <c r="JZY122" s="12"/>
      <c r="JZZ122" s="4"/>
      <c r="KAB122" s="4"/>
      <c r="KAF122" s="4"/>
      <c r="KAG122" s="12"/>
      <c r="KAH122" s="4"/>
      <c r="KAJ122" s="4"/>
      <c r="KAN122" s="4"/>
      <c r="KAO122" s="12"/>
      <c r="KAP122" s="4"/>
      <c r="KAR122" s="4"/>
      <c r="KAV122" s="4"/>
      <c r="KAW122" s="12"/>
      <c r="KAX122" s="4"/>
      <c r="KAZ122" s="4"/>
      <c r="KBD122" s="4"/>
      <c r="KBE122" s="12"/>
      <c r="KBF122" s="4"/>
      <c r="KBH122" s="4"/>
      <c r="KBL122" s="4"/>
      <c r="KBM122" s="12"/>
      <c r="KBN122" s="4"/>
      <c r="KBP122" s="4"/>
      <c r="KBT122" s="4"/>
      <c r="KBU122" s="12"/>
      <c r="KBV122" s="4"/>
      <c r="KBX122" s="4"/>
      <c r="KCB122" s="4"/>
      <c r="KCC122" s="12"/>
      <c r="KCD122" s="4"/>
      <c r="KCF122" s="4"/>
      <c r="KCJ122" s="4"/>
      <c r="KCK122" s="12"/>
      <c r="KCL122" s="4"/>
      <c r="KCN122" s="4"/>
      <c r="KCR122" s="4"/>
      <c r="KCS122" s="12"/>
      <c r="KCT122" s="4"/>
      <c r="KCV122" s="4"/>
      <c r="KCZ122" s="4"/>
      <c r="KDA122" s="12"/>
      <c r="KDB122" s="4"/>
      <c r="KDD122" s="4"/>
      <c r="KDH122" s="4"/>
      <c r="KDI122" s="12"/>
      <c r="KDJ122" s="4"/>
      <c r="KDL122" s="4"/>
      <c r="KDP122" s="4"/>
      <c r="KDQ122" s="12"/>
      <c r="KDR122" s="4"/>
      <c r="KDT122" s="4"/>
      <c r="KDX122" s="4"/>
      <c r="KDY122" s="12"/>
      <c r="KDZ122" s="4"/>
      <c r="KEB122" s="4"/>
      <c r="KEF122" s="4"/>
      <c r="KEG122" s="12"/>
      <c r="KEH122" s="4"/>
      <c r="KEJ122" s="4"/>
      <c r="KEN122" s="4"/>
      <c r="KEO122" s="12"/>
      <c r="KEP122" s="4"/>
      <c r="KER122" s="4"/>
      <c r="KEV122" s="4"/>
      <c r="KEW122" s="12"/>
      <c r="KEX122" s="4"/>
      <c r="KEZ122" s="4"/>
      <c r="KFD122" s="4"/>
      <c r="KFE122" s="12"/>
      <c r="KFF122" s="4"/>
      <c r="KFH122" s="4"/>
      <c r="KFL122" s="4"/>
      <c r="KFM122" s="12"/>
      <c r="KFN122" s="4"/>
      <c r="KFP122" s="4"/>
      <c r="KFT122" s="4"/>
      <c r="KFU122" s="12"/>
      <c r="KFV122" s="4"/>
      <c r="KFX122" s="4"/>
      <c r="KGB122" s="4"/>
      <c r="KGC122" s="12"/>
      <c r="KGD122" s="4"/>
      <c r="KGF122" s="4"/>
      <c r="KGJ122" s="4"/>
      <c r="KGK122" s="12"/>
      <c r="KGL122" s="4"/>
      <c r="KGN122" s="4"/>
      <c r="KGR122" s="4"/>
      <c r="KGS122" s="12"/>
      <c r="KGT122" s="4"/>
      <c r="KGV122" s="4"/>
      <c r="KGZ122" s="4"/>
      <c r="KHA122" s="12"/>
      <c r="KHB122" s="4"/>
      <c r="KHD122" s="4"/>
      <c r="KHH122" s="4"/>
      <c r="KHI122" s="12"/>
      <c r="KHJ122" s="4"/>
      <c r="KHL122" s="4"/>
      <c r="KHP122" s="4"/>
      <c r="KHQ122" s="12"/>
      <c r="KHR122" s="4"/>
      <c r="KHT122" s="4"/>
      <c r="KHX122" s="4"/>
      <c r="KHY122" s="12"/>
      <c r="KHZ122" s="4"/>
      <c r="KIB122" s="4"/>
      <c r="KIF122" s="4"/>
      <c r="KIG122" s="12"/>
      <c r="KIH122" s="4"/>
      <c r="KIJ122" s="4"/>
      <c r="KIN122" s="4"/>
      <c r="KIO122" s="12"/>
      <c r="KIP122" s="4"/>
      <c r="KIR122" s="4"/>
      <c r="KIV122" s="4"/>
      <c r="KIW122" s="12"/>
      <c r="KIX122" s="4"/>
      <c r="KIZ122" s="4"/>
      <c r="KJD122" s="4"/>
      <c r="KJE122" s="12"/>
      <c r="KJF122" s="4"/>
      <c r="KJH122" s="4"/>
      <c r="KJL122" s="4"/>
      <c r="KJM122" s="12"/>
      <c r="KJN122" s="4"/>
      <c r="KJP122" s="4"/>
      <c r="KJT122" s="4"/>
      <c r="KJU122" s="12"/>
      <c r="KJV122" s="4"/>
      <c r="KJX122" s="4"/>
      <c r="KKB122" s="4"/>
      <c r="KKC122" s="12"/>
      <c r="KKD122" s="4"/>
      <c r="KKF122" s="4"/>
      <c r="KKJ122" s="4"/>
      <c r="KKK122" s="12"/>
      <c r="KKL122" s="4"/>
      <c r="KKN122" s="4"/>
      <c r="KKR122" s="4"/>
      <c r="KKS122" s="12"/>
      <c r="KKT122" s="4"/>
      <c r="KKV122" s="4"/>
      <c r="KKZ122" s="4"/>
      <c r="KLA122" s="12"/>
      <c r="KLB122" s="4"/>
      <c r="KLD122" s="4"/>
      <c r="KLH122" s="4"/>
      <c r="KLI122" s="12"/>
      <c r="KLJ122" s="4"/>
      <c r="KLL122" s="4"/>
      <c r="KLP122" s="4"/>
      <c r="KLQ122" s="12"/>
      <c r="KLR122" s="4"/>
      <c r="KLT122" s="4"/>
      <c r="KLX122" s="4"/>
      <c r="KLY122" s="12"/>
      <c r="KLZ122" s="4"/>
      <c r="KMB122" s="4"/>
      <c r="KMF122" s="4"/>
      <c r="KMG122" s="12"/>
      <c r="KMH122" s="4"/>
      <c r="KMJ122" s="4"/>
      <c r="KMN122" s="4"/>
      <c r="KMO122" s="12"/>
      <c r="KMP122" s="4"/>
      <c r="KMR122" s="4"/>
      <c r="KMV122" s="4"/>
      <c r="KMW122" s="12"/>
      <c r="KMX122" s="4"/>
      <c r="KMZ122" s="4"/>
      <c r="KND122" s="4"/>
      <c r="KNE122" s="12"/>
      <c r="KNF122" s="4"/>
      <c r="KNH122" s="4"/>
      <c r="KNL122" s="4"/>
      <c r="KNM122" s="12"/>
      <c r="KNN122" s="4"/>
      <c r="KNP122" s="4"/>
      <c r="KNT122" s="4"/>
      <c r="KNU122" s="12"/>
      <c r="KNV122" s="4"/>
      <c r="KNX122" s="4"/>
      <c r="KOB122" s="4"/>
      <c r="KOC122" s="12"/>
      <c r="KOD122" s="4"/>
      <c r="KOF122" s="4"/>
      <c r="KOJ122" s="4"/>
      <c r="KOK122" s="12"/>
      <c r="KOL122" s="4"/>
      <c r="KON122" s="4"/>
      <c r="KOR122" s="4"/>
      <c r="KOS122" s="12"/>
      <c r="KOT122" s="4"/>
      <c r="KOV122" s="4"/>
      <c r="KOZ122" s="4"/>
      <c r="KPA122" s="12"/>
      <c r="KPB122" s="4"/>
      <c r="KPD122" s="4"/>
      <c r="KPH122" s="4"/>
      <c r="KPI122" s="12"/>
      <c r="KPJ122" s="4"/>
      <c r="KPL122" s="4"/>
      <c r="KPP122" s="4"/>
      <c r="KPQ122" s="12"/>
      <c r="KPR122" s="4"/>
      <c r="KPT122" s="4"/>
      <c r="KPX122" s="4"/>
      <c r="KPY122" s="12"/>
      <c r="KPZ122" s="4"/>
      <c r="KQB122" s="4"/>
      <c r="KQF122" s="4"/>
      <c r="KQG122" s="12"/>
      <c r="KQH122" s="4"/>
      <c r="KQJ122" s="4"/>
      <c r="KQN122" s="4"/>
      <c r="KQO122" s="12"/>
      <c r="KQP122" s="4"/>
      <c r="KQR122" s="4"/>
      <c r="KQV122" s="4"/>
      <c r="KQW122" s="12"/>
      <c r="KQX122" s="4"/>
      <c r="KQZ122" s="4"/>
      <c r="KRD122" s="4"/>
      <c r="KRE122" s="12"/>
      <c r="KRF122" s="4"/>
      <c r="KRH122" s="4"/>
      <c r="KRL122" s="4"/>
      <c r="KRM122" s="12"/>
      <c r="KRN122" s="4"/>
      <c r="KRP122" s="4"/>
      <c r="KRT122" s="4"/>
      <c r="KRU122" s="12"/>
      <c r="KRV122" s="4"/>
      <c r="KRX122" s="4"/>
      <c r="KSB122" s="4"/>
      <c r="KSC122" s="12"/>
      <c r="KSD122" s="4"/>
      <c r="KSF122" s="4"/>
      <c r="KSJ122" s="4"/>
      <c r="KSK122" s="12"/>
      <c r="KSL122" s="4"/>
      <c r="KSN122" s="4"/>
      <c r="KSR122" s="4"/>
      <c r="KSS122" s="12"/>
      <c r="KST122" s="4"/>
      <c r="KSV122" s="4"/>
      <c r="KSZ122" s="4"/>
      <c r="KTA122" s="12"/>
      <c r="KTB122" s="4"/>
      <c r="KTD122" s="4"/>
      <c r="KTH122" s="4"/>
      <c r="KTI122" s="12"/>
      <c r="KTJ122" s="4"/>
      <c r="KTL122" s="4"/>
      <c r="KTP122" s="4"/>
      <c r="KTQ122" s="12"/>
      <c r="KTR122" s="4"/>
      <c r="KTT122" s="4"/>
      <c r="KTX122" s="4"/>
      <c r="KTY122" s="12"/>
      <c r="KTZ122" s="4"/>
      <c r="KUB122" s="4"/>
      <c r="KUF122" s="4"/>
      <c r="KUG122" s="12"/>
      <c r="KUH122" s="4"/>
      <c r="KUJ122" s="4"/>
      <c r="KUN122" s="4"/>
      <c r="KUO122" s="12"/>
      <c r="KUP122" s="4"/>
      <c r="KUR122" s="4"/>
      <c r="KUV122" s="4"/>
      <c r="KUW122" s="12"/>
      <c r="KUX122" s="4"/>
      <c r="KUZ122" s="4"/>
      <c r="KVD122" s="4"/>
      <c r="KVE122" s="12"/>
      <c r="KVF122" s="4"/>
      <c r="KVH122" s="4"/>
      <c r="KVL122" s="4"/>
      <c r="KVM122" s="12"/>
      <c r="KVN122" s="4"/>
      <c r="KVP122" s="4"/>
      <c r="KVT122" s="4"/>
      <c r="KVU122" s="12"/>
      <c r="KVV122" s="4"/>
      <c r="KVX122" s="4"/>
      <c r="KWB122" s="4"/>
      <c r="KWC122" s="12"/>
      <c r="KWD122" s="4"/>
      <c r="KWF122" s="4"/>
      <c r="KWJ122" s="4"/>
      <c r="KWK122" s="12"/>
      <c r="KWL122" s="4"/>
      <c r="KWN122" s="4"/>
      <c r="KWR122" s="4"/>
      <c r="KWS122" s="12"/>
      <c r="KWT122" s="4"/>
      <c r="KWV122" s="4"/>
      <c r="KWZ122" s="4"/>
      <c r="KXA122" s="12"/>
      <c r="KXB122" s="4"/>
      <c r="KXD122" s="4"/>
      <c r="KXH122" s="4"/>
      <c r="KXI122" s="12"/>
      <c r="KXJ122" s="4"/>
      <c r="KXL122" s="4"/>
      <c r="KXP122" s="4"/>
      <c r="KXQ122" s="12"/>
      <c r="KXR122" s="4"/>
      <c r="KXT122" s="4"/>
      <c r="KXX122" s="4"/>
      <c r="KXY122" s="12"/>
      <c r="KXZ122" s="4"/>
      <c r="KYB122" s="4"/>
      <c r="KYF122" s="4"/>
      <c r="KYG122" s="12"/>
      <c r="KYH122" s="4"/>
      <c r="KYJ122" s="4"/>
      <c r="KYN122" s="4"/>
      <c r="KYO122" s="12"/>
      <c r="KYP122" s="4"/>
      <c r="KYR122" s="4"/>
      <c r="KYV122" s="4"/>
      <c r="KYW122" s="12"/>
      <c r="KYX122" s="4"/>
      <c r="KYZ122" s="4"/>
      <c r="KZD122" s="4"/>
      <c r="KZE122" s="12"/>
      <c r="KZF122" s="4"/>
      <c r="KZH122" s="4"/>
      <c r="KZL122" s="4"/>
      <c r="KZM122" s="12"/>
      <c r="KZN122" s="4"/>
      <c r="KZP122" s="4"/>
      <c r="KZT122" s="4"/>
      <c r="KZU122" s="12"/>
      <c r="KZV122" s="4"/>
      <c r="KZX122" s="4"/>
      <c r="LAB122" s="4"/>
      <c r="LAC122" s="12"/>
      <c r="LAD122" s="4"/>
      <c r="LAF122" s="4"/>
      <c r="LAJ122" s="4"/>
      <c r="LAK122" s="12"/>
      <c r="LAL122" s="4"/>
      <c r="LAN122" s="4"/>
      <c r="LAR122" s="4"/>
      <c r="LAS122" s="12"/>
      <c r="LAT122" s="4"/>
      <c r="LAV122" s="4"/>
      <c r="LAZ122" s="4"/>
      <c r="LBA122" s="12"/>
      <c r="LBB122" s="4"/>
      <c r="LBD122" s="4"/>
      <c r="LBH122" s="4"/>
      <c r="LBI122" s="12"/>
      <c r="LBJ122" s="4"/>
      <c r="LBL122" s="4"/>
      <c r="LBP122" s="4"/>
      <c r="LBQ122" s="12"/>
      <c r="LBR122" s="4"/>
      <c r="LBT122" s="4"/>
      <c r="LBX122" s="4"/>
      <c r="LBY122" s="12"/>
      <c r="LBZ122" s="4"/>
      <c r="LCB122" s="4"/>
      <c r="LCF122" s="4"/>
      <c r="LCG122" s="12"/>
      <c r="LCH122" s="4"/>
      <c r="LCJ122" s="4"/>
      <c r="LCN122" s="4"/>
      <c r="LCO122" s="12"/>
      <c r="LCP122" s="4"/>
      <c r="LCR122" s="4"/>
      <c r="LCV122" s="4"/>
      <c r="LCW122" s="12"/>
      <c r="LCX122" s="4"/>
      <c r="LCZ122" s="4"/>
      <c r="LDD122" s="4"/>
      <c r="LDE122" s="12"/>
      <c r="LDF122" s="4"/>
      <c r="LDH122" s="4"/>
      <c r="LDL122" s="4"/>
      <c r="LDM122" s="12"/>
      <c r="LDN122" s="4"/>
      <c r="LDP122" s="4"/>
      <c r="LDT122" s="4"/>
      <c r="LDU122" s="12"/>
      <c r="LDV122" s="4"/>
      <c r="LDX122" s="4"/>
      <c r="LEB122" s="4"/>
      <c r="LEC122" s="12"/>
      <c r="LED122" s="4"/>
      <c r="LEF122" s="4"/>
      <c r="LEJ122" s="4"/>
      <c r="LEK122" s="12"/>
      <c r="LEL122" s="4"/>
      <c r="LEN122" s="4"/>
      <c r="LER122" s="4"/>
      <c r="LES122" s="12"/>
      <c r="LET122" s="4"/>
      <c r="LEV122" s="4"/>
      <c r="LEZ122" s="4"/>
      <c r="LFA122" s="12"/>
      <c r="LFB122" s="4"/>
      <c r="LFD122" s="4"/>
      <c r="LFH122" s="4"/>
      <c r="LFI122" s="12"/>
      <c r="LFJ122" s="4"/>
      <c r="LFL122" s="4"/>
      <c r="LFP122" s="4"/>
      <c r="LFQ122" s="12"/>
      <c r="LFR122" s="4"/>
      <c r="LFT122" s="4"/>
      <c r="LFX122" s="4"/>
      <c r="LFY122" s="12"/>
      <c r="LFZ122" s="4"/>
      <c r="LGB122" s="4"/>
      <c r="LGF122" s="4"/>
      <c r="LGG122" s="12"/>
      <c r="LGH122" s="4"/>
      <c r="LGJ122" s="4"/>
      <c r="LGN122" s="4"/>
      <c r="LGO122" s="12"/>
      <c r="LGP122" s="4"/>
      <c r="LGR122" s="4"/>
      <c r="LGV122" s="4"/>
      <c r="LGW122" s="12"/>
      <c r="LGX122" s="4"/>
      <c r="LGZ122" s="4"/>
      <c r="LHD122" s="4"/>
      <c r="LHE122" s="12"/>
      <c r="LHF122" s="4"/>
      <c r="LHH122" s="4"/>
      <c r="LHL122" s="4"/>
      <c r="LHM122" s="12"/>
      <c r="LHN122" s="4"/>
      <c r="LHP122" s="4"/>
      <c r="LHT122" s="4"/>
      <c r="LHU122" s="12"/>
      <c r="LHV122" s="4"/>
      <c r="LHX122" s="4"/>
      <c r="LIB122" s="4"/>
      <c r="LIC122" s="12"/>
      <c r="LID122" s="4"/>
      <c r="LIF122" s="4"/>
      <c r="LIJ122" s="4"/>
      <c r="LIK122" s="12"/>
      <c r="LIL122" s="4"/>
      <c r="LIN122" s="4"/>
      <c r="LIR122" s="4"/>
      <c r="LIS122" s="12"/>
      <c r="LIT122" s="4"/>
      <c r="LIV122" s="4"/>
      <c r="LIZ122" s="4"/>
      <c r="LJA122" s="12"/>
      <c r="LJB122" s="4"/>
      <c r="LJD122" s="4"/>
      <c r="LJH122" s="4"/>
      <c r="LJI122" s="12"/>
      <c r="LJJ122" s="4"/>
      <c r="LJL122" s="4"/>
      <c r="LJP122" s="4"/>
      <c r="LJQ122" s="12"/>
      <c r="LJR122" s="4"/>
      <c r="LJT122" s="4"/>
      <c r="LJX122" s="4"/>
      <c r="LJY122" s="12"/>
      <c r="LJZ122" s="4"/>
      <c r="LKB122" s="4"/>
      <c r="LKF122" s="4"/>
      <c r="LKG122" s="12"/>
      <c r="LKH122" s="4"/>
      <c r="LKJ122" s="4"/>
      <c r="LKN122" s="4"/>
      <c r="LKO122" s="12"/>
      <c r="LKP122" s="4"/>
      <c r="LKR122" s="4"/>
      <c r="LKV122" s="4"/>
      <c r="LKW122" s="12"/>
      <c r="LKX122" s="4"/>
      <c r="LKZ122" s="4"/>
      <c r="LLD122" s="4"/>
      <c r="LLE122" s="12"/>
      <c r="LLF122" s="4"/>
      <c r="LLH122" s="4"/>
      <c r="LLL122" s="4"/>
      <c r="LLM122" s="12"/>
      <c r="LLN122" s="4"/>
      <c r="LLP122" s="4"/>
      <c r="LLT122" s="4"/>
      <c r="LLU122" s="12"/>
      <c r="LLV122" s="4"/>
      <c r="LLX122" s="4"/>
      <c r="LMB122" s="4"/>
      <c r="LMC122" s="12"/>
      <c r="LMD122" s="4"/>
      <c r="LMF122" s="4"/>
      <c r="LMJ122" s="4"/>
      <c r="LMK122" s="12"/>
      <c r="LML122" s="4"/>
      <c r="LMN122" s="4"/>
      <c r="LMR122" s="4"/>
      <c r="LMS122" s="12"/>
      <c r="LMT122" s="4"/>
      <c r="LMV122" s="4"/>
      <c r="LMZ122" s="4"/>
      <c r="LNA122" s="12"/>
      <c r="LNB122" s="4"/>
      <c r="LND122" s="4"/>
      <c r="LNH122" s="4"/>
      <c r="LNI122" s="12"/>
      <c r="LNJ122" s="4"/>
      <c r="LNL122" s="4"/>
      <c r="LNP122" s="4"/>
      <c r="LNQ122" s="12"/>
      <c r="LNR122" s="4"/>
      <c r="LNT122" s="4"/>
      <c r="LNX122" s="4"/>
      <c r="LNY122" s="12"/>
      <c r="LNZ122" s="4"/>
      <c r="LOB122" s="4"/>
      <c r="LOF122" s="4"/>
      <c r="LOG122" s="12"/>
      <c r="LOH122" s="4"/>
      <c r="LOJ122" s="4"/>
      <c r="LON122" s="4"/>
      <c r="LOO122" s="12"/>
      <c r="LOP122" s="4"/>
      <c r="LOR122" s="4"/>
      <c r="LOV122" s="4"/>
      <c r="LOW122" s="12"/>
      <c r="LOX122" s="4"/>
      <c r="LOZ122" s="4"/>
      <c r="LPD122" s="4"/>
      <c r="LPE122" s="12"/>
      <c r="LPF122" s="4"/>
      <c r="LPH122" s="4"/>
      <c r="LPL122" s="4"/>
      <c r="LPM122" s="12"/>
      <c r="LPN122" s="4"/>
      <c r="LPP122" s="4"/>
      <c r="LPT122" s="4"/>
      <c r="LPU122" s="12"/>
      <c r="LPV122" s="4"/>
      <c r="LPX122" s="4"/>
      <c r="LQB122" s="4"/>
      <c r="LQC122" s="12"/>
      <c r="LQD122" s="4"/>
      <c r="LQF122" s="4"/>
      <c r="LQJ122" s="4"/>
      <c r="LQK122" s="12"/>
      <c r="LQL122" s="4"/>
      <c r="LQN122" s="4"/>
      <c r="LQR122" s="4"/>
      <c r="LQS122" s="12"/>
      <c r="LQT122" s="4"/>
      <c r="LQV122" s="4"/>
      <c r="LQZ122" s="4"/>
      <c r="LRA122" s="12"/>
      <c r="LRB122" s="4"/>
      <c r="LRD122" s="4"/>
      <c r="LRH122" s="4"/>
      <c r="LRI122" s="12"/>
      <c r="LRJ122" s="4"/>
      <c r="LRL122" s="4"/>
      <c r="LRP122" s="4"/>
      <c r="LRQ122" s="12"/>
      <c r="LRR122" s="4"/>
      <c r="LRT122" s="4"/>
      <c r="LRX122" s="4"/>
      <c r="LRY122" s="12"/>
      <c r="LRZ122" s="4"/>
      <c r="LSB122" s="4"/>
      <c r="LSF122" s="4"/>
      <c r="LSG122" s="12"/>
      <c r="LSH122" s="4"/>
      <c r="LSJ122" s="4"/>
      <c r="LSN122" s="4"/>
      <c r="LSO122" s="12"/>
      <c r="LSP122" s="4"/>
      <c r="LSR122" s="4"/>
      <c r="LSV122" s="4"/>
      <c r="LSW122" s="12"/>
      <c r="LSX122" s="4"/>
      <c r="LSZ122" s="4"/>
      <c r="LTD122" s="4"/>
      <c r="LTE122" s="12"/>
      <c r="LTF122" s="4"/>
      <c r="LTH122" s="4"/>
      <c r="LTL122" s="4"/>
      <c r="LTM122" s="12"/>
      <c r="LTN122" s="4"/>
      <c r="LTP122" s="4"/>
      <c r="LTT122" s="4"/>
      <c r="LTU122" s="12"/>
      <c r="LTV122" s="4"/>
      <c r="LTX122" s="4"/>
      <c r="LUB122" s="4"/>
      <c r="LUC122" s="12"/>
      <c r="LUD122" s="4"/>
      <c r="LUF122" s="4"/>
      <c r="LUJ122" s="4"/>
      <c r="LUK122" s="12"/>
      <c r="LUL122" s="4"/>
      <c r="LUN122" s="4"/>
      <c r="LUR122" s="4"/>
      <c r="LUS122" s="12"/>
      <c r="LUT122" s="4"/>
      <c r="LUV122" s="4"/>
      <c r="LUZ122" s="4"/>
      <c r="LVA122" s="12"/>
      <c r="LVB122" s="4"/>
      <c r="LVD122" s="4"/>
      <c r="LVH122" s="4"/>
      <c r="LVI122" s="12"/>
      <c r="LVJ122" s="4"/>
      <c r="LVL122" s="4"/>
      <c r="LVP122" s="4"/>
      <c r="LVQ122" s="12"/>
      <c r="LVR122" s="4"/>
      <c r="LVT122" s="4"/>
      <c r="LVX122" s="4"/>
      <c r="LVY122" s="12"/>
      <c r="LVZ122" s="4"/>
      <c r="LWB122" s="4"/>
      <c r="LWF122" s="4"/>
      <c r="LWG122" s="12"/>
      <c r="LWH122" s="4"/>
      <c r="LWJ122" s="4"/>
      <c r="LWN122" s="4"/>
      <c r="LWO122" s="12"/>
      <c r="LWP122" s="4"/>
      <c r="LWR122" s="4"/>
      <c r="LWV122" s="4"/>
      <c r="LWW122" s="12"/>
      <c r="LWX122" s="4"/>
      <c r="LWZ122" s="4"/>
      <c r="LXD122" s="4"/>
      <c r="LXE122" s="12"/>
      <c r="LXF122" s="4"/>
      <c r="LXH122" s="4"/>
      <c r="LXL122" s="4"/>
      <c r="LXM122" s="12"/>
      <c r="LXN122" s="4"/>
      <c r="LXP122" s="4"/>
      <c r="LXT122" s="4"/>
      <c r="LXU122" s="12"/>
      <c r="LXV122" s="4"/>
      <c r="LXX122" s="4"/>
      <c r="LYB122" s="4"/>
      <c r="LYC122" s="12"/>
      <c r="LYD122" s="4"/>
      <c r="LYF122" s="4"/>
      <c r="LYJ122" s="4"/>
      <c r="LYK122" s="12"/>
      <c r="LYL122" s="4"/>
      <c r="LYN122" s="4"/>
      <c r="LYR122" s="4"/>
      <c r="LYS122" s="12"/>
      <c r="LYT122" s="4"/>
      <c r="LYV122" s="4"/>
      <c r="LYZ122" s="4"/>
      <c r="LZA122" s="12"/>
      <c r="LZB122" s="4"/>
      <c r="LZD122" s="4"/>
      <c r="LZH122" s="4"/>
      <c r="LZI122" s="12"/>
      <c r="LZJ122" s="4"/>
      <c r="LZL122" s="4"/>
      <c r="LZP122" s="4"/>
      <c r="LZQ122" s="12"/>
      <c r="LZR122" s="4"/>
      <c r="LZT122" s="4"/>
      <c r="LZX122" s="4"/>
      <c r="LZY122" s="12"/>
      <c r="LZZ122" s="4"/>
      <c r="MAB122" s="4"/>
      <c r="MAF122" s="4"/>
      <c r="MAG122" s="12"/>
      <c r="MAH122" s="4"/>
      <c r="MAJ122" s="4"/>
      <c r="MAN122" s="4"/>
      <c r="MAO122" s="12"/>
      <c r="MAP122" s="4"/>
      <c r="MAR122" s="4"/>
      <c r="MAV122" s="4"/>
      <c r="MAW122" s="12"/>
      <c r="MAX122" s="4"/>
      <c r="MAZ122" s="4"/>
      <c r="MBD122" s="4"/>
      <c r="MBE122" s="12"/>
      <c r="MBF122" s="4"/>
      <c r="MBH122" s="4"/>
      <c r="MBL122" s="4"/>
      <c r="MBM122" s="12"/>
      <c r="MBN122" s="4"/>
      <c r="MBP122" s="4"/>
      <c r="MBT122" s="4"/>
      <c r="MBU122" s="12"/>
      <c r="MBV122" s="4"/>
      <c r="MBX122" s="4"/>
      <c r="MCB122" s="4"/>
      <c r="MCC122" s="12"/>
      <c r="MCD122" s="4"/>
      <c r="MCF122" s="4"/>
      <c r="MCJ122" s="4"/>
      <c r="MCK122" s="12"/>
      <c r="MCL122" s="4"/>
      <c r="MCN122" s="4"/>
      <c r="MCR122" s="4"/>
      <c r="MCS122" s="12"/>
      <c r="MCT122" s="4"/>
      <c r="MCV122" s="4"/>
      <c r="MCZ122" s="4"/>
      <c r="MDA122" s="12"/>
      <c r="MDB122" s="4"/>
      <c r="MDD122" s="4"/>
      <c r="MDH122" s="4"/>
      <c r="MDI122" s="12"/>
      <c r="MDJ122" s="4"/>
      <c r="MDL122" s="4"/>
      <c r="MDP122" s="4"/>
      <c r="MDQ122" s="12"/>
      <c r="MDR122" s="4"/>
      <c r="MDT122" s="4"/>
      <c r="MDX122" s="4"/>
      <c r="MDY122" s="12"/>
      <c r="MDZ122" s="4"/>
      <c r="MEB122" s="4"/>
      <c r="MEF122" s="4"/>
      <c r="MEG122" s="12"/>
      <c r="MEH122" s="4"/>
      <c r="MEJ122" s="4"/>
      <c r="MEN122" s="4"/>
      <c r="MEO122" s="12"/>
      <c r="MEP122" s="4"/>
      <c r="MER122" s="4"/>
      <c r="MEV122" s="4"/>
      <c r="MEW122" s="12"/>
      <c r="MEX122" s="4"/>
      <c r="MEZ122" s="4"/>
      <c r="MFD122" s="4"/>
      <c r="MFE122" s="12"/>
      <c r="MFF122" s="4"/>
      <c r="MFH122" s="4"/>
      <c r="MFL122" s="4"/>
      <c r="MFM122" s="12"/>
      <c r="MFN122" s="4"/>
      <c r="MFP122" s="4"/>
      <c r="MFT122" s="4"/>
      <c r="MFU122" s="12"/>
      <c r="MFV122" s="4"/>
      <c r="MFX122" s="4"/>
      <c r="MGB122" s="4"/>
      <c r="MGC122" s="12"/>
      <c r="MGD122" s="4"/>
      <c r="MGF122" s="4"/>
      <c r="MGJ122" s="4"/>
      <c r="MGK122" s="12"/>
      <c r="MGL122" s="4"/>
      <c r="MGN122" s="4"/>
      <c r="MGR122" s="4"/>
      <c r="MGS122" s="12"/>
      <c r="MGT122" s="4"/>
      <c r="MGV122" s="4"/>
      <c r="MGZ122" s="4"/>
      <c r="MHA122" s="12"/>
      <c r="MHB122" s="4"/>
      <c r="MHD122" s="4"/>
      <c r="MHH122" s="4"/>
      <c r="MHI122" s="12"/>
      <c r="MHJ122" s="4"/>
      <c r="MHL122" s="4"/>
      <c r="MHP122" s="4"/>
      <c r="MHQ122" s="12"/>
      <c r="MHR122" s="4"/>
      <c r="MHT122" s="4"/>
      <c r="MHX122" s="4"/>
      <c r="MHY122" s="12"/>
      <c r="MHZ122" s="4"/>
      <c r="MIB122" s="4"/>
      <c r="MIF122" s="4"/>
      <c r="MIG122" s="12"/>
      <c r="MIH122" s="4"/>
      <c r="MIJ122" s="4"/>
      <c r="MIN122" s="4"/>
      <c r="MIO122" s="12"/>
      <c r="MIP122" s="4"/>
      <c r="MIR122" s="4"/>
      <c r="MIV122" s="4"/>
      <c r="MIW122" s="12"/>
      <c r="MIX122" s="4"/>
      <c r="MIZ122" s="4"/>
      <c r="MJD122" s="4"/>
      <c r="MJE122" s="12"/>
      <c r="MJF122" s="4"/>
      <c r="MJH122" s="4"/>
      <c r="MJL122" s="4"/>
      <c r="MJM122" s="12"/>
      <c r="MJN122" s="4"/>
      <c r="MJP122" s="4"/>
      <c r="MJT122" s="4"/>
      <c r="MJU122" s="12"/>
      <c r="MJV122" s="4"/>
      <c r="MJX122" s="4"/>
      <c r="MKB122" s="4"/>
      <c r="MKC122" s="12"/>
      <c r="MKD122" s="4"/>
      <c r="MKF122" s="4"/>
      <c r="MKJ122" s="4"/>
      <c r="MKK122" s="12"/>
      <c r="MKL122" s="4"/>
      <c r="MKN122" s="4"/>
      <c r="MKR122" s="4"/>
      <c r="MKS122" s="12"/>
      <c r="MKT122" s="4"/>
      <c r="MKV122" s="4"/>
      <c r="MKZ122" s="4"/>
      <c r="MLA122" s="12"/>
      <c r="MLB122" s="4"/>
      <c r="MLD122" s="4"/>
      <c r="MLH122" s="4"/>
      <c r="MLI122" s="12"/>
      <c r="MLJ122" s="4"/>
      <c r="MLL122" s="4"/>
      <c r="MLP122" s="4"/>
      <c r="MLQ122" s="12"/>
      <c r="MLR122" s="4"/>
      <c r="MLT122" s="4"/>
      <c r="MLX122" s="4"/>
      <c r="MLY122" s="12"/>
      <c r="MLZ122" s="4"/>
      <c r="MMB122" s="4"/>
      <c r="MMF122" s="4"/>
      <c r="MMG122" s="12"/>
      <c r="MMH122" s="4"/>
      <c r="MMJ122" s="4"/>
      <c r="MMN122" s="4"/>
      <c r="MMO122" s="12"/>
      <c r="MMP122" s="4"/>
      <c r="MMR122" s="4"/>
      <c r="MMV122" s="4"/>
      <c r="MMW122" s="12"/>
      <c r="MMX122" s="4"/>
      <c r="MMZ122" s="4"/>
      <c r="MND122" s="4"/>
      <c r="MNE122" s="12"/>
      <c r="MNF122" s="4"/>
      <c r="MNH122" s="4"/>
      <c r="MNL122" s="4"/>
      <c r="MNM122" s="12"/>
      <c r="MNN122" s="4"/>
      <c r="MNP122" s="4"/>
      <c r="MNT122" s="4"/>
      <c r="MNU122" s="12"/>
      <c r="MNV122" s="4"/>
      <c r="MNX122" s="4"/>
      <c r="MOB122" s="4"/>
      <c r="MOC122" s="12"/>
      <c r="MOD122" s="4"/>
      <c r="MOF122" s="4"/>
      <c r="MOJ122" s="4"/>
      <c r="MOK122" s="12"/>
      <c r="MOL122" s="4"/>
      <c r="MON122" s="4"/>
      <c r="MOR122" s="4"/>
      <c r="MOS122" s="12"/>
      <c r="MOT122" s="4"/>
      <c r="MOV122" s="4"/>
      <c r="MOZ122" s="4"/>
      <c r="MPA122" s="12"/>
      <c r="MPB122" s="4"/>
      <c r="MPD122" s="4"/>
      <c r="MPH122" s="4"/>
      <c r="MPI122" s="12"/>
      <c r="MPJ122" s="4"/>
      <c r="MPL122" s="4"/>
      <c r="MPP122" s="4"/>
      <c r="MPQ122" s="12"/>
      <c r="MPR122" s="4"/>
      <c r="MPT122" s="4"/>
      <c r="MPX122" s="4"/>
      <c r="MPY122" s="12"/>
      <c r="MPZ122" s="4"/>
      <c r="MQB122" s="4"/>
      <c r="MQF122" s="4"/>
      <c r="MQG122" s="12"/>
      <c r="MQH122" s="4"/>
      <c r="MQJ122" s="4"/>
      <c r="MQN122" s="4"/>
      <c r="MQO122" s="12"/>
      <c r="MQP122" s="4"/>
      <c r="MQR122" s="4"/>
      <c r="MQV122" s="4"/>
      <c r="MQW122" s="12"/>
      <c r="MQX122" s="4"/>
      <c r="MQZ122" s="4"/>
      <c r="MRD122" s="4"/>
      <c r="MRE122" s="12"/>
      <c r="MRF122" s="4"/>
      <c r="MRH122" s="4"/>
      <c r="MRL122" s="4"/>
      <c r="MRM122" s="12"/>
      <c r="MRN122" s="4"/>
      <c r="MRP122" s="4"/>
      <c r="MRT122" s="4"/>
      <c r="MRU122" s="12"/>
      <c r="MRV122" s="4"/>
      <c r="MRX122" s="4"/>
      <c r="MSB122" s="4"/>
      <c r="MSC122" s="12"/>
      <c r="MSD122" s="4"/>
      <c r="MSF122" s="4"/>
      <c r="MSJ122" s="4"/>
      <c r="MSK122" s="12"/>
      <c r="MSL122" s="4"/>
      <c r="MSN122" s="4"/>
      <c r="MSR122" s="4"/>
      <c r="MSS122" s="12"/>
      <c r="MST122" s="4"/>
      <c r="MSV122" s="4"/>
      <c r="MSZ122" s="4"/>
      <c r="MTA122" s="12"/>
      <c r="MTB122" s="4"/>
      <c r="MTD122" s="4"/>
      <c r="MTH122" s="4"/>
      <c r="MTI122" s="12"/>
      <c r="MTJ122" s="4"/>
      <c r="MTL122" s="4"/>
      <c r="MTP122" s="4"/>
      <c r="MTQ122" s="12"/>
      <c r="MTR122" s="4"/>
      <c r="MTT122" s="4"/>
      <c r="MTX122" s="4"/>
      <c r="MTY122" s="12"/>
      <c r="MTZ122" s="4"/>
      <c r="MUB122" s="4"/>
      <c r="MUF122" s="4"/>
      <c r="MUG122" s="12"/>
      <c r="MUH122" s="4"/>
      <c r="MUJ122" s="4"/>
      <c r="MUN122" s="4"/>
      <c r="MUO122" s="12"/>
      <c r="MUP122" s="4"/>
      <c r="MUR122" s="4"/>
      <c r="MUV122" s="4"/>
      <c r="MUW122" s="12"/>
      <c r="MUX122" s="4"/>
      <c r="MUZ122" s="4"/>
      <c r="MVD122" s="4"/>
      <c r="MVE122" s="12"/>
      <c r="MVF122" s="4"/>
      <c r="MVH122" s="4"/>
      <c r="MVL122" s="4"/>
      <c r="MVM122" s="12"/>
      <c r="MVN122" s="4"/>
      <c r="MVP122" s="4"/>
      <c r="MVT122" s="4"/>
      <c r="MVU122" s="12"/>
      <c r="MVV122" s="4"/>
      <c r="MVX122" s="4"/>
      <c r="MWB122" s="4"/>
      <c r="MWC122" s="12"/>
      <c r="MWD122" s="4"/>
      <c r="MWF122" s="4"/>
      <c r="MWJ122" s="4"/>
      <c r="MWK122" s="12"/>
      <c r="MWL122" s="4"/>
      <c r="MWN122" s="4"/>
      <c r="MWR122" s="4"/>
      <c r="MWS122" s="12"/>
      <c r="MWT122" s="4"/>
      <c r="MWV122" s="4"/>
      <c r="MWZ122" s="4"/>
      <c r="MXA122" s="12"/>
      <c r="MXB122" s="4"/>
      <c r="MXD122" s="4"/>
      <c r="MXH122" s="4"/>
      <c r="MXI122" s="12"/>
      <c r="MXJ122" s="4"/>
      <c r="MXL122" s="4"/>
      <c r="MXP122" s="4"/>
      <c r="MXQ122" s="12"/>
      <c r="MXR122" s="4"/>
      <c r="MXT122" s="4"/>
      <c r="MXX122" s="4"/>
      <c r="MXY122" s="12"/>
      <c r="MXZ122" s="4"/>
      <c r="MYB122" s="4"/>
      <c r="MYF122" s="4"/>
      <c r="MYG122" s="12"/>
      <c r="MYH122" s="4"/>
      <c r="MYJ122" s="4"/>
      <c r="MYN122" s="4"/>
      <c r="MYO122" s="12"/>
      <c r="MYP122" s="4"/>
      <c r="MYR122" s="4"/>
      <c r="MYV122" s="4"/>
      <c r="MYW122" s="12"/>
      <c r="MYX122" s="4"/>
      <c r="MYZ122" s="4"/>
      <c r="MZD122" s="4"/>
      <c r="MZE122" s="12"/>
      <c r="MZF122" s="4"/>
      <c r="MZH122" s="4"/>
      <c r="MZL122" s="4"/>
      <c r="MZM122" s="12"/>
      <c r="MZN122" s="4"/>
      <c r="MZP122" s="4"/>
      <c r="MZT122" s="4"/>
      <c r="MZU122" s="12"/>
      <c r="MZV122" s="4"/>
      <c r="MZX122" s="4"/>
      <c r="NAB122" s="4"/>
      <c r="NAC122" s="12"/>
      <c r="NAD122" s="4"/>
      <c r="NAF122" s="4"/>
      <c r="NAJ122" s="4"/>
      <c r="NAK122" s="12"/>
      <c r="NAL122" s="4"/>
      <c r="NAN122" s="4"/>
      <c r="NAR122" s="4"/>
      <c r="NAS122" s="12"/>
      <c r="NAT122" s="4"/>
      <c r="NAV122" s="4"/>
      <c r="NAZ122" s="4"/>
      <c r="NBA122" s="12"/>
      <c r="NBB122" s="4"/>
      <c r="NBD122" s="4"/>
      <c r="NBH122" s="4"/>
      <c r="NBI122" s="12"/>
      <c r="NBJ122" s="4"/>
      <c r="NBL122" s="4"/>
      <c r="NBP122" s="4"/>
      <c r="NBQ122" s="12"/>
      <c r="NBR122" s="4"/>
      <c r="NBT122" s="4"/>
      <c r="NBX122" s="4"/>
      <c r="NBY122" s="12"/>
      <c r="NBZ122" s="4"/>
      <c r="NCB122" s="4"/>
      <c r="NCF122" s="4"/>
      <c r="NCG122" s="12"/>
      <c r="NCH122" s="4"/>
      <c r="NCJ122" s="4"/>
      <c r="NCN122" s="4"/>
      <c r="NCO122" s="12"/>
      <c r="NCP122" s="4"/>
      <c r="NCR122" s="4"/>
      <c r="NCV122" s="4"/>
      <c r="NCW122" s="12"/>
      <c r="NCX122" s="4"/>
      <c r="NCZ122" s="4"/>
      <c r="NDD122" s="4"/>
      <c r="NDE122" s="12"/>
      <c r="NDF122" s="4"/>
      <c r="NDH122" s="4"/>
      <c r="NDL122" s="4"/>
      <c r="NDM122" s="12"/>
      <c r="NDN122" s="4"/>
      <c r="NDP122" s="4"/>
      <c r="NDT122" s="4"/>
      <c r="NDU122" s="12"/>
      <c r="NDV122" s="4"/>
      <c r="NDX122" s="4"/>
      <c r="NEB122" s="4"/>
      <c r="NEC122" s="12"/>
      <c r="NED122" s="4"/>
      <c r="NEF122" s="4"/>
      <c r="NEJ122" s="4"/>
      <c r="NEK122" s="12"/>
      <c r="NEL122" s="4"/>
      <c r="NEN122" s="4"/>
      <c r="NER122" s="4"/>
      <c r="NES122" s="12"/>
      <c r="NET122" s="4"/>
      <c r="NEV122" s="4"/>
      <c r="NEZ122" s="4"/>
      <c r="NFA122" s="12"/>
      <c r="NFB122" s="4"/>
      <c r="NFD122" s="4"/>
      <c r="NFH122" s="4"/>
      <c r="NFI122" s="12"/>
      <c r="NFJ122" s="4"/>
      <c r="NFL122" s="4"/>
      <c r="NFP122" s="4"/>
      <c r="NFQ122" s="12"/>
      <c r="NFR122" s="4"/>
      <c r="NFT122" s="4"/>
      <c r="NFX122" s="4"/>
      <c r="NFY122" s="12"/>
      <c r="NFZ122" s="4"/>
      <c r="NGB122" s="4"/>
      <c r="NGF122" s="4"/>
      <c r="NGG122" s="12"/>
      <c r="NGH122" s="4"/>
      <c r="NGJ122" s="4"/>
      <c r="NGN122" s="4"/>
      <c r="NGO122" s="12"/>
      <c r="NGP122" s="4"/>
      <c r="NGR122" s="4"/>
      <c r="NGV122" s="4"/>
      <c r="NGW122" s="12"/>
      <c r="NGX122" s="4"/>
      <c r="NGZ122" s="4"/>
      <c r="NHD122" s="4"/>
      <c r="NHE122" s="12"/>
      <c r="NHF122" s="4"/>
      <c r="NHH122" s="4"/>
      <c r="NHL122" s="4"/>
      <c r="NHM122" s="12"/>
      <c r="NHN122" s="4"/>
      <c r="NHP122" s="4"/>
      <c r="NHT122" s="4"/>
      <c r="NHU122" s="12"/>
      <c r="NHV122" s="4"/>
      <c r="NHX122" s="4"/>
      <c r="NIB122" s="4"/>
      <c r="NIC122" s="12"/>
      <c r="NID122" s="4"/>
      <c r="NIF122" s="4"/>
      <c r="NIJ122" s="4"/>
      <c r="NIK122" s="12"/>
      <c r="NIL122" s="4"/>
      <c r="NIN122" s="4"/>
      <c r="NIR122" s="4"/>
      <c r="NIS122" s="12"/>
      <c r="NIT122" s="4"/>
      <c r="NIV122" s="4"/>
      <c r="NIZ122" s="4"/>
      <c r="NJA122" s="12"/>
      <c r="NJB122" s="4"/>
      <c r="NJD122" s="4"/>
      <c r="NJH122" s="4"/>
      <c r="NJI122" s="12"/>
      <c r="NJJ122" s="4"/>
      <c r="NJL122" s="4"/>
      <c r="NJP122" s="4"/>
      <c r="NJQ122" s="12"/>
      <c r="NJR122" s="4"/>
      <c r="NJT122" s="4"/>
      <c r="NJX122" s="4"/>
      <c r="NJY122" s="12"/>
      <c r="NJZ122" s="4"/>
      <c r="NKB122" s="4"/>
      <c r="NKF122" s="4"/>
      <c r="NKG122" s="12"/>
      <c r="NKH122" s="4"/>
      <c r="NKJ122" s="4"/>
      <c r="NKN122" s="4"/>
      <c r="NKO122" s="12"/>
      <c r="NKP122" s="4"/>
      <c r="NKR122" s="4"/>
      <c r="NKV122" s="4"/>
      <c r="NKW122" s="12"/>
      <c r="NKX122" s="4"/>
      <c r="NKZ122" s="4"/>
      <c r="NLD122" s="4"/>
      <c r="NLE122" s="12"/>
      <c r="NLF122" s="4"/>
      <c r="NLH122" s="4"/>
      <c r="NLL122" s="4"/>
      <c r="NLM122" s="12"/>
      <c r="NLN122" s="4"/>
      <c r="NLP122" s="4"/>
      <c r="NLT122" s="4"/>
      <c r="NLU122" s="12"/>
      <c r="NLV122" s="4"/>
      <c r="NLX122" s="4"/>
      <c r="NMB122" s="4"/>
      <c r="NMC122" s="12"/>
      <c r="NMD122" s="4"/>
      <c r="NMF122" s="4"/>
      <c r="NMJ122" s="4"/>
      <c r="NMK122" s="12"/>
      <c r="NML122" s="4"/>
      <c r="NMN122" s="4"/>
      <c r="NMR122" s="4"/>
      <c r="NMS122" s="12"/>
      <c r="NMT122" s="4"/>
      <c r="NMV122" s="4"/>
      <c r="NMZ122" s="4"/>
      <c r="NNA122" s="12"/>
      <c r="NNB122" s="4"/>
      <c r="NND122" s="4"/>
      <c r="NNH122" s="4"/>
      <c r="NNI122" s="12"/>
      <c r="NNJ122" s="4"/>
      <c r="NNL122" s="4"/>
      <c r="NNP122" s="4"/>
      <c r="NNQ122" s="12"/>
      <c r="NNR122" s="4"/>
      <c r="NNT122" s="4"/>
      <c r="NNX122" s="4"/>
      <c r="NNY122" s="12"/>
      <c r="NNZ122" s="4"/>
      <c r="NOB122" s="4"/>
      <c r="NOF122" s="4"/>
      <c r="NOG122" s="12"/>
      <c r="NOH122" s="4"/>
      <c r="NOJ122" s="4"/>
      <c r="NON122" s="4"/>
      <c r="NOO122" s="12"/>
      <c r="NOP122" s="4"/>
      <c r="NOR122" s="4"/>
      <c r="NOV122" s="4"/>
      <c r="NOW122" s="12"/>
      <c r="NOX122" s="4"/>
      <c r="NOZ122" s="4"/>
      <c r="NPD122" s="4"/>
      <c r="NPE122" s="12"/>
      <c r="NPF122" s="4"/>
      <c r="NPH122" s="4"/>
      <c r="NPL122" s="4"/>
      <c r="NPM122" s="12"/>
      <c r="NPN122" s="4"/>
      <c r="NPP122" s="4"/>
      <c r="NPT122" s="4"/>
      <c r="NPU122" s="12"/>
      <c r="NPV122" s="4"/>
      <c r="NPX122" s="4"/>
      <c r="NQB122" s="4"/>
      <c r="NQC122" s="12"/>
      <c r="NQD122" s="4"/>
      <c r="NQF122" s="4"/>
      <c r="NQJ122" s="4"/>
      <c r="NQK122" s="12"/>
      <c r="NQL122" s="4"/>
      <c r="NQN122" s="4"/>
      <c r="NQR122" s="4"/>
      <c r="NQS122" s="12"/>
      <c r="NQT122" s="4"/>
      <c r="NQV122" s="4"/>
      <c r="NQZ122" s="4"/>
      <c r="NRA122" s="12"/>
      <c r="NRB122" s="4"/>
      <c r="NRD122" s="4"/>
      <c r="NRH122" s="4"/>
      <c r="NRI122" s="12"/>
      <c r="NRJ122" s="4"/>
      <c r="NRL122" s="4"/>
      <c r="NRP122" s="4"/>
      <c r="NRQ122" s="12"/>
      <c r="NRR122" s="4"/>
      <c r="NRT122" s="4"/>
      <c r="NRX122" s="4"/>
      <c r="NRY122" s="12"/>
      <c r="NRZ122" s="4"/>
      <c r="NSB122" s="4"/>
      <c r="NSF122" s="4"/>
      <c r="NSG122" s="12"/>
      <c r="NSH122" s="4"/>
      <c r="NSJ122" s="4"/>
      <c r="NSN122" s="4"/>
      <c r="NSO122" s="12"/>
      <c r="NSP122" s="4"/>
      <c r="NSR122" s="4"/>
      <c r="NSV122" s="4"/>
      <c r="NSW122" s="12"/>
      <c r="NSX122" s="4"/>
      <c r="NSZ122" s="4"/>
      <c r="NTD122" s="4"/>
      <c r="NTE122" s="12"/>
      <c r="NTF122" s="4"/>
      <c r="NTH122" s="4"/>
      <c r="NTL122" s="4"/>
      <c r="NTM122" s="12"/>
      <c r="NTN122" s="4"/>
      <c r="NTP122" s="4"/>
      <c r="NTT122" s="4"/>
      <c r="NTU122" s="12"/>
      <c r="NTV122" s="4"/>
      <c r="NTX122" s="4"/>
      <c r="NUB122" s="4"/>
      <c r="NUC122" s="12"/>
      <c r="NUD122" s="4"/>
      <c r="NUF122" s="4"/>
      <c r="NUJ122" s="4"/>
      <c r="NUK122" s="12"/>
      <c r="NUL122" s="4"/>
      <c r="NUN122" s="4"/>
      <c r="NUR122" s="4"/>
      <c r="NUS122" s="12"/>
      <c r="NUT122" s="4"/>
      <c r="NUV122" s="4"/>
      <c r="NUZ122" s="4"/>
      <c r="NVA122" s="12"/>
      <c r="NVB122" s="4"/>
      <c r="NVD122" s="4"/>
      <c r="NVH122" s="4"/>
      <c r="NVI122" s="12"/>
      <c r="NVJ122" s="4"/>
      <c r="NVL122" s="4"/>
      <c r="NVP122" s="4"/>
      <c r="NVQ122" s="12"/>
      <c r="NVR122" s="4"/>
      <c r="NVT122" s="4"/>
      <c r="NVX122" s="4"/>
      <c r="NVY122" s="12"/>
      <c r="NVZ122" s="4"/>
      <c r="NWB122" s="4"/>
      <c r="NWF122" s="4"/>
      <c r="NWG122" s="12"/>
      <c r="NWH122" s="4"/>
      <c r="NWJ122" s="4"/>
      <c r="NWN122" s="4"/>
      <c r="NWO122" s="12"/>
      <c r="NWP122" s="4"/>
      <c r="NWR122" s="4"/>
      <c r="NWV122" s="4"/>
      <c r="NWW122" s="12"/>
      <c r="NWX122" s="4"/>
      <c r="NWZ122" s="4"/>
      <c r="NXD122" s="4"/>
      <c r="NXE122" s="12"/>
      <c r="NXF122" s="4"/>
      <c r="NXH122" s="4"/>
      <c r="NXL122" s="4"/>
      <c r="NXM122" s="12"/>
      <c r="NXN122" s="4"/>
      <c r="NXP122" s="4"/>
      <c r="NXT122" s="4"/>
      <c r="NXU122" s="12"/>
      <c r="NXV122" s="4"/>
      <c r="NXX122" s="4"/>
      <c r="NYB122" s="4"/>
      <c r="NYC122" s="12"/>
      <c r="NYD122" s="4"/>
      <c r="NYF122" s="4"/>
      <c r="NYJ122" s="4"/>
      <c r="NYK122" s="12"/>
      <c r="NYL122" s="4"/>
      <c r="NYN122" s="4"/>
      <c r="NYR122" s="4"/>
      <c r="NYS122" s="12"/>
      <c r="NYT122" s="4"/>
      <c r="NYV122" s="4"/>
      <c r="NYZ122" s="4"/>
      <c r="NZA122" s="12"/>
      <c r="NZB122" s="4"/>
      <c r="NZD122" s="4"/>
      <c r="NZH122" s="4"/>
      <c r="NZI122" s="12"/>
      <c r="NZJ122" s="4"/>
      <c r="NZL122" s="4"/>
      <c r="NZP122" s="4"/>
      <c r="NZQ122" s="12"/>
      <c r="NZR122" s="4"/>
      <c r="NZT122" s="4"/>
      <c r="NZX122" s="4"/>
      <c r="NZY122" s="12"/>
      <c r="NZZ122" s="4"/>
      <c r="OAB122" s="4"/>
      <c r="OAF122" s="4"/>
      <c r="OAG122" s="12"/>
      <c r="OAH122" s="4"/>
      <c r="OAJ122" s="4"/>
      <c r="OAN122" s="4"/>
      <c r="OAO122" s="12"/>
      <c r="OAP122" s="4"/>
      <c r="OAR122" s="4"/>
      <c r="OAV122" s="4"/>
      <c r="OAW122" s="12"/>
      <c r="OAX122" s="4"/>
      <c r="OAZ122" s="4"/>
      <c r="OBD122" s="4"/>
      <c r="OBE122" s="12"/>
      <c r="OBF122" s="4"/>
      <c r="OBH122" s="4"/>
      <c r="OBL122" s="4"/>
      <c r="OBM122" s="12"/>
      <c r="OBN122" s="4"/>
      <c r="OBP122" s="4"/>
      <c r="OBT122" s="4"/>
      <c r="OBU122" s="12"/>
      <c r="OBV122" s="4"/>
      <c r="OBX122" s="4"/>
      <c r="OCB122" s="4"/>
      <c r="OCC122" s="12"/>
      <c r="OCD122" s="4"/>
      <c r="OCF122" s="4"/>
      <c r="OCJ122" s="4"/>
      <c r="OCK122" s="12"/>
      <c r="OCL122" s="4"/>
      <c r="OCN122" s="4"/>
      <c r="OCR122" s="4"/>
      <c r="OCS122" s="12"/>
      <c r="OCT122" s="4"/>
      <c r="OCV122" s="4"/>
      <c r="OCZ122" s="4"/>
      <c r="ODA122" s="12"/>
      <c r="ODB122" s="4"/>
      <c r="ODD122" s="4"/>
      <c r="ODH122" s="4"/>
      <c r="ODI122" s="12"/>
      <c r="ODJ122" s="4"/>
      <c r="ODL122" s="4"/>
      <c r="ODP122" s="4"/>
      <c r="ODQ122" s="12"/>
      <c r="ODR122" s="4"/>
      <c r="ODT122" s="4"/>
      <c r="ODX122" s="4"/>
      <c r="ODY122" s="12"/>
      <c r="ODZ122" s="4"/>
      <c r="OEB122" s="4"/>
      <c r="OEF122" s="4"/>
      <c r="OEG122" s="12"/>
      <c r="OEH122" s="4"/>
      <c r="OEJ122" s="4"/>
      <c r="OEN122" s="4"/>
      <c r="OEO122" s="12"/>
      <c r="OEP122" s="4"/>
      <c r="OER122" s="4"/>
      <c r="OEV122" s="4"/>
      <c r="OEW122" s="12"/>
      <c r="OEX122" s="4"/>
      <c r="OEZ122" s="4"/>
      <c r="OFD122" s="4"/>
      <c r="OFE122" s="12"/>
      <c r="OFF122" s="4"/>
      <c r="OFH122" s="4"/>
      <c r="OFL122" s="4"/>
      <c r="OFM122" s="12"/>
      <c r="OFN122" s="4"/>
      <c r="OFP122" s="4"/>
      <c r="OFT122" s="4"/>
      <c r="OFU122" s="12"/>
      <c r="OFV122" s="4"/>
      <c r="OFX122" s="4"/>
      <c r="OGB122" s="4"/>
      <c r="OGC122" s="12"/>
      <c r="OGD122" s="4"/>
      <c r="OGF122" s="4"/>
      <c r="OGJ122" s="4"/>
      <c r="OGK122" s="12"/>
      <c r="OGL122" s="4"/>
      <c r="OGN122" s="4"/>
      <c r="OGR122" s="4"/>
      <c r="OGS122" s="12"/>
      <c r="OGT122" s="4"/>
      <c r="OGV122" s="4"/>
      <c r="OGZ122" s="4"/>
      <c r="OHA122" s="12"/>
      <c r="OHB122" s="4"/>
      <c r="OHD122" s="4"/>
      <c r="OHH122" s="4"/>
      <c r="OHI122" s="12"/>
      <c r="OHJ122" s="4"/>
      <c r="OHL122" s="4"/>
      <c r="OHP122" s="4"/>
      <c r="OHQ122" s="12"/>
      <c r="OHR122" s="4"/>
      <c r="OHT122" s="4"/>
      <c r="OHX122" s="4"/>
      <c r="OHY122" s="12"/>
      <c r="OHZ122" s="4"/>
      <c r="OIB122" s="4"/>
      <c r="OIF122" s="4"/>
      <c r="OIG122" s="12"/>
      <c r="OIH122" s="4"/>
      <c r="OIJ122" s="4"/>
      <c r="OIN122" s="4"/>
      <c r="OIO122" s="12"/>
      <c r="OIP122" s="4"/>
      <c r="OIR122" s="4"/>
      <c r="OIV122" s="4"/>
      <c r="OIW122" s="12"/>
      <c r="OIX122" s="4"/>
      <c r="OIZ122" s="4"/>
      <c r="OJD122" s="4"/>
      <c r="OJE122" s="12"/>
      <c r="OJF122" s="4"/>
      <c r="OJH122" s="4"/>
      <c r="OJL122" s="4"/>
      <c r="OJM122" s="12"/>
      <c r="OJN122" s="4"/>
      <c r="OJP122" s="4"/>
      <c r="OJT122" s="4"/>
      <c r="OJU122" s="12"/>
      <c r="OJV122" s="4"/>
      <c r="OJX122" s="4"/>
      <c r="OKB122" s="4"/>
      <c r="OKC122" s="12"/>
      <c r="OKD122" s="4"/>
      <c r="OKF122" s="4"/>
      <c r="OKJ122" s="4"/>
      <c r="OKK122" s="12"/>
      <c r="OKL122" s="4"/>
      <c r="OKN122" s="4"/>
      <c r="OKR122" s="4"/>
      <c r="OKS122" s="12"/>
      <c r="OKT122" s="4"/>
      <c r="OKV122" s="4"/>
      <c r="OKZ122" s="4"/>
      <c r="OLA122" s="12"/>
      <c r="OLB122" s="4"/>
      <c r="OLD122" s="4"/>
      <c r="OLH122" s="4"/>
      <c r="OLI122" s="12"/>
      <c r="OLJ122" s="4"/>
      <c r="OLL122" s="4"/>
      <c r="OLP122" s="4"/>
      <c r="OLQ122" s="12"/>
      <c r="OLR122" s="4"/>
      <c r="OLT122" s="4"/>
      <c r="OLX122" s="4"/>
      <c r="OLY122" s="12"/>
      <c r="OLZ122" s="4"/>
      <c r="OMB122" s="4"/>
      <c r="OMF122" s="4"/>
      <c r="OMG122" s="12"/>
      <c r="OMH122" s="4"/>
      <c r="OMJ122" s="4"/>
      <c r="OMN122" s="4"/>
      <c r="OMO122" s="12"/>
      <c r="OMP122" s="4"/>
      <c r="OMR122" s="4"/>
      <c r="OMV122" s="4"/>
      <c r="OMW122" s="12"/>
      <c r="OMX122" s="4"/>
      <c r="OMZ122" s="4"/>
      <c r="OND122" s="4"/>
      <c r="ONE122" s="12"/>
      <c r="ONF122" s="4"/>
      <c r="ONH122" s="4"/>
      <c r="ONL122" s="4"/>
      <c r="ONM122" s="12"/>
      <c r="ONN122" s="4"/>
      <c r="ONP122" s="4"/>
      <c r="ONT122" s="4"/>
      <c r="ONU122" s="12"/>
      <c r="ONV122" s="4"/>
      <c r="ONX122" s="4"/>
      <c r="OOB122" s="4"/>
      <c r="OOC122" s="12"/>
      <c r="OOD122" s="4"/>
      <c r="OOF122" s="4"/>
      <c r="OOJ122" s="4"/>
      <c r="OOK122" s="12"/>
      <c r="OOL122" s="4"/>
      <c r="OON122" s="4"/>
      <c r="OOR122" s="4"/>
      <c r="OOS122" s="12"/>
      <c r="OOT122" s="4"/>
      <c r="OOV122" s="4"/>
      <c r="OOZ122" s="4"/>
      <c r="OPA122" s="12"/>
      <c r="OPB122" s="4"/>
      <c r="OPD122" s="4"/>
      <c r="OPH122" s="4"/>
      <c r="OPI122" s="12"/>
      <c r="OPJ122" s="4"/>
      <c r="OPL122" s="4"/>
      <c r="OPP122" s="4"/>
      <c r="OPQ122" s="12"/>
      <c r="OPR122" s="4"/>
      <c r="OPT122" s="4"/>
      <c r="OPX122" s="4"/>
      <c r="OPY122" s="12"/>
      <c r="OPZ122" s="4"/>
      <c r="OQB122" s="4"/>
      <c r="OQF122" s="4"/>
      <c r="OQG122" s="12"/>
      <c r="OQH122" s="4"/>
      <c r="OQJ122" s="4"/>
      <c r="OQN122" s="4"/>
      <c r="OQO122" s="12"/>
      <c r="OQP122" s="4"/>
      <c r="OQR122" s="4"/>
      <c r="OQV122" s="4"/>
      <c r="OQW122" s="12"/>
      <c r="OQX122" s="4"/>
      <c r="OQZ122" s="4"/>
      <c r="ORD122" s="4"/>
      <c r="ORE122" s="12"/>
      <c r="ORF122" s="4"/>
      <c r="ORH122" s="4"/>
      <c r="ORL122" s="4"/>
      <c r="ORM122" s="12"/>
      <c r="ORN122" s="4"/>
      <c r="ORP122" s="4"/>
      <c r="ORT122" s="4"/>
      <c r="ORU122" s="12"/>
      <c r="ORV122" s="4"/>
      <c r="ORX122" s="4"/>
      <c r="OSB122" s="4"/>
      <c r="OSC122" s="12"/>
      <c r="OSD122" s="4"/>
      <c r="OSF122" s="4"/>
      <c r="OSJ122" s="4"/>
      <c r="OSK122" s="12"/>
      <c r="OSL122" s="4"/>
      <c r="OSN122" s="4"/>
      <c r="OSR122" s="4"/>
      <c r="OSS122" s="12"/>
      <c r="OST122" s="4"/>
      <c r="OSV122" s="4"/>
      <c r="OSZ122" s="4"/>
      <c r="OTA122" s="12"/>
      <c r="OTB122" s="4"/>
      <c r="OTD122" s="4"/>
      <c r="OTH122" s="4"/>
      <c r="OTI122" s="12"/>
      <c r="OTJ122" s="4"/>
      <c r="OTL122" s="4"/>
      <c r="OTP122" s="4"/>
      <c r="OTQ122" s="12"/>
      <c r="OTR122" s="4"/>
      <c r="OTT122" s="4"/>
      <c r="OTX122" s="4"/>
      <c r="OTY122" s="12"/>
      <c r="OTZ122" s="4"/>
      <c r="OUB122" s="4"/>
      <c r="OUF122" s="4"/>
      <c r="OUG122" s="12"/>
      <c r="OUH122" s="4"/>
      <c r="OUJ122" s="4"/>
      <c r="OUN122" s="4"/>
      <c r="OUO122" s="12"/>
      <c r="OUP122" s="4"/>
      <c r="OUR122" s="4"/>
      <c r="OUV122" s="4"/>
      <c r="OUW122" s="12"/>
      <c r="OUX122" s="4"/>
      <c r="OUZ122" s="4"/>
      <c r="OVD122" s="4"/>
      <c r="OVE122" s="12"/>
      <c r="OVF122" s="4"/>
      <c r="OVH122" s="4"/>
      <c r="OVL122" s="4"/>
      <c r="OVM122" s="12"/>
      <c r="OVN122" s="4"/>
      <c r="OVP122" s="4"/>
      <c r="OVT122" s="4"/>
      <c r="OVU122" s="12"/>
      <c r="OVV122" s="4"/>
      <c r="OVX122" s="4"/>
      <c r="OWB122" s="4"/>
      <c r="OWC122" s="12"/>
      <c r="OWD122" s="4"/>
      <c r="OWF122" s="4"/>
      <c r="OWJ122" s="4"/>
      <c r="OWK122" s="12"/>
      <c r="OWL122" s="4"/>
      <c r="OWN122" s="4"/>
      <c r="OWR122" s="4"/>
      <c r="OWS122" s="12"/>
      <c r="OWT122" s="4"/>
      <c r="OWV122" s="4"/>
      <c r="OWZ122" s="4"/>
      <c r="OXA122" s="12"/>
      <c r="OXB122" s="4"/>
      <c r="OXD122" s="4"/>
      <c r="OXH122" s="4"/>
      <c r="OXI122" s="12"/>
      <c r="OXJ122" s="4"/>
      <c r="OXL122" s="4"/>
      <c r="OXP122" s="4"/>
      <c r="OXQ122" s="12"/>
      <c r="OXR122" s="4"/>
      <c r="OXT122" s="4"/>
      <c r="OXX122" s="4"/>
      <c r="OXY122" s="12"/>
      <c r="OXZ122" s="4"/>
      <c r="OYB122" s="4"/>
      <c r="OYF122" s="4"/>
      <c r="OYG122" s="12"/>
      <c r="OYH122" s="4"/>
      <c r="OYJ122" s="4"/>
      <c r="OYN122" s="4"/>
      <c r="OYO122" s="12"/>
      <c r="OYP122" s="4"/>
      <c r="OYR122" s="4"/>
      <c r="OYV122" s="4"/>
      <c r="OYW122" s="12"/>
      <c r="OYX122" s="4"/>
      <c r="OYZ122" s="4"/>
      <c r="OZD122" s="4"/>
      <c r="OZE122" s="12"/>
      <c r="OZF122" s="4"/>
      <c r="OZH122" s="4"/>
      <c r="OZL122" s="4"/>
      <c r="OZM122" s="12"/>
      <c r="OZN122" s="4"/>
      <c r="OZP122" s="4"/>
      <c r="OZT122" s="4"/>
      <c r="OZU122" s="12"/>
      <c r="OZV122" s="4"/>
      <c r="OZX122" s="4"/>
      <c r="PAB122" s="4"/>
      <c r="PAC122" s="12"/>
      <c r="PAD122" s="4"/>
      <c r="PAF122" s="4"/>
      <c r="PAJ122" s="4"/>
      <c r="PAK122" s="12"/>
      <c r="PAL122" s="4"/>
      <c r="PAN122" s="4"/>
      <c r="PAR122" s="4"/>
      <c r="PAS122" s="12"/>
      <c r="PAT122" s="4"/>
      <c r="PAV122" s="4"/>
      <c r="PAZ122" s="4"/>
      <c r="PBA122" s="12"/>
      <c r="PBB122" s="4"/>
      <c r="PBD122" s="4"/>
      <c r="PBH122" s="4"/>
      <c r="PBI122" s="12"/>
      <c r="PBJ122" s="4"/>
      <c r="PBL122" s="4"/>
      <c r="PBP122" s="4"/>
      <c r="PBQ122" s="12"/>
      <c r="PBR122" s="4"/>
      <c r="PBT122" s="4"/>
      <c r="PBX122" s="4"/>
      <c r="PBY122" s="12"/>
      <c r="PBZ122" s="4"/>
      <c r="PCB122" s="4"/>
      <c r="PCF122" s="4"/>
      <c r="PCG122" s="12"/>
      <c r="PCH122" s="4"/>
      <c r="PCJ122" s="4"/>
      <c r="PCN122" s="4"/>
      <c r="PCO122" s="12"/>
      <c r="PCP122" s="4"/>
      <c r="PCR122" s="4"/>
      <c r="PCV122" s="4"/>
      <c r="PCW122" s="12"/>
      <c r="PCX122" s="4"/>
      <c r="PCZ122" s="4"/>
      <c r="PDD122" s="4"/>
      <c r="PDE122" s="12"/>
      <c r="PDF122" s="4"/>
      <c r="PDH122" s="4"/>
      <c r="PDL122" s="4"/>
      <c r="PDM122" s="12"/>
      <c r="PDN122" s="4"/>
      <c r="PDP122" s="4"/>
      <c r="PDT122" s="4"/>
      <c r="PDU122" s="12"/>
      <c r="PDV122" s="4"/>
      <c r="PDX122" s="4"/>
      <c r="PEB122" s="4"/>
      <c r="PEC122" s="12"/>
      <c r="PED122" s="4"/>
      <c r="PEF122" s="4"/>
      <c r="PEJ122" s="4"/>
      <c r="PEK122" s="12"/>
      <c r="PEL122" s="4"/>
      <c r="PEN122" s="4"/>
      <c r="PER122" s="4"/>
      <c r="PES122" s="12"/>
      <c r="PET122" s="4"/>
      <c r="PEV122" s="4"/>
      <c r="PEZ122" s="4"/>
      <c r="PFA122" s="12"/>
      <c r="PFB122" s="4"/>
      <c r="PFD122" s="4"/>
      <c r="PFH122" s="4"/>
      <c r="PFI122" s="12"/>
      <c r="PFJ122" s="4"/>
      <c r="PFL122" s="4"/>
      <c r="PFP122" s="4"/>
      <c r="PFQ122" s="12"/>
      <c r="PFR122" s="4"/>
      <c r="PFT122" s="4"/>
      <c r="PFX122" s="4"/>
      <c r="PFY122" s="12"/>
      <c r="PFZ122" s="4"/>
      <c r="PGB122" s="4"/>
      <c r="PGF122" s="4"/>
      <c r="PGG122" s="12"/>
      <c r="PGH122" s="4"/>
      <c r="PGJ122" s="4"/>
      <c r="PGN122" s="4"/>
      <c r="PGO122" s="12"/>
      <c r="PGP122" s="4"/>
      <c r="PGR122" s="4"/>
      <c r="PGV122" s="4"/>
      <c r="PGW122" s="12"/>
      <c r="PGX122" s="4"/>
      <c r="PGZ122" s="4"/>
      <c r="PHD122" s="4"/>
      <c r="PHE122" s="12"/>
      <c r="PHF122" s="4"/>
      <c r="PHH122" s="4"/>
      <c r="PHL122" s="4"/>
      <c r="PHM122" s="12"/>
      <c r="PHN122" s="4"/>
      <c r="PHP122" s="4"/>
      <c r="PHT122" s="4"/>
      <c r="PHU122" s="12"/>
      <c r="PHV122" s="4"/>
      <c r="PHX122" s="4"/>
      <c r="PIB122" s="4"/>
      <c r="PIC122" s="12"/>
      <c r="PID122" s="4"/>
      <c r="PIF122" s="4"/>
      <c r="PIJ122" s="4"/>
      <c r="PIK122" s="12"/>
      <c r="PIL122" s="4"/>
      <c r="PIN122" s="4"/>
      <c r="PIR122" s="4"/>
      <c r="PIS122" s="12"/>
      <c r="PIT122" s="4"/>
      <c r="PIV122" s="4"/>
      <c r="PIZ122" s="4"/>
      <c r="PJA122" s="12"/>
      <c r="PJB122" s="4"/>
      <c r="PJD122" s="4"/>
      <c r="PJH122" s="4"/>
      <c r="PJI122" s="12"/>
      <c r="PJJ122" s="4"/>
      <c r="PJL122" s="4"/>
      <c r="PJP122" s="4"/>
      <c r="PJQ122" s="12"/>
      <c r="PJR122" s="4"/>
      <c r="PJT122" s="4"/>
      <c r="PJX122" s="4"/>
      <c r="PJY122" s="12"/>
      <c r="PJZ122" s="4"/>
      <c r="PKB122" s="4"/>
      <c r="PKF122" s="4"/>
      <c r="PKG122" s="12"/>
      <c r="PKH122" s="4"/>
      <c r="PKJ122" s="4"/>
      <c r="PKN122" s="4"/>
      <c r="PKO122" s="12"/>
      <c r="PKP122" s="4"/>
      <c r="PKR122" s="4"/>
      <c r="PKV122" s="4"/>
      <c r="PKW122" s="12"/>
      <c r="PKX122" s="4"/>
      <c r="PKZ122" s="4"/>
      <c r="PLD122" s="4"/>
      <c r="PLE122" s="12"/>
      <c r="PLF122" s="4"/>
      <c r="PLH122" s="4"/>
      <c r="PLL122" s="4"/>
      <c r="PLM122" s="12"/>
      <c r="PLN122" s="4"/>
      <c r="PLP122" s="4"/>
      <c r="PLT122" s="4"/>
      <c r="PLU122" s="12"/>
      <c r="PLV122" s="4"/>
      <c r="PLX122" s="4"/>
      <c r="PMB122" s="4"/>
      <c r="PMC122" s="12"/>
      <c r="PMD122" s="4"/>
      <c r="PMF122" s="4"/>
      <c r="PMJ122" s="4"/>
      <c r="PMK122" s="12"/>
      <c r="PML122" s="4"/>
      <c r="PMN122" s="4"/>
      <c r="PMR122" s="4"/>
      <c r="PMS122" s="12"/>
      <c r="PMT122" s="4"/>
      <c r="PMV122" s="4"/>
      <c r="PMZ122" s="4"/>
      <c r="PNA122" s="12"/>
      <c r="PNB122" s="4"/>
      <c r="PND122" s="4"/>
      <c r="PNH122" s="4"/>
      <c r="PNI122" s="12"/>
      <c r="PNJ122" s="4"/>
      <c r="PNL122" s="4"/>
      <c r="PNP122" s="4"/>
      <c r="PNQ122" s="12"/>
      <c r="PNR122" s="4"/>
      <c r="PNT122" s="4"/>
      <c r="PNX122" s="4"/>
      <c r="PNY122" s="12"/>
      <c r="PNZ122" s="4"/>
      <c r="POB122" s="4"/>
      <c r="POF122" s="4"/>
      <c r="POG122" s="12"/>
      <c r="POH122" s="4"/>
      <c r="POJ122" s="4"/>
      <c r="PON122" s="4"/>
      <c r="POO122" s="12"/>
      <c r="POP122" s="4"/>
      <c r="POR122" s="4"/>
      <c r="POV122" s="4"/>
      <c r="POW122" s="12"/>
      <c r="POX122" s="4"/>
      <c r="POZ122" s="4"/>
      <c r="PPD122" s="4"/>
      <c r="PPE122" s="12"/>
      <c r="PPF122" s="4"/>
      <c r="PPH122" s="4"/>
      <c r="PPL122" s="4"/>
      <c r="PPM122" s="12"/>
      <c r="PPN122" s="4"/>
      <c r="PPP122" s="4"/>
      <c r="PPT122" s="4"/>
      <c r="PPU122" s="12"/>
      <c r="PPV122" s="4"/>
      <c r="PPX122" s="4"/>
      <c r="PQB122" s="4"/>
      <c r="PQC122" s="12"/>
      <c r="PQD122" s="4"/>
      <c r="PQF122" s="4"/>
      <c r="PQJ122" s="4"/>
      <c r="PQK122" s="12"/>
      <c r="PQL122" s="4"/>
      <c r="PQN122" s="4"/>
      <c r="PQR122" s="4"/>
      <c r="PQS122" s="12"/>
      <c r="PQT122" s="4"/>
      <c r="PQV122" s="4"/>
      <c r="PQZ122" s="4"/>
      <c r="PRA122" s="12"/>
      <c r="PRB122" s="4"/>
      <c r="PRD122" s="4"/>
      <c r="PRH122" s="4"/>
      <c r="PRI122" s="12"/>
      <c r="PRJ122" s="4"/>
      <c r="PRL122" s="4"/>
      <c r="PRP122" s="4"/>
      <c r="PRQ122" s="12"/>
      <c r="PRR122" s="4"/>
      <c r="PRT122" s="4"/>
      <c r="PRX122" s="4"/>
      <c r="PRY122" s="12"/>
      <c r="PRZ122" s="4"/>
      <c r="PSB122" s="4"/>
      <c r="PSF122" s="4"/>
      <c r="PSG122" s="12"/>
      <c r="PSH122" s="4"/>
      <c r="PSJ122" s="4"/>
      <c r="PSN122" s="4"/>
      <c r="PSO122" s="12"/>
      <c r="PSP122" s="4"/>
      <c r="PSR122" s="4"/>
      <c r="PSV122" s="4"/>
      <c r="PSW122" s="12"/>
      <c r="PSX122" s="4"/>
      <c r="PSZ122" s="4"/>
      <c r="PTD122" s="4"/>
      <c r="PTE122" s="12"/>
      <c r="PTF122" s="4"/>
      <c r="PTH122" s="4"/>
      <c r="PTL122" s="4"/>
      <c r="PTM122" s="12"/>
      <c r="PTN122" s="4"/>
      <c r="PTP122" s="4"/>
      <c r="PTT122" s="4"/>
      <c r="PTU122" s="12"/>
      <c r="PTV122" s="4"/>
      <c r="PTX122" s="4"/>
      <c r="PUB122" s="4"/>
      <c r="PUC122" s="12"/>
      <c r="PUD122" s="4"/>
      <c r="PUF122" s="4"/>
      <c r="PUJ122" s="4"/>
      <c r="PUK122" s="12"/>
      <c r="PUL122" s="4"/>
      <c r="PUN122" s="4"/>
      <c r="PUR122" s="4"/>
      <c r="PUS122" s="12"/>
      <c r="PUT122" s="4"/>
      <c r="PUV122" s="4"/>
      <c r="PUZ122" s="4"/>
      <c r="PVA122" s="12"/>
      <c r="PVB122" s="4"/>
      <c r="PVD122" s="4"/>
      <c r="PVH122" s="4"/>
      <c r="PVI122" s="12"/>
      <c r="PVJ122" s="4"/>
      <c r="PVL122" s="4"/>
      <c r="PVP122" s="4"/>
      <c r="PVQ122" s="12"/>
      <c r="PVR122" s="4"/>
      <c r="PVT122" s="4"/>
      <c r="PVX122" s="4"/>
      <c r="PVY122" s="12"/>
      <c r="PVZ122" s="4"/>
      <c r="PWB122" s="4"/>
      <c r="PWF122" s="4"/>
      <c r="PWG122" s="12"/>
      <c r="PWH122" s="4"/>
      <c r="PWJ122" s="4"/>
      <c r="PWN122" s="4"/>
      <c r="PWO122" s="12"/>
      <c r="PWP122" s="4"/>
      <c r="PWR122" s="4"/>
      <c r="PWV122" s="4"/>
      <c r="PWW122" s="12"/>
      <c r="PWX122" s="4"/>
      <c r="PWZ122" s="4"/>
      <c r="PXD122" s="4"/>
      <c r="PXE122" s="12"/>
      <c r="PXF122" s="4"/>
      <c r="PXH122" s="4"/>
      <c r="PXL122" s="4"/>
      <c r="PXM122" s="12"/>
      <c r="PXN122" s="4"/>
      <c r="PXP122" s="4"/>
      <c r="PXT122" s="4"/>
      <c r="PXU122" s="12"/>
      <c r="PXV122" s="4"/>
      <c r="PXX122" s="4"/>
      <c r="PYB122" s="4"/>
      <c r="PYC122" s="12"/>
      <c r="PYD122" s="4"/>
      <c r="PYF122" s="4"/>
      <c r="PYJ122" s="4"/>
      <c r="PYK122" s="12"/>
      <c r="PYL122" s="4"/>
      <c r="PYN122" s="4"/>
      <c r="PYR122" s="4"/>
      <c r="PYS122" s="12"/>
      <c r="PYT122" s="4"/>
      <c r="PYV122" s="4"/>
      <c r="PYZ122" s="4"/>
      <c r="PZA122" s="12"/>
      <c r="PZB122" s="4"/>
      <c r="PZD122" s="4"/>
      <c r="PZH122" s="4"/>
      <c r="PZI122" s="12"/>
      <c r="PZJ122" s="4"/>
      <c r="PZL122" s="4"/>
      <c r="PZP122" s="4"/>
      <c r="PZQ122" s="12"/>
      <c r="PZR122" s="4"/>
      <c r="PZT122" s="4"/>
      <c r="PZX122" s="4"/>
      <c r="PZY122" s="12"/>
      <c r="PZZ122" s="4"/>
      <c r="QAB122" s="4"/>
      <c r="QAF122" s="4"/>
      <c r="QAG122" s="12"/>
      <c r="QAH122" s="4"/>
      <c r="QAJ122" s="4"/>
      <c r="QAN122" s="4"/>
      <c r="QAO122" s="12"/>
      <c r="QAP122" s="4"/>
      <c r="QAR122" s="4"/>
      <c r="QAV122" s="4"/>
      <c r="QAW122" s="12"/>
      <c r="QAX122" s="4"/>
      <c r="QAZ122" s="4"/>
      <c r="QBD122" s="4"/>
      <c r="QBE122" s="12"/>
      <c r="QBF122" s="4"/>
      <c r="QBH122" s="4"/>
      <c r="QBL122" s="4"/>
      <c r="QBM122" s="12"/>
      <c r="QBN122" s="4"/>
      <c r="QBP122" s="4"/>
      <c r="QBT122" s="4"/>
      <c r="QBU122" s="12"/>
      <c r="QBV122" s="4"/>
      <c r="QBX122" s="4"/>
      <c r="QCB122" s="4"/>
      <c r="QCC122" s="12"/>
      <c r="QCD122" s="4"/>
      <c r="QCF122" s="4"/>
      <c r="QCJ122" s="4"/>
      <c r="QCK122" s="12"/>
      <c r="QCL122" s="4"/>
      <c r="QCN122" s="4"/>
      <c r="QCR122" s="4"/>
      <c r="QCS122" s="12"/>
      <c r="QCT122" s="4"/>
      <c r="QCV122" s="4"/>
      <c r="QCZ122" s="4"/>
      <c r="QDA122" s="12"/>
      <c r="QDB122" s="4"/>
      <c r="QDD122" s="4"/>
      <c r="QDH122" s="4"/>
      <c r="QDI122" s="12"/>
      <c r="QDJ122" s="4"/>
      <c r="QDL122" s="4"/>
      <c r="QDP122" s="4"/>
      <c r="QDQ122" s="12"/>
      <c r="QDR122" s="4"/>
      <c r="QDT122" s="4"/>
      <c r="QDX122" s="4"/>
      <c r="QDY122" s="12"/>
      <c r="QDZ122" s="4"/>
      <c r="QEB122" s="4"/>
      <c r="QEF122" s="4"/>
      <c r="QEG122" s="12"/>
      <c r="QEH122" s="4"/>
      <c r="QEJ122" s="4"/>
      <c r="QEN122" s="4"/>
      <c r="QEO122" s="12"/>
      <c r="QEP122" s="4"/>
      <c r="QER122" s="4"/>
      <c r="QEV122" s="4"/>
      <c r="QEW122" s="12"/>
      <c r="QEX122" s="4"/>
      <c r="QEZ122" s="4"/>
      <c r="QFD122" s="4"/>
      <c r="QFE122" s="12"/>
      <c r="QFF122" s="4"/>
      <c r="QFH122" s="4"/>
      <c r="QFL122" s="4"/>
      <c r="QFM122" s="12"/>
      <c r="QFN122" s="4"/>
      <c r="QFP122" s="4"/>
      <c r="QFT122" s="4"/>
      <c r="QFU122" s="12"/>
      <c r="QFV122" s="4"/>
      <c r="QFX122" s="4"/>
      <c r="QGB122" s="4"/>
      <c r="QGC122" s="12"/>
      <c r="QGD122" s="4"/>
      <c r="QGF122" s="4"/>
      <c r="QGJ122" s="4"/>
      <c r="QGK122" s="12"/>
      <c r="QGL122" s="4"/>
      <c r="QGN122" s="4"/>
      <c r="QGR122" s="4"/>
      <c r="QGS122" s="12"/>
      <c r="QGT122" s="4"/>
      <c r="QGV122" s="4"/>
      <c r="QGZ122" s="4"/>
      <c r="QHA122" s="12"/>
      <c r="QHB122" s="4"/>
      <c r="QHD122" s="4"/>
      <c r="QHH122" s="4"/>
      <c r="QHI122" s="12"/>
      <c r="QHJ122" s="4"/>
      <c r="QHL122" s="4"/>
      <c r="QHP122" s="4"/>
      <c r="QHQ122" s="12"/>
      <c r="QHR122" s="4"/>
      <c r="QHT122" s="4"/>
      <c r="QHX122" s="4"/>
      <c r="QHY122" s="12"/>
      <c r="QHZ122" s="4"/>
      <c r="QIB122" s="4"/>
      <c r="QIF122" s="4"/>
      <c r="QIG122" s="12"/>
      <c r="QIH122" s="4"/>
      <c r="QIJ122" s="4"/>
      <c r="QIN122" s="4"/>
      <c r="QIO122" s="12"/>
      <c r="QIP122" s="4"/>
      <c r="QIR122" s="4"/>
      <c r="QIV122" s="4"/>
      <c r="QIW122" s="12"/>
      <c r="QIX122" s="4"/>
      <c r="QIZ122" s="4"/>
      <c r="QJD122" s="4"/>
      <c r="QJE122" s="12"/>
      <c r="QJF122" s="4"/>
      <c r="QJH122" s="4"/>
      <c r="QJL122" s="4"/>
      <c r="QJM122" s="12"/>
      <c r="QJN122" s="4"/>
      <c r="QJP122" s="4"/>
      <c r="QJT122" s="4"/>
      <c r="QJU122" s="12"/>
      <c r="QJV122" s="4"/>
      <c r="QJX122" s="4"/>
      <c r="QKB122" s="4"/>
      <c r="QKC122" s="12"/>
      <c r="QKD122" s="4"/>
      <c r="QKF122" s="4"/>
      <c r="QKJ122" s="4"/>
      <c r="QKK122" s="12"/>
      <c r="QKL122" s="4"/>
      <c r="QKN122" s="4"/>
      <c r="QKR122" s="4"/>
      <c r="QKS122" s="12"/>
      <c r="QKT122" s="4"/>
      <c r="QKV122" s="4"/>
      <c r="QKZ122" s="4"/>
      <c r="QLA122" s="12"/>
      <c r="QLB122" s="4"/>
      <c r="QLD122" s="4"/>
      <c r="QLH122" s="4"/>
      <c r="QLI122" s="12"/>
      <c r="QLJ122" s="4"/>
      <c r="QLL122" s="4"/>
      <c r="QLP122" s="4"/>
      <c r="QLQ122" s="12"/>
      <c r="QLR122" s="4"/>
      <c r="QLT122" s="4"/>
      <c r="QLX122" s="4"/>
      <c r="QLY122" s="12"/>
      <c r="QLZ122" s="4"/>
      <c r="QMB122" s="4"/>
      <c r="QMF122" s="4"/>
      <c r="QMG122" s="12"/>
      <c r="QMH122" s="4"/>
      <c r="QMJ122" s="4"/>
      <c r="QMN122" s="4"/>
      <c r="QMO122" s="12"/>
      <c r="QMP122" s="4"/>
      <c r="QMR122" s="4"/>
      <c r="QMV122" s="4"/>
      <c r="QMW122" s="12"/>
      <c r="QMX122" s="4"/>
      <c r="QMZ122" s="4"/>
      <c r="QND122" s="4"/>
      <c r="QNE122" s="12"/>
      <c r="QNF122" s="4"/>
      <c r="QNH122" s="4"/>
      <c r="QNL122" s="4"/>
      <c r="QNM122" s="12"/>
      <c r="QNN122" s="4"/>
      <c r="QNP122" s="4"/>
      <c r="QNT122" s="4"/>
      <c r="QNU122" s="12"/>
      <c r="QNV122" s="4"/>
      <c r="QNX122" s="4"/>
      <c r="QOB122" s="4"/>
      <c r="QOC122" s="12"/>
      <c r="QOD122" s="4"/>
      <c r="QOF122" s="4"/>
      <c r="QOJ122" s="4"/>
      <c r="QOK122" s="12"/>
      <c r="QOL122" s="4"/>
      <c r="QON122" s="4"/>
      <c r="QOR122" s="4"/>
      <c r="QOS122" s="12"/>
      <c r="QOT122" s="4"/>
      <c r="QOV122" s="4"/>
      <c r="QOZ122" s="4"/>
      <c r="QPA122" s="12"/>
      <c r="QPB122" s="4"/>
      <c r="QPD122" s="4"/>
      <c r="QPH122" s="4"/>
      <c r="QPI122" s="12"/>
      <c r="QPJ122" s="4"/>
      <c r="QPL122" s="4"/>
      <c r="QPP122" s="4"/>
      <c r="QPQ122" s="12"/>
      <c r="QPR122" s="4"/>
      <c r="QPT122" s="4"/>
      <c r="QPX122" s="4"/>
      <c r="QPY122" s="12"/>
      <c r="QPZ122" s="4"/>
      <c r="QQB122" s="4"/>
      <c r="QQF122" s="4"/>
      <c r="QQG122" s="12"/>
      <c r="QQH122" s="4"/>
      <c r="QQJ122" s="4"/>
      <c r="QQN122" s="4"/>
      <c r="QQO122" s="12"/>
      <c r="QQP122" s="4"/>
      <c r="QQR122" s="4"/>
      <c r="QQV122" s="4"/>
      <c r="QQW122" s="12"/>
      <c r="QQX122" s="4"/>
      <c r="QQZ122" s="4"/>
      <c r="QRD122" s="4"/>
      <c r="QRE122" s="12"/>
      <c r="QRF122" s="4"/>
      <c r="QRH122" s="4"/>
      <c r="QRL122" s="4"/>
      <c r="QRM122" s="12"/>
      <c r="QRN122" s="4"/>
      <c r="QRP122" s="4"/>
      <c r="QRT122" s="4"/>
      <c r="QRU122" s="12"/>
      <c r="QRV122" s="4"/>
      <c r="QRX122" s="4"/>
      <c r="QSB122" s="4"/>
      <c r="QSC122" s="12"/>
      <c r="QSD122" s="4"/>
      <c r="QSF122" s="4"/>
      <c r="QSJ122" s="4"/>
      <c r="QSK122" s="12"/>
      <c r="QSL122" s="4"/>
      <c r="QSN122" s="4"/>
      <c r="QSR122" s="4"/>
      <c r="QSS122" s="12"/>
      <c r="QST122" s="4"/>
      <c r="QSV122" s="4"/>
      <c r="QSZ122" s="4"/>
      <c r="QTA122" s="12"/>
      <c r="QTB122" s="4"/>
      <c r="QTD122" s="4"/>
      <c r="QTH122" s="4"/>
      <c r="QTI122" s="12"/>
      <c r="QTJ122" s="4"/>
      <c r="QTL122" s="4"/>
      <c r="QTP122" s="4"/>
      <c r="QTQ122" s="12"/>
      <c r="QTR122" s="4"/>
      <c r="QTT122" s="4"/>
      <c r="QTX122" s="4"/>
      <c r="QTY122" s="12"/>
      <c r="QTZ122" s="4"/>
      <c r="QUB122" s="4"/>
      <c r="QUF122" s="4"/>
      <c r="QUG122" s="12"/>
      <c r="QUH122" s="4"/>
      <c r="QUJ122" s="4"/>
      <c r="QUN122" s="4"/>
      <c r="QUO122" s="12"/>
      <c r="QUP122" s="4"/>
      <c r="QUR122" s="4"/>
      <c r="QUV122" s="4"/>
      <c r="QUW122" s="12"/>
      <c r="QUX122" s="4"/>
      <c r="QUZ122" s="4"/>
      <c r="QVD122" s="4"/>
      <c r="QVE122" s="12"/>
      <c r="QVF122" s="4"/>
      <c r="QVH122" s="4"/>
      <c r="QVL122" s="4"/>
      <c r="QVM122" s="12"/>
      <c r="QVN122" s="4"/>
      <c r="QVP122" s="4"/>
      <c r="QVT122" s="4"/>
      <c r="QVU122" s="12"/>
      <c r="QVV122" s="4"/>
      <c r="QVX122" s="4"/>
      <c r="QWB122" s="4"/>
      <c r="QWC122" s="12"/>
      <c r="QWD122" s="4"/>
      <c r="QWF122" s="4"/>
      <c r="QWJ122" s="4"/>
      <c r="QWK122" s="12"/>
      <c r="QWL122" s="4"/>
      <c r="QWN122" s="4"/>
      <c r="QWR122" s="4"/>
      <c r="QWS122" s="12"/>
      <c r="QWT122" s="4"/>
      <c r="QWV122" s="4"/>
      <c r="QWZ122" s="4"/>
      <c r="QXA122" s="12"/>
      <c r="QXB122" s="4"/>
      <c r="QXD122" s="4"/>
      <c r="QXH122" s="4"/>
      <c r="QXI122" s="12"/>
      <c r="QXJ122" s="4"/>
      <c r="QXL122" s="4"/>
      <c r="QXP122" s="4"/>
      <c r="QXQ122" s="12"/>
      <c r="QXR122" s="4"/>
      <c r="QXT122" s="4"/>
      <c r="QXX122" s="4"/>
      <c r="QXY122" s="12"/>
      <c r="QXZ122" s="4"/>
      <c r="QYB122" s="4"/>
      <c r="QYF122" s="4"/>
      <c r="QYG122" s="12"/>
      <c r="QYH122" s="4"/>
      <c r="QYJ122" s="4"/>
      <c r="QYN122" s="4"/>
      <c r="QYO122" s="12"/>
      <c r="QYP122" s="4"/>
      <c r="QYR122" s="4"/>
      <c r="QYV122" s="4"/>
      <c r="QYW122" s="12"/>
      <c r="QYX122" s="4"/>
      <c r="QYZ122" s="4"/>
      <c r="QZD122" s="4"/>
      <c r="QZE122" s="12"/>
      <c r="QZF122" s="4"/>
      <c r="QZH122" s="4"/>
      <c r="QZL122" s="4"/>
      <c r="QZM122" s="12"/>
      <c r="QZN122" s="4"/>
      <c r="QZP122" s="4"/>
      <c r="QZT122" s="4"/>
      <c r="QZU122" s="12"/>
      <c r="QZV122" s="4"/>
      <c r="QZX122" s="4"/>
      <c r="RAB122" s="4"/>
      <c r="RAC122" s="12"/>
      <c r="RAD122" s="4"/>
      <c r="RAF122" s="4"/>
      <c r="RAJ122" s="4"/>
      <c r="RAK122" s="12"/>
      <c r="RAL122" s="4"/>
      <c r="RAN122" s="4"/>
      <c r="RAR122" s="4"/>
      <c r="RAS122" s="12"/>
      <c r="RAT122" s="4"/>
      <c r="RAV122" s="4"/>
      <c r="RAZ122" s="4"/>
      <c r="RBA122" s="12"/>
      <c r="RBB122" s="4"/>
      <c r="RBD122" s="4"/>
      <c r="RBH122" s="4"/>
      <c r="RBI122" s="12"/>
      <c r="RBJ122" s="4"/>
      <c r="RBL122" s="4"/>
      <c r="RBP122" s="4"/>
      <c r="RBQ122" s="12"/>
      <c r="RBR122" s="4"/>
      <c r="RBT122" s="4"/>
      <c r="RBX122" s="4"/>
      <c r="RBY122" s="12"/>
      <c r="RBZ122" s="4"/>
      <c r="RCB122" s="4"/>
      <c r="RCF122" s="4"/>
      <c r="RCG122" s="12"/>
      <c r="RCH122" s="4"/>
      <c r="RCJ122" s="4"/>
      <c r="RCN122" s="4"/>
      <c r="RCO122" s="12"/>
      <c r="RCP122" s="4"/>
      <c r="RCR122" s="4"/>
      <c r="RCV122" s="4"/>
      <c r="RCW122" s="12"/>
      <c r="RCX122" s="4"/>
      <c r="RCZ122" s="4"/>
      <c r="RDD122" s="4"/>
      <c r="RDE122" s="12"/>
      <c r="RDF122" s="4"/>
      <c r="RDH122" s="4"/>
      <c r="RDL122" s="4"/>
      <c r="RDM122" s="12"/>
      <c r="RDN122" s="4"/>
      <c r="RDP122" s="4"/>
      <c r="RDT122" s="4"/>
      <c r="RDU122" s="12"/>
      <c r="RDV122" s="4"/>
      <c r="RDX122" s="4"/>
      <c r="REB122" s="4"/>
      <c r="REC122" s="12"/>
      <c r="RED122" s="4"/>
      <c r="REF122" s="4"/>
      <c r="REJ122" s="4"/>
      <c r="REK122" s="12"/>
      <c r="REL122" s="4"/>
      <c r="REN122" s="4"/>
      <c r="RER122" s="4"/>
      <c r="RES122" s="12"/>
      <c r="RET122" s="4"/>
      <c r="REV122" s="4"/>
      <c r="REZ122" s="4"/>
      <c r="RFA122" s="12"/>
      <c r="RFB122" s="4"/>
      <c r="RFD122" s="4"/>
      <c r="RFH122" s="4"/>
      <c r="RFI122" s="12"/>
      <c r="RFJ122" s="4"/>
      <c r="RFL122" s="4"/>
      <c r="RFP122" s="4"/>
      <c r="RFQ122" s="12"/>
      <c r="RFR122" s="4"/>
      <c r="RFT122" s="4"/>
      <c r="RFX122" s="4"/>
      <c r="RFY122" s="12"/>
      <c r="RFZ122" s="4"/>
      <c r="RGB122" s="4"/>
      <c r="RGF122" s="4"/>
      <c r="RGG122" s="12"/>
      <c r="RGH122" s="4"/>
      <c r="RGJ122" s="4"/>
      <c r="RGN122" s="4"/>
      <c r="RGO122" s="12"/>
      <c r="RGP122" s="4"/>
      <c r="RGR122" s="4"/>
      <c r="RGV122" s="4"/>
      <c r="RGW122" s="12"/>
      <c r="RGX122" s="4"/>
      <c r="RGZ122" s="4"/>
      <c r="RHD122" s="4"/>
      <c r="RHE122" s="12"/>
      <c r="RHF122" s="4"/>
      <c r="RHH122" s="4"/>
      <c r="RHL122" s="4"/>
      <c r="RHM122" s="12"/>
      <c r="RHN122" s="4"/>
      <c r="RHP122" s="4"/>
      <c r="RHT122" s="4"/>
      <c r="RHU122" s="12"/>
      <c r="RHV122" s="4"/>
      <c r="RHX122" s="4"/>
      <c r="RIB122" s="4"/>
      <c r="RIC122" s="12"/>
      <c r="RID122" s="4"/>
      <c r="RIF122" s="4"/>
      <c r="RIJ122" s="4"/>
      <c r="RIK122" s="12"/>
      <c r="RIL122" s="4"/>
      <c r="RIN122" s="4"/>
      <c r="RIR122" s="4"/>
      <c r="RIS122" s="12"/>
      <c r="RIT122" s="4"/>
      <c r="RIV122" s="4"/>
      <c r="RIZ122" s="4"/>
      <c r="RJA122" s="12"/>
      <c r="RJB122" s="4"/>
      <c r="RJD122" s="4"/>
      <c r="RJH122" s="4"/>
      <c r="RJI122" s="12"/>
      <c r="RJJ122" s="4"/>
      <c r="RJL122" s="4"/>
      <c r="RJP122" s="4"/>
      <c r="RJQ122" s="12"/>
      <c r="RJR122" s="4"/>
      <c r="RJT122" s="4"/>
      <c r="RJX122" s="4"/>
      <c r="RJY122" s="12"/>
      <c r="RJZ122" s="4"/>
      <c r="RKB122" s="4"/>
      <c r="RKF122" s="4"/>
      <c r="RKG122" s="12"/>
      <c r="RKH122" s="4"/>
      <c r="RKJ122" s="4"/>
      <c r="RKN122" s="4"/>
      <c r="RKO122" s="12"/>
      <c r="RKP122" s="4"/>
      <c r="RKR122" s="4"/>
      <c r="RKV122" s="4"/>
      <c r="RKW122" s="12"/>
      <c r="RKX122" s="4"/>
      <c r="RKZ122" s="4"/>
      <c r="RLD122" s="4"/>
      <c r="RLE122" s="12"/>
      <c r="RLF122" s="4"/>
      <c r="RLH122" s="4"/>
      <c r="RLL122" s="4"/>
      <c r="RLM122" s="12"/>
      <c r="RLN122" s="4"/>
      <c r="RLP122" s="4"/>
      <c r="RLT122" s="4"/>
      <c r="RLU122" s="12"/>
      <c r="RLV122" s="4"/>
      <c r="RLX122" s="4"/>
      <c r="RMB122" s="4"/>
      <c r="RMC122" s="12"/>
      <c r="RMD122" s="4"/>
      <c r="RMF122" s="4"/>
      <c r="RMJ122" s="4"/>
      <c r="RMK122" s="12"/>
      <c r="RML122" s="4"/>
      <c r="RMN122" s="4"/>
      <c r="RMR122" s="4"/>
      <c r="RMS122" s="12"/>
      <c r="RMT122" s="4"/>
      <c r="RMV122" s="4"/>
      <c r="RMZ122" s="4"/>
      <c r="RNA122" s="12"/>
      <c r="RNB122" s="4"/>
      <c r="RND122" s="4"/>
      <c r="RNH122" s="4"/>
      <c r="RNI122" s="12"/>
      <c r="RNJ122" s="4"/>
      <c r="RNL122" s="4"/>
      <c r="RNP122" s="4"/>
      <c r="RNQ122" s="12"/>
      <c r="RNR122" s="4"/>
      <c r="RNT122" s="4"/>
      <c r="RNX122" s="4"/>
      <c r="RNY122" s="12"/>
      <c r="RNZ122" s="4"/>
      <c r="ROB122" s="4"/>
      <c r="ROF122" s="4"/>
      <c r="ROG122" s="12"/>
      <c r="ROH122" s="4"/>
      <c r="ROJ122" s="4"/>
      <c r="RON122" s="4"/>
      <c r="ROO122" s="12"/>
      <c r="ROP122" s="4"/>
      <c r="ROR122" s="4"/>
      <c r="ROV122" s="4"/>
      <c r="ROW122" s="12"/>
      <c r="ROX122" s="4"/>
      <c r="ROZ122" s="4"/>
      <c r="RPD122" s="4"/>
      <c r="RPE122" s="12"/>
      <c r="RPF122" s="4"/>
      <c r="RPH122" s="4"/>
      <c r="RPL122" s="4"/>
      <c r="RPM122" s="12"/>
      <c r="RPN122" s="4"/>
      <c r="RPP122" s="4"/>
      <c r="RPT122" s="4"/>
      <c r="RPU122" s="12"/>
      <c r="RPV122" s="4"/>
      <c r="RPX122" s="4"/>
      <c r="RQB122" s="4"/>
      <c r="RQC122" s="12"/>
      <c r="RQD122" s="4"/>
      <c r="RQF122" s="4"/>
      <c r="RQJ122" s="4"/>
      <c r="RQK122" s="12"/>
      <c r="RQL122" s="4"/>
      <c r="RQN122" s="4"/>
      <c r="RQR122" s="4"/>
      <c r="RQS122" s="12"/>
      <c r="RQT122" s="4"/>
      <c r="RQV122" s="4"/>
      <c r="RQZ122" s="4"/>
      <c r="RRA122" s="12"/>
      <c r="RRB122" s="4"/>
      <c r="RRD122" s="4"/>
      <c r="RRH122" s="4"/>
      <c r="RRI122" s="12"/>
      <c r="RRJ122" s="4"/>
      <c r="RRL122" s="4"/>
      <c r="RRP122" s="4"/>
      <c r="RRQ122" s="12"/>
      <c r="RRR122" s="4"/>
      <c r="RRT122" s="4"/>
      <c r="RRX122" s="4"/>
      <c r="RRY122" s="12"/>
      <c r="RRZ122" s="4"/>
      <c r="RSB122" s="4"/>
      <c r="RSF122" s="4"/>
      <c r="RSG122" s="12"/>
      <c r="RSH122" s="4"/>
      <c r="RSJ122" s="4"/>
      <c r="RSN122" s="4"/>
      <c r="RSO122" s="12"/>
      <c r="RSP122" s="4"/>
      <c r="RSR122" s="4"/>
      <c r="RSV122" s="4"/>
      <c r="RSW122" s="12"/>
      <c r="RSX122" s="4"/>
      <c r="RSZ122" s="4"/>
      <c r="RTD122" s="4"/>
      <c r="RTE122" s="12"/>
      <c r="RTF122" s="4"/>
      <c r="RTH122" s="4"/>
      <c r="RTL122" s="4"/>
      <c r="RTM122" s="12"/>
      <c r="RTN122" s="4"/>
      <c r="RTP122" s="4"/>
      <c r="RTT122" s="4"/>
      <c r="RTU122" s="12"/>
      <c r="RTV122" s="4"/>
      <c r="RTX122" s="4"/>
      <c r="RUB122" s="4"/>
      <c r="RUC122" s="12"/>
      <c r="RUD122" s="4"/>
      <c r="RUF122" s="4"/>
      <c r="RUJ122" s="4"/>
      <c r="RUK122" s="12"/>
      <c r="RUL122" s="4"/>
      <c r="RUN122" s="4"/>
      <c r="RUR122" s="4"/>
      <c r="RUS122" s="12"/>
      <c r="RUT122" s="4"/>
      <c r="RUV122" s="4"/>
      <c r="RUZ122" s="4"/>
      <c r="RVA122" s="12"/>
      <c r="RVB122" s="4"/>
      <c r="RVD122" s="4"/>
      <c r="RVH122" s="4"/>
      <c r="RVI122" s="12"/>
      <c r="RVJ122" s="4"/>
      <c r="RVL122" s="4"/>
      <c r="RVP122" s="4"/>
      <c r="RVQ122" s="12"/>
      <c r="RVR122" s="4"/>
      <c r="RVT122" s="4"/>
      <c r="RVX122" s="4"/>
      <c r="RVY122" s="12"/>
      <c r="RVZ122" s="4"/>
      <c r="RWB122" s="4"/>
      <c r="RWF122" s="4"/>
      <c r="RWG122" s="12"/>
      <c r="RWH122" s="4"/>
      <c r="RWJ122" s="4"/>
      <c r="RWN122" s="4"/>
      <c r="RWO122" s="12"/>
      <c r="RWP122" s="4"/>
      <c r="RWR122" s="4"/>
      <c r="RWV122" s="4"/>
      <c r="RWW122" s="12"/>
      <c r="RWX122" s="4"/>
      <c r="RWZ122" s="4"/>
      <c r="RXD122" s="4"/>
      <c r="RXE122" s="12"/>
      <c r="RXF122" s="4"/>
      <c r="RXH122" s="4"/>
      <c r="RXL122" s="4"/>
      <c r="RXM122" s="12"/>
      <c r="RXN122" s="4"/>
      <c r="RXP122" s="4"/>
      <c r="RXT122" s="4"/>
      <c r="RXU122" s="12"/>
      <c r="RXV122" s="4"/>
      <c r="RXX122" s="4"/>
      <c r="RYB122" s="4"/>
      <c r="RYC122" s="12"/>
      <c r="RYD122" s="4"/>
      <c r="RYF122" s="4"/>
      <c r="RYJ122" s="4"/>
      <c r="RYK122" s="12"/>
      <c r="RYL122" s="4"/>
      <c r="RYN122" s="4"/>
      <c r="RYR122" s="4"/>
      <c r="RYS122" s="12"/>
      <c r="RYT122" s="4"/>
      <c r="RYV122" s="4"/>
      <c r="RYZ122" s="4"/>
      <c r="RZA122" s="12"/>
      <c r="RZB122" s="4"/>
      <c r="RZD122" s="4"/>
      <c r="RZH122" s="4"/>
      <c r="RZI122" s="12"/>
      <c r="RZJ122" s="4"/>
      <c r="RZL122" s="4"/>
      <c r="RZP122" s="4"/>
      <c r="RZQ122" s="12"/>
      <c r="RZR122" s="4"/>
      <c r="RZT122" s="4"/>
      <c r="RZX122" s="4"/>
      <c r="RZY122" s="12"/>
      <c r="RZZ122" s="4"/>
      <c r="SAB122" s="4"/>
      <c r="SAF122" s="4"/>
      <c r="SAG122" s="12"/>
      <c r="SAH122" s="4"/>
      <c r="SAJ122" s="4"/>
      <c r="SAN122" s="4"/>
      <c r="SAO122" s="12"/>
      <c r="SAP122" s="4"/>
      <c r="SAR122" s="4"/>
      <c r="SAV122" s="4"/>
      <c r="SAW122" s="12"/>
      <c r="SAX122" s="4"/>
      <c r="SAZ122" s="4"/>
      <c r="SBD122" s="4"/>
      <c r="SBE122" s="12"/>
      <c r="SBF122" s="4"/>
      <c r="SBH122" s="4"/>
      <c r="SBL122" s="4"/>
      <c r="SBM122" s="12"/>
      <c r="SBN122" s="4"/>
      <c r="SBP122" s="4"/>
      <c r="SBT122" s="4"/>
      <c r="SBU122" s="12"/>
      <c r="SBV122" s="4"/>
      <c r="SBX122" s="4"/>
      <c r="SCB122" s="4"/>
      <c r="SCC122" s="12"/>
      <c r="SCD122" s="4"/>
      <c r="SCF122" s="4"/>
      <c r="SCJ122" s="4"/>
      <c r="SCK122" s="12"/>
      <c r="SCL122" s="4"/>
      <c r="SCN122" s="4"/>
      <c r="SCR122" s="4"/>
      <c r="SCS122" s="12"/>
      <c r="SCT122" s="4"/>
      <c r="SCV122" s="4"/>
      <c r="SCZ122" s="4"/>
      <c r="SDA122" s="12"/>
      <c r="SDB122" s="4"/>
      <c r="SDD122" s="4"/>
      <c r="SDH122" s="4"/>
      <c r="SDI122" s="12"/>
      <c r="SDJ122" s="4"/>
      <c r="SDL122" s="4"/>
      <c r="SDP122" s="4"/>
      <c r="SDQ122" s="12"/>
      <c r="SDR122" s="4"/>
      <c r="SDT122" s="4"/>
      <c r="SDX122" s="4"/>
      <c r="SDY122" s="12"/>
      <c r="SDZ122" s="4"/>
      <c r="SEB122" s="4"/>
      <c r="SEF122" s="4"/>
      <c r="SEG122" s="12"/>
      <c r="SEH122" s="4"/>
      <c r="SEJ122" s="4"/>
      <c r="SEN122" s="4"/>
      <c r="SEO122" s="12"/>
      <c r="SEP122" s="4"/>
      <c r="SER122" s="4"/>
      <c r="SEV122" s="4"/>
      <c r="SEW122" s="12"/>
      <c r="SEX122" s="4"/>
      <c r="SEZ122" s="4"/>
      <c r="SFD122" s="4"/>
      <c r="SFE122" s="12"/>
      <c r="SFF122" s="4"/>
      <c r="SFH122" s="4"/>
      <c r="SFL122" s="4"/>
      <c r="SFM122" s="12"/>
      <c r="SFN122" s="4"/>
      <c r="SFP122" s="4"/>
      <c r="SFT122" s="4"/>
      <c r="SFU122" s="12"/>
      <c r="SFV122" s="4"/>
      <c r="SFX122" s="4"/>
      <c r="SGB122" s="4"/>
      <c r="SGC122" s="12"/>
      <c r="SGD122" s="4"/>
      <c r="SGF122" s="4"/>
      <c r="SGJ122" s="4"/>
      <c r="SGK122" s="12"/>
      <c r="SGL122" s="4"/>
      <c r="SGN122" s="4"/>
      <c r="SGR122" s="4"/>
      <c r="SGS122" s="12"/>
      <c r="SGT122" s="4"/>
      <c r="SGV122" s="4"/>
      <c r="SGZ122" s="4"/>
      <c r="SHA122" s="12"/>
      <c r="SHB122" s="4"/>
      <c r="SHD122" s="4"/>
      <c r="SHH122" s="4"/>
      <c r="SHI122" s="12"/>
      <c r="SHJ122" s="4"/>
      <c r="SHL122" s="4"/>
      <c r="SHP122" s="4"/>
      <c r="SHQ122" s="12"/>
      <c r="SHR122" s="4"/>
      <c r="SHT122" s="4"/>
      <c r="SHX122" s="4"/>
      <c r="SHY122" s="12"/>
      <c r="SHZ122" s="4"/>
      <c r="SIB122" s="4"/>
      <c r="SIF122" s="4"/>
      <c r="SIG122" s="12"/>
      <c r="SIH122" s="4"/>
      <c r="SIJ122" s="4"/>
      <c r="SIN122" s="4"/>
      <c r="SIO122" s="12"/>
      <c r="SIP122" s="4"/>
      <c r="SIR122" s="4"/>
      <c r="SIV122" s="4"/>
      <c r="SIW122" s="12"/>
      <c r="SIX122" s="4"/>
      <c r="SIZ122" s="4"/>
      <c r="SJD122" s="4"/>
      <c r="SJE122" s="12"/>
      <c r="SJF122" s="4"/>
      <c r="SJH122" s="4"/>
      <c r="SJL122" s="4"/>
      <c r="SJM122" s="12"/>
      <c r="SJN122" s="4"/>
      <c r="SJP122" s="4"/>
      <c r="SJT122" s="4"/>
      <c r="SJU122" s="12"/>
      <c r="SJV122" s="4"/>
      <c r="SJX122" s="4"/>
      <c r="SKB122" s="4"/>
      <c r="SKC122" s="12"/>
      <c r="SKD122" s="4"/>
      <c r="SKF122" s="4"/>
      <c r="SKJ122" s="4"/>
      <c r="SKK122" s="12"/>
      <c r="SKL122" s="4"/>
      <c r="SKN122" s="4"/>
      <c r="SKR122" s="4"/>
      <c r="SKS122" s="12"/>
      <c r="SKT122" s="4"/>
      <c r="SKV122" s="4"/>
      <c r="SKZ122" s="4"/>
      <c r="SLA122" s="12"/>
      <c r="SLB122" s="4"/>
      <c r="SLD122" s="4"/>
      <c r="SLH122" s="4"/>
      <c r="SLI122" s="12"/>
      <c r="SLJ122" s="4"/>
      <c r="SLL122" s="4"/>
      <c r="SLP122" s="4"/>
      <c r="SLQ122" s="12"/>
      <c r="SLR122" s="4"/>
      <c r="SLT122" s="4"/>
      <c r="SLX122" s="4"/>
      <c r="SLY122" s="12"/>
      <c r="SLZ122" s="4"/>
      <c r="SMB122" s="4"/>
      <c r="SMF122" s="4"/>
      <c r="SMG122" s="12"/>
      <c r="SMH122" s="4"/>
      <c r="SMJ122" s="4"/>
      <c r="SMN122" s="4"/>
      <c r="SMO122" s="12"/>
      <c r="SMP122" s="4"/>
      <c r="SMR122" s="4"/>
      <c r="SMV122" s="4"/>
      <c r="SMW122" s="12"/>
      <c r="SMX122" s="4"/>
      <c r="SMZ122" s="4"/>
      <c r="SND122" s="4"/>
      <c r="SNE122" s="12"/>
      <c r="SNF122" s="4"/>
      <c r="SNH122" s="4"/>
      <c r="SNL122" s="4"/>
      <c r="SNM122" s="12"/>
      <c r="SNN122" s="4"/>
      <c r="SNP122" s="4"/>
      <c r="SNT122" s="4"/>
      <c r="SNU122" s="12"/>
      <c r="SNV122" s="4"/>
      <c r="SNX122" s="4"/>
      <c r="SOB122" s="4"/>
      <c r="SOC122" s="12"/>
      <c r="SOD122" s="4"/>
      <c r="SOF122" s="4"/>
      <c r="SOJ122" s="4"/>
      <c r="SOK122" s="12"/>
      <c r="SOL122" s="4"/>
      <c r="SON122" s="4"/>
      <c r="SOR122" s="4"/>
      <c r="SOS122" s="12"/>
      <c r="SOT122" s="4"/>
      <c r="SOV122" s="4"/>
      <c r="SOZ122" s="4"/>
      <c r="SPA122" s="12"/>
      <c r="SPB122" s="4"/>
      <c r="SPD122" s="4"/>
      <c r="SPH122" s="4"/>
      <c r="SPI122" s="12"/>
      <c r="SPJ122" s="4"/>
      <c r="SPL122" s="4"/>
      <c r="SPP122" s="4"/>
      <c r="SPQ122" s="12"/>
      <c r="SPR122" s="4"/>
      <c r="SPT122" s="4"/>
      <c r="SPX122" s="4"/>
      <c r="SPY122" s="12"/>
      <c r="SPZ122" s="4"/>
      <c r="SQB122" s="4"/>
      <c r="SQF122" s="4"/>
      <c r="SQG122" s="12"/>
      <c r="SQH122" s="4"/>
      <c r="SQJ122" s="4"/>
      <c r="SQN122" s="4"/>
      <c r="SQO122" s="12"/>
      <c r="SQP122" s="4"/>
      <c r="SQR122" s="4"/>
      <c r="SQV122" s="4"/>
      <c r="SQW122" s="12"/>
      <c r="SQX122" s="4"/>
      <c r="SQZ122" s="4"/>
      <c r="SRD122" s="4"/>
      <c r="SRE122" s="12"/>
      <c r="SRF122" s="4"/>
      <c r="SRH122" s="4"/>
      <c r="SRL122" s="4"/>
      <c r="SRM122" s="12"/>
      <c r="SRN122" s="4"/>
      <c r="SRP122" s="4"/>
      <c r="SRT122" s="4"/>
      <c r="SRU122" s="12"/>
      <c r="SRV122" s="4"/>
      <c r="SRX122" s="4"/>
      <c r="SSB122" s="4"/>
      <c r="SSC122" s="12"/>
      <c r="SSD122" s="4"/>
      <c r="SSF122" s="4"/>
      <c r="SSJ122" s="4"/>
      <c r="SSK122" s="12"/>
      <c r="SSL122" s="4"/>
      <c r="SSN122" s="4"/>
      <c r="SSR122" s="4"/>
      <c r="SSS122" s="12"/>
      <c r="SST122" s="4"/>
      <c r="SSV122" s="4"/>
      <c r="SSZ122" s="4"/>
      <c r="STA122" s="12"/>
      <c r="STB122" s="4"/>
      <c r="STD122" s="4"/>
      <c r="STH122" s="4"/>
      <c r="STI122" s="12"/>
      <c r="STJ122" s="4"/>
      <c r="STL122" s="4"/>
      <c r="STP122" s="4"/>
      <c r="STQ122" s="12"/>
      <c r="STR122" s="4"/>
      <c r="STT122" s="4"/>
      <c r="STX122" s="4"/>
      <c r="STY122" s="12"/>
      <c r="STZ122" s="4"/>
      <c r="SUB122" s="4"/>
      <c r="SUF122" s="4"/>
      <c r="SUG122" s="12"/>
      <c r="SUH122" s="4"/>
      <c r="SUJ122" s="4"/>
      <c r="SUN122" s="4"/>
      <c r="SUO122" s="12"/>
      <c r="SUP122" s="4"/>
      <c r="SUR122" s="4"/>
      <c r="SUV122" s="4"/>
      <c r="SUW122" s="12"/>
      <c r="SUX122" s="4"/>
      <c r="SUZ122" s="4"/>
      <c r="SVD122" s="4"/>
      <c r="SVE122" s="12"/>
      <c r="SVF122" s="4"/>
      <c r="SVH122" s="4"/>
      <c r="SVL122" s="4"/>
      <c r="SVM122" s="12"/>
      <c r="SVN122" s="4"/>
      <c r="SVP122" s="4"/>
      <c r="SVT122" s="4"/>
      <c r="SVU122" s="12"/>
      <c r="SVV122" s="4"/>
      <c r="SVX122" s="4"/>
      <c r="SWB122" s="4"/>
      <c r="SWC122" s="12"/>
      <c r="SWD122" s="4"/>
      <c r="SWF122" s="4"/>
      <c r="SWJ122" s="4"/>
      <c r="SWK122" s="12"/>
      <c r="SWL122" s="4"/>
      <c r="SWN122" s="4"/>
      <c r="SWR122" s="4"/>
      <c r="SWS122" s="12"/>
      <c r="SWT122" s="4"/>
      <c r="SWV122" s="4"/>
      <c r="SWZ122" s="4"/>
      <c r="SXA122" s="12"/>
      <c r="SXB122" s="4"/>
      <c r="SXD122" s="4"/>
      <c r="SXH122" s="4"/>
      <c r="SXI122" s="12"/>
      <c r="SXJ122" s="4"/>
      <c r="SXL122" s="4"/>
      <c r="SXP122" s="4"/>
      <c r="SXQ122" s="12"/>
      <c r="SXR122" s="4"/>
      <c r="SXT122" s="4"/>
      <c r="SXX122" s="4"/>
      <c r="SXY122" s="12"/>
      <c r="SXZ122" s="4"/>
      <c r="SYB122" s="4"/>
      <c r="SYF122" s="4"/>
      <c r="SYG122" s="12"/>
      <c r="SYH122" s="4"/>
      <c r="SYJ122" s="4"/>
      <c r="SYN122" s="4"/>
      <c r="SYO122" s="12"/>
      <c r="SYP122" s="4"/>
      <c r="SYR122" s="4"/>
      <c r="SYV122" s="4"/>
      <c r="SYW122" s="12"/>
      <c r="SYX122" s="4"/>
      <c r="SYZ122" s="4"/>
      <c r="SZD122" s="4"/>
      <c r="SZE122" s="12"/>
      <c r="SZF122" s="4"/>
      <c r="SZH122" s="4"/>
      <c r="SZL122" s="4"/>
      <c r="SZM122" s="12"/>
      <c r="SZN122" s="4"/>
      <c r="SZP122" s="4"/>
      <c r="SZT122" s="4"/>
      <c r="SZU122" s="12"/>
      <c r="SZV122" s="4"/>
      <c r="SZX122" s="4"/>
      <c r="TAB122" s="4"/>
      <c r="TAC122" s="12"/>
      <c r="TAD122" s="4"/>
      <c r="TAF122" s="4"/>
      <c r="TAJ122" s="4"/>
      <c r="TAK122" s="12"/>
      <c r="TAL122" s="4"/>
      <c r="TAN122" s="4"/>
      <c r="TAR122" s="4"/>
      <c r="TAS122" s="12"/>
      <c r="TAT122" s="4"/>
      <c r="TAV122" s="4"/>
      <c r="TAZ122" s="4"/>
      <c r="TBA122" s="12"/>
      <c r="TBB122" s="4"/>
      <c r="TBD122" s="4"/>
      <c r="TBH122" s="4"/>
      <c r="TBI122" s="12"/>
      <c r="TBJ122" s="4"/>
      <c r="TBL122" s="4"/>
      <c r="TBP122" s="4"/>
      <c r="TBQ122" s="12"/>
      <c r="TBR122" s="4"/>
      <c r="TBT122" s="4"/>
      <c r="TBX122" s="4"/>
      <c r="TBY122" s="12"/>
      <c r="TBZ122" s="4"/>
      <c r="TCB122" s="4"/>
      <c r="TCF122" s="4"/>
      <c r="TCG122" s="12"/>
      <c r="TCH122" s="4"/>
      <c r="TCJ122" s="4"/>
      <c r="TCN122" s="4"/>
      <c r="TCO122" s="12"/>
      <c r="TCP122" s="4"/>
      <c r="TCR122" s="4"/>
      <c r="TCV122" s="4"/>
      <c r="TCW122" s="12"/>
      <c r="TCX122" s="4"/>
      <c r="TCZ122" s="4"/>
      <c r="TDD122" s="4"/>
      <c r="TDE122" s="12"/>
      <c r="TDF122" s="4"/>
      <c r="TDH122" s="4"/>
      <c r="TDL122" s="4"/>
      <c r="TDM122" s="12"/>
      <c r="TDN122" s="4"/>
      <c r="TDP122" s="4"/>
      <c r="TDT122" s="4"/>
      <c r="TDU122" s="12"/>
      <c r="TDV122" s="4"/>
      <c r="TDX122" s="4"/>
      <c r="TEB122" s="4"/>
      <c r="TEC122" s="12"/>
      <c r="TED122" s="4"/>
      <c r="TEF122" s="4"/>
      <c r="TEJ122" s="4"/>
      <c r="TEK122" s="12"/>
      <c r="TEL122" s="4"/>
      <c r="TEN122" s="4"/>
      <c r="TER122" s="4"/>
      <c r="TES122" s="12"/>
      <c r="TET122" s="4"/>
      <c r="TEV122" s="4"/>
      <c r="TEZ122" s="4"/>
      <c r="TFA122" s="12"/>
      <c r="TFB122" s="4"/>
      <c r="TFD122" s="4"/>
      <c r="TFH122" s="4"/>
      <c r="TFI122" s="12"/>
      <c r="TFJ122" s="4"/>
      <c r="TFL122" s="4"/>
      <c r="TFP122" s="4"/>
      <c r="TFQ122" s="12"/>
      <c r="TFR122" s="4"/>
      <c r="TFT122" s="4"/>
      <c r="TFX122" s="4"/>
      <c r="TFY122" s="12"/>
      <c r="TFZ122" s="4"/>
      <c r="TGB122" s="4"/>
      <c r="TGF122" s="4"/>
      <c r="TGG122" s="12"/>
      <c r="TGH122" s="4"/>
      <c r="TGJ122" s="4"/>
      <c r="TGN122" s="4"/>
      <c r="TGO122" s="12"/>
      <c r="TGP122" s="4"/>
      <c r="TGR122" s="4"/>
      <c r="TGV122" s="4"/>
      <c r="TGW122" s="12"/>
      <c r="TGX122" s="4"/>
      <c r="TGZ122" s="4"/>
      <c r="THD122" s="4"/>
      <c r="THE122" s="12"/>
      <c r="THF122" s="4"/>
      <c r="THH122" s="4"/>
      <c r="THL122" s="4"/>
      <c r="THM122" s="12"/>
      <c r="THN122" s="4"/>
      <c r="THP122" s="4"/>
      <c r="THT122" s="4"/>
      <c r="THU122" s="12"/>
      <c r="THV122" s="4"/>
      <c r="THX122" s="4"/>
      <c r="TIB122" s="4"/>
      <c r="TIC122" s="12"/>
      <c r="TID122" s="4"/>
      <c r="TIF122" s="4"/>
      <c r="TIJ122" s="4"/>
      <c r="TIK122" s="12"/>
      <c r="TIL122" s="4"/>
      <c r="TIN122" s="4"/>
      <c r="TIR122" s="4"/>
      <c r="TIS122" s="12"/>
      <c r="TIT122" s="4"/>
      <c r="TIV122" s="4"/>
      <c r="TIZ122" s="4"/>
      <c r="TJA122" s="12"/>
      <c r="TJB122" s="4"/>
      <c r="TJD122" s="4"/>
      <c r="TJH122" s="4"/>
      <c r="TJI122" s="12"/>
      <c r="TJJ122" s="4"/>
      <c r="TJL122" s="4"/>
      <c r="TJP122" s="4"/>
      <c r="TJQ122" s="12"/>
      <c r="TJR122" s="4"/>
      <c r="TJT122" s="4"/>
      <c r="TJX122" s="4"/>
      <c r="TJY122" s="12"/>
      <c r="TJZ122" s="4"/>
      <c r="TKB122" s="4"/>
      <c r="TKF122" s="4"/>
      <c r="TKG122" s="12"/>
      <c r="TKH122" s="4"/>
      <c r="TKJ122" s="4"/>
      <c r="TKN122" s="4"/>
      <c r="TKO122" s="12"/>
      <c r="TKP122" s="4"/>
      <c r="TKR122" s="4"/>
      <c r="TKV122" s="4"/>
      <c r="TKW122" s="12"/>
      <c r="TKX122" s="4"/>
      <c r="TKZ122" s="4"/>
      <c r="TLD122" s="4"/>
      <c r="TLE122" s="12"/>
      <c r="TLF122" s="4"/>
      <c r="TLH122" s="4"/>
      <c r="TLL122" s="4"/>
      <c r="TLM122" s="12"/>
      <c r="TLN122" s="4"/>
      <c r="TLP122" s="4"/>
      <c r="TLT122" s="4"/>
      <c r="TLU122" s="12"/>
      <c r="TLV122" s="4"/>
      <c r="TLX122" s="4"/>
      <c r="TMB122" s="4"/>
      <c r="TMC122" s="12"/>
      <c r="TMD122" s="4"/>
      <c r="TMF122" s="4"/>
      <c r="TMJ122" s="4"/>
      <c r="TMK122" s="12"/>
      <c r="TML122" s="4"/>
      <c r="TMN122" s="4"/>
      <c r="TMR122" s="4"/>
      <c r="TMS122" s="12"/>
      <c r="TMT122" s="4"/>
      <c r="TMV122" s="4"/>
      <c r="TMZ122" s="4"/>
      <c r="TNA122" s="12"/>
      <c r="TNB122" s="4"/>
      <c r="TND122" s="4"/>
      <c r="TNH122" s="4"/>
      <c r="TNI122" s="12"/>
      <c r="TNJ122" s="4"/>
      <c r="TNL122" s="4"/>
      <c r="TNP122" s="4"/>
      <c r="TNQ122" s="12"/>
      <c r="TNR122" s="4"/>
      <c r="TNT122" s="4"/>
      <c r="TNX122" s="4"/>
      <c r="TNY122" s="12"/>
      <c r="TNZ122" s="4"/>
      <c r="TOB122" s="4"/>
      <c r="TOF122" s="4"/>
      <c r="TOG122" s="12"/>
      <c r="TOH122" s="4"/>
      <c r="TOJ122" s="4"/>
      <c r="TON122" s="4"/>
      <c r="TOO122" s="12"/>
      <c r="TOP122" s="4"/>
      <c r="TOR122" s="4"/>
      <c r="TOV122" s="4"/>
      <c r="TOW122" s="12"/>
      <c r="TOX122" s="4"/>
      <c r="TOZ122" s="4"/>
      <c r="TPD122" s="4"/>
      <c r="TPE122" s="12"/>
      <c r="TPF122" s="4"/>
      <c r="TPH122" s="4"/>
      <c r="TPL122" s="4"/>
      <c r="TPM122" s="12"/>
      <c r="TPN122" s="4"/>
      <c r="TPP122" s="4"/>
      <c r="TPT122" s="4"/>
      <c r="TPU122" s="12"/>
      <c r="TPV122" s="4"/>
      <c r="TPX122" s="4"/>
      <c r="TQB122" s="4"/>
      <c r="TQC122" s="12"/>
      <c r="TQD122" s="4"/>
      <c r="TQF122" s="4"/>
      <c r="TQJ122" s="4"/>
      <c r="TQK122" s="12"/>
      <c r="TQL122" s="4"/>
      <c r="TQN122" s="4"/>
      <c r="TQR122" s="4"/>
      <c r="TQS122" s="12"/>
      <c r="TQT122" s="4"/>
      <c r="TQV122" s="4"/>
      <c r="TQZ122" s="4"/>
      <c r="TRA122" s="12"/>
      <c r="TRB122" s="4"/>
      <c r="TRD122" s="4"/>
      <c r="TRH122" s="4"/>
      <c r="TRI122" s="12"/>
      <c r="TRJ122" s="4"/>
      <c r="TRL122" s="4"/>
      <c r="TRP122" s="4"/>
      <c r="TRQ122" s="12"/>
      <c r="TRR122" s="4"/>
      <c r="TRT122" s="4"/>
      <c r="TRX122" s="4"/>
      <c r="TRY122" s="12"/>
      <c r="TRZ122" s="4"/>
      <c r="TSB122" s="4"/>
      <c r="TSF122" s="4"/>
      <c r="TSG122" s="12"/>
      <c r="TSH122" s="4"/>
      <c r="TSJ122" s="4"/>
      <c r="TSN122" s="4"/>
      <c r="TSO122" s="12"/>
      <c r="TSP122" s="4"/>
      <c r="TSR122" s="4"/>
      <c r="TSV122" s="4"/>
      <c r="TSW122" s="12"/>
      <c r="TSX122" s="4"/>
      <c r="TSZ122" s="4"/>
      <c r="TTD122" s="4"/>
      <c r="TTE122" s="12"/>
      <c r="TTF122" s="4"/>
      <c r="TTH122" s="4"/>
      <c r="TTL122" s="4"/>
      <c r="TTM122" s="12"/>
      <c r="TTN122" s="4"/>
      <c r="TTP122" s="4"/>
      <c r="TTT122" s="4"/>
      <c r="TTU122" s="12"/>
      <c r="TTV122" s="4"/>
      <c r="TTX122" s="4"/>
      <c r="TUB122" s="4"/>
      <c r="TUC122" s="12"/>
      <c r="TUD122" s="4"/>
      <c r="TUF122" s="4"/>
      <c r="TUJ122" s="4"/>
      <c r="TUK122" s="12"/>
      <c r="TUL122" s="4"/>
      <c r="TUN122" s="4"/>
      <c r="TUR122" s="4"/>
      <c r="TUS122" s="12"/>
      <c r="TUT122" s="4"/>
      <c r="TUV122" s="4"/>
      <c r="TUZ122" s="4"/>
      <c r="TVA122" s="12"/>
      <c r="TVB122" s="4"/>
      <c r="TVD122" s="4"/>
      <c r="TVH122" s="4"/>
      <c r="TVI122" s="12"/>
      <c r="TVJ122" s="4"/>
      <c r="TVL122" s="4"/>
      <c r="TVP122" s="4"/>
      <c r="TVQ122" s="12"/>
      <c r="TVR122" s="4"/>
      <c r="TVT122" s="4"/>
      <c r="TVX122" s="4"/>
      <c r="TVY122" s="12"/>
      <c r="TVZ122" s="4"/>
      <c r="TWB122" s="4"/>
      <c r="TWF122" s="4"/>
      <c r="TWG122" s="12"/>
      <c r="TWH122" s="4"/>
      <c r="TWJ122" s="4"/>
      <c r="TWN122" s="4"/>
      <c r="TWO122" s="12"/>
      <c r="TWP122" s="4"/>
      <c r="TWR122" s="4"/>
      <c r="TWV122" s="4"/>
      <c r="TWW122" s="12"/>
      <c r="TWX122" s="4"/>
      <c r="TWZ122" s="4"/>
      <c r="TXD122" s="4"/>
      <c r="TXE122" s="12"/>
      <c r="TXF122" s="4"/>
      <c r="TXH122" s="4"/>
      <c r="TXL122" s="4"/>
      <c r="TXM122" s="12"/>
      <c r="TXN122" s="4"/>
      <c r="TXP122" s="4"/>
      <c r="TXT122" s="4"/>
      <c r="TXU122" s="12"/>
      <c r="TXV122" s="4"/>
      <c r="TXX122" s="4"/>
      <c r="TYB122" s="4"/>
      <c r="TYC122" s="12"/>
      <c r="TYD122" s="4"/>
      <c r="TYF122" s="4"/>
      <c r="TYJ122" s="4"/>
      <c r="TYK122" s="12"/>
      <c r="TYL122" s="4"/>
      <c r="TYN122" s="4"/>
      <c r="TYR122" s="4"/>
      <c r="TYS122" s="12"/>
      <c r="TYT122" s="4"/>
      <c r="TYV122" s="4"/>
      <c r="TYZ122" s="4"/>
      <c r="TZA122" s="12"/>
      <c r="TZB122" s="4"/>
      <c r="TZD122" s="4"/>
      <c r="TZH122" s="4"/>
      <c r="TZI122" s="12"/>
      <c r="TZJ122" s="4"/>
      <c r="TZL122" s="4"/>
      <c r="TZP122" s="4"/>
      <c r="TZQ122" s="12"/>
      <c r="TZR122" s="4"/>
      <c r="TZT122" s="4"/>
      <c r="TZX122" s="4"/>
      <c r="TZY122" s="12"/>
      <c r="TZZ122" s="4"/>
      <c r="UAB122" s="4"/>
      <c r="UAF122" s="4"/>
      <c r="UAG122" s="12"/>
      <c r="UAH122" s="4"/>
      <c r="UAJ122" s="4"/>
      <c r="UAN122" s="4"/>
      <c r="UAO122" s="12"/>
      <c r="UAP122" s="4"/>
      <c r="UAR122" s="4"/>
      <c r="UAV122" s="4"/>
      <c r="UAW122" s="12"/>
      <c r="UAX122" s="4"/>
      <c r="UAZ122" s="4"/>
      <c r="UBD122" s="4"/>
      <c r="UBE122" s="12"/>
      <c r="UBF122" s="4"/>
      <c r="UBH122" s="4"/>
      <c r="UBL122" s="4"/>
      <c r="UBM122" s="12"/>
      <c r="UBN122" s="4"/>
      <c r="UBP122" s="4"/>
      <c r="UBT122" s="4"/>
      <c r="UBU122" s="12"/>
      <c r="UBV122" s="4"/>
      <c r="UBX122" s="4"/>
      <c r="UCB122" s="4"/>
      <c r="UCC122" s="12"/>
      <c r="UCD122" s="4"/>
      <c r="UCF122" s="4"/>
      <c r="UCJ122" s="4"/>
      <c r="UCK122" s="12"/>
      <c r="UCL122" s="4"/>
      <c r="UCN122" s="4"/>
      <c r="UCR122" s="4"/>
      <c r="UCS122" s="12"/>
      <c r="UCT122" s="4"/>
      <c r="UCV122" s="4"/>
      <c r="UCZ122" s="4"/>
      <c r="UDA122" s="12"/>
      <c r="UDB122" s="4"/>
      <c r="UDD122" s="4"/>
      <c r="UDH122" s="4"/>
      <c r="UDI122" s="12"/>
      <c r="UDJ122" s="4"/>
      <c r="UDL122" s="4"/>
      <c r="UDP122" s="4"/>
      <c r="UDQ122" s="12"/>
      <c r="UDR122" s="4"/>
      <c r="UDT122" s="4"/>
      <c r="UDX122" s="4"/>
      <c r="UDY122" s="12"/>
      <c r="UDZ122" s="4"/>
      <c r="UEB122" s="4"/>
      <c r="UEF122" s="4"/>
      <c r="UEG122" s="12"/>
      <c r="UEH122" s="4"/>
      <c r="UEJ122" s="4"/>
      <c r="UEN122" s="4"/>
      <c r="UEO122" s="12"/>
      <c r="UEP122" s="4"/>
      <c r="UER122" s="4"/>
      <c r="UEV122" s="4"/>
      <c r="UEW122" s="12"/>
      <c r="UEX122" s="4"/>
      <c r="UEZ122" s="4"/>
      <c r="UFD122" s="4"/>
      <c r="UFE122" s="12"/>
      <c r="UFF122" s="4"/>
      <c r="UFH122" s="4"/>
      <c r="UFL122" s="4"/>
      <c r="UFM122" s="12"/>
      <c r="UFN122" s="4"/>
      <c r="UFP122" s="4"/>
      <c r="UFT122" s="4"/>
      <c r="UFU122" s="12"/>
      <c r="UFV122" s="4"/>
      <c r="UFX122" s="4"/>
      <c r="UGB122" s="4"/>
      <c r="UGC122" s="12"/>
      <c r="UGD122" s="4"/>
      <c r="UGF122" s="4"/>
      <c r="UGJ122" s="4"/>
      <c r="UGK122" s="12"/>
      <c r="UGL122" s="4"/>
      <c r="UGN122" s="4"/>
      <c r="UGR122" s="4"/>
      <c r="UGS122" s="12"/>
      <c r="UGT122" s="4"/>
      <c r="UGV122" s="4"/>
      <c r="UGZ122" s="4"/>
      <c r="UHA122" s="12"/>
      <c r="UHB122" s="4"/>
      <c r="UHD122" s="4"/>
      <c r="UHH122" s="4"/>
      <c r="UHI122" s="12"/>
      <c r="UHJ122" s="4"/>
      <c r="UHL122" s="4"/>
      <c r="UHP122" s="4"/>
      <c r="UHQ122" s="12"/>
      <c r="UHR122" s="4"/>
      <c r="UHT122" s="4"/>
      <c r="UHX122" s="4"/>
      <c r="UHY122" s="12"/>
      <c r="UHZ122" s="4"/>
      <c r="UIB122" s="4"/>
      <c r="UIF122" s="4"/>
      <c r="UIG122" s="12"/>
      <c r="UIH122" s="4"/>
      <c r="UIJ122" s="4"/>
      <c r="UIN122" s="4"/>
      <c r="UIO122" s="12"/>
      <c r="UIP122" s="4"/>
      <c r="UIR122" s="4"/>
      <c r="UIV122" s="4"/>
      <c r="UIW122" s="12"/>
      <c r="UIX122" s="4"/>
      <c r="UIZ122" s="4"/>
      <c r="UJD122" s="4"/>
      <c r="UJE122" s="12"/>
      <c r="UJF122" s="4"/>
      <c r="UJH122" s="4"/>
      <c r="UJL122" s="4"/>
      <c r="UJM122" s="12"/>
      <c r="UJN122" s="4"/>
      <c r="UJP122" s="4"/>
      <c r="UJT122" s="4"/>
      <c r="UJU122" s="12"/>
      <c r="UJV122" s="4"/>
      <c r="UJX122" s="4"/>
      <c r="UKB122" s="4"/>
      <c r="UKC122" s="12"/>
      <c r="UKD122" s="4"/>
      <c r="UKF122" s="4"/>
      <c r="UKJ122" s="4"/>
      <c r="UKK122" s="12"/>
      <c r="UKL122" s="4"/>
      <c r="UKN122" s="4"/>
      <c r="UKR122" s="4"/>
      <c r="UKS122" s="12"/>
      <c r="UKT122" s="4"/>
      <c r="UKV122" s="4"/>
      <c r="UKZ122" s="4"/>
      <c r="ULA122" s="12"/>
      <c r="ULB122" s="4"/>
      <c r="ULD122" s="4"/>
      <c r="ULH122" s="4"/>
      <c r="ULI122" s="12"/>
      <c r="ULJ122" s="4"/>
      <c r="ULL122" s="4"/>
      <c r="ULP122" s="4"/>
      <c r="ULQ122" s="12"/>
      <c r="ULR122" s="4"/>
      <c r="ULT122" s="4"/>
      <c r="ULX122" s="4"/>
      <c r="ULY122" s="12"/>
      <c r="ULZ122" s="4"/>
      <c r="UMB122" s="4"/>
      <c r="UMF122" s="4"/>
      <c r="UMG122" s="12"/>
      <c r="UMH122" s="4"/>
      <c r="UMJ122" s="4"/>
      <c r="UMN122" s="4"/>
      <c r="UMO122" s="12"/>
      <c r="UMP122" s="4"/>
      <c r="UMR122" s="4"/>
      <c r="UMV122" s="4"/>
      <c r="UMW122" s="12"/>
      <c r="UMX122" s="4"/>
      <c r="UMZ122" s="4"/>
      <c r="UND122" s="4"/>
      <c r="UNE122" s="12"/>
      <c r="UNF122" s="4"/>
      <c r="UNH122" s="4"/>
      <c r="UNL122" s="4"/>
      <c r="UNM122" s="12"/>
      <c r="UNN122" s="4"/>
      <c r="UNP122" s="4"/>
      <c r="UNT122" s="4"/>
      <c r="UNU122" s="12"/>
      <c r="UNV122" s="4"/>
      <c r="UNX122" s="4"/>
      <c r="UOB122" s="4"/>
      <c r="UOC122" s="12"/>
      <c r="UOD122" s="4"/>
      <c r="UOF122" s="4"/>
      <c r="UOJ122" s="4"/>
      <c r="UOK122" s="12"/>
      <c r="UOL122" s="4"/>
      <c r="UON122" s="4"/>
      <c r="UOR122" s="4"/>
      <c r="UOS122" s="12"/>
      <c r="UOT122" s="4"/>
      <c r="UOV122" s="4"/>
      <c r="UOZ122" s="4"/>
      <c r="UPA122" s="12"/>
      <c r="UPB122" s="4"/>
      <c r="UPD122" s="4"/>
      <c r="UPH122" s="4"/>
      <c r="UPI122" s="12"/>
      <c r="UPJ122" s="4"/>
      <c r="UPL122" s="4"/>
      <c r="UPP122" s="4"/>
      <c r="UPQ122" s="12"/>
      <c r="UPR122" s="4"/>
      <c r="UPT122" s="4"/>
      <c r="UPX122" s="4"/>
      <c r="UPY122" s="12"/>
      <c r="UPZ122" s="4"/>
      <c r="UQB122" s="4"/>
      <c r="UQF122" s="4"/>
      <c r="UQG122" s="12"/>
      <c r="UQH122" s="4"/>
      <c r="UQJ122" s="4"/>
      <c r="UQN122" s="4"/>
      <c r="UQO122" s="12"/>
      <c r="UQP122" s="4"/>
      <c r="UQR122" s="4"/>
      <c r="UQV122" s="4"/>
      <c r="UQW122" s="12"/>
      <c r="UQX122" s="4"/>
      <c r="UQZ122" s="4"/>
      <c r="URD122" s="4"/>
      <c r="URE122" s="12"/>
      <c r="URF122" s="4"/>
      <c r="URH122" s="4"/>
      <c r="URL122" s="4"/>
      <c r="URM122" s="12"/>
      <c r="URN122" s="4"/>
      <c r="URP122" s="4"/>
      <c r="URT122" s="4"/>
      <c r="URU122" s="12"/>
      <c r="URV122" s="4"/>
      <c r="URX122" s="4"/>
      <c r="USB122" s="4"/>
      <c r="USC122" s="12"/>
      <c r="USD122" s="4"/>
      <c r="USF122" s="4"/>
      <c r="USJ122" s="4"/>
      <c r="USK122" s="12"/>
      <c r="USL122" s="4"/>
      <c r="USN122" s="4"/>
      <c r="USR122" s="4"/>
      <c r="USS122" s="12"/>
      <c r="UST122" s="4"/>
      <c r="USV122" s="4"/>
      <c r="USZ122" s="4"/>
      <c r="UTA122" s="12"/>
      <c r="UTB122" s="4"/>
      <c r="UTD122" s="4"/>
      <c r="UTH122" s="4"/>
      <c r="UTI122" s="12"/>
      <c r="UTJ122" s="4"/>
      <c r="UTL122" s="4"/>
      <c r="UTP122" s="4"/>
      <c r="UTQ122" s="12"/>
      <c r="UTR122" s="4"/>
      <c r="UTT122" s="4"/>
      <c r="UTX122" s="4"/>
      <c r="UTY122" s="12"/>
      <c r="UTZ122" s="4"/>
      <c r="UUB122" s="4"/>
      <c r="UUF122" s="4"/>
      <c r="UUG122" s="12"/>
      <c r="UUH122" s="4"/>
      <c r="UUJ122" s="4"/>
      <c r="UUN122" s="4"/>
      <c r="UUO122" s="12"/>
      <c r="UUP122" s="4"/>
      <c r="UUR122" s="4"/>
      <c r="UUV122" s="4"/>
      <c r="UUW122" s="12"/>
      <c r="UUX122" s="4"/>
      <c r="UUZ122" s="4"/>
      <c r="UVD122" s="4"/>
      <c r="UVE122" s="12"/>
      <c r="UVF122" s="4"/>
      <c r="UVH122" s="4"/>
      <c r="UVL122" s="4"/>
      <c r="UVM122" s="12"/>
      <c r="UVN122" s="4"/>
      <c r="UVP122" s="4"/>
      <c r="UVT122" s="4"/>
      <c r="UVU122" s="12"/>
      <c r="UVV122" s="4"/>
      <c r="UVX122" s="4"/>
      <c r="UWB122" s="4"/>
      <c r="UWC122" s="12"/>
      <c r="UWD122" s="4"/>
      <c r="UWF122" s="4"/>
      <c r="UWJ122" s="4"/>
      <c r="UWK122" s="12"/>
      <c r="UWL122" s="4"/>
      <c r="UWN122" s="4"/>
      <c r="UWR122" s="4"/>
      <c r="UWS122" s="12"/>
      <c r="UWT122" s="4"/>
      <c r="UWV122" s="4"/>
      <c r="UWZ122" s="4"/>
      <c r="UXA122" s="12"/>
      <c r="UXB122" s="4"/>
      <c r="UXD122" s="4"/>
      <c r="UXH122" s="4"/>
      <c r="UXI122" s="12"/>
      <c r="UXJ122" s="4"/>
      <c r="UXL122" s="4"/>
      <c r="UXP122" s="4"/>
      <c r="UXQ122" s="12"/>
      <c r="UXR122" s="4"/>
      <c r="UXT122" s="4"/>
      <c r="UXX122" s="4"/>
      <c r="UXY122" s="12"/>
      <c r="UXZ122" s="4"/>
      <c r="UYB122" s="4"/>
      <c r="UYF122" s="4"/>
      <c r="UYG122" s="12"/>
      <c r="UYH122" s="4"/>
      <c r="UYJ122" s="4"/>
      <c r="UYN122" s="4"/>
      <c r="UYO122" s="12"/>
      <c r="UYP122" s="4"/>
      <c r="UYR122" s="4"/>
      <c r="UYV122" s="4"/>
      <c r="UYW122" s="12"/>
      <c r="UYX122" s="4"/>
      <c r="UYZ122" s="4"/>
      <c r="UZD122" s="4"/>
      <c r="UZE122" s="12"/>
      <c r="UZF122" s="4"/>
      <c r="UZH122" s="4"/>
      <c r="UZL122" s="4"/>
      <c r="UZM122" s="12"/>
      <c r="UZN122" s="4"/>
      <c r="UZP122" s="4"/>
      <c r="UZT122" s="4"/>
      <c r="UZU122" s="12"/>
      <c r="UZV122" s="4"/>
      <c r="UZX122" s="4"/>
      <c r="VAB122" s="4"/>
      <c r="VAC122" s="12"/>
      <c r="VAD122" s="4"/>
      <c r="VAF122" s="4"/>
      <c r="VAJ122" s="4"/>
      <c r="VAK122" s="12"/>
      <c r="VAL122" s="4"/>
      <c r="VAN122" s="4"/>
      <c r="VAR122" s="4"/>
      <c r="VAS122" s="12"/>
      <c r="VAT122" s="4"/>
      <c r="VAV122" s="4"/>
      <c r="VAZ122" s="4"/>
      <c r="VBA122" s="12"/>
      <c r="VBB122" s="4"/>
      <c r="VBD122" s="4"/>
      <c r="VBH122" s="4"/>
      <c r="VBI122" s="12"/>
      <c r="VBJ122" s="4"/>
      <c r="VBL122" s="4"/>
      <c r="VBP122" s="4"/>
      <c r="VBQ122" s="12"/>
      <c r="VBR122" s="4"/>
      <c r="VBT122" s="4"/>
      <c r="VBX122" s="4"/>
      <c r="VBY122" s="12"/>
      <c r="VBZ122" s="4"/>
      <c r="VCB122" s="4"/>
      <c r="VCF122" s="4"/>
      <c r="VCG122" s="12"/>
      <c r="VCH122" s="4"/>
      <c r="VCJ122" s="4"/>
      <c r="VCN122" s="4"/>
      <c r="VCO122" s="12"/>
      <c r="VCP122" s="4"/>
      <c r="VCR122" s="4"/>
      <c r="VCV122" s="4"/>
      <c r="VCW122" s="12"/>
      <c r="VCX122" s="4"/>
      <c r="VCZ122" s="4"/>
      <c r="VDD122" s="4"/>
      <c r="VDE122" s="12"/>
      <c r="VDF122" s="4"/>
      <c r="VDH122" s="4"/>
      <c r="VDL122" s="4"/>
      <c r="VDM122" s="12"/>
      <c r="VDN122" s="4"/>
      <c r="VDP122" s="4"/>
      <c r="VDT122" s="4"/>
      <c r="VDU122" s="12"/>
      <c r="VDV122" s="4"/>
      <c r="VDX122" s="4"/>
      <c r="VEB122" s="4"/>
      <c r="VEC122" s="12"/>
      <c r="VED122" s="4"/>
      <c r="VEF122" s="4"/>
      <c r="VEJ122" s="4"/>
      <c r="VEK122" s="12"/>
      <c r="VEL122" s="4"/>
      <c r="VEN122" s="4"/>
      <c r="VER122" s="4"/>
      <c r="VES122" s="12"/>
      <c r="VET122" s="4"/>
      <c r="VEV122" s="4"/>
      <c r="VEZ122" s="4"/>
      <c r="VFA122" s="12"/>
      <c r="VFB122" s="4"/>
      <c r="VFD122" s="4"/>
      <c r="VFH122" s="4"/>
      <c r="VFI122" s="12"/>
      <c r="VFJ122" s="4"/>
      <c r="VFL122" s="4"/>
      <c r="VFP122" s="4"/>
      <c r="VFQ122" s="12"/>
      <c r="VFR122" s="4"/>
      <c r="VFT122" s="4"/>
      <c r="VFX122" s="4"/>
      <c r="VFY122" s="12"/>
      <c r="VFZ122" s="4"/>
      <c r="VGB122" s="4"/>
      <c r="VGF122" s="4"/>
      <c r="VGG122" s="12"/>
      <c r="VGH122" s="4"/>
      <c r="VGJ122" s="4"/>
      <c r="VGN122" s="4"/>
      <c r="VGO122" s="12"/>
      <c r="VGP122" s="4"/>
      <c r="VGR122" s="4"/>
      <c r="VGV122" s="4"/>
      <c r="VGW122" s="12"/>
      <c r="VGX122" s="4"/>
      <c r="VGZ122" s="4"/>
      <c r="VHD122" s="4"/>
      <c r="VHE122" s="12"/>
      <c r="VHF122" s="4"/>
      <c r="VHH122" s="4"/>
      <c r="VHL122" s="4"/>
      <c r="VHM122" s="12"/>
      <c r="VHN122" s="4"/>
      <c r="VHP122" s="4"/>
      <c r="VHT122" s="4"/>
      <c r="VHU122" s="12"/>
      <c r="VHV122" s="4"/>
      <c r="VHX122" s="4"/>
      <c r="VIB122" s="4"/>
      <c r="VIC122" s="12"/>
      <c r="VID122" s="4"/>
      <c r="VIF122" s="4"/>
      <c r="VIJ122" s="4"/>
      <c r="VIK122" s="12"/>
      <c r="VIL122" s="4"/>
      <c r="VIN122" s="4"/>
      <c r="VIR122" s="4"/>
      <c r="VIS122" s="12"/>
      <c r="VIT122" s="4"/>
      <c r="VIV122" s="4"/>
      <c r="VIZ122" s="4"/>
      <c r="VJA122" s="12"/>
      <c r="VJB122" s="4"/>
      <c r="VJD122" s="4"/>
      <c r="VJH122" s="4"/>
      <c r="VJI122" s="12"/>
      <c r="VJJ122" s="4"/>
      <c r="VJL122" s="4"/>
      <c r="VJP122" s="4"/>
      <c r="VJQ122" s="12"/>
      <c r="VJR122" s="4"/>
      <c r="VJT122" s="4"/>
      <c r="VJX122" s="4"/>
      <c r="VJY122" s="12"/>
      <c r="VJZ122" s="4"/>
      <c r="VKB122" s="4"/>
      <c r="VKF122" s="4"/>
      <c r="VKG122" s="12"/>
      <c r="VKH122" s="4"/>
      <c r="VKJ122" s="4"/>
      <c r="VKN122" s="4"/>
      <c r="VKO122" s="12"/>
      <c r="VKP122" s="4"/>
      <c r="VKR122" s="4"/>
      <c r="VKV122" s="4"/>
      <c r="VKW122" s="12"/>
      <c r="VKX122" s="4"/>
      <c r="VKZ122" s="4"/>
      <c r="VLD122" s="4"/>
      <c r="VLE122" s="12"/>
      <c r="VLF122" s="4"/>
      <c r="VLH122" s="4"/>
      <c r="VLL122" s="4"/>
      <c r="VLM122" s="12"/>
      <c r="VLN122" s="4"/>
      <c r="VLP122" s="4"/>
      <c r="VLT122" s="4"/>
      <c r="VLU122" s="12"/>
      <c r="VLV122" s="4"/>
      <c r="VLX122" s="4"/>
      <c r="VMB122" s="4"/>
      <c r="VMC122" s="12"/>
      <c r="VMD122" s="4"/>
      <c r="VMF122" s="4"/>
      <c r="VMJ122" s="4"/>
      <c r="VMK122" s="12"/>
      <c r="VML122" s="4"/>
      <c r="VMN122" s="4"/>
      <c r="VMR122" s="4"/>
      <c r="VMS122" s="12"/>
      <c r="VMT122" s="4"/>
      <c r="VMV122" s="4"/>
      <c r="VMZ122" s="4"/>
      <c r="VNA122" s="12"/>
      <c r="VNB122" s="4"/>
      <c r="VND122" s="4"/>
      <c r="VNH122" s="4"/>
      <c r="VNI122" s="12"/>
      <c r="VNJ122" s="4"/>
      <c r="VNL122" s="4"/>
      <c r="VNP122" s="4"/>
      <c r="VNQ122" s="12"/>
      <c r="VNR122" s="4"/>
      <c r="VNT122" s="4"/>
      <c r="VNX122" s="4"/>
      <c r="VNY122" s="12"/>
      <c r="VNZ122" s="4"/>
      <c r="VOB122" s="4"/>
      <c r="VOF122" s="4"/>
      <c r="VOG122" s="12"/>
      <c r="VOH122" s="4"/>
      <c r="VOJ122" s="4"/>
      <c r="VON122" s="4"/>
      <c r="VOO122" s="12"/>
      <c r="VOP122" s="4"/>
      <c r="VOR122" s="4"/>
      <c r="VOV122" s="4"/>
      <c r="VOW122" s="12"/>
      <c r="VOX122" s="4"/>
      <c r="VOZ122" s="4"/>
      <c r="VPD122" s="4"/>
      <c r="VPE122" s="12"/>
      <c r="VPF122" s="4"/>
      <c r="VPH122" s="4"/>
      <c r="VPL122" s="4"/>
      <c r="VPM122" s="12"/>
      <c r="VPN122" s="4"/>
      <c r="VPP122" s="4"/>
      <c r="VPT122" s="4"/>
      <c r="VPU122" s="12"/>
      <c r="VPV122" s="4"/>
      <c r="VPX122" s="4"/>
      <c r="VQB122" s="4"/>
      <c r="VQC122" s="12"/>
      <c r="VQD122" s="4"/>
      <c r="VQF122" s="4"/>
      <c r="VQJ122" s="4"/>
      <c r="VQK122" s="12"/>
      <c r="VQL122" s="4"/>
      <c r="VQN122" s="4"/>
      <c r="VQR122" s="4"/>
      <c r="VQS122" s="12"/>
      <c r="VQT122" s="4"/>
      <c r="VQV122" s="4"/>
      <c r="VQZ122" s="4"/>
      <c r="VRA122" s="12"/>
      <c r="VRB122" s="4"/>
      <c r="VRD122" s="4"/>
      <c r="VRH122" s="4"/>
      <c r="VRI122" s="12"/>
      <c r="VRJ122" s="4"/>
      <c r="VRL122" s="4"/>
      <c r="VRP122" s="4"/>
      <c r="VRQ122" s="12"/>
      <c r="VRR122" s="4"/>
      <c r="VRT122" s="4"/>
      <c r="VRX122" s="4"/>
      <c r="VRY122" s="12"/>
      <c r="VRZ122" s="4"/>
      <c r="VSB122" s="4"/>
      <c r="VSF122" s="4"/>
      <c r="VSG122" s="12"/>
      <c r="VSH122" s="4"/>
      <c r="VSJ122" s="4"/>
      <c r="VSN122" s="4"/>
      <c r="VSO122" s="12"/>
      <c r="VSP122" s="4"/>
      <c r="VSR122" s="4"/>
      <c r="VSV122" s="4"/>
      <c r="VSW122" s="12"/>
      <c r="VSX122" s="4"/>
      <c r="VSZ122" s="4"/>
      <c r="VTD122" s="4"/>
      <c r="VTE122" s="12"/>
      <c r="VTF122" s="4"/>
      <c r="VTH122" s="4"/>
      <c r="VTL122" s="4"/>
      <c r="VTM122" s="12"/>
      <c r="VTN122" s="4"/>
      <c r="VTP122" s="4"/>
      <c r="VTT122" s="4"/>
      <c r="VTU122" s="12"/>
      <c r="VTV122" s="4"/>
      <c r="VTX122" s="4"/>
      <c r="VUB122" s="4"/>
      <c r="VUC122" s="12"/>
      <c r="VUD122" s="4"/>
      <c r="VUF122" s="4"/>
      <c r="VUJ122" s="4"/>
      <c r="VUK122" s="12"/>
      <c r="VUL122" s="4"/>
      <c r="VUN122" s="4"/>
      <c r="VUR122" s="4"/>
      <c r="VUS122" s="12"/>
      <c r="VUT122" s="4"/>
      <c r="VUV122" s="4"/>
      <c r="VUZ122" s="4"/>
      <c r="VVA122" s="12"/>
      <c r="VVB122" s="4"/>
      <c r="VVD122" s="4"/>
      <c r="VVH122" s="4"/>
      <c r="VVI122" s="12"/>
      <c r="VVJ122" s="4"/>
      <c r="VVL122" s="4"/>
      <c r="VVP122" s="4"/>
      <c r="VVQ122" s="12"/>
      <c r="VVR122" s="4"/>
      <c r="VVT122" s="4"/>
      <c r="VVX122" s="4"/>
      <c r="VVY122" s="12"/>
      <c r="VVZ122" s="4"/>
      <c r="VWB122" s="4"/>
      <c r="VWF122" s="4"/>
      <c r="VWG122" s="12"/>
      <c r="VWH122" s="4"/>
      <c r="VWJ122" s="4"/>
      <c r="VWN122" s="4"/>
      <c r="VWO122" s="12"/>
      <c r="VWP122" s="4"/>
      <c r="VWR122" s="4"/>
      <c r="VWV122" s="4"/>
      <c r="VWW122" s="12"/>
      <c r="VWX122" s="4"/>
      <c r="VWZ122" s="4"/>
      <c r="VXD122" s="4"/>
      <c r="VXE122" s="12"/>
      <c r="VXF122" s="4"/>
      <c r="VXH122" s="4"/>
      <c r="VXL122" s="4"/>
      <c r="VXM122" s="12"/>
      <c r="VXN122" s="4"/>
      <c r="VXP122" s="4"/>
      <c r="VXT122" s="4"/>
      <c r="VXU122" s="12"/>
      <c r="VXV122" s="4"/>
      <c r="VXX122" s="4"/>
      <c r="VYB122" s="4"/>
      <c r="VYC122" s="12"/>
      <c r="VYD122" s="4"/>
      <c r="VYF122" s="4"/>
      <c r="VYJ122" s="4"/>
      <c r="VYK122" s="12"/>
      <c r="VYL122" s="4"/>
      <c r="VYN122" s="4"/>
      <c r="VYR122" s="4"/>
      <c r="VYS122" s="12"/>
      <c r="VYT122" s="4"/>
      <c r="VYV122" s="4"/>
      <c r="VYZ122" s="4"/>
      <c r="VZA122" s="12"/>
      <c r="VZB122" s="4"/>
      <c r="VZD122" s="4"/>
      <c r="VZH122" s="4"/>
      <c r="VZI122" s="12"/>
      <c r="VZJ122" s="4"/>
      <c r="VZL122" s="4"/>
      <c r="VZP122" s="4"/>
      <c r="VZQ122" s="12"/>
      <c r="VZR122" s="4"/>
      <c r="VZT122" s="4"/>
      <c r="VZX122" s="4"/>
      <c r="VZY122" s="12"/>
      <c r="VZZ122" s="4"/>
      <c r="WAB122" s="4"/>
      <c r="WAF122" s="4"/>
      <c r="WAG122" s="12"/>
      <c r="WAH122" s="4"/>
      <c r="WAJ122" s="4"/>
      <c r="WAN122" s="4"/>
      <c r="WAO122" s="12"/>
      <c r="WAP122" s="4"/>
      <c r="WAR122" s="4"/>
      <c r="WAV122" s="4"/>
      <c r="WAW122" s="12"/>
      <c r="WAX122" s="4"/>
      <c r="WAZ122" s="4"/>
      <c r="WBD122" s="4"/>
      <c r="WBE122" s="12"/>
      <c r="WBF122" s="4"/>
      <c r="WBH122" s="4"/>
      <c r="WBL122" s="4"/>
      <c r="WBM122" s="12"/>
      <c r="WBN122" s="4"/>
      <c r="WBP122" s="4"/>
      <c r="WBT122" s="4"/>
      <c r="WBU122" s="12"/>
      <c r="WBV122" s="4"/>
      <c r="WBX122" s="4"/>
      <c r="WCB122" s="4"/>
      <c r="WCC122" s="12"/>
      <c r="WCD122" s="4"/>
      <c r="WCF122" s="4"/>
      <c r="WCJ122" s="4"/>
      <c r="WCK122" s="12"/>
      <c r="WCL122" s="4"/>
      <c r="WCN122" s="4"/>
      <c r="WCR122" s="4"/>
      <c r="WCS122" s="12"/>
      <c r="WCT122" s="4"/>
      <c r="WCV122" s="4"/>
      <c r="WCZ122" s="4"/>
      <c r="WDA122" s="12"/>
      <c r="WDB122" s="4"/>
      <c r="WDD122" s="4"/>
      <c r="WDH122" s="4"/>
      <c r="WDI122" s="12"/>
      <c r="WDJ122" s="4"/>
      <c r="WDL122" s="4"/>
      <c r="WDP122" s="4"/>
      <c r="WDQ122" s="12"/>
      <c r="WDR122" s="4"/>
      <c r="WDT122" s="4"/>
      <c r="WDX122" s="4"/>
      <c r="WDY122" s="12"/>
      <c r="WDZ122" s="4"/>
      <c r="WEB122" s="4"/>
      <c r="WEF122" s="4"/>
      <c r="WEG122" s="12"/>
      <c r="WEH122" s="4"/>
      <c r="WEJ122" s="4"/>
      <c r="WEN122" s="4"/>
      <c r="WEO122" s="12"/>
      <c r="WEP122" s="4"/>
      <c r="WER122" s="4"/>
      <c r="WEV122" s="4"/>
      <c r="WEW122" s="12"/>
      <c r="WEX122" s="4"/>
      <c r="WEZ122" s="4"/>
      <c r="WFD122" s="4"/>
      <c r="WFE122" s="12"/>
      <c r="WFF122" s="4"/>
      <c r="WFH122" s="4"/>
      <c r="WFL122" s="4"/>
      <c r="WFM122" s="12"/>
      <c r="WFN122" s="4"/>
      <c r="WFP122" s="4"/>
      <c r="WFT122" s="4"/>
      <c r="WFU122" s="12"/>
      <c r="WFV122" s="4"/>
      <c r="WFX122" s="4"/>
      <c r="WGB122" s="4"/>
      <c r="WGC122" s="12"/>
      <c r="WGD122" s="4"/>
      <c r="WGF122" s="4"/>
      <c r="WGJ122" s="4"/>
      <c r="WGK122" s="12"/>
      <c r="WGL122" s="4"/>
      <c r="WGN122" s="4"/>
      <c r="WGR122" s="4"/>
      <c r="WGS122" s="12"/>
      <c r="WGT122" s="4"/>
      <c r="WGV122" s="4"/>
      <c r="WGZ122" s="4"/>
      <c r="WHA122" s="12"/>
      <c r="WHB122" s="4"/>
      <c r="WHD122" s="4"/>
      <c r="WHH122" s="4"/>
      <c r="WHI122" s="12"/>
      <c r="WHJ122" s="4"/>
      <c r="WHL122" s="4"/>
      <c r="WHP122" s="4"/>
      <c r="WHQ122" s="12"/>
      <c r="WHR122" s="4"/>
      <c r="WHT122" s="4"/>
      <c r="WHX122" s="4"/>
      <c r="WHY122" s="12"/>
      <c r="WHZ122" s="4"/>
      <c r="WIB122" s="4"/>
      <c r="WIF122" s="4"/>
      <c r="WIG122" s="12"/>
      <c r="WIH122" s="4"/>
      <c r="WIJ122" s="4"/>
      <c r="WIN122" s="4"/>
      <c r="WIO122" s="12"/>
      <c r="WIP122" s="4"/>
      <c r="WIR122" s="4"/>
      <c r="WIV122" s="4"/>
      <c r="WIW122" s="12"/>
      <c r="WIX122" s="4"/>
      <c r="WIZ122" s="4"/>
      <c r="WJD122" s="4"/>
      <c r="WJE122" s="12"/>
      <c r="WJF122" s="4"/>
      <c r="WJH122" s="4"/>
      <c r="WJL122" s="4"/>
      <c r="WJM122" s="12"/>
      <c r="WJN122" s="4"/>
      <c r="WJP122" s="4"/>
      <c r="WJT122" s="4"/>
      <c r="WJU122" s="12"/>
      <c r="WJV122" s="4"/>
      <c r="WJX122" s="4"/>
      <c r="WKB122" s="4"/>
      <c r="WKC122" s="12"/>
      <c r="WKD122" s="4"/>
      <c r="WKF122" s="4"/>
      <c r="WKJ122" s="4"/>
      <c r="WKK122" s="12"/>
      <c r="WKL122" s="4"/>
      <c r="WKN122" s="4"/>
      <c r="WKR122" s="4"/>
      <c r="WKS122" s="12"/>
      <c r="WKT122" s="4"/>
      <c r="WKV122" s="4"/>
      <c r="WKZ122" s="4"/>
      <c r="WLA122" s="12"/>
      <c r="WLB122" s="4"/>
      <c r="WLD122" s="4"/>
      <c r="WLH122" s="4"/>
      <c r="WLI122" s="12"/>
      <c r="WLJ122" s="4"/>
      <c r="WLL122" s="4"/>
      <c r="WLP122" s="4"/>
      <c r="WLQ122" s="12"/>
      <c r="WLR122" s="4"/>
      <c r="WLT122" s="4"/>
      <c r="WLX122" s="4"/>
      <c r="WLY122" s="12"/>
      <c r="WLZ122" s="4"/>
      <c r="WMB122" s="4"/>
      <c r="WMF122" s="4"/>
      <c r="WMG122" s="12"/>
      <c r="WMH122" s="4"/>
      <c r="WMJ122" s="4"/>
      <c r="WMN122" s="4"/>
      <c r="WMO122" s="12"/>
      <c r="WMP122" s="4"/>
      <c r="WMR122" s="4"/>
      <c r="WMV122" s="4"/>
      <c r="WMW122" s="12"/>
      <c r="WMX122" s="4"/>
      <c r="WMZ122" s="4"/>
      <c r="WND122" s="4"/>
      <c r="WNE122" s="12"/>
      <c r="WNF122" s="4"/>
      <c r="WNH122" s="4"/>
      <c r="WNL122" s="4"/>
      <c r="WNM122" s="12"/>
      <c r="WNN122" s="4"/>
      <c r="WNP122" s="4"/>
      <c r="WNT122" s="4"/>
      <c r="WNU122" s="12"/>
      <c r="WNV122" s="4"/>
      <c r="WNX122" s="4"/>
      <c r="WOB122" s="4"/>
      <c r="WOC122" s="12"/>
      <c r="WOD122" s="4"/>
      <c r="WOF122" s="4"/>
      <c r="WOJ122" s="4"/>
      <c r="WOK122" s="12"/>
      <c r="WOL122" s="4"/>
      <c r="WON122" s="4"/>
      <c r="WOR122" s="4"/>
      <c r="WOS122" s="12"/>
      <c r="WOT122" s="4"/>
      <c r="WOV122" s="4"/>
      <c r="WOZ122" s="4"/>
      <c r="WPA122" s="12"/>
      <c r="WPB122" s="4"/>
      <c r="WPD122" s="4"/>
      <c r="WPH122" s="4"/>
      <c r="WPI122" s="12"/>
      <c r="WPJ122" s="4"/>
      <c r="WPL122" s="4"/>
      <c r="WPP122" s="4"/>
      <c r="WPQ122" s="12"/>
      <c r="WPR122" s="4"/>
      <c r="WPT122" s="4"/>
      <c r="WPX122" s="4"/>
      <c r="WPY122" s="12"/>
      <c r="WPZ122" s="4"/>
      <c r="WQB122" s="4"/>
      <c r="WQF122" s="4"/>
      <c r="WQG122" s="12"/>
      <c r="WQH122" s="4"/>
      <c r="WQJ122" s="4"/>
      <c r="WQN122" s="4"/>
      <c r="WQO122" s="12"/>
      <c r="WQP122" s="4"/>
      <c r="WQR122" s="4"/>
      <c r="WQV122" s="4"/>
      <c r="WQW122" s="12"/>
      <c r="WQX122" s="4"/>
      <c r="WQZ122" s="4"/>
      <c r="WRD122" s="4"/>
      <c r="WRE122" s="12"/>
      <c r="WRF122" s="4"/>
      <c r="WRH122" s="4"/>
      <c r="WRL122" s="4"/>
      <c r="WRM122" s="12"/>
      <c r="WRN122" s="4"/>
      <c r="WRP122" s="4"/>
      <c r="WRT122" s="4"/>
      <c r="WRU122" s="12"/>
      <c r="WRV122" s="4"/>
      <c r="WRX122" s="4"/>
      <c r="WSB122" s="4"/>
      <c r="WSC122" s="12"/>
      <c r="WSD122" s="4"/>
      <c r="WSF122" s="4"/>
      <c r="WSJ122" s="4"/>
      <c r="WSK122" s="12"/>
      <c r="WSL122" s="4"/>
      <c r="WSN122" s="4"/>
      <c r="WSR122" s="4"/>
      <c r="WSS122" s="12"/>
      <c r="WST122" s="4"/>
      <c r="WSV122" s="4"/>
      <c r="WSZ122" s="4"/>
      <c r="WTA122" s="12"/>
      <c r="WTB122" s="4"/>
      <c r="WTD122" s="4"/>
      <c r="WTH122" s="4"/>
      <c r="WTI122" s="12"/>
      <c r="WTJ122" s="4"/>
      <c r="WTL122" s="4"/>
      <c r="WTP122" s="4"/>
      <c r="WTQ122" s="12"/>
      <c r="WTR122" s="4"/>
      <c r="WTT122" s="4"/>
      <c r="WTX122" s="4"/>
      <c r="WTY122" s="12"/>
      <c r="WTZ122" s="4"/>
      <c r="WUB122" s="4"/>
      <c r="WUF122" s="4"/>
      <c r="WUG122" s="12"/>
      <c r="WUH122" s="4"/>
      <c r="WUJ122" s="4"/>
      <c r="WUN122" s="4"/>
      <c r="WUO122" s="12"/>
      <c r="WUP122" s="4"/>
      <c r="WUR122" s="4"/>
      <c r="WUV122" s="4"/>
      <c r="WUW122" s="12"/>
      <c r="WUX122" s="4"/>
      <c r="WUZ122" s="4"/>
      <c r="WVD122" s="4"/>
      <c r="WVE122" s="12"/>
      <c r="WVF122" s="4"/>
      <c r="WVH122" s="4"/>
      <c r="WVL122" s="4"/>
      <c r="WVM122" s="12"/>
      <c r="WVN122" s="4"/>
      <c r="WVP122" s="4"/>
      <c r="WVT122" s="4"/>
      <c r="WVU122" s="12"/>
      <c r="WVV122" s="4"/>
      <c r="WVX122" s="4"/>
      <c r="WWB122" s="4"/>
      <c r="WWC122" s="12"/>
      <c r="WWD122" s="4"/>
      <c r="WWF122" s="4"/>
      <c r="WWJ122" s="4"/>
      <c r="WWK122" s="12"/>
      <c r="WWL122" s="4"/>
      <c r="WWN122" s="4"/>
      <c r="WWR122" s="4"/>
      <c r="WWS122" s="12"/>
      <c r="WWT122" s="4"/>
      <c r="WWV122" s="4"/>
      <c r="WWZ122" s="4"/>
      <c r="WXA122" s="12"/>
      <c r="WXB122" s="4"/>
      <c r="WXD122" s="4"/>
      <c r="WXH122" s="4"/>
      <c r="WXI122" s="12"/>
      <c r="WXJ122" s="4"/>
      <c r="WXL122" s="4"/>
      <c r="WXP122" s="4"/>
      <c r="WXQ122" s="12"/>
      <c r="WXR122" s="4"/>
      <c r="WXT122" s="4"/>
      <c r="WXX122" s="4"/>
      <c r="WXY122" s="12"/>
      <c r="WXZ122" s="4"/>
      <c r="WYB122" s="4"/>
      <c r="WYF122" s="4"/>
      <c r="WYG122" s="12"/>
      <c r="WYH122" s="4"/>
      <c r="WYJ122" s="4"/>
      <c r="WYN122" s="4"/>
      <c r="WYO122" s="12"/>
      <c r="WYP122" s="4"/>
      <c r="WYR122" s="4"/>
      <c r="WYV122" s="4"/>
      <c r="WYW122" s="12"/>
      <c r="WYX122" s="4"/>
      <c r="WYZ122" s="4"/>
      <c r="WZD122" s="4"/>
      <c r="WZE122" s="12"/>
      <c r="WZF122" s="4"/>
      <c r="WZH122" s="4"/>
      <c r="WZL122" s="4"/>
      <c r="WZM122" s="12"/>
      <c r="WZN122" s="4"/>
      <c r="WZP122" s="4"/>
      <c r="WZT122" s="4"/>
      <c r="WZU122" s="12"/>
      <c r="WZV122" s="4"/>
      <c r="WZX122" s="4"/>
      <c r="XAB122" s="4"/>
      <c r="XAC122" s="12"/>
      <c r="XAD122" s="4"/>
      <c r="XAF122" s="4"/>
      <c r="XAJ122" s="4"/>
      <c r="XAK122" s="12"/>
      <c r="XAL122" s="4"/>
      <c r="XAN122" s="4"/>
      <c r="XAR122" s="4"/>
      <c r="XAS122" s="12"/>
      <c r="XAT122" s="4"/>
      <c r="XAV122" s="4"/>
      <c r="XAZ122" s="4"/>
      <c r="XBA122" s="12"/>
      <c r="XBB122" s="4"/>
      <c r="XBD122" s="4"/>
      <c r="XBH122" s="4"/>
      <c r="XBI122" s="12"/>
      <c r="XBJ122" s="4"/>
      <c r="XBL122" s="4"/>
      <c r="XBP122" s="4"/>
      <c r="XBQ122" s="12"/>
      <c r="XBR122" s="4"/>
      <c r="XBT122" s="4"/>
      <c r="XBX122" s="4"/>
      <c r="XBY122" s="12"/>
      <c r="XBZ122" s="4"/>
      <c r="XCB122" s="4"/>
      <c r="XCF122" s="4"/>
      <c r="XCG122" s="12"/>
      <c r="XCH122" s="4"/>
      <c r="XCJ122" s="4"/>
      <c r="XCN122" s="4"/>
      <c r="XCO122" s="12"/>
      <c r="XCP122" s="4"/>
      <c r="XCR122" s="4"/>
      <c r="XCV122" s="4"/>
      <c r="XCW122" s="12"/>
      <c r="XCX122" s="4"/>
      <c r="XCZ122" s="4"/>
      <c r="XDD122" s="4"/>
      <c r="XDE122" s="12"/>
      <c r="XDF122" s="4"/>
      <c r="XDH122" s="4"/>
      <c r="XDL122" s="4"/>
      <c r="XDM122" s="12"/>
      <c r="XDN122" s="4"/>
      <c r="XDP122" s="4"/>
      <c r="XDT122" s="4"/>
      <c r="XDU122" s="12"/>
      <c r="XDV122" s="4"/>
      <c r="XDX122" s="4"/>
      <c r="XEB122" s="4"/>
      <c r="XEC122" s="12"/>
      <c r="XED122" s="4"/>
      <c r="XEF122" s="4"/>
      <c r="XEJ122" s="4"/>
      <c r="XEK122" s="12"/>
      <c r="XEL122" s="4"/>
      <c r="XEN122" s="4"/>
      <c r="XER122" s="4"/>
      <c r="XES122" s="12"/>
      <c r="XET122" s="4"/>
      <c r="XEV122" s="4"/>
      <c r="XEZ122" s="4"/>
      <c r="XFA122" s="12"/>
      <c r="XFB122" s="4"/>
      <c r="XFD122" s="4"/>
    </row>
    <row r="123" spans="1:1024 1027:2048 2051:3072 3075:4096 4099:5120 5123:6144 6147:7168 7171:8192 8195:9216 9219:10240 10243:11264 11267:12288 12291:13312 13315:14336 14339:15360 15363:16384" x14ac:dyDescent="0.3">
      <c r="D123" s="4"/>
      <c r="E123" s="12"/>
      <c r="F123" s="4"/>
      <c r="H123" s="4"/>
    </row>
    <row r="124" spans="1:1024 1027:2048 2051:3072 3075:4096 4099:5120 5123:6144 6147:7168 7171:8192 8195:9216 9219:10240 10243:11264 11267:12288 12291:13312 13315:14336 14339:15360 15363:16384" x14ac:dyDescent="0.3">
      <c r="C124" s="1" t="s">
        <v>8</v>
      </c>
      <c r="D124" s="4" t="str" cm="1">
        <f t="array" ref="D124:F124">IFERROR(VLOOKUP(C124,[1]MA!$A$6:$D$32,{2,3,4},0),IFERROR(VLOOKUP(C124,[1]MO!$A$6:$D$26,{2,3,4},0),IFERROR(VLOOKUP(C124,[1]MQ!$A$6:$D$26,{2,3,4},0),IFERROR(VLOOKUP(C124,[1]BA!$A$6:$H$184,{2,5,8},0),{"No encontrado","X","X"}))))</f>
        <v>ALBAÑIL, OFICIAL</v>
      </c>
      <c r="E124" s="12" t="str">
        <v>JOR</v>
      </c>
      <c r="F124" s="4">
        <v>816.79</v>
      </c>
      <c r="G124" s="1">
        <v>2</v>
      </c>
      <c r="H124" s="4">
        <f t="shared" ref="H124:H125" si="10238">G124*F124</f>
        <v>1633.58</v>
      </c>
    </row>
    <row r="125" spans="1:1024 1027:2048 2051:3072 3075:4096 4099:5120 5123:6144 6147:7168 7171:8192 8195:9216 9219:10240 10243:11264 11267:12288 12291:13312 13315:14336 14339:15360 15363:16384" x14ac:dyDescent="0.3">
      <c r="C125" s="1" t="s">
        <v>11</v>
      </c>
      <c r="D125" s="4" t="str" cm="1">
        <f t="array" ref="D125:F125">IFERROR(VLOOKUP(C125,[1]MA!$A$6:$D$32,{2,3,4},0),IFERROR(VLOOKUP(C125,[1]MO!$A$6:$D$26,{2,3,4},0),IFERROR(VLOOKUP(C125,[1]MQ!$A$6:$D$26,{2,3,4},0),IFERROR(VLOOKUP(C125,[1]BA!$A$6:$H$184,{2,5,8},0),{"No encontrado","X","X"}))))</f>
        <v xml:space="preserve">AYUDANTE GENERAL </v>
      </c>
      <c r="E125" s="12" t="str">
        <v>JOR</v>
      </c>
      <c r="F125" s="4">
        <v>620.70000000000005</v>
      </c>
      <c r="G125" s="1">
        <v>2</v>
      </c>
      <c r="H125" s="4">
        <f t="shared" si="10238"/>
        <v>1241.4000000000001</v>
      </c>
    </row>
    <row r="127" spans="1:1024 1027:2048 2051:3072 3075:4096 4099:5120 5123:6144 6147:7168 7171:8192 8195:9216 9219:10240 10243:11264 11267:12288 12291:13312 13315:14336 14339:15360 15363:16384" x14ac:dyDescent="0.3">
      <c r="C127" s="15" t="str">
        <f>[1]k!$A$10</f>
        <v>HE001</v>
      </c>
      <c r="D127" s="16" t="str">
        <f>[1]k!$B$10</f>
        <v>HERRAMIENTA MENOR</v>
      </c>
      <c r="E127" s="17" t="s">
        <v>33</v>
      </c>
      <c r="F127" s="18">
        <f>SUM(H124:H125)</f>
        <v>2874.98</v>
      </c>
      <c r="G127" s="16">
        <f>[1]k!$D$10</f>
        <v>0.03</v>
      </c>
      <c r="H127" s="16">
        <f>G127*F127</f>
        <v>86.25</v>
      </c>
    </row>
    <row r="128" spans="1:1024 1027:2048 2051:3072 3075:4096 4099:5120 5123:6144 6147:7168 7171:8192 8195:9216 9219:10240 10243:11264 11267:12288 12291:13312 13315:14336 14339:15360 15363:16384" x14ac:dyDescent="0.3">
      <c r="C128" s="15" t="str">
        <f>[1]k!$A$11</f>
        <v>HE002</v>
      </c>
      <c r="D128" s="16" t="str">
        <f>[1]k!$B$11</f>
        <v>MANDO INTERMEDIO</v>
      </c>
      <c r="E128" s="17" t="s">
        <v>33</v>
      </c>
      <c r="F128" s="16">
        <f>F127</f>
        <v>2874.98</v>
      </c>
      <c r="G128" s="16">
        <f>[1]k!$D$11</f>
        <v>0.1</v>
      </c>
      <c r="H128" s="16">
        <f>G128*F128</f>
        <v>287.5</v>
      </c>
    </row>
    <row r="129" spans="1:10" x14ac:dyDescent="0.3">
      <c r="C129" s="15" t="str">
        <f>[1]k!$A$12</f>
        <v>HE003</v>
      </c>
      <c r="D129" s="16" t="str">
        <f>[1]k!$B$12</f>
        <v>EQUIPO DE SEGURIDAD</v>
      </c>
      <c r="E129" s="17" t="s">
        <v>33</v>
      </c>
      <c r="F129" s="16">
        <f t="shared" ref="F129:F131" si="10239">F128</f>
        <v>2874.98</v>
      </c>
      <c r="G129" s="16">
        <f>[1]k!$D$12</f>
        <v>0.01</v>
      </c>
      <c r="H129" s="16">
        <f>G129*F129</f>
        <v>28.75</v>
      </c>
    </row>
    <row r="130" spans="1:10" x14ac:dyDescent="0.3">
      <c r="C130" s="15" t="str">
        <f>[1]k!$A$13</f>
        <v>HE004</v>
      </c>
      <c r="D130" s="16" t="str">
        <f>[1]k!$B$13</f>
        <v>PRESTACIONES S.S.</v>
      </c>
      <c r="E130" s="17" t="s">
        <v>33</v>
      </c>
      <c r="F130" s="16">
        <f t="shared" si="10239"/>
        <v>2874.98</v>
      </c>
      <c r="G130" s="16">
        <f>[1]k!$D$13</f>
        <v>0</v>
      </c>
      <c r="H130" s="16">
        <f>G130*F130</f>
        <v>0</v>
      </c>
    </row>
    <row r="131" spans="1:10" x14ac:dyDescent="0.3">
      <c r="C131" s="15" t="str">
        <f>[1]k!$A$14</f>
        <v>HE005</v>
      </c>
      <c r="D131" s="16" t="str">
        <f>[1]k!$B$14</f>
        <v>IMPUESTO SOBRE NOMINA</v>
      </c>
      <c r="E131" s="17" t="s">
        <v>33</v>
      </c>
      <c r="F131" s="16">
        <f t="shared" si="10239"/>
        <v>2874.98</v>
      </c>
      <c r="G131" s="16">
        <f>[1]k!$D$14</f>
        <v>0</v>
      </c>
      <c r="H131" s="16">
        <f>G131*F131</f>
        <v>0</v>
      </c>
    </row>
    <row r="133" spans="1:10" x14ac:dyDescent="0.3">
      <c r="C133" s="19" t="str">
        <f>[1]k!$A$2</f>
        <v>CD</v>
      </c>
      <c r="D133" s="19" t="str">
        <f>[1]k!$B$2</f>
        <v>COSTO DIRECTO</v>
      </c>
      <c r="E133" s="20"/>
      <c r="F133" s="21"/>
      <c r="G133" s="21"/>
      <c r="H133" s="21"/>
    </row>
    <row r="134" spans="1:10" x14ac:dyDescent="0.3">
      <c r="C134" s="19" t="str">
        <f>[1]k!$A$3</f>
        <v>IO</v>
      </c>
      <c r="D134" s="19" t="str">
        <f>[1]k!$B$3</f>
        <v>INDIRECTOS OFICINA</v>
      </c>
      <c r="E134" s="20"/>
      <c r="F134" s="22">
        <f>SUM(H115:H131)</f>
        <v>7256.32</v>
      </c>
      <c r="G134" s="23">
        <f>+k!D3</f>
        <v>0.15</v>
      </c>
      <c r="H134" s="19">
        <f>G134*F134</f>
        <v>1088.45</v>
      </c>
    </row>
    <row r="135" spans="1:10" x14ac:dyDescent="0.3">
      <c r="C135" s="19" t="str">
        <f>[1]k!$A$4</f>
        <v>IC</v>
      </c>
      <c r="D135" s="19" t="str">
        <f>[1]k!$B$4</f>
        <v>INDIRECTOS DE CAMPO</v>
      </c>
      <c r="E135" s="20"/>
      <c r="F135" s="19">
        <f>F134</f>
        <v>7256.32</v>
      </c>
      <c r="G135" s="23">
        <f>+k!D4</f>
        <v>0.2</v>
      </c>
      <c r="H135" s="19">
        <f>G135*F135</f>
        <v>1451.26</v>
      </c>
    </row>
    <row r="136" spans="1:10" x14ac:dyDescent="0.3">
      <c r="C136" s="19" t="str">
        <f>[1]k!$A$5</f>
        <v>FI</v>
      </c>
      <c r="D136" s="19" t="str">
        <f>[1]k!$B$5</f>
        <v>FINANCIAMIENTO</v>
      </c>
      <c r="E136" s="20"/>
      <c r="F136" s="19">
        <f>F135+H134+H135</f>
        <v>9796.0300000000007</v>
      </c>
      <c r="G136" s="23">
        <f>+k!D5</f>
        <v>7.9000000000000008E-3</v>
      </c>
      <c r="H136" s="19">
        <f>G136*F136</f>
        <v>77.39</v>
      </c>
    </row>
    <row r="137" spans="1:10" x14ac:dyDescent="0.3">
      <c r="C137" s="19" t="str">
        <f>[1]k!$A$6</f>
        <v>UT</v>
      </c>
      <c r="D137" s="19" t="str">
        <f>[1]k!$B$6</f>
        <v>UTILIDAD</v>
      </c>
      <c r="E137" s="20"/>
      <c r="F137" s="19">
        <f>F136+H136</f>
        <v>9873.42</v>
      </c>
      <c r="G137" s="23">
        <f>+k!D6</f>
        <v>0.05</v>
      </c>
      <c r="H137" s="19">
        <f>G137*F137</f>
        <v>493.67</v>
      </c>
    </row>
    <row r="138" spans="1:10" x14ac:dyDescent="0.3">
      <c r="C138" s="19" t="str">
        <f>[1]k!$A$7</f>
        <v>CA</v>
      </c>
      <c r="D138" s="19" t="str">
        <f>[1]k!$B$7</f>
        <v>CARGOS ADICIONALES</v>
      </c>
      <c r="E138" s="20"/>
      <c r="F138" s="19">
        <f>(F137+H137)/(1-G138)</f>
        <v>10367.09</v>
      </c>
      <c r="G138" s="23">
        <f>+k!D7</f>
        <v>0</v>
      </c>
      <c r="H138" s="19">
        <f>G138*F138</f>
        <v>0</v>
      </c>
    </row>
    <row r="139" spans="1:10" s="6" customFormat="1" x14ac:dyDescent="0.3">
      <c r="C139" s="24" t="str">
        <f>[1]k!$A$8</f>
        <v>PU</v>
      </c>
      <c r="D139" s="24" t="str">
        <f>[1]k!$B$8</f>
        <v>PRECIO UNITARIO</v>
      </c>
      <c r="E139" s="25"/>
      <c r="F139" s="24"/>
      <c r="G139" s="26"/>
      <c r="H139" s="24">
        <f>SUM(H134:H138)+F134</f>
        <v>10367.09</v>
      </c>
    </row>
    <row r="140" spans="1:10" s="6" customFormat="1" x14ac:dyDescent="0.3">
      <c r="C140" s="50"/>
      <c r="D140" s="50"/>
      <c r="E140" s="51"/>
      <c r="F140" s="50"/>
      <c r="G140" s="52"/>
      <c r="H140" s="50"/>
    </row>
    <row r="141" spans="1:10" s="6" customFormat="1" x14ac:dyDescent="0.3">
      <c r="C141" s="50"/>
      <c r="D141" s="50"/>
      <c r="E141" s="51"/>
      <c r="F141" s="50"/>
      <c r="G141" s="52"/>
      <c r="H141" s="50"/>
    </row>
    <row r="142" spans="1:10" ht="46.8" customHeight="1" x14ac:dyDescent="0.3">
      <c r="A142" s="10" t="s">
        <v>554</v>
      </c>
      <c r="B142" s="59" t="s">
        <v>607</v>
      </c>
      <c r="C142" s="59"/>
      <c r="D142" s="59"/>
      <c r="E142" s="48" t="s">
        <v>146</v>
      </c>
      <c r="F142" s="10"/>
      <c r="G142" s="10"/>
      <c r="H142" s="56">
        <f>+H167</f>
        <v>10293.08</v>
      </c>
    </row>
    <row r="144" spans="1:10" x14ac:dyDescent="0.3">
      <c r="C144" s="1" t="s">
        <v>570</v>
      </c>
      <c r="D144" s="4" t="str" cm="1">
        <f t="array" ref="D144:F144">IFERROR(VLOOKUP(C144,[1]MA!$A$6:$D$32,{2,3,4},0),IFERROR(VLOOKUP(C144,[1]MO!$A$6:$D$26,{2,3,4},0),IFERROR(VLOOKUP(C144,[1]MQ!$A$6:$D$26,{2,3,4},0),IFERROR(VLOOKUP(C144,[1]BA!$A$6:$H$184,{2,5,8},0),{"No encontrado","X","X"}))))</f>
        <v>TABICON DE CONCRETO 10X14/28</v>
      </c>
      <c r="E144" s="12" t="str">
        <v>Pza</v>
      </c>
      <c r="F144" s="4">
        <v>6.01</v>
      </c>
      <c r="G144" s="58">
        <f>ROUNDUP((1/0.29/0.15)*(2.8*1.5*4)*1.03,0)</f>
        <v>398</v>
      </c>
      <c r="H144" s="4">
        <f>G144*F144</f>
        <v>2391.98</v>
      </c>
      <c r="J144" s="1" t="s">
        <v>606</v>
      </c>
    </row>
    <row r="145" spans="3:8" ht="14.4" customHeight="1" x14ac:dyDescent="0.3">
      <c r="C145" s="1" t="s">
        <v>57</v>
      </c>
      <c r="D145" s="4" t="str" cm="1">
        <f t="array" ref="D145:F145">IFERROR(VLOOKUP(C145,[1]MA!$A$6:$D$32,{2,3,4},0),IFERROR(VLOOKUP(C145,[1]MO!$A$6:$D$26,{2,3,4},0),IFERROR(VLOOKUP(C145,[1]MQ!$A$6:$D$26,{2,3,4},0),IFERROR(VLOOKUP(C145,[1]BA!$A$6:$H$184,{2,5,8},0),{"No encontrado","X","X"}))))</f>
        <v>MORTERO CEMENTO-ARENA 1:5</v>
      </c>
      <c r="E145" s="12" t="str">
        <v>m3</v>
      </c>
      <c r="F145" s="4">
        <v>2700.91</v>
      </c>
      <c r="G145" s="40">
        <f>((0.15*0.29-0.14*0.28)*0.1*G144)*1.05</f>
        <v>0.1797</v>
      </c>
      <c r="H145" s="4">
        <f>G145*F145</f>
        <v>485.35</v>
      </c>
    </row>
    <row r="146" spans="3:8" x14ac:dyDescent="0.3">
      <c r="C146" s="1" t="s">
        <v>550</v>
      </c>
      <c r="D146" s="4" t="str" cm="1">
        <f t="array" ref="D146:F146">IFERROR(VLOOKUP(C146,[1]MA!$A$6:$D$32,{2,3,4},0),IFERROR(VLOOKUP(C146,[1]MO!$A$6:$D$26,{2,3,4},0),IFERROR(VLOOKUP(C146,[1]MQ!$A$6:$D$26,{2,3,4},0),IFERROR(VLOOKUP(C146,[1]BA!$A$6:$H$184,{2,5,8},0),{"No encontrado","X","X"}))))</f>
        <v>CIMBRA COMUN</v>
      </c>
      <c r="E146" s="12" t="str">
        <v>m2</v>
      </c>
      <c r="F146" s="4">
        <v>404.09</v>
      </c>
      <c r="G146" s="1">
        <f>((0.15*1.7)+(0.15*1.7))*2*4</f>
        <v>4.08</v>
      </c>
      <c r="H146" s="4">
        <f>(G146*F146)/10</f>
        <v>164.87</v>
      </c>
    </row>
    <row r="147" spans="3:8" x14ac:dyDescent="0.3">
      <c r="C147" s="1" t="s">
        <v>542</v>
      </c>
      <c r="D147" s="4" t="str" cm="1">
        <f t="array" ref="D147:F147">IFERROR(VLOOKUP(C147,[1]MA!$A$6:$D$32,{2,3,4},0),IFERROR(VLOOKUP(C147,[1]MO!$A$6:$D$26,{2,3,4},0),IFERROR(VLOOKUP(C147,[1]MQ!$A$6:$D$26,{2,3,4},0),IFERROR(VLOOKUP(C147,[1]BA!$A$6:$H$184,{2,5,8},0),{"No encontrado","X","X"}))))</f>
        <v>ALAMBRON 1/4</v>
      </c>
      <c r="E147" s="12" t="str">
        <v>Kg</v>
      </c>
      <c r="F147" s="4">
        <v>16</v>
      </c>
      <c r="G147" s="1">
        <f>(0.1*4+0.3+0.3)*(1.9*4/0.15)*0.249*1.03</f>
        <v>12.99</v>
      </c>
      <c r="H147" s="4">
        <f t="shared" ref="H147:H149" si="10240">G147*F147</f>
        <v>207.84</v>
      </c>
    </row>
    <row r="148" spans="3:8" x14ac:dyDescent="0.3">
      <c r="C148" s="1" t="s">
        <v>538</v>
      </c>
      <c r="D148" s="4" t="str" cm="1">
        <f t="array" ref="D148:F148">IFERROR(VLOOKUP(C148,[1]MA!$A$6:$D$32,{2,3,4},0),IFERROR(VLOOKUP(C148,[1]MO!$A$6:$D$26,{2,3,4},0),IFERROR(VLOOKUP(C148,[1]MQ!$A$6:$D$26,{2,3,4},0),IFERROR(VLOOKUP(C148,[1]BA!$A$6:$H$184,{2,5,8},0),{"No encontrado","X","X"}))))</f>
        <v>VARILLA CORRUGADA</v>
      </c>
      <c r="E148" s="12" t="str">
        <v>Kg</v>
      </c>
      <c r="F148" s="4">
        <v>18</v>
      </c>
      <c r="G148" s="1">
        <f>4*1.9*4*0.556*1.05</f>
        <v>17.75</v>
      </c>
      <c r="H148" s="4">
        <f t="shared" si="10240"/>
        <v>319.5</v>
      </c>
    </row>
    <row r="149" spans="3:8" x14ac:dyDescent="0.3">
      <c r="C149" s="1" t="s">
        <v>539</v>
      </c>
      <c r="D149" s="4" t="str" cm="1">
        <f t="array" ref="D149:F149">IFERROR(VLOOKUP(C149,[1]MA!$A$6:$D$32,{2,3,4},0),IFERROR(VLOOKUP(C149,[1]MO!$A$6:$D$26,{2,3,4},0),IFERROR(VLOOKUP(C149,[1]MQ!$A$6:$D$26,{2,3,4},0),IFERROR(VLOOKUP(C149,[1]BA!$A$6:$H$184,{2,5,8},0),{"No encontrado","X","X"}))))</f>
        <v>ALAMBRE RECOCIDO</v>
      </c>
      <c r="E149" s="12" t="str">
        <v>Kg</v>
      </c>
      <c r="F149" s="4">
        <v>22</v>
      </c>
      <c r="G149" s="1">
        <f>(G147+G148)*0.03</f>
        <v>0.92</v>
      </c>
      <c r="H149" s="4">
        <f t="shared" si="10240"/>
        <v>20.239999999999998</v>
      </c>
    </row>
    <row r="150" spans="3:8" x14ac:dyDescent="0.3">
      <c r="C150" s="1" t="s">
        <v>77</v>
      </c>
      <c r="D150" s="4" t="str" cm="1">
        <f t="array" ref="D150:F150">IFERROR(VLOOKUP(C150,[1]MA!$A$6:$D$32,{2,3,4},0),IFERROR(VLOOKUP(C150,[1]MO!$A$6:$D$26,{2,3,4},0),IFERROR(VLOOKUP(C150,[1]MQ!$A$6:$D$26,{2,3,4},0),IFERROR(VLOOKUP(C150,[1]BA!$A$6:$H$184,{2,5,8},0),{"No encontrado","X","X"}))))</f>
        <v>CONCRETO F'c= 150 Kg/cm2 TMA 3/4" HECHO EN OBRA</v>
      </c>
      <c r="E150" s="12" t="str">
        <v>m3</v>
      </c>
      <c r="F150" s="4">
        <v>2408.91</v>
      </c>
      <c r="G150" s="1">
        <f>0.15*0.15*1.5*4*1.03</f>
        <v>0.14000000000000001</v>
      </c>
      <c r="H150" s="4">
        <f t="shared" ref="H150" si="10241">G150*F150</f>
        <v>337.25</v>
      </c>
    </row>
    <row r="151" spans="3:8" x14ac:dyDescent="0.3">
      <c r="D151" s="4"/>
    </row>
    <row r="152" spans="3:8" x14ac:dyDescent="0.3">
      <c r="C152" s="1" t="s">
        <v>8</v>
      </c>
      <c r="D152" s="4" t="str" cm="1">
        <f t="array" ref="D152:F152">IFERROR(VLOOKUP(C152,[1]MA!$A$6:$D$32,{2,3,4},0),IFERROR(VLOOKUP(C152,[1]MO!$A$6:$D$26,{2,3,4},0),IFERROR(VLOOKUP(C152,[1]MQ!$A$6:$D$26,{2,3,4},0),IFERROR(VLOOKUP(C152,[1]BA!$A$6:$H$184,{2,5,8},0),{"No encontrado","X","X"}))))</f>
        <v>ALBAÑIL, OFICIAL</v>
      </c>
      <c r="E152" s="12" t="str">
        <v>JOR</v>
      </c>
      <c r="F152" s="4">
        <v>816.79</v>
      </c>
      <c r="G152" s="1">
        <v>2</v>
      </c>
      <c r="H152" s="4">
        <f>G152*F152</f>
        <v>1633.58</v>
      </c>
    </row>
    <row r="153" spans="3:8" x14ac:dyDescent="0.3">
      <c r="C153" s="1" t="s">
        <v>11</v>
      </c>
      <c r="D153" s="4" t="str" cm="1">
        <f t="array" ref="D153:F153">IFERROR(VLOOKUP(C153,[1]MA!$A$6:$D$32,{2,3,4},0),IFERROR(VLOOKUP(C153,[1]MO!$A$6:$D$26,{2,3,4},0),IFERROR(VLOOKUP(C153,[1]MQ!$A$6:$D$26,{2,3,4},0),IFERROR(VLOOKUP(C153,[1]BA!$A$6:$H$184,{2,5,8},0),{"No encontrado","X","X"}))))</f>
        <v xml:space="preserve">AYUDANTE GENERAL </v>
      </c>
      <c r="E153" s="12" t="str">
        <v>JOR</v>
      </c>
      <c r="F153" s="4">
        <v>620.70000000000005</v>
      </c>
      <c r="G153" s="1">
        <v>2</v>
      </c>
      <c r="H153" s="4">
        <f>G153*F153</f>
        <v>1241.4000000000001</v>
      </c>
    </row>
    <row r="155" spans="3:8" x14ac:dyDescent="0.3">
      <c r="C155" s="15" t="str">
        <f>[1]k!$A$10</f>
        <v>HE001</v>
      </c>
      <c r="D155" s="16" t="str">
        <f>[1]k!$B$10</f>
        <v>HERRAMIENTA MENOR</v>
      </c>
      <c r="E155" s="17" t="s">
        <v>33</v>
      </c>
      <c r="F155" s="18">
        <f>SUM(H152:H153)</f>
        <v>2874.98</v>
      </c>
      <c r="G155" s="16">
        <f>[1]k!$D$10</f>
        <v>0.03</v>
      </c>
      <c r="H155" s="16">
        <f>G155*F155</f>
        <v>86.25</v>
      </c>
    </row>
    <row r="156" spans="3:8" x14ac:dyDescent="0.3">
      <c r="C156" s="15" t="str">
        <f>[1]k!$A$11</f>
        <v>HE002</v>
      </c>
      <c r="D156" s="16" t="str">
        <f>[1]k!$B$11</f>
        <v>MANDO INTERMEDIO</v>
      </c>
      <c r="E156" s="17" t="s">
        <v>33</v>
      </c>
      <c r="F156" s="16">
        <f>F155</f>
        <v>2874.98</v>
      </c>
      <c r="G156" s="16">
        <f>[1]k!$D$11</f>
        <v>0.1</v>
      </c>
      <c r="H156" s="16">
        <f>G156*F156</f>
        <v>287.5</v>
      </c>
    </row>
    <row r="157" spans="3:8" x14ac:dyDescent="0.3">
      <c r="C157" s="15" t="str">
        <f>[1]k!$A$12</f>
        <v>HE003</v>
      </c>
      <c r="D157" s="16" t="str">
        <f>[1]k!$B$12</f>
        <v>EQUIPO DE SEGURIDAD</v>
      </c>
      <c r="E157" s="17" t="s">
        <v>33</v>
      </c>
      <c r="F157" s="16">
        <f t="shared" ref="F157:F159" si="10242">F156</f>
        <v>2874.98</v>
      </c>
      <c r="G157" s="16">
        <f>[1]k!$D$12</f>
        <v>0.01</v>
      </c>
      <c r="H157" s="16">
        <f>G157*F157</f>
        <v>28.75</v>
      </c>
    </row>
    <row r="158" spans="3:8" x14ac:dyDescent="0.3">
      <c r="C158" s="15" t="str">
        <f>[1]k!$A$13</f>
        <v>HE004</v>
      </c>
      <c r="D158" s="16" t="str">
        <f>[1]k!$B$13</f>
        <v>PRESTACIONES S.S.</v>
      </c>
      <c r="E158" s="17" t="s">
        <v>33</v>
      </c>
      <c r="F158" s="16">
        <f t="shared" si="10242"/>
        <v>2874.98</v>
      </c>
      <c r="G158" s="16">
        <f>[1]k!$D$13</f>
        <v>0</v>
      </c>
      <c r="H158" s="16">
        <f>G158*F158</f>
        <v>0</v>
      </c>
    </row>
    <row r="159" spans="3:8" x14ac:dyDescent="0.3">
      <c r="C159" s="15" t="str">
        <f>[1]k!$A$14</f>
        <v>HE005</v>
      </c>
      <c r="D159" s="16" t="str">
        <f>[1]k!$B$14</f>
        <v>IMPUESTO SOBRE NOMINA</v>
      </c>
      <c r="E159" s="17" t="s">
        <v>33</v>
      </c>
      <c r="F159" s="16">
        <f t="shared" si="10242"/>
        <v>2874.98</v>
      </c>
      <c r="G159" s="16">
        <f>[1]k!$D$14</f>
        <v>0</v>
      </c>
      <c r="H159" s="16">
        <f>G159*F159</f>
        <v>0</v>
      </c>
    </row>
    <row r="161" spans="1:8" x14ac:dyDescent="0.3">
      <c r="C161" s="19" t="str">
        <f>[1]k!$A$2</f>
        <v>CD</v>
      </c>
      <c r="D161" s="19" t="str">
        <f>[1]k!$B$2</f>
        <v>COSTO DIRECTO</v>
      </c>
      <c r="E161" s="20"/>
      <c r="F161" s="21"/>
      <c r="G161" s="21"/>
      <c r="H161" s="21"/>
    </row>
    <row r="162" spans="1:8" x14ac:dyDescent="0.3">
      <c r="C162" s="19" t="str">
        <f>[1]k!$A$3</f>
        <v>IO</v>
      </c>
      <c r="D162" s="19" t="str">
        <f>[1]k!$B$3</f>
        <v>INDIRECTOS OFICINA</v>
      </c>
      <c r="E162" s="20"/>
      <c r="F162" s="22">
        <f>SUM(H144:H159)</f>
        <v>7204.51</v>
      </c>
      <c r="G162" s="23">
        <f>+k!D3</f>
        <v>0.15</v>
      </c>
      <c r="H162" s="19">
        <f>G162*F162</f>
        <v>1080.68</v>
      </c>
    </row>
    <row r="163" spans="1:8" x14ac:dyDescent="0.3">
      <c r="C163" s="19" t="str">
        <f>[1]k!$A$4</f>
        <v>IC</v>
      </c>
      <c r="D163" s="19" t="str">
        <f>[1]k!$B$4</f>
        <v>INDIRECTOS DE CAMPO</v>
      </c>
      <c r="E163" s="20"/>
      <c r="F163" s="19">
        <f>F162</f>
        <v>7204.51</v>
      </c>
      <c r="G163" s="23">
        <f>+k!D4</f>
        <v>0.2</v>
      </c>
      <c r="H163" s="19">
        <f>G163*F163</f>
        <v>1440.9</v>
      </c>
    </row>
    <row r="164" spans="1:8" x14ac:dyDescent="0.3">
      <c r="C164" s="19" t="str">
        <f>[1]k!$A$5</f>
        <v>FI</v>
      </c>
      <c r="D164" s="19" t="str">
        <f>[1]k!$B$5</f>
        <v>FINANCIAMIENTO</v>
      </c>
      <c r="E164" s="20"/>
      <c r="F164" s="19">
        <f>F163+H162+H163</f>
        <v>9726.09</v>
      </c>
      <c r="G164" s="23">
        <f>+k!D5</f>
        <v>7.9000000000000008E-3</v>
      </c>
      <c r="H164" s="19">
        <f>G164*F164</f>
        <v>76.84</v>
      </c>
    </row>
    <row r="165" spans="1:8" x14ac:dyDescent="0.3">
      <c r="C165" s="19" t="str">
        <f>[1]k!$A$6</f>
        <v>UT</v>
      </c>
      <c r="D165" s="19" t="str">
        <f>[1]k!$B$6</f>
        <v>UTILIDAD</v>
      </c>
      <c r="E165" s="20"/>
      <c r="F165" s="19">
        <f>F164+H164</f>
        <v>9802.93</v>
      </c>
      <c r="G165" s="23">
        <f>+k!D6</f>
        <v>0.05</v>
      </c>
      <c r="H165" s="19">
        <f>G165*F165</f>
        <v>490.15</v>
      </c>
    </row>
    <row r="166" spans="1:8" x14ac:dyDescent="0.3">
      <c r="C166" s="19" t="str">
        <f>[1]k!$A$7</f>
        <v>CA</v>
      </c>
      <c r="D166" s="19" t="str">
        <f>[1]k!$B$7</f>
        <v>CARGOS ADICIONALES</v>
      </c>
      <c r="E166" s="20"/>
      <c r="F166" s="19">
        <f>(F165+H165)/(1-G166)</f>
        <v>10293.08</v>
      </c>
      <c r="G166" s="23">
        <f>+k!D7</f>
        <v>0</v>
      </c>
      <c r="H166" s="19">
        <f>G166*F166</f>
        <v>0</v>
      </c>
    </row>
    <row r="167" spans="1:8" x14ac:dyDescent="0.3">
      <c r="A167" s="6"/>
      <c r="B167" s="6"/>
      <c r="C167" s="24" t="str">
        <f>[1]k!$A$8</f>
        <v>PU</v>
      </c>
      <c r="D167" s="24" t="str">
        <f>[1]k!$B$8</f>
        <v>PRECIO UNITARIO</v>
      </c>
      <c r="E167" s="25"/>
      <c r="F167" s="24"/>
      <c r="G167" s="26"/>
      <c r="H167" s="24">
        <f>SUM(H162:H166)+F162</f>
        <v>10293.08</v>
      </c>
    </row>
    <row r="168" spans="1:8" x14ac:dyDescent="0.3">
      <c r="A168" s="6"/>
      <c r="B168" s="6"/>
      <c r="C168" s="50"/>
      <c r="D168" s="50"/>
      <c r="E168" s="51"/>
      <c r="F168" s="50"/>
      <c r="G168" s="52"/>
      <c r="H168" s="50"/>
    </row>
    <row r="170" spans="1:8" ht="39.6" customHeight="1" x14ac:dyDescent="0.3">
      <c r="A170" s="10" t="s">
        <v>577</v>
      </c>
      <c r="B170" s="60" t="s">
        <v>574</v>
      </c>
      <c r="C170" s="60"/>
      <c r="D170" s="60"/>
      <c r="E170" s="48" t="s">
        <v>146</v>
      </c>
      <c r="H170" s="56">
        <f>H188</f>
        <v>1290.98</v>
      </c>
    </row>
    <row r="171" spans="1:8" x14ac:dyDescent="0.3">
      <c r="E171" s="1"/>
    </row>
    <row r="172" spans="1:8" x14ac:dyDescent="0.3">
      <c r="C172" s="1" t="s">
        <v>575</v>
      </c>
      <c r="D172" s="4" t="str" cm="1">
        <f t="array" ref="D172:F172">IFERROR(VLOOKUP(C172,[1]MA!$A$6:$D$32,{2,3,4},0),IFERROR(VLOOKUP(C172,[1]MO!$A$6:$D$26,{2,3,4},0),IFERROR(VLOOKUP(C172,[1]MQ!$A$6:$D$26,{2,3,4},0),IFERROR(VLOOKUP(C172,[1]BA!$A$6:$H$184,{2,5,8},0),{"No encontrado","X","X"}))))</f>
        <v>TEPETATE</v>
      </c>
      <c r="E172" s="12" t="str">
        <v>m3</v>
      </c>
      <c r="F172" s="4">
        <v>350</v>
      </c>
      <c r="G172" s="1">
        <f>0.03*1.5*3.1*4</f>
        <v>0.56000000000000005</v>
      </c>
      <c r="H172" s="4">
        <f>G172*F172</f>
        <v>196</v>
      </c>
    </row>
    <row r="173" spans="1:8" x14ac:dyDescent="0.3">
      <c r="D173" s="4"/>
      <c r="E173" s="12"/>
      <c r="F173" s="4"/>
      <c r="H173" s="4"/>
    </row>
    <row r="174" spans="1:8" x14ac:dyDescent="0.3">
      <c r="C174" s="1" t="s">
        <v>11</v>
      </c>
      <c r="D174" s="4" t="str" cm="1">
        <f t="array" ref="D174:F174">IFERROR(VLOOKUP(C174,[1]MA!$A$6:$D$32,{2,3,4},0),IFERROR(VLOOKUP(C174,[1]MO!$A$6:$D$26,{2,3,4},0),IFERROR(VLOOKUP(C174,[1]MQ!$A$6:$D$26,{2,3,4},0),IFERROR(VLOOKUP(C174,[1]BA!$A$6:$H$184,{2,5,8},0),{"No encontrado","X","X"}))))</f>
        <v xml:space="preserve">AYUDANTE GENERAL </v>
      </c>
      <c r="E174" s="12" t="str">
        <v>JOR</v>
      </c>
      <c r="F174" s="4">
        <v>620.70000000000005</v>
      </c>
      <c r="G174" s="1">
        <v>1</v>
      </c>
      <c r="H174" s="4">
        <f t="shared" ref="H174" si="10243">G174*F174</f>
        <v>620.70000000000005</v>
      </c>
    </row>
    <row r="176" spans="1:8" x14ac:dyDescent="0.3">
      <c r="C176" s="15" t="str">
        <f>[1]k!$A$10</f>
        <v>HE001</v>
      </c>
      <c r="D176" s="16" t="str">
        <f>[1]k!$B$10</f>
        <v>HERRAMIENTA MENOR</v>
      </c>
      <c r="E176" s="17" t="s">
        <v>33</v>
      </c>
      <c r="F176" s="18">
        <f>SUM(H174:H174)</f>
        <v>620.70000000000005</v>
      </c>
      <c r="G176" s="16">
        <f>[1]k!$D$10</f>
        <v>0.03</v>
      </c>
      <c r="H176" s="16">
        <f>G176*F176</f>
        <v>18.62</v>
      </c>
    </row>
    <row r="177" spans="1:8" x14ac:dyDescent="0.3">
      <c r="C177" s="15" t="str">
        <f>[1]k!$A$11</f>
        <v>HE002</v>
      </c>
      <c r="D177" s="16" t="str">
        <f>[1]k!$B$11</f>
        <v>MANDO INTERMEDIO</v>
      </c>
      <c r="E177" s="17" t="s">
        <v>33</v>
      </c>
      <c r="F177" s="16">
        <f>F176</f>
        <v>620.70000000000005</v>
      </c>
      <c r="G177" s="16">
        <f>[1]k!$D$11</f>
        <v>0.1</v>
      </c>
      <c r="H177" s="16">
        <f>G177*F177</f>
        <v>62.07</v>
      </c>
    </row>
    <row r="178" spans="1:8" x14ac:dyDescent="0.3">
      <c r="C178" s="15" t="str">
        <f>[1]k!$A$12</f>
        <v>HE003</v>
      </c>
      <c r="D178" s="16" t="str">
        <f>[1]k!$B$12</f>
        <v>EQUIPO DE SEGURIDAD</v>
      </c>
      <c r="E178" s="17" t="s">
        <v>33</v>
      </c>
      <c r="F178" s="16">
        <f t="shared" ref="F178:F180" si="10244">F177</f>
        <v>620.70000000000005</v>
      </c>
      <c r="G178" s="16">
        <f>[1]k!$D$12</f>
        <v>0.01</v>
      </c>
      <c r="H178" s="16">
        <f>G178*F178</f>
        <v>6.21</v>
      </c>
    </row>
    <row r="179" spans="1:8" x14ac:dyDescent="0.3">
      <c r="C179" s="15" t="str">
        <f>[1]k!$A$13</f>
        <v>HE004</v>
      </c>
      <c r="D179" s="16" t="str">
        <f>[1]k!$B$13</f>
        <v>PRESTACIONES S.S.</v>
      </c>
      <c r="E179" s="17" t="s">
        <v>33</v>
      </c>
      <c r="F179" s="16">
        <f t="shared" si="10244"/>
        <v>620.70000000000005</v>
      </c>
      <c r="G179" s="16">
        <f>[1]k!$D$13</f>
        <v>0</v>
      </c>
      <c r="H179" s="16">
        <f>G179*F179</f>
        <v>0</v>
      </c>
    </row>
    <row r="180" spans="1:8" x14ac:dyDescent="0.3">
      <c r="C180" s="15" t="str">
        <f>[1]k!$A$14</f>
        <v>HE005</v>
      </c>
      <c r="D180" s="16" t="str">
        <f>[1]k!$B$14</f>
        <v>IMPUESTO SOBRE NOMINA</v>
      </c>
      <c r="E180" s="17" t="s">
        <v>33</v>
      </c>
      <c r="F180" s="16">
        <f t="shared" si="10244"/>
        <v>620.70000000000005</v>
      </c>
      <c r="G180" s="16">
        <f>[1]k!$D$14</f>
        <v>0</v>
      </c>
      <c r="H180" s="16">
        <f>G180*F180</f>
        <v>0</v>
      </c>
    </row>
    <row r="182" spans="1:8" x14ac:dyDescent="0.3">
      <c r="C182" s="19" t="str">
        <f>[1]k!$A$2</f>
        <v>CD</v>
      </c>
      <c r="D182" s="19" t="str">
        <f>[1]k!$B$2</f>
        <v>COSTO DIRECTO</v>
      </c>
      <c r="E182" s="20"/>
      <c r="F182" s="21"/>
      <c r="G182" s="21"/>
      <c r="H182" s="21"/>
    </row>
    <row r="183" spans="1:8" x14ac:dyDescent="0.3">
      <c r="C183" s="19" t="str">
        <f>[1]k!$A$3</f>
        <v>IO</v>
      </c>
      <c r="D183" s="19" t="str">
        <f>[1]k!$B$3</f>
        <v>INDIRECTOS OFICINA</v>
      </c>
      <c r="E183" s="20"/>
      <c r="F183" s="22">
        <f>SUM(H172:H180)</f>
        <v>903.6</v>
      </c>
      <c r="G183" s="23">
        <f>+k!D3</f>
        <v>0.15</v>
      </c>
      <c r="H183" s="19">
        <f>G183*F183</f>
        <v>135.54</v>
      </c>
    </row>
    <row r="184" spans="1:8" x14ac:dyDescent="0.3">
      <c r="C184" s="19" t="str">
        <f>[1]k!$A$4</f>
        <v>IC</v>
      </c>
      <c r="D184" s="19" t="str">
        <f>[1]k!$B$4</f>
        <v>INDIRECTOS DE CAMPO</v>
      </c>
      <c r="E184" s="20"/>
      <c r="F184" s="19">
        <f>F183</f>
        <v>903.6</v>
      </c>
      <c r="G184" s="23">
        <f>+k!D4</f>
        <v>0.2</v>
      </c>
      <c r="H184" s="19">
        <f>G184*F184</f>
        <v>180.72</v>
      </c>
    </row>
    <row r="185" spans="1:8" x14ac:dyDescent="0.3">
      <c r="C185" s="19" t="str">
        <f>[1]k!$A$5</f>
        <v>FI</v>
      </c>
      <c r="D185" s="19" t="str">
        <f>[1]k!$B$5</f>
        <v>FINANCIAMIENTO</v>
      </c>
      <c r="E185" s="20"/>
      <c r="F185" s="19">
        <f>F184+H183+H184</f>
        <v>1219.8599999999999</v>
      </c>
      <c r="G185" s="23">
        <f>+k!D5</f>
        <v>7.9000000000000008E-3</v>
      </c>
      <c r="H185" s="19">
        <f>G185*F185</f>
        <v>9.64</v>
      </c>
    </row>
    <row r="186" spans="1:8" x14ac:dyDescent="0.3">
      <c r="C186" s="19" t="str">
        <f>[1]k!$A$6</f>
        <v>UT</v>
      </c>
      <c r="D186" s="19" t="str">
        <f>[1]k!$B$6</f>
        <v>UTILIDAD</v>
      </c>
      <c r="E186" s="20"/>
      <c r="F186" s="19">
        <f>F185+H185</f>
        <v>1229.5</v>
      </c>
      <c r="G186" s="23">
        <f>+k!D6</f>
        <v>0.05</v>
      </c>
      <c r="H186" s="19">
        <f>G186*F186</f>
        <v>61.48</v>
      </c>
    </row>
    <row r="187" spans="1:8" x14ac:dyDescent="0.3">
      <c r="C187" s="19" t="str">
        <f>[1]k!$A$7</f>
        <v>CA</v>
      </c>
      <c r="D187" s="19" t="str">
        <f>[1]k!$B$7</f>
        <v>CARGOS ADICIONALES</v>
      </c>
      <c r="E187" s="20"/>
      <c r="F187" s="19">
        <f>(F186+H186)/(1-G187)</f>
        <v>1290.98</v>
      </c>
      <c r="G187" s="23">
        <f>+k!D7</f>
        <v>0</v>
      </c>
      <c r="H187" s="19">
        <f>G187*F187</f>
        <v>0</v>
      </c>
    </row>
    <row r="188" spans="1:8" x14ac:dyDescent="0.3">
      <c r="A188" s="6"/>
      <c r="B188" s="6"/>
      <c r="C188" s="24" t="str">
        <f>[1]k!$A$8</f>
        <v>PU</v>
      </c>
      <c r="D188" s="24" t="str">
        <f>[1]k!$B$8</f>
        <v>PRECIO UNITARIO</v>
      </c>
      <c r="E188" s="25"/>
      <c r="F188" s="24"/>
      <c r="G188" s="26"/>
      <c r="H188" s="24">
        <f>SUM(H183:H187)+F183</f>
        <v>1290.98</v>
      </c>
    </row>
    <row r="189" spans="1:8" x14ac:dyDescent="0.3">
      <c r="A189" s="6"/>
      <c r="B189" s="6"/>
      <c r="C189" s="50"/>
      <c r="D189" s="50"/>
      <c r="E189" s="51"/>
      <c r="F189" s="50"/>
      <c r="G189" s="52"/>
      <c r="H189" s="50"/>
    </row>
    <row r="190" spans="1:8" x14ac:dyDescent="0.3">
      <c r="A190" s="6"/>
      <c r="B190" s="6"/>
      <c r="C190" s="50"/>
      <c r="D190" s="50"/>
      <c r="E190" s="51"/>
      <c r="F190" s="50"/>
      <c r="G190" s="52"/>
      <c r="H190" s="50"/>
    </row>
    <row r="191" spans="1:8" ht="30.6" customHeight="1" x14ac:dyDescent="0.3">
      <c r="A191" s="10" t="s">
        <v>579</v>
      </c>
      <c r="B191" s="62" t="s">
        <v>578</v>
      </c>
      <c r="C191" s="62"/>
      <c r="D191" s="62"/>
      <c r="E191" s="48" t="s">
        <v>146</v>
      </c>
      <c r="H191" s="56">
        <f>H210</f>
        <v>24925.39</v>
      </c>
    </row>
    <row r="192" spans="1:8" x14ac:dyDescent="0.3">
      <c r="E192" s="1"/>
    </row>
    <row r="193" spans="3:8" x14ac:dyDescent="0.3">
      <c r="C193" s="1" t="s">
        <v>567</v>
      </c>
      <c r="D193" s="4" t="str" cm="1">
        <f t="array" ref="D193:F193">IFERROR(VLOOKUP(C193,[1]MA!$A$6:$D$32,{2,3,4},0),IFERROR(VLOOKUP(C193,[1]MO!$A$6:$D$26,{2,3,4},0),IFERROR(VLOOKUP(C193,[1]MQ!$A$6:$D$26,{2,3,4},0),IFERROR(VLOOKUP(C193,[1]BA!$A$6:$H$184,{2,5,8},0),{"No encontrado","X","X"}))))</f>
        <v>CISTERNA PREFABRICADA 5000 L</v>
      </c>
      <c r="E193" s="12" t="str">
        <v>Pza</v>
      </c>
      <c r="F193" s="4">
        <v>17241.38</v>
      </c>
      <c r="G193" s="1">
        <v>1</v>
      </c>
      <c r="H193" s="4">
        <f>G193*F193</f>
        <v>17241.38</v>
      </c>
    </row>
    <row r="194" spans="3:8" x14ac:dyDescent="0.3">
      <c r="D194" s="4"/>
      <c r="E194" s="12"/>
      <c r="F194" s="4"/>
      <c r="H194" s="4"/>
    </row>
    <row r="195" spans="3:8" x14ac:dyDescent="0.3">
      <c r="C195" s="1" t="s">
        <v>8</v>
      </c>
      <c r="D195" s="4" t="str" cm="1">
        <f t="array" ref="D195:F195">IFERROR(VLOOKUP(C195,[1]MA!$A$6:$D$32,{2,3,4},0),IFERROR(VLOOKUP(C195,[1]MO!$A$6:$D$26,{2,3,4},0),IFERROR(VLOOKUP(C195,[1]MQ!$A$6:$D$26,{2,3,4},0),IFERROR(VLOOKUP(C195,[1]BA!$A$6:$H$184,{2,5,8},0),{"No encontrado","X","X"}))))</f>
        <v>ALBAÑIL, OFICIAL</v>
      </c>
      <c r="E195" s="12" t="str">
        <v>JOR</v>
      </c>
      <c r="F195" s="4">
        <v>816.79</v>
      </c>
      <c r="G195" s="49">
        <f>1/8</f>
        <v>0.125</v>
      </c>
      <c r="H195" s="4">
        <f>G195*F195</f>
        <v>102.1</v>
      </c>
    </row>
    <row r="196" spans="3:8" x14ac:dyDescent="0.3">
      <c r="C196" s="1" t="s">
        <v>11</v>
      </c>
      <c r="D196" s="4" t="str" cm="1">
        <f t="array" ref="D196:F196">IFERROR(VLOOKUP(C196,[1]MA!$A$6:$D$32,{2,3,4},0),IFERROR(VLOOKUP(C196,[1]MO!$A$6:$D$26,{2,3,4},0),IFERROR(VLOOKUP(C196,[1]MQ!$A$6:$D$26,{2,3,4},0),IFERROR(VLOOKUP(C196,[1]BA!$A$6:$H$184,{2,5,8},0),{"No encontrado","X","X"}))))</f>
        <v xml:space="preserve">AYUDANTE GENERAL </v>
      </c>
      <c r="E196" s="12" t="str">
        <v>JOR</v>
      </c>
      <c r="F196" s="4">
        <v>620.70000000000005</v>
      </c>
      <c r="G196" s="49">
        <f>1/8</f>
        <v>0.125</v>
      </c>
      <c r="H196" s="4">
        <f t="shared" ref="H196" si="10245">G196*F196</f>
        <v>77.59</v>
      </c>
    </row>
    <row r="198" spans="3:8" x14ac:dyDescent="0.3">
      <c r="C198" s="15" t="str">
        <f>[1]k!$A$10</f>
        <v>HE001</v>
      </c>
      <c r="D198" s="16" t="str">
        <f>[1]k!$B$10</f>
        <v>HERRAMIENTA MENOR</v>
      </c>
      <c r="E198" s="17" t="s">
        <v>33</v>
      </c>
      <c r="F198" s="18">
        <f>SUM(H195:H196)</f>
        <v>179.69</v>
      </c>
      <c r="G198" s="16">
        <f>[1]k!$D$10</f>
        <v>0.03</v>
      </c>
      <c r="H198" s="16">
        <f>G198*F198</f>
        <v>5.39</v>
      </c>
    </row>
    <row r="199" spans="3:8" x14ac:dyDescent="0.3">
      <c r="C199" s="15" t="str">
        <f>[1]k!$A$11</f>
        <v>HE002</v>
      </c>
      <c r="D199" s="16" t="str">
        <f>[1]k!$B$11</f>
        <v>MANDO INTERMEDIO</v>
      </c>
      <c r="E199" s="17" t="s">
        <v>33</v>
      </c>
      <c r="F199" s="16">
        <f>F198</f>
        <v>179.69</v>
      </c>
      <c r="G199" s="16">
        <f>[1]k!$D$11</f>
        <v>0.1</v>
      </c>
      <c r="H199" s="16">
        <f>G199*F199</f>
        <v>17.97</v>
      </c>
    </row>
    <row r="200" spans="3:8" x14ac:dyDescent="0.3">
      <c r="C200" s="15" t="str">
        <f>[1]k!$A$12</f>
        <v>HE003</v>
      </c>
      <c r="D200" s="16" t="str">
        <f>[1]k!$B$12</f>
        <v>EQUIPO DE SEGURIDAD</v>
      </c>
      <c r="E200" s="17" t="s">
        <v>33</v>
      </c>
      <c r="F200" s="16">
        <f t="shared" ref="F200:F202" si="10246">F199</f>
        <v>179.69</v>
      </c>
      <c r="G200" s="16">
        <f>[1]k!$D$12</f>
        <v>0.01</v>
      </c>
      <c r="H200" s="16">
        <f>G200*F200</f>
        <v>1.8</v>
      </c>
    </row>
    <row r="201" spans="3:8" x14ac:dyDescent="0.3">
      <c r="C201" s="15" t="str">
        <f>[1]k!$A$13</f>
        <v>HE004</v>
      </c>
      <c r="D201" s="16" t="str">
        <f>[1]k!$B$13</f>
        <v>PRESTACIONES S.S.</v>
      </c>
      <c r="E201" s="17" t="s">
        <v>33</v>
      </c>
      <c r="F201" s="16">
        <f t="shared" si="10246"/>
        <v>179.69</v>
      </c>
      <c r="G201" s="16">
        <f>[1]k!$D$13</f>
        <v>0</v>
      </c>
      <c r="H201" s="16">
        <f>G201*F201</f>
        <v>0</v>
      </c>
    </row>
    <row r="202" spans="3:8" x14ac:dyDescent="0.3">
      <c r="C202" s="15" t="str">
        <f>[1]k!$A$14</f>
        <v>HE005</v>
      </c>
      <c r="D202" s="16" t="str">
        <f>[1]k!$B$14</f>
        <v>IMPUESTO SOBRE NOMINA</v>
      </c>
      <c r="E202" s="17" t="s">
        <v>33</v>
      </c>
      <c r="F202" s="16">
        <f t="shared" si="10246"/>
        <v>179.69</v>
      </c>
      <c r="G202" s="16">
        <f>[1]k!$D$14</f>
        <v>0</v>
      </c>
      <c r="H202" s="16">
        <f>G202*F202</f>
        <v>0</v>
      </c>
    </row>
    <row r="204" spans="3:8" x14ac:dyDescent="0.3">
      <c r="C204" s="19" t="str">
        <f>[1]k!$A$2</f>
        <v>CD</v>
      </c>
      <c r="D204" s="19" t="str">
        <f>[1]k!$B$2</f>
        <v>COSTO DIRECTO</v>
      </c>
      <c r="E204" s="20"/>
      <c r="F204" s="21"/>
      <c r="G204" s="21"/>
      <c r="H204" s="21"/>
    </row>
    <row r="205" spans="3:8" x14ac:dyDescent="0.3">
      <c r="C205" s="19" t="str">
        <f>[1]k!$A$3</f>
        <v>IO</v>
      </c>
      <c r="D205" s="19" t="str">
        <f>[1]k!$B$3</f>
        <v>INDIRECTOS OFICINA</v>
      </c>
      <c r="E205" s="20"/>
      <c r="F205" s="22">
        <f>SUM(H193:H202)</f>
        <v>17446.23</v>
      </c>
      <c r="G205" s="23">
        <f>+k!D3</f>
        <v>0.15</v>
      </c>
      <c r="H205" s="19">
        <f>G205*F205</f>
        <v>2616.9299999999998</v>
      </c>
    </row>
    <row r="206" spans="3:8" x14ac:dyDescent="0.3">
      <c r="C206" s="19" t="str">
        <f>[1]k!$A$4</f>
        <v>IC</v>
      </c>
      <c r="D206" s="19" t="str">
        <f>[1]k!$B$4</f>
        <v>INDIRECTOS DE CAMPO</v>
      </c>
      <c r="E206" s="20"/>
      <c r="F206" s="19">
        <f>F205</f>
        <v>17446.23</v>
      </c>
      <c r="G206" s="23">
        <f>+k!D4</f>
        <v>0.2</v>
      </c>
      <c r="H206" s="19">
        <f>G206*F206</f>
        <v>3489.25</v>
      </c>
    </row>
    <row r="207" spans="3:8" x14ac:dyDescent="0.3">
      <c r="C207" s="19" t="str">
        <f>[1]k!$A$5</f>
        <v>FI</v>
      </c>
      <c r="D207" s="19" t="str">
        <f>[1]k!$B$5</f>
        <v>FINANCIAMIENTO</v>
      </c>
      <c r="E207" s="20"/>
      <c r="F207" s="19">
        <f>F206+H205+H206</f>
        <v>23552.41</v>
      </c>
      <c r="G207" s="23">
        <f>+k!D5</f>
        <v>7.9000000000000008E-3</v>
      </c>
      <c r="H207" s="19">
        <f>G207*F207</f>
        <v>186.06</v>
      </c>
    </row>
    <row r="208" spans="3:8" x14ac:dyDescent="0.3">
      <c r="C208" s="19" t="str">
        <f>[1]k!$A$6</f>
        <v>UT</v>
      </c>
      <c r="D208" s="19" t="str">
        <f>[1]k!$B$6</f>
        <v>UTILIDAD</v>
      </c>
      <c r="E208" s="20"/>
      <c r="F208" s="19">
        <f>F207+H207</f>
        <v>23738.47</v>
      </c>
      <c r="G208" s="23">
        <f>+k!D6</f>
        <v>0.05</v>
      </c>
      <c r="H208" s="19">
        <f>G208*F208</f>
        <v>1186.92</v>
      </c>
    </row>
    <row r="209" spans="1:10" x14ac:dyDescent="0.3">
      <c r="C209" s="19" t="str">
        <f>[1]k!$A$7</f>
        <v>CA</v>
      </c>
      <c r="D209" s="19" t="str">
        <f>[1]k!$B$7</f>
        <v>CARGOS ADICIONALES</v>
      </c>
      <c r="E209" s="20"/>
      <c r="F209" s="19">
        <f>(F208+H208)/(1-G209)</f>
        <v>24925.39</v>
      </c>
      <c r="G209" s="23">
        <f>+k!D7</f>
        <v>0</v>
      </c>
      <c r="H209" s="19">
        <f>G209*F209</f>
        <v>0</v>
      </c>
    </row>
    <row r="210" spans="1:10" x14ac:dyDescent="0.3">
      <c r="A210" s="6"/>
      <c r="B210" s="6"/>
      <c r="C210" s="24" t="str">
        <f>[1]k!$A$8</f>
        <v>PU</v>
      </c>
      <c r="D210" s="24" t="str">
        <f>[1]k!$B$8</f>
        <v>PRECIO UNITARIO</v>
      </c>
      <c r="E210" s="25"/>
      <c r="F210" s="24"/>
      <c r="G210" s="26"/>
      <c r="H210" s="24">
        <f>SUM(H205:H209)+F205</f>
        <v>24925.39</v>
      </c>
    </row>
    <row r="213" spans="1:10" ht="37.799999999999997" customHeight="1" x14ac:dyDescent="0.3">
      <c r="A213" s="10" t="s">
        <v>580</v>
      </c>
      <c r="B213" s="59" t="s">
        <v>608</v>
      </c>
      <c r="C213" s="59"/>
      <c r="D213" s="59"/>
      <c r="E213" s="48" t="s">
        <v>146</v>
      </c>
      <c r="H213" s="56">
        <f>H234</f>
        <v>2397.9899999999998</v>
      </c>
      <c r="J213" s="57"/>
    </row>
    <row r="214" spans="1:10" x14ac:dyDescent="0.3">
      <c r="E214" s="1"/>
    </row>
    <row r="215" spans="1:10" x14ac:dyDescent="0.3">
      <c r="C215" s="1" t="s">
        <v>542</v>
      </c>
      <c r="D215" s="4" t="str" cm="1">
        <f t="array" ref="D215:F215">IFERROR(VLOOKUP(C215,[1]MA!$A$6:$D$32,{2,3,4},0),IFERROR(VLOOKUP(C215,[1]MO!$A$6:$D$26,{2,3,4},0),IFERROR(VLOOKUP(C215,[1]MQ!$A$6:$D$26,{2,3,4},0),IFERROR(VLOOKUP(C215,[1]BA!$A$6:$H$184,{2,5,8},0),{"No encontrado","X","X"}))))</f>
        <v>ALAMBRON 1/4</v>
      </c>
      <c r="E215" s="12" t="str">
        <v>Kg</v>
      </c>
      <c r="F215" s="4">
        <v>16</v>
      </c>
      <c r="G215" s="1">
        <f>(0.15+0.15+0.1+0.1+0.03+0.03)*((3.1+3.1+2.9+2.9)/0.2)*1.03*0.249</f>
        <v>8.6199999999999992</v>
      </c>
      <c r="H215" s="4">
        <f t="shared" ref="H215:H217" si="10247">G215*F215</f>
        <v>137.91999999999999</v>
      </c>
    </row>
    <row r="216" spans="1:10" ht="14.4" customHeight="1" x14ac:dyDescent="0.3">
      <c r="C216" s="1" t="s">
        <v>538</v>
      </c>
      <c r="D216" s="4" t="str" cm="1">
        <f t="array" ref="D216:F216">IFERROR(VLOOKUP(C216,[1]MA!$A$6:$D$32,{2,3,4},0),IFERROR(VLOOKUP(C216,[1]MO!$A$6:$D$26,{2,3,4},0),IFERROR(VLOOKUP(C216,[1]MQ!$A$6:$D$26,{2,3,4},0),IFERROR(VLOOKUP(C216,[1]BA!$A$6:$H$184,{2,5,8},0),{"No encontrado","X","X"}))))</f>
        <v>VARILLA CORRUGADA</v>
      </c>
      <c r="E216" s="12" t="str">
        <v>Kg</v>
      </c>
      <c r="F216" s="4">
        <v>18</v>
      </c>
      <c r="G216" s="1">
        <f>(4*3.1*2)+(4*2.9*2)*0.556*1.05</f>
        <v>38.340000000000003</v>
      </c>
      <c r="H216" s="4">
        <f t="shared" si="10247"/>
        <v>690.12</v>
      </c>
    </row>
    <row r="217" spans="1:10" x14ac:dyDescent="0.3">
      <c r="C217" s="1" t="s">
        <v>539</v>
      </c>
      <c r="D217" s="4" t="str" cm="1">
        <f t="array" ref="D217:F217">IFERROR(VLOOKUP(C217,[1]MA!$A$6:$D$32,{2,3,4},0),IFERROR(VLOOKUP(C217,[1]MO!$A$6:$D$26,{2,3,4},0),IFERROR(VLOOKUP(C217,[1]MQ!$A$6:$D$26,{2,3,4},0),IFERROR(VLOOKUP(C217,[1]BA!$A$6:$H$184,{2,5,8},0),{"No encontrado","X","X"}))))</f>
        <v>ALAMBRE RECOCIDO</v>
      </c>
      <c r="E217" s="12" t="str">
        <v>Kg</v>
      </c>
      <c r="F217" s="4">
        <v>22</v>
      </c>
      <c r="G217" s="1">
        <f>(G215+G216)*0.03</f>
        <v>1.41</v>
      </c>
      <c r="H217" s="4">
        <f t="shared" si="10247"/>
        <v>31.02</v>
      </c>
    </row>
    <row r="218" spans="1:10" x14ac:dyDescent="0.3">
      <c r="D218" s="4"/>
    </row>
    <row r="219" spans="1:10" x14ac:dyDescent="0.3">
      <c r="C219" s="1" t="s">
        <v>8</v>
      </c>
      <c r="D219" s="4" t="str" cm="1">
        <f t="array" ref="D219:F219">IFERROR(VLOOKUP(C219,[1]MA!$A$6:$D$32,{2,3,4},0),IFERROR(VLOOKUP(C219,[1]MO!$A$6:$D$26,{2,3,4},0),IFERROR(VLOOKUP(C219,[1]MQ!$A$6:$D$26,{2,3,4},0),IFERROR(VLOOKUP(C219,[1]BA!$A$6:$H$184,{2,5,8},0),{"No encontrado","X","X"}))))</f>
        <v>ALBAÑIL, OFICIAL</v>
      </c>
      <c r="E219" s="12" t="str">
        <v>JOR</v>
      </c>
      <c r="F219" s="4">
        <v>816.79</v>
      </c>
      <c r="G219" s="1">
        <v>0.5</v>
      </c>
      <c r="H219" s="4">
        <f>G219*F219</f>
        <v>408.4</v>
      </c>
    </row>
    <row r="220" spans="1:10" x14ac:dyDescent="0.3">
      <c r="C220" s="1" t="s">
        <v>11</v>
      </c>
      <c r="D220" s="4" t="str" cm="1">
        <f t="array" ref="D220:F220">IFERROR(VLOOKUP(C220,[1]MA!$A$6:$D$32,{2,3,4},0),IFERROR(VLOOKUP(C220,[1]MO!$A$6:$D$26,{2,3,4},0),IFERROR(VLOOKUP(C220,[1]MQ!$A$6:$D$26,{2,3,4},0),IFERROR(VLOOKUP(C220,[1]BA!$A$6:$H$184,{2,5,8},0),{"No encontrado","X","X"}))))</f>
        <v xml:space="preserve">AYUDANTE GENERAL </v>
      </c>
      <c r="E220" s="12" t="str">
        <v>JOR</v>
      </c>
      <c r="F220" s="4">
        <v>620.70000000000005</v>
      </c>
      <c r="G220" s="1">
        <v>0.5</v>
      </c>
      <c r="H220" s="4">
        <f>G220*F220</f>
        <v>310.35000000000002</v>
      </c>
    </row>
    <row r="222" spans="1:10" x14ac:dyDescent="0.3">
      <c r="C222" s="15" t="str">
        <f>[1]k!$A$10</f>
        <v>HE001</v>
      </c>
      <c r="D222" s="16" t="str">
        <f>[1]k!$B$10</f>
        <v>HERRAMIENTA MENOR</v>
      </c>
      <c r="E222" s="17" t="s">
        <v>33</v>
      </c>
      <c r="F222" s="18">
        <f>SUM(H219:H220)</f>
        <v>718.75</v>
      </c>
      <c r="G222" s="16">
        <f>[1]k!$D$10</f>
        <v>0.03</v>
      </c>
      <c r="H222" s="16">
        <f>G222*F222</f>
        <v>21.56</v>
      </c>
    </row>
    <row r="223" spans="1:10" x14ac:dyDescent="0.3">
      <c r="C223" s="15" t="str">
        <f>[1]k!$A$11</f>
        <v>HE002</v>
      </c>
      <c r="D223" s="16" t="str">
        <f>[1]k!$B$11</f>
        <v>MANDO INTERMEDIO</v>
      </c>
      <c r="E223" s="17" t="s">
        <v>33</v>
      </c>
      <c r="F223" s="16">
        <f>F222</f>
        <v>718.75</v>
      </c>
      <c r="G223" s="16">
        <f>[1]k!$D$11</f>
        <v>0.1</v>
      </c>
      <c r="H223" s="16">
        <f>G223*F223</f>
        <v>71.88</v>
      </c>
    </row>
    <row r="224" spans="1:10" x14ac:dyDescent="0.3">
      <c r="C224" s="15" t="str">
        <f>[1]k!$A$12</f>
        <v>HE003</v>
      </c>
      <c r="D224" s="16" t="str">
        <f>[1]k!$B$12</f>
        <v>EQUIPO DE SEGURIDAD</v>
      </c>
      <c r="E224" s="17" t="s">
        <v>33</v>
      </c>
      <c r="F224" s="16">
        <f t="shared" ref="F224:F226" si="10248">F223</f>
        <v>718.75</v>
      </c>
      <c r="G224" s="16">
        <f>[1]k!$D$12</f>
        <v>0.01</v>
      </c>
      <c r="H224" s="16">
        <f>G224*F224</f>
        <v>7.19</v>
      </c>
    </row>
    <row r="225" spans="1:10" x14ac:dyDescent="0.3">
      <c r="C225" s="15" t="str">
        <f>[1]k!$A$13</f>
        <v>HE004</v>
      </c>
      <c r="D225" s="16" t="str">
        <f>[1]k!$B$13</f>
        <v>PRESTACIONES S.S.</v>
      </c>
      <c r="E225" s="17" t="s">
        <v>33</v>
      </c>
      <c r="F225" s="16">
        <f t="shared" si="10248"/>
        <v>718.75</v>
      </c>
      <c r="G225" s="16">
        <f>[1]k!$D$13</f>
        <v>0</v>
      </c>
      <c r="H225" s="16">
        <f>G225*F225</f>
        <v>0</v>
      </c>
    </row>
    <row r="226" spans="1:10" x14ac:dyDescent="0.3">
      <c r="C226" s="15" t="str">
        <f>[1]k!$A$14</f>
        <v>HE005</v>
      </c>
      <c r="D226" s="16" t="str">
        <f>[1]k!$B$14</f>
        <v>IMPUESTO SOBRE NOMINA</v>
      </c>
      <c r="E226" s="17" t="s">
        <v>33</v>
      </c>
      <c r="F226" s="16">
        <f t="shared" si="10248"/>
        <v>718.75</v>
      </c>
      <c r="G226" s="16">
        <f>[1]k!$D$14</f>
        <v>0</v>
      </c>
      <c r="H226" s="16">
        <f>G226*F226</f>
        <v>0</v>
      </c>
    </row>
    <row r="228" spans="1:10" x14ac:dyDescent="0.3">
      <c r="C228" s="19" t="str">
        <f>[1]k!$A$2</f>
        <v>CD</v>
      </c>
      <c r="D228" s="19" t="str">
        <f>[1]k!$B$2</f>
        <v>COSTO DIRECTO</v>
      </c>
      <c r="E228" s="20"/>
      <c r="F228" s="21"/>
      <c r="G228" s="21"/>
      <c r="H228" s="21"/>
    </row>
    <row r="229" spans="1:10" x14ac:dyDescent="0.3">
      <c r="C229" s="19" t="str">
        <f>[1]k!$A$3</f>
        <v>IO</v>
      </c>
      <c r="D229" s="19" t="str">
        <f>[1]k!$B$3</f>
        <v>INDIRECTOS OFICINA</v>
      </c>
      <c r="E229" s="20"/>
      <c r="F229" s="22">
        <f>SUM(H215:H226)</f>
        <v>1678.44</v>
      </c>
      <c r="G229" s="23">
        <f>+k!D3</f>
        <v>0.15</v>
      </c>
      <c r="H229" s="19">
        <f>G229*F229</f>
        <v>251.77</v>
      </c>
    </row>
    <row r="230" spans="1:10" x14ac:dyDescent="0.3">
      <c r="C230" s="19" t="str">
        <f>[1]k!$A$4</f>
        <v>IC</v>
      </c>
      <c r="D230" s="19" t="str">
        <f>[1]k!$B$4</f>
        <v>INDIRECTOS DE CAMPO</v>
      </c>
      <c r="E230" s="20"/>
      <c r="F230" s="19">
        <f>F229</f>
        <v>1678.44</v>
      </c>
      <c r="G230" s="23">
        <f>+k!D4</f>
        <v>0.2</v>
      </c>
      <c r="H230" s="19">
        <f>G230*F230</f>
        <v>335.69</v>
      </c>
    </row>
    <row r="231" spans="1:10" x14ac:dyDescent="0.3">
      <c r="C231" s="19" t="str">
        <f>[1]k!$A$5</f>
        <v>FI</v>
      </c>
      <c r="D231" s="19" t="str">
        <f>[1]k!$B$5</f>
        <v>FINANCIAMIENTO</v>
      </c>
      <c r="E231" s="20"/>
      <c r="F231" s="19">
        <f>F230+H229+H230</f>
        <v>2265.9</v>
      </c>
      <c r="G231" s="23">
        <f>+k!D5</f>
        <v>7.9000000000000008E-3</v>
      </c>
      <c r="H231" s="19">
        <f>G231*F231</f>
        <v>17.899999999999999</v>
      </c>
    </row>
    <row r="232" spans="1:10" x14ac:dyDescent="0.3">
      <c r="C232" s="19" t="str">
        <f>[1]k!$A$6</f>
        <v>UT</v>
      </c>
      <c r="D232" s="19" t="str">
        <f>[1]k!$B$6</f>
        <v>UTILIDAD</v>
      </c>
      <c r="E232" s="20"/>
      <c r="F232" s="19">
        <f>F231+H231</f>
        <v>2283.8000000000002</v>
      </c>
      <c r="G232" s="23">
        <f>+k!D6</f>
        <v>0.05</v>
      </c>
      <c r="H232" s="19">
        <f>G232*F232</f>
        <v>114.19</v>
      </c>
    </row>
    <row r="233" spans="1:10" x14ac:dyDescent="0.3">
      <c r="C233" s="19" t="str">
        <f>[1]k!$A$7</f>
        <v>CA</v>
      </c>
      <c r="D233" s="19" t="str">
        <f>[1]k!$B$7</f>
        <v>CARGOS ADICIONALES</v>
      </c>
      <c r="E233" s="20"/>
      <c r="F233" s="19">
        <f>(F232+H232)/(1-G233)</f>
        <v>2397.9899999999998</v>
      </c>
      <c r="G233" s="23">
        <f>+k!D7</f>
        <v>0</v>
      </c>
      <c r="H233" s="19">
        <f>G233*F233</f>
        <v>0</v>
      </c>
    </row>
    <row r="234" spans="1:10" x14ac:dyDescent="0.3">
      <c r="A234" s="6"/>
      <c r="B234" s="6"/>
      <c r="C234" s="24" t="str">
        <f>[1]k!$A$8</f>
        <v>PU</v>
      </c>
      <c r="D234" s="24" t="str">
        <f>[1]k!$B$8</f>
        <v>PRECIO UNITARIO</v>
      </c>
      <c r="E234" s="25"/>
      <c r="F234" s="24"/>
      <c r="G234" s="26"/>
      <c r="H234" s="24">
        <f>SUM(H229:H233)+F229</f>
        <v>2397.9899999999998</v>
      </c>
    </row>
    <row r="235" spans="1:10" s="6" customFormat="1" x14ac:dyDescent="0.3">
      <c r="C235" s="50"/>
      <c r="D235" s="50"/>
      <c r="E235" s="51"/>
      <c r="F235" s="50"/>
      <c r="G235" s="52"/>
      <c r="H235" s="50"/>
    </row>
    <row r="236" spans="1:10" s="6" customFormat="1" x14ac:dyDescent="0.3">
      <c r="C236" s="50"/>
      <c r="D236" s="50"/>
      <c r="E236" s="51"/>
      <c r="F236" s="50"/>
      <c r="G236" s="52"/>
      <c r="H236" s="50"/>
    </row>
    <row r="237" spans="1:10" s="6" customFormat="1" ht="49.2" customHeight="1" x14ac:dyDescent="0.3">
      <c r="A237" s="10" t="s">
        <v>584</v>
      </c>
      <c r="B237" s="59" t="s">
        <v>609</v>
      </c>
      <c r="C237" s="59"/>
      <c r="D237" s="59"/>
      <c r="E237" s="13" t="s">
        <v>146</v>
      </c>
      <c r="F237" s="10"/>
      <c r="G237" s="10"/>
      <c r="H237" s="56">
        <f>+H259</f>
        <v>15546</v>
      </c>
    </row>
    <row r="238" spans="1:10" s="6" customFormat="1" x14ac:dyDescent="0.3">
      <c r="A238" s="1"/>
      <c r="B238" s="1"/>
      <c r="C238" s="1"/>
      <c r="D238" s="1"/>
      <c r="E238" s="9"/>
      <c r="F238" s="1"/>
      <c r="G238" s="1"/>
      <c r="H238" s="1"/>
    </row>
    <row r="239" spans="1:10" s="6" customFormat="1" ht="15.6" x14ac:dyDescent="0.3">
      <c r="A239" s="1"/>
      <c r="B239" s="1"/>
      <c r="C239" s="1" t="s">
        <v>550</v>
      </c>
      <c r="D239" s="4" t="str" cm="1">
        <f t="array" ref="D239:F239">IFERROR(VLOOKUP(C239,[1]MA!$A$6:$D$32,{2,3,4},0),IFERROR(VLOOKUP(C239,[1]MO!$A$6:$D$26,{2,3,4},0),IFERROR(VLOOKUP(C239,[1]MQ!$A$6:$D$26,{2,3,4},0),IFERROR(VLOOKUP(C239,[1]BA!$A$6:$H$184,{2,5,8},0),{"No encontrado","X","X"}))))</f>
        <v>CIMBRA COMUN</v>
      </c>
      <c r="E239" s="12" t="str">
        <v>m2</v>
      </c>
      <c r="F239" s="4">
        <v>404.09</v>
      </c>
      <c r="G239" s="1">
        <f>0.8*4*0.2+(0.2*3.1*4)</f>
        <v>3.12</v>
      </c>
      <c r="H239" s="4">
        <f>G239*F239/10</f>
        <v>126.08</v>
      </c>
      <c r="J239" s="57"/>
    </row>
    <row r="240" spans="1:10" s="6" customFormat="1" x14ac:dyDescent="0.3">
      <c r="A240" s="1"/>
      <c r="B240" s="1"/>
      <c r="C240" s="1" t="s">
        <v>585</v>
      </c>
      <c r="D240" s="4" t="str" cm="1">
        <f t="array" ref="D240:F240">IFERROR(VLOOKUP(C240,[1]MA!$A$6:$D$32,{2,3,4},0),IFERROR(VLOOKUP(C240,[1]MO!$A$6:$D$26,{2,3,4},0),IFERROR(VLOOKUP(C240,[1]MQ!$A$6:$D$26,{2,3,4},0),IFERROR(VLOOKUP(C240,[1]BA!$A$6:$H$184,{2,5,8},0),{"No encontrado","X","X"}))))</f>
        <v>VIGUETA</v>
      </c>
      <c r="E240" s="12" t="str">
        <v>Pza</v>
      </c>
      <c r="F240" s="4">
        <v>678.78</v>
      </c>
      <c r="G240" s="1">
        <f>ROUNDUP(((3.1-0.15)/0.56)*1.03,0)</f>
        <v>6</v>
      </c>
      <c r="H240" s="4">
        <f t="shared" ref="H240:H242" si="10249">G240*F240</f>
        <v>4072.68</v>
      </c>
    </row>
    <row r="241" spans="1:8" s="6" customFormat="1" x14ac:dyDescent="0.3">
      <c r="A241" s="1"/>
      <c r="B241" s="1"/>
      <c r="C241" s="1" t="s">
        <v>586</v>
      </c>
      <c r="D241" s="4" t="str" cm="1">
        <f t="array" ref="D241:F241">IFERROR(VLOOKUP(C241,[1]MA!$A$6:$D$32,{2,3,4},0),IFERROR(VLOOKUP(C241,[1]MO!$A$6:$D$26,{2,3,4},0),IFERROR(VLOOKUP(C241,[1]MQ!$A$6:$D$26,{2,3,4},0),IFERROR(VLOOKUP(C241,[1]BA!$A$6:$H$184,{2,5,8},0),{"No encontrado","X","X"}))))</f>
        <v>BOVEDILLA DE CONCRETO</v>
      </c>
      <c r="E241" s="12" t="str">
        <v>Pza</v>
      </c>
      <c r="F241" s="4">
        <v>25</v>
      </c>
      <c r="G241" s="1">
        <f>ROUNDUP((3.1/0.2*G240*1.03),0)</f>
        <v>96</v>
      </c>
      <c r="H241" s="4">
        <f t="shared" si="10249"/>
        <v>2400</v>
      </c>
    </row>
    <row r="242" spans="1:8" s="6" customFormat="1" x14ac:dyDescent="0.3">
      <c r="A242" s="1"/>
      <c r="B242" s="1"/>
      <c r="C242" s="1" t="s">
        <v>572</v>
      </c>
      <c r="D242" s="4" t="str" cm="1">
        <f t="array" ref="D242:F242">IFERROR(VLOOKUP(C242,[1]MA!$A$6:$D$32,{2,3,4},0),IFERROR(VLOOKUP(C242,[1]MO!$A$6:$D$26,{2,3,4},0),IFERROR(VLOOKUP(C242,[1]MQ!$A$6:$D$26,{2,3,4},0),IFERROR(VLOOKUP(C242,[1]BA!$A$6:$H$184,{2,5,8},0),{"No encontrado","X","X"}))))</f>
        <v>CONCRETO F'c= 200 Kg/cm2 TMA 3/4" HECHO EN OBRA</v>
      </c>
      <c r="E242" s="12" t="str">
        <v>m3</v>
      </c>
      <c r="F242" s="4">
        <v>2494.09</v>
      </c>
      <c r="G242" s="49">
        <f>(0.15*0.2*(3.1+3.1+2.8+2.8))+(0.05*2.8*2.8)-(0.8*0.8*0.05)+(0.1*6*2.8*0.2)*1.03</f>
        <v>1.06</v>
      </c>
      <c r="H242" s="4">
        <f t="shared" si="10249"/>
        <v>2643.74</v>
      </c>
    </row>
    <row r="243" spans="1:8" s="6" customFormat="1" ht="14.4" customHeight="1" x14ac:dyDescent="0.3">
      <c r="A243" s="1"/>
      <c r="B243" s="1"/>
      <c r="C243" s="1"/>
      <c r="D243" s="4"/>
      <c r="E243" s="9"/>
      <c r="F243" s="1"/>
      <c r="G243" s="1"/>
      <c r="H243" s="1"/>
    </row>
    <row r="244" spans="1:8" s="6" customFormat="1" x14ac:dyDescent="0.3">
      <c r="A244" s="1"/>
      <c r="B244" s="1"/>
      <c r="C244" s="1" t="s">
        <v>8</v>
      </c>
      <c r="D244" s="4" t="str" cm="1">
        <f t="array" ref="D244:F244">IFERROR(VLOOKUP(C244,[1]MA!$A$6:$D$32,{2,3,4},0),IFERROR(VLOOKUP(C244,[1]MO!$A$6:$D$26,{2,3,4},0),IFERROR(VLOOKUP(C244,[1]MQ!$A$6:$D$26,{2,3,4},0),IFERROR(VLOOKUP(C244,[1]BA!$A$6:$H$184,{2,5,8},0),{"No encontrado","X","X"}))))</f>
        <v>ALBAÑIL, OFICIAL</v>
      </c>
      <c r="E244" s="12" t="str">
        <v>JOR</v>
      </c>
      <c r="F244" s="4">
        <v>816.79</v>
      </c>
      <c r="G244" s="1">
        <v>1</v>
      </c>
      <c r="H244" s="4">
        <f>G244*F244</f>
        <v>816.79</v>
      </c>
    </row>
    <row r="245" spans="1:8" s="6" customFormat="1" x14ac:dyDescent="0.3">
      <c r="A245" s="1"/>
      <c r="B245" s="1"/>
      <c r="C245" s="1" t="s">
        <v>11</v>
      </c>
      <c r="D245" s="4" t="str" cm="1">
        <f t="array" ref="D245:F245">IFERROR(VLOOKUP(C245,[1]MA!$A$6:$D$32,{2,3,4},0),IFERROR(VLOOKUP(C245,[1]MO!$A$6:$D$26,{2,3,4},0),IFERROR(VLOOKUP(C245,[1]MQ!$A$6:$D$26,{2,3,4},0),IFERROR(VLOOKUP(C245,[1]BA!$A$6:$H$184,{2,5,8},0),{"No encontrado","X","X"}))))</f>
        <v xml:space="preserve">AYUDANTE GENERAL </v>
      </c>
      <c r="E245" s="12" t="str">
        <v>JOR</v>
      </c>
      <c r="F245" s="4">
        <v>620.70000000000005</v>
      </c>
      <c r="G245" s="1">
        <v>1</v>
      </c>
      <c r="H245" s="4">
        <f>G245*F245</f>
        <v>620.70000000000005</v>
      </c>
    </row>
    <row r="246" spans="1:8" s="6" customFormat="1" x14ac:dyDescent="0.3">
      <c r="A246" s="1"/>
      <c r="B246" s="1"/>
      <c r="C246" s="1"/>
      <c r="D246" s="1"/>
      <c r="E246" s="9"/>
      <c r="F246" s="1"/>
      <c r="G246" s="1"/>
      <c r="H246" s="1"/>
    </row>
    <row r="247" spans="1:8" s="6" customFormat="1" x14ac:dyDescent="0.3">
      <c r="A247" s="1"/>
      <c r="B247" s="1"/>
      <c r="C247" s="15" t="str">
        <f>[1]k!$A$10</f>
        <v>HE001</v>
      </c>
      <c r="D247" s="16" t="str">
        <f>[1]k!$B$10</f>
        <v>HERRAMIENTA MENOR</v>
      </c>
      <c r="E247" s="17" t="s">
        <v>33</v>
      </c>
      <c r="F247" s="18">
        <f>SUM(H244:H245)</f>
        <v>1437.49</v>
      </c>
      <c r="G247" s="16">
        <f>[1]k!$D$10</f>
        <v>0.03</v>
      </c>
      <c r="H247" s="16">
        <f>G247*F247</f>
        <v>43.12</v>
      </c>
    </row>
    <row r="248" spans="1:8" s="6" customFormat="1" x14ac:dyDescent="0.3">
      <c r="A248" s="1"/>
      <c r="B248" s="1"/>
      <c r="C248" s="15" t="str">
        <f>[1]k!$A$11</f>
        <v>HE002</v>
      </c>
      <c r="D248" s="16" t="str">
        <f>[1]k!$B$11</f>
        <v>MANDO INTERMEDIO</v>
      </c>
      <c r="E248" s="17" t="s">
        <v>33</v>
      </c>
      <c r="F248" s="16">
        <f>F247</f>
        <v>1437.49</v>
      </c>
      <c r="G248" s="16">
        <f>[1]k!$D$11</f>
        <v>0.1</v>
      </c>
      <c r="H248" s="16">
        <f>G248*F248</f>
        <v>143.75</v>
      </c>
    </row>
    <row r="249" spans="1:8" s="6" customFormat="1" x14ac:dyDescent="0.3">
      <c r="A249" s="1"/>
      <c r="B249" s="1"/>
      <c r="C249" s="15" t="str">
        <f>[1]k!$A$12</f>
        <v>HE003</v>
      </c>
      <c r="D249" s="16" t="str">
        <f>[1]k!$B$12</f>
        <v>EQUIPO DE SEGURIDAD</v>
      </c>
      <c r="E249" s="17" t="s">
        <v>33</v>
      </c>
      <c r="F249" s="16">
        <f t="shared" ref="F249:F251" si="10250">F248</f>
        <v>1437.49</v>
      </c>
      <c r="G249" s="16">
        <f>[1]k!$D$12</f>
        <v>0.01</v>
      </c>
      <c r="H249" s="16">
        <f>G249*F249</f>
        <v>14.37</v>
      </c>
    </row>
    <row r="250" spans="1:8" s="6" customFormat="1" x14ac:dyDescent="0.3">
      <c r="A250" s="1"/>
      <c r="B250" s="1"/>
      <c r="C250" s="15" t="str">
        <f>[1]k!$A$13</f>
        <v>HE004</v>
      </c>
      <c r="D250" s="16" t="str">
        <f>[1]k!$B$13</f>
        <v>PRESTACIONES S.S.</v>
      </c>
      <c r="E250" s="17" t="s">
        <v>33</v>
      </c>
      <c r="F250" s="16">
        <f t="shared" si="10250"/>
        <v>1437.49</v>
      </c>
      <c r="G250" s="16">
        <f>[1]k!$D$13</f>
        <v>0</v>
      </c>
      <c r="H250" s="16">
        <f>G250*F250</f>
        <v>0</v>
      </c>
    </row>
    <row r="251" spans="1:8" s="6" customFormat="1" x14ac:dyDescent="0.3">
      <c r="A251" s="1"/>
      <c r="B251" s="1"/>
      <c r="C251" s="15" t="str">
        <f>[1]k!$A$14</f>
        <v>HE005</v>
      </c>
      <c r="D251" s="16" t="str">
        <f>[1]k!$B$14</f>
        <v>IMPUESTO SOBRE NOMINA</v>
      </c>
      <c r="E251" s="17" t="s">
        <v>33</v>
      </c>
      <c r="F251" s="16">
        <f t="shared" si="10250"/>
        <v>1437.49</v>
      </c>
      <c r="G251" s="16">
        <f>[1]k!$D$14</f>
        <v>0</v>
      </c>
      <c r="H251" s="16">
        <f>G251*F251</f>
        <v>0</v>
      </c>
    </row>
    <row r="252" spans="1:8" s="6" customFormat="1" x14ac:dyDescent="0.3">
      <c r="A252" s="1"/>
      <c r="B252" s="1"/>
      <c r="C252" s="1"/>
      <c r="D252" s="1"/>
      <c r="E252" s="9"/>
      <c r="F252" s="1"/>
      <c r="G252" s="1"/>
      <c r="H252" s="1"/>
    </row>
    <row r="253" spans="1:8" s="6" customFormat="1" x14ac:dyDescent="0.3">
      <c r="A253" s="1"/>
      <c r="B253" s="1"/>
      <c r="C253" s="19" t="str">
        <f>[1]k!$A$2</f>
        <v>CD</v>
      </c>
      <c r="D253" s="19" t="str">
        <f>[1]k!$B$2</f>
        <v>COSTO DIRECTO</v>
      </c>
      <c r="E253" s="20"/>
      <c r="F253" s="21"/>
      <c r="G253" s="21"/>
      <c r="H253" s="21"/>
    </row>
    <row r="254" spans="1:8" s="6" customFormat="1" x14ac:dyDescent="0.3">
      <c r="A254" s="1"/>
      <c r="B254" s="1"/>
      <c r="C254" s="19" t="str">
        <f>[1]k!$A$3</f>
        <v>IO</v>
      </c>
      <c r="D254" s="19" t="str">
        <f>[1]k!$B$3</f>
        <v>INDIRECTOS OFICINA</v>
      </c>
      <c r="E254" s="20"/>
      <c r="F254" s="22">
        <f>SUM(H239:H251)</f>
        <v>10881.23</v>
      </c>
      <c r="G254" s="23">
        <f>+k!D3</f>
        <v>0.15</v>
      </c>
      <c r="H254" s="19">
        <f>G254*F254</f>
        <v>1632.18</v>
      </c>
    </row>
    <row r="255" spans="1:8" s="6" customFormat="1" x14ac:dyDescent="0.3">
      <c r="A255" s="1"/>
      <c r="B255" s="1"/>
      <c r="C255" s="19" t="str">
        <f>[1]k!$A$4</f>
        <v>IC</v>
      </c>
      <c r="D255" s="19" t="str">
        <f>[1]k!$B$4</f>
        <v>INDIRECTOS DE CAMPO</v>
      </c>
      <c r="E255" s="20"/>
      <c r="F255" s="19">
        <f>F254</f>
        <v>10881.23</v>
      </c>
      <c r="G255" s="23">
        <f>+k!D4</f>
        <v>0.2</v>
      </c>
      <c r="H255" s="19">
        <f>G255*F255</f>
        <v>2176.25</v>
      </c>
    </row>
    <row r="256" spans="1:8" s="6" customFormat="1" x14ac:dyDescent="0.3">
      <c r="A256" s="1"/>
      <c r="B256" s="1"/>
      <c r="C256" s="19" t="str">
        <f>[1]k!$A$5</f>
        <v>FI</v>
      </c>
      <c r="D256" s="19" t="str">
        <f>[1]k!$B$5</f>
        <v>FINANCIAMIENTO</v>
      </c>
      <c r="E256" s="20"/>
      <c r="F256" s="19">
        <f>F255+H254+H255</f>
        <v>14689.66</v>
      </c>
      <c r="G256" s="23">
        <f>+k!D5</f>
        <v>7.9000000000000008E-3</v>
      </c>
      <c r="H256" s="19">
        <f>G256*F256</f>
        <v>116.05</v>
      </c>
    </row>
    <row r="257" spans="1:10" s="6" customFormat="1" x14ac:dyDescent="0.3">
      <c r="A257" s="1"/>
      <c r="B257" s="1"/>
      <c r="C257" s="19" t="str">
        <f>[1]k!$A$6</f>
        <v>UT</v>
      </c>
      <c r="D257" s="19" t="str">
        <f>[1]k!$B$6</f>
        <v>UTILIDAD</v>
      </c>
      <c r="E257" s="20"/>
      <c r="F257" s="19">
        <f>F256+H256</f>
        <v>14805.71</v>
      </c>
      <c r="G257" s="23">
        <f>+k!D6</f>
        <v>0.05</v>
      </c>
      <c r="H257" s="19">
        <f>G257*F257</f>
        <v>740.29</v>
      </c>
    </row>
    <row r="258" spans="1:10" s="6" customFormat="1" x14ac:dyDescent="0.3">
      <c r="A258" s="1"/>
      <c r="B258" s="1"/>
      <c r="C258" s="19" t="str">
        <f>[1]k!$A$7</f>
        <v>CA</v>
      </c>
      <c r="D258" s="19" t="str">
        <f>[1]k!$B$7</f>
        <v>CARGOS ADICIONALES</v>
      </c>
      <c r="E258" s="20"/>
      <c r="F258" s="19">
        <f>(F257+H257)/(1-G258)</f>
        <v>15546</v>
      </c>
      <c r="G258" s="23">
        <f>+k!D7</f>
        <v>0</v>
      </c>
      <c r="H258" s="19">
        <f>G258*F258</f>
        <v>0</v>
      </c>
    </row>
    <row r="259" spans="1:10" s="6" customFormat="1" x14ac:dyDescent="0.3">
      <c r="C259" s="24" t="str">
        <f>[1]k!$A$8</f>
        <v>PU</v>
      </c>
      <c r="D259" s="24" t="str">
        <f>[1]k!$B$8</f>
        <v>PRECIO UNITARIO</v>
      </c>
      <c r="E259" s="25"/>
      <c r="F259" s="24"/>
      <c r="G259" s="26"/>
      <c r="H259" s="24">
        <f>SUM(H254:H258)+F254</f>
        <v>15546</v>
      </c>
    </row>
    <row r="260" spans="1:10" s="6" customFormat="1" x14ac:dyDescent="0.3">
      <c r="C260" s="50"/>
      <c r="D260" s="50"/>
      <c r="E260" s="51"/>
      <c r="F260" s="50"/>
      <c r="G260" s="52"/>
      <c r="H260" s="50"/>
    </row>
    <row r="261" spans="1:10" s="6" customFormat="1" x14ac:dyDescent="0.3">
      <c r="C261" s="50"/>
      <c r="D261" s="50"/>
      <c r="E261" s="51"/>
      <c r="F261" s="50"/>
      <c r="G261" s="52"/>
      <c r="H261" s="50"/>
    </row>
    <row r="262" spans="1:10" ht="30" customHeight="1" x14ac:dyDescent="0.3">
      <c r="A262" s="10" t="s">
        <v>590</v>
      </c>
      <c r="B262" s="60" t="s">
        <v>591</v>
      </c>
      <c r="C262" s="60"/>
      <c r="D262" s="60"/>
      <c r="E262" s="48" t="s">
        <v>146</v>
      </c>
      <c r="H262" s="56">
        <f>H281</f>
        <v>4273.82</v>
      </c>
    </row>
    <row r="263" spans="1:10" ht="15.6" x14ac:dyDescent="0.3">
      <c r="E263" s="1"/>
      <c r="J263" s="57"/>
    </row>
    <row r="264" spans="1:10" x14ac:dyDescent="0.3">
      <c r="C264" s="1" t="s">
        <v>595</v>
      </c>
      <c r="D264" s="4" t="str" cm="1">
        <f t="array" ref="D264:F264">IFERROR(VLOOKUP(C264,[1]MA!$A$6:$D$32,{2,3,4},0),IFERROR(VLOOKUP(C264,[1]MO!$A$6:$D$26,{2,3,4},0),IFERROR(VLOOKUP(C264,[1]MQ!$A$6:$D$26,{2,3,4},0),IFERROR(VLOOKUP(C264,[1]BA!$A$6:$H$184,{2,5,8},0),{"No encontrado","X","X"}))))</f>
        <v>MARCO Y CONTRAMARCO 80 X 80</v>
      </c>
      <c r="E264" s="12" t="str">
        <v>Pza</v>
      </c>
      <c r="F264" s="4">
        <v>1034.48</v>
      </c>
      <c r="G264" s="1">
        <v>1</v>
      </c>
      <c r="H264" s="4">
        <f>G264*F264</f>
        <v>1034.48</v>
      </c>
    </row>
    <row r="265" spans="1:10" x14ac:dyDescent="0.3">
      <c r="C265" s="1" t="s">
        <v>597</v>
      </c>
      <c r="D265" s="4" t="str" cm="1">
        <f t="array" ref="D265:F265">IFERROR(VLOOKUP(C265,[1]MA!$A$6:$D$32,{2,3,4},0),IFERROR(VLOOKUP(C265,[1]MO!$A$6:$D$26,{2,3,4},0),IFERROR(VLOOKUP(C265,[1]MQ!$A$6:$D$26,{2,3,4},0),IFERROR(VLOOKUP(C265,[1]BA!$A$6:$H$184,{2,5,8},0),{"No encontrado","X","X"}))))</f>
        <v>TAPA ANTIDERRAPANTE PARA CISTERNA</v>
      </c>
      <c r="E265" s="12" t="str">
        <v>Pza</v>
      </c>
      <c r="F265" s="4">
        <v>862.07</v>
      </c>
      <c r="G265" s="1">
        <v>2</v>
      </c>
      <c r="H265" s="4">
        <f>G265*F265</f>
        <v>1724.14</v>
      </c>
    </row>
    <row r="266" spans="1:10" x14ac:dyDescent="0.3">
      <c r="D266" s="4"/>
      <c r="E266" s="12"/>
      <c r="F266" s="4"/>
      <c r="H266" s="4"/>
    </row>
    <row r="267" spans="1:10" x14ac:dyDescent="0.3">
      <c r="C267" s="1" t="s">
        <v>8</v>
      </c>
      <c r="D267" s="4" t="str" cm="1">
        <f t="array" ref="D267:F267">IFERROR(VLOOKUP(C267,[1]MA!$A$6:$D$32,{2,3,4},0),IFERROR(VLOOKUP(C267,[1]MO!$A$6:$D$26,{2,3,4},0),IFERROR(VLOOKUP(C267,[1]MQ!$A$6:$D$26,{2,3,4},0),IFERROR(VLOOKUP(C267,[1]BA!$A$6:$H$184,{2,5,8},0),{"No encontrado","X","X"}))))</f>
        <v>ALBAÑIL, OFICIAL</v>
      </c>
      <c r="E267" s="12" t="str">
        <v>JOR</v>
      </c>
      <c r="F267" s="4">
        <v>816.79</v>
      </c>
      <c r="G267" s="1">
        <f>2/8</f>
        <v>0.25</v>
      </c>
      <c r="H267" s="4">
        <f t="shared" ref="H267" si="10251">G267*F267</f>
        <v>204.2</v>
      </c>
    </row>
    <row r="269" spans="1:10" x14ac:dyDescent="0.3">
      <c r="C269" s="15" t="str">
        <f>[1]k!$A$10</f>
        <v>HE001</v>
      </c>
      <c r="D269" s="16" t="str">
        <f>[1]k!$B$10</f>
        <v>HERRAMIENTA MENOR</v>
      </c>
      <c r="E269" s="17" t="s">
        <v>33</v>
      </c>
      <c r="F269" s="18">
        <f>SUM(H267:H267)</f>
        <v>204.2</v>
      </c>
      <c r="G269" s="16">
        <f>[1]k!$D$10</f>
        <v>0.03</v>
      </c>
      <c r="H269" s="16">
        <f>G269*F269</f>
        <v>6.13</v>
      </c>
    </row>
    <row r="270" spans="1:10" x14ac:dyDescent="0.3">
      <c r="C270" s="15" t="str">
        <f>[1]k!$A$11</f>
        <v>HE002</v>
      </c>
      <c r="D270" s="16" t="str">
        <f>[1]k!$B$11</f>
        <v>MANDO INTERMEDIO</v>
      </c>
      <c r="E270" s="17" t="s">
        <v>33</v>
      </c>
      <c r="F270" s="16">
        <f>F269</f>
        <v>204.2</v>
      </c>
      <c r="G270" s="16">
        <f>[1]k!$D$11</f>
        <v>0.1</v>
      </c>
      <c r="H270" s="16">
        <f>G270*F270</f>
        <v>20.420000000000002</v>
      </c>
    </row>
    <row r="271" spans="1:10" x14ac:dyDescent="0.3">
      <c r="C271" s="15" t="str">
        <f>[1]k!$A$12</f>
        <v>HE003</v>
      </c>
      <c r="D271" s="16" t="str">
        <f>[1]k!$B$12</f>
        <v>EQUIPO DE SEGURIDAD</v>
      </c>
      <c r="E271" s="17" t="s">
        <v>33</v>
      </c>
      <c r="F271" s="16">
        <f t="shared" ref="F271:F273" si="10252">F270</f>
        <v>204.2</v>
      </c>
      <c r="G271" s="16">
        <f>[1]k!$D$12</f>
        <v>0.01</v>
      </c>
      <c r="H271" s="16">
        <f>G271*F271</f>
        <v>2.04</v>
      </c>
    </row>
    <row r="272" spans="1:10" x14ac:dyDescent="0.3">
      <c r="C272" s="15" t="str">
        <f>[1]k!$A$13</f>
        <v>HE004</v>
      </c>
      <c r="D272" s="16" t="str">
        <f>[1]k!$B$13</f>
        <v>PRESTACIONES S.S.</v>
      </c>
      <c r="E272" s="17" t="s">
        <v>33</v>
      </c>
      <c r="F272" s="16">
        <f t="shared" si="10252"/>
        <v>204.2</v>
      </c>
      <c r="G272" s="16">
        <f>[1]k!$D$13</f>
        <v>0</v>
      </c>
      <c r="H272" s="16">
        <f>G272*F272</f>
        <v>0</v>
      </c>
    </row>
    <row r="273" spans="1:8" x14ac:dyDescent="0.3">
      <c r="C273" s="15" t="str">
        <f>[1]k!$A$14</f>
        <v>HE005</v>
      </c>
      <c r="D273" s="16" t="str">
        <f>[1]k!$B$14</f>
        <v>IMPUESTO SOBRE NOMINA</v>
      </c>
      <c r="E273" s="17" t="s">
        <v>33</v>
      </c>
      <c r="F273" s="16">
        <f t="shared" si="10252"/>
        <v>204.2</v>
      </c>
      <c r="G273" s="16">
        <f>[1]k!$D$14</f>
        <v>0</v>
      </c>
      <c r="H273" s="16">
        <f>G273*F273</f>
        <v>0</v>
      </c>
    </row>
    <row r="275" spans="1:8" x14ac:dyDescent="0.3">
      <c r="C275" s="19" t="str">
        <f>[1]k!$A$2</f>
        <v>CD</v>
      </c>
      <c r="D275" s="19" t="str">
        <f>[1]k!$B$2</f>
        <v>COSTO DIRECTO</v>
      </c>
      <c r="E275" s="20"/>
      <c r="F275" s="21"/>
      <c r="G275" s="21"/>
      <c r="H275" s="21"/>
    </row>
    <row r="276" spans="1:8" x14ac:dyDescent="0.3">
      <c r="C276" s="19" t="str">
        <f>[1]k!$A$3</f>
        <v>IO</v>
      </c>
      <c r="D276" s="19" t="str">
        <f>[1]k!$B$3</f>
        <v>INDIRECTOS OFICINA</v>
      </c>
      <c r="E276" s="20"/>
      <c r="F276" s="22">
        <f>SUM(H264:H273)</f>
        <v>2991.41</v>
      </c>
      <c r="G276" s="23">
        <f>+k!D3</f>
        <v>0.15</v>
      </c>
      <c r="H276" s="19">
        <f>G276*F276</f>
        <v>448.71</v>
      </c>
    </row>
    <row r="277" spans="1:8" x14ac:dyDescent="0.3">
      <c r="C277" s="19" t="str">
        <f>[1]k!$A$4</f>
        <v>IC</v>
      </c>
      <c r="D277" s="19" t="str">
        <f>[1]k!$B$4</f>
        <v>INDIRECTOS DE CAMPO</v>
      </c>
      <c r="E277" s="20"/>
      <c r="F277" s="19">
        <f>F276</f>
        <v>2991.41</v>
      </c>
      <c r="G277" s="23">
        <f>+k!D4</f>
        <v>0.2</v>
      </c>
      <c r="H277" s="19">
        <f>G277*F277</f>
        <v>598.28</v>
      </c>
    </row>
    <row r="278" spans="1:8" x14ac:dyDescent="0.3">
      <c r="C278" s="19" t="str">
        <f>[1]k!$A$5</f>
        <v>FI</v>
      </c>
      <c r="D278" s="19" t="str">
        <f>[1]k!$B$5</f>
        <v>FINANCIAMIENTO</v>
      </c>
      <c r="E278" s="20"/>
      <c r="F278" s="19">
        <f>F277+H276+H277</f>
        <v>4038.4</v>
      </c>
      <c r="G278" s="23">
        <f>+k!D5</f>
        <v>7.9000000000000008E-3</v>
      </c>
      <c r="H278" s="19">
        <f>G278*F278</f>
        <v>31.9</v>
      </c>
    </row>
    <row r="279" spans="1:8" x14ac:dyDescent="0.3">
      <c r="C279" s="19" t="str">
        <f>[1]k!$A$6</f>
        <v>UT</v>
      </c>
      <c r="D279" s="19" t="str">
        <f>[1]k!$B$6</f>
        <v>UTILIDAD</v>
      </c>
      <c r="E279" s="20"/>
      <c r="F279" s="19">
        <f>F278+H278</f>
        <v>4070.3</v>
      </c>
      <c r="G279" s="23">
        <f>+k!D6</f>
        <v>0.05</v>
      </c>
      <c r="H279" s="19">
        <f>G279*F279</f>
        <v>203.52</v>
      </c>
    </row>
    <row r="280" spans="1:8" x14ac:dyDescent="0.3">
      <c r="C280" s="19" t="str">
        <f>[1]k!$A$7</f>
        <v>CA</v>
      </c>
      <c r="D280" s="19" t="str">
        <f>[1]k!$B$7</f>
        <v>CARGOS ADICIONALES</v>
      </c>
      <c r="E280" s="20"/>
      <c r="F280" s="19">
        <f>(F279+H279)/(1-G280)</f>
        <v>4273.82</v>
      </c>
      <c r="G280" s="23">
        <f>+k!D7</f>
        <v>0</v>
      </c>
      <c r="H280" s="19">
        <f>G280*F280</f>
        <v>0</v>
      </c>
    </row>
    <row r="281" spans="1:8" x14ac:dyDescent="0.3">
      <c r="A281" s="6"/>
      <c r="B281" s="6"/>
      <c r="C281" s="24" t="str">
        <f>[1]k!$A$8</f>
        <v>PU</v>
      </c>
      <c r="D281" s="24" t="str">
        <f>[1]k!$B$8</f>
        <v>PRECIO UNITARIO</v>
      </c>
      <c r="E281" s="25"/>
      <c r="F281" s="24"/>
      <c r="G281" s="26"/>
      <c r="H281" s="24">
        <f>SUM(H276:H280)+F276</f>
        <v>4273.82</v>
      </c>
    </row>
    <row r="284" spans="1:8" ht="42.6" customHeight="1" x14ac:dyDescent="0.3">
      <c r="A284" s="10" t="s">
        <v>601</v>
      </c>
      <c r="B284" s="59" t="s">
        <v>599</v>
      </c>
      <c r="C284" s="59"/>
      <c r="D284" s="59"/>
      <c r="E284" s="48" t="s">
        <v>146</v>
      </c>
      <c r="H284" s="56">
        <f>H303</f>
        <v>4288.28</v>
      </c>
    </row>
    <row r="285" spans="1:8" x14ac:dyDescent="0.3">
      <c r="E285" s="1"/>
    </row>
    <row r="286" spans="1:8" x14ac:dyDescent="0.3">
      <c r="C286" s="1" t="s">
        <v>593</v>
      </c>
      <c r="D286" s="4" t="str" cm="1">
        <f t="array" ref="D286:F286">IFERROR(VLOOKUP(C286,[1]MA!$A$6:$D$32,{2,3,4},0),IFERROR(VLOOKUP(C286,[1]MO!$A$6:$D$26,{2,3,4},0),IFERROR(VLOOKUP(C286,[1]MQ!$A$6:$D$26,{2,3,4},0),IFERROR(VLOOKUP(C286,[1]BA!$A$6:$H$184,{2,5,8},0),{"No encontrado","X","X"}))))</f>
        <v>BOMBA SUMERGIBLE + KIT DE INSTALACIÓN</v>
      </c>
      <c r="E286" s="12" t="str">
        <v>Pza</v>
      </c>
      <c r="F286" s="4">
        <v>2155.17</v>
      </c>
      <c r="G286" s="1">
        <v>1</v>
      </c>
      <c r="H286" s="4">
        <f>G286*F286</f>
        <v>2155.17</v>
      </c>
    </row>
    <row r="287" spans="1:8" x14ac:dyDescent="0.3">
      <c r="D287" s="4"/>
      <c r="E287" s="12"/>
      <c r="F287" s="4"/>
      <c r="H287" s="4"/>
    </row>
    <row r="288" spans="1:8" x14ac:dyDescent="0.3">
      <c r="C288" s="1" t="s">
        <v>516</v>
      </c>
      <c r="D288" s="4" t="str" cm="1">
        <f t="array" ref="D288:F288">IFERROR(VLOOKUP(C288,[1]MA!$A$6:$D$32,{2,3,4},0),IFERROR(VLOOKUP(C288,[1]MO!$A$6:$D$26,{2,3,4},0),IFERROR(VLOOKUP(C288,[1]MQ!$A$6:$D$26,{2,3,4},0),IFERROR(VLOOKUP(C288,[1]BA!$A$6:$H$184,{2,5,8},0),{"No encontrado","X","X"}))))</f>
        <v>ELECTRICISTA OFICIAL</v>
      </c>
      <c r="E288" s="12" t="str">
        <v>JOR</v>
      </c>
      <c r="F288" s="4">
        <v>864.16</v>
      </c>
      <c r="G288" s="1">
        <f>4/8</f>
        <v>0.5</v>
      </c>
      <c r="H288" s="4">
        <f t="shared" ref="H288" si="10253">G288*F288</f>
        <v>432.08</v>
      </c>
    </row>
    <row r="289" spans="1:10" x14ac:dyDescent="0.3">
      <c r="C289" s="1" t="s">
        <v>11</v>
      </c>
      <c r="D289" s="4" t="str" cm="1">
        <f t="array" ref="D289:F289">IFERROR(VLOOKUP(C289,[1]MA!$A$6:$D$32,{2,3,4},0),IFERROR(VLOOKUP(C289,[1]MO!$A$6:$D$26,{2,3,4},0),IFERROR(VLOOKUP(C289,[1]MQ!$A$6:$D$26,{2,3,4},0),IFERROR(VLOOKUP(C289,[1]BA!$A$6:$H$184,{2,5,8},0),{"No encontrado","X","X"}))))</f>
        <v xml:space="preserve">AYUDANTE GENERAL </v>
      </c>
      <c r="E289" s="12" t="str">
        <v>JOR</v>
      </c>
      <c r="F289" s="4">
        <v>620.70000000000005</v>
      </c>
      <c r="G289" s="1">
        <f>4/8</f>
        <v>0.5</v>
      </c>
      <c r="H289" s="4">
        <f t="shared" ref="H289" si="10254">G289*F289</f>
        <v>310.35000000000002</v>
      </c>
    </row>
    <row r="290" spans="1:10" ht="15.6" x14ac:dyDescent="0.3">
      <c r="J290" s="57"/>
    </row>
    <row r="291" spans="1:10" x14ac:dyDescent="0.3">
      <c r="C291" s="15" t="str">
        <f>[1]k!$A$10</f>
        <v>HE001</v>
      </c>
      <c r="D291" s="16" t="str">
        <f>[1]k!$B$10</f>
        <v>HERRAMIENTA MENOR</v>
      </c>
      <c r="E291" s="17" t="s">
        <v>33</v>
      </c>
      <c r="F291" s="18">
        <f>SUM(H288:H289)</f>
        <v>742.43</v>
      </c>
      <c r="G291" s="16">
        <f>[1]k!$D$10</f>
        <v>0.03</v>
      </c>
      <c r="H291" s="16">
        <f>G291*F291</f>
        <v>22.27</v>
      </c>
    </row>
    <row r="292" spans="1:10" x14ac:dyDescent="0.3">
      <c r="C292" s="15" t="str">
        <f>[1]k!$A$11</f>
        <v>HE002</v>
      </c>
      <c r="D292" s="16" t="str">
        <f>[1]k!$B$11</f>
        <v>MANDO INTERMEDIO</v>
      </c>
      <c r="E292" s="17" t="s">
        <v>33</v>
      </c>
      <c r="F292" s="16">
        <f>F291</f>
        <v>742.43</v>
      </c>
      <c r="G292" s="16">
        <f>[1]k!$D$11</f>
        <v>0.1</v>
      </c>
      <c r="H292" s="16">
        <f>G292*F292</f>
        <v>74.239999999999995</v>
      </c>
    </row>
    <row r="293" spans="1:10" x14ac:dyDescent="0.3">
      <c r="C293" s="15" t="str">
        <f>[1]k!$A$12</f>
        <v>HE003</v>
      </c>
      <c r="D293" s="16" t="str">
        <f>[1]k!$B$12</f>
        <v>EQUIPO DE SEGURIDAD</v>
      </c>
      <c r="E293" s="17" t="s">
        <v>33</v>
      </c>
      <c r="F293" s="16">
        <f t="shared" ref="F293:F295" si="10255">F292</f>
        <v>742.43</v>
      </c>
      <c r="G293" s="16">
        <f>[1]k!$D$12</f>
        <v>0.01</v>
      </c>
      <c r="H293" s="16">
        <f>G293*F293</f>
        <v>7.42</v>
      </c>
    </row>
    <row r="294" spans="1:10" x14ac:dyDescent="0.3">
      <c r="C294" s="15" t="str">
        <f>[1]k!$A$13</f>
        <v>HE004</v>
      </c>
      <c r="D294" s="16" t="str">
        <f>[1]k!$B$13</f>
        <v>PRESTACIONES S.S.</v>
      </c>
      <c r="E294" s="17" t="s">
        <v>33</v>
      </c>
      <c r="F294" s="16">
        <f t="shared" si="10255"/>
        <v>742.43</v>
      </c>
      <c r="G294" s="16">
        <f>[1]k!$D$13</f>
        <v>0</v>
      </c>
      <c r="H294" s="16">
        <f>G294*F294</f>
        <v>0</v>
      </c>
    </row>
    <row r="295" spans="1:10" x14ac:dyDescent="0.3">
      <c r="C295" s="15" t="str">
        <f>[1]k!$A$14</f>
        <v>HE005</v>
      </c>
      <c r="D295" s="16" t="str">
        <f>[1]k!$B$14</f>
        <v>IMPUESTO SOBRE NOMINA</v>
      </c>
      <c r="E295" s="17" t="s">
        <v>33</v>
      </c>
      <c r="F295" s="16">
        <f t="shared" si="10255"/>
        <v>742.43</v>
      </c>
      <c r="G295" s="16">
        <f>[1]k!$D$14</f>
        <v>0</v>
      </c>
      <c r="H295" s="16">
        <f>G295*F295</f>
        <v>0</v>
      </c>
    </row>
    <row r="297" spans="1:10" x14ac:dyDescent="0.3">
      <c r="C297" s="19" t="str">
        <f>[1]k!$A$2</f>
        <v>CD</v>
      </c>
      <c r="D297" s="19" t="str">
        <f>[1]k!$B$2</f>
        <v>COSTO DIRECTO</v>
      </c>
      <c r="E297" s="20"/>
      <c r="F297" s="21"/>
      <c r="G297" s="21"/>
      <c r="H297" s="21"/>
    </row>
    <row r="298" spans="1:10" x14ac:dyDescent="0.3">
      <c r="C298" s="19" t="str">
        <f>[1]k!$A$3</f>
        <v>IO</v>
      </c>
      <c r="D298" s="19" t="str">
        <f>[1]k!$B$3</f>
        <v>INDIRECTOS OFICINA</v>
      </c>
      <c r="E298" s="20"/>
      <c r="F298" s="22">
        <f>SUM(H286:H295)</f>
        <v>3001.53</v>
      </c>
      <c r="G298" s="23">
        <f>+k!D3</f>
        <v>0.15</v>
      </c>
      <c r="H298" s="19">
        <f>G298*F298</f>
        <v>450.23</v>
      </c>
    </row>
    <row r="299" spans="1:10" x14ac:dyDescent="0.3">
      <c r="C299" s="19" t="str">
        <f>[1]k!$A$4</f>
        <v>IC</v>
      </c>
      <c r="D299" s="19" t="str">
        <f>[1]k!$B$4</f>
        <v>INDIRECTOS DE CAMPO</v>
      </c>
      <c r="E299" s="20"/>
      <c r="F299" s="19">
        <f>F298</f>
        <v>3001.53</v>
      </c>
      <c r="G299" s="23">
        <f>+k!D4</f>
        <v>0.2</v>
      </c>
      <c r="H299" s="19">
        <f>G299*F299</f>
        <v>600.30999999999995</v>
      </c>
    </row>
    <row r="300" spans="1:10" x14ac:dyDescent="0.3">
      <c r="C300" s="19" t="str">
        <f>[1]k!$A$5</f>
        <v>FI</v>
      </c>
      <c r="D300" s="19" t="str">
        <f>[1]k!$B$5</f>
        <v>FINANCIAMIENTO</v>
      </c>
      <c r="E300" s="20"/>
      <c r="F300" s="19">
        <f>F299+H298+H299</f>
        <v>4052.07</v>
      </c>
      <c r="G300" s="23">
        <f>+k!D5</f>
        <v>7.9000000000000008E-3</v>
      </c>
      <c r="H300" s="19">
        <f>G300*F300</f>
        <v>32.01</v>
      </c>
    </row>
    <row r="301" spans="1:10" x14ac:dyDescent="0.3">
      <c r="C301" s="19" t="str">
        <f>[1]k!$A$6</f>
        <v>UT</v>
      </c>
      <c r="D301" s="19" t="str">
        <f>[1]k!$B$6</f>
        <v>UTILIDAD</v>
      </c>
      <c r="E301" s="20"/>
      <c r="F301" s="19">
        <f>F300+H300</f>
        <v>4084.08</v>
      </c>
      <c r="G301" s="23">
        <f>+k!D6</f>
        <v>0.05</v>
      </c>
      <c r="H301" s="19">
        <f>G301*F301</f>
        <v>204.2</v>
      </c>
    </row>
    <row r="302" spans="1:10" x14ac:dyDescent="0.3">
      <c r="C302" s="19" t="str">
        <f>[1]k!$A$7</f>
        <v>CA</v>
      </c>
      <c r="D302" s="19" t="str">
        <f>[1]k!$B$7</f>
        <v>CARGOS ADICIONALES</v>
      </c>
      <c r="E302" s="20"/>
      <c r="F302" s="19">
        <f>(F301+H301)/(1-G302)</f>
        <v>4288.28</v>
      </c>
      <c r="G302" s="23">
        <f>+k!D7</f>
        <v>0</v>
      </c>
      <c r="H302" s="19">
        <f>G302*F302</f>
        <v>0</v>
      </c>
    </row>
    <row r="303" spans="1:10" x14ac:dyDescent="0.3">
      <c r="A303" s="6"/>
      <c r="B303" s="6"/>
      <c r="C303" s="24" t="str">
        <f>[1]k!$A$8</f>
        <v>PU</v>
      </c>
      <c r="D303" s="24" t="str">
        <f>[1]k!$B$8</f>
        <v>PRECIO UNITARIO</v>
      </c>
      <c r="E303" s="25"/>
      <c r="F303" s="24"/>
      <c r="G303" s="26"/>
      <c r="H303" s="24">
        <f>SUM(H298:H302)+F298</f>
        <v>4288.28</v>
      </c>
    </row>
  </sheetData>
  <mergeCells count="10">
    <mergeCell ref="B213:D213"/>
    <mergeCell ref="B237:D237"/>
    <mergeCell ref="B262:D262"/>
    <mergeCell ref="B284:D284"/>
    <mergeCell ref="B6:D6"/>
    <mergeCell ref="B113:D113"/>
    <mergeCell ref="B142:D142"/>
    <mergeCell ref="B170:D170"/>
    <mergeCell ref="B191:D191"/>
    <mergeCell ref="B91:D91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33"/>
  <sheetViews>
    <sheetView topLeftCell="A5" workbookViewId="0">
      <selection activeCell="D24" sqref="D24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4" s="2" customFormat="1" ht="28.2" customHeight="1" thickBot="1" x14ac:dyDescent="0.35">
      <c r="A5" s="31" t="s">
        <v>2</v>
      </c>
      <c r="B5" s="31" t="s">
        <v>3</v>
      </c>
      <c r="C5" s="32" t="s">
        <v>5</v>
      </c>
      <c r="D5" s="31" t="s">
        <v>6</v>
      </c>
    </row>
    <row r="6" spans="1:4" x14ac:dyDescent="0.3">
      <c r="A6" s="1" t="s">
        <v>14</v>
      </c>
      <c r="B6" s="1" t="s">
        <v>14</v>
      </c>
      <c r="C6" s="1" t="s">
        <v>15</v>
      </c>
      <c r="D6" s="1">
        <v>2</v>
      </c>
    </row>
    <row r="7" spans="1:4" x14ac:dyDescent="0.3">
      <c r="A7" s="1" t="s">
        <v>532</v>
      </c>
      <c r="B7" s="1" t="s">
        <v>21</v>
      </c>
      <c r="C7" s="1" t="s">
        <v>22</v>
      </c>
      <c r="D7" s="1">
        <v>10</v>
      </c>
    </row>
    <row r="8" spans="1:4" x14ac:dyDescent="0.3">
      <c r="A8" s="1" t="s">
        <v>35</v>
      </c>
      <c r="B8" s="1" t="s">
        <v>35</v>
      </c>
      <c r="C8" s="1" t="s">
        <v>15</v>
      </c>
      <c r="D8" s="1">
        <v>36</v>
      </c>
    </row>
    <row r="9" spans="1:4" x14ac:dyDescent="0.3">
      <c r="A9" s="1" t="s">
        <v>533</v>
      </c>
      <c r="B9" s="1" t="s">
        <v>56</v>
      </c>
      <c r="C9" s="1" t="s">
        <v>54</v>
      </c>
      <c r="D9" s="1">
        <v>450</v>
      </c>
    </row>
    <row r="10" spans="1:4" x14ac:dyDescent="0.3">
      <c r="A10" s="1" t="s">
        <v>534</v>
      </c>
      <c r="B10" s="1" t="s">
        <v>60</v>
      </c>
      <c r="C10" s="1" t="s">
        <v>61</v>
      </c>
      <c r="D10" s="1">
        <v>2500</v>
      </c>
    </row>
    <row r="11" spans="1:4" x14ac:dyDescent="0.3">
      <c r="A11" s="1" t="s">
        <v>535</v>
      </c>
      <c r="B11" s="1" t="s">
        <v>63</v>
      </c>
      <c r="C11" s="1" t="s">
        <v>54</v>
      </c>
      <c r="D11" s="1">
        <v>500</v>
      </c>
    </row>
    <row r="12" spans="1:4" x14ac:dyDescent="0.3">
      <c r="A12" s="1" t="s">
        <v>65</v>
      </c>
      <c r="B12" s="1" t="s">
        <v>536</v>
      </c>
      <c r="C12" s="1" t="s">
        <v>54</v>
      </c>
      <c r="D12" s="1">
        <v>20</v>
      </c>
    </row>
    <row r="13" spans="1:4" x14ac:dyDescent="0.3">
      <c r="A13" s="1" t="s">
        <v>537</v>
      </c>
      <c r="B13" s="1" t="s">
        <v>76</v>
      </c>
      <c r="C13" s="1" t="s">
        <v>54</v>
      </c>
      <c r="D13" s="1">
        <v>600</v>
      </c>
    </row>
    <row r="14" spans="1:4" x14ac:dyDescent="0.3">
      <c r="A14" s="1" t="s">
        <v>538</v>
      </c>
      <c r="B14" s="1" t="s">
        <v>80</v>
      </c>
      <c r="C14" s="1" t="s">
        <v>15</v>
      </c>
      <c r="D14" s="1">
        <v>18</v>
      </c>
    </row>
    <row r="15" spans="1:4" x14ac:dyDescent="0.3">
      <c r="A15" s="1" t="s">
        <v>539</v>
      </c>
      <c r="B15" s="1" t="s">
        <v>82</v>
      </c>
      <c r="C15" s="1" t="s">
        <v>15</v>
      </c>
      <c r="D15" s="1">
        <v>22</v>
      </c>
    </row>
    <row r="16" spans="1:4" x14ac:dyDescent="0.3">
      <c r="A16" s="1" t="s">
        <v>540</v>
      </c>
      <c r="B16" s="1" t="s">
        <v>84</v>
      </c>
      <c r="C16" s="1" t="s">
        <v>85</v>
      </c>
      <c r="D16" s="1">
        <v>45</v>
      </c>
    </row>
    <row r="17" spans="1:4" x14ac:dyDescent="0.3">
      <c r="A17" s="1" t="s">
        <v>541</v>
      </c>
      <c r="B17" s="1" t="s">
        <v>545</v>
      </c>
      <c r="C17" s="1" t="s">
        <v>85</v>
      </c>
      <c r="D17" s="1">
        <v>97.73</v>
      </c>
    </row>
    <row r="18" spans="1:4" x14ac:dyDescent="0.3">
      <c r="A18" s="1" t="s">
        <v>542</v>
      </c>
      <c r="B18" s="1" t="s">
        <v>548</v>
      </c>
      <c r="C18" s="1" t="s">
        <v>15</v>
      </c>
      <c r="D18" s="1">
        <v>16</v>
      </c>
    </row>
    <row r="19" spans="1:4" x14ac:dyDescent="0.3">
      <c r="A19" s="1" t="s">
        <v>543</v>
      </c>
      <c r="B19" s="1" t="s">
        <v>546</v>
      </c>
      <c r="C19" s="1" t="s">
        <v>85</v>
      </c>
      <c r="D19" s="1">
        <v>127.59</v>
      </c>
    </row>
    <row r="20" spans="1:4" x14ac:dyDescent="0.3">
      <c r="A20" s="1" t="s">
        <v>544</v>
      </c>
      <c r="B20" s="1" t="s">
        <v>547</v>
      </c>
      <c r="C20" s="1" t="s">
        <v>549</v>
      </c>
      <c r="D20" s="1">
        <v>3000</v>
      </c>
    </row>
    <row r="21" spans="1:4" x14ac:dyDescent="0.3">
      <c r="A21" s="1" t="s">
        <v>565</v>
      </c>
      <c r="B21" s="1" t="s">
        <v>566</v>
      </c>
      <c r="C21" s="1" t="s">
        <v>50</v>
      </c>
      <c r="D21" s="1">
        <f>1856/1.16/100</f>
        <v>16</v>
      </c>
    </row>
    <row r="22" spans="1:4" x14ac:dyDescent="0.3">
      <c r="A22" s="1" t="s">
        <v>567</v>
      </c>
      <c r="B22" s="1" t="s">
        <v>568</v>
      </c>
      <c r="C22" s="1" t="s">
        <v>569</v>
      </c>
      <c r="D22" s="1">
        <f>20000/1.16</f>
        <v>17241.38</v>
      </c>
    </row>
    <row r="23" spans="1:4" x14ac:dyDescent="0.3">
      <c r="A23" s="1" t="s">
        <v>570</v>
      </c>
      <c r="B23" s="1" t="s">
        <v>571</v>
      </c>
      <c r="C23" s="1" t="s">
        <v>569</v>
      </c>
      <c r="D23" s="1">
        <v>6.01</v>
      </c>
    </row>
    <row r="24" spans="1:4" x14ac:dyDescent="0.3">
      <c r="A24" s="1" t="s">
        <v>575</v>
      </c>
      <c r="B24" s="1" t="s">
        <v>576</v>
      </c>
      <c r="C24" s="1" t="s">
        <v>54</v>
      </c>
      <c r="D24" s="1">
        <v>350</v>
      </c>
    </row>
    <row r="25" spans="1:4" x14ac:dyDescent="0.3">
      <c r="A25" s="1" t="s">
        <v>581</v>
      </c>
      <c r="B25" s="1" t="s">
        <v>587</v>
      </c>
      <c r="C25" s="1" t="s">
        <v>569</v>
      </c>
      <c r="D25" s="1">
        <f>1550/1.16/600</f>
        <v>2.23</v>
      </c>
    </row>
    <row r="26" spans="1:4" x14ac:dyDescent="0.3">
      <c r="A26" s="1" t="s">
        <v>585</v>
      </c>
      <c r="B26" s="1" t="s">
        <v>588</v>
      </c>
      <c r="C26" s="1" t="s">
        <v>569</v>
      </c>
      <c r="D26" s="1">
        <v>678.78</v>
      </c>
    </row>
    <row r="27" spans="1:4" x14ac:dyDescent="0.3">
      <c r="A27" s="1" t="s">
        <v>586</v>
      </c>
      <c r="B27" s="1" t="s">
        <v>589</v>
      </c>
      <c r="C27" s="1" t="s">
        <v>569</v>
      </c>
      <c r="D27" s="1">
        <v>25</v>
      </c>
    </row>
    <row r="28" spans="1:4" x14ac:dyDescent="0.3">
      <c r="A28" s="1" t="s">
        <v>595</v>
      </c>
      <c r="B28" s="1" t="s">
        <v>596</v>
      </c>
      <c r="C28" s="1" t="s">
        <v>569</v>
      </c>
      <c r="D28" s="1">
        <f>1200/1.16</f>
        <v>1034.48</v>
      </c>
    </row>
    <row r="29" spans="1:4" x14ac:dyDescent="0.3">
      <c r="A29" s="1" t="s">
        <v>597</v>
      </c>
      <c r="B29" s="1" t="s">
        <v>598</v>
      </c>
      <c r="C29" s="1" t="s">
        <v>569</v>
      </c>
      <c r="D29" s="1">
        <f>1000/1.16</f>
        <v>862.07</v>
      </c>
    </row>
    <row r="30" spans="1:4" x14ac:dyDescent="0.3">
      <c r="A30" s="1" t="s">
        <v>593</v>
      </c>
      <c r="B30" s="1" t="s">
        <v>592</v>
      </c>
      <c r="C30" s="1" t="s">
        <v>569</v>
      </c>
      <c r="D30" s="1">
        <f>(2250+250)/1.16</f>
        <v>2155.17</v>
      </c>
    </row>
    <row r="33" spans="1:4" x14ac:dyDescent="0.3">
      <c r="A33" s="3" t="s">
        <v>20</v>
      </c>
      <c r="B33" s="3"/>
      <c r="C33" s="3"/>
      <c r="D33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C15" sqref="C15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68</v>
      </c>
    </row>
    <row r="5" spans="1:4" s="2" customFormat="1" ht="28.2" customHeight="1" x14ac:dyDescent="0.3">
      <c r="A5" s="2" t="s">
        <v>67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66</v>
      </c>
      <c r="B6" s="1" t="s">
        <v>70</v>
      </c>
      <c r="C6" s="1" t="s">
        <v>69</v>
      </c>
      <c r="D6" s="1">
        <v>250</v>
      </c>
    </row>
    <row r="7" spans="1:4" x14ac:dyDescent="0.3">
      <c r="A7" s="1" t="s">
        <v>555</v>
      </c>
      <c r="C7" s="1" t="s">
        <v>69</v>
      </c>
      <c r="D7" s="1">
        <f>500/8</f>
        <v>62.5</v>
      </c>
    </row>
    <row r="8" spans="1:4" x14ac:dyDescent="0.3">
      <c r="A8" s="1" t="s">
        <v>556</v>
      </c>
      <c r="B8" s="1" t="s">
        <v>559</v>
      </c>
      <c r="C8" s="1" t="s">
        <v>69</v>
      </c>
      <c r="D8" s="1">
        <f>[2]Hoja1!$D$12</f>
        <v>991.29</v>
      </c>
    </row>
    <row r="9" spans="1:4" x14ac:dyDescent="0.3">
      <c r="A9" s="1" t="s">
        <v>557</v>
      </c>
      <c r="B9" s="1" t="s">
        <v>560</v>
      </c>
      <c r="C9" s="1" t="s">
        <v>602</v>
      </c>
      <c r="D9" s="1">
        <f>[2]Hoja1!$D$11</f>
        <v>872.99</v>
      </c>
    </row>
    <row r="10" spans="1:4" x14ac:dyDescent="0.3">
      <c r="A10" s="1" t="s">
        <v>558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D23" sqref="D23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7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8</v>
      </c>
      <c r="B6" s="1" t="s">
        <v>502</v>
      </c>
      <c r="C6" s="1" t="s">
        <v>10</v>
      </c>
      <c r="D6" s="1">
        <v>879.7</v>
      </c>
    </row>
    <row r="7" spans="1:4" x14ac:dyDescent="0.3">
      <c r="A7" s="1" t="s">
        <v>11</v>
      </c>
      <c r="B7" s="1" t="s">
        <v>527</v>
      </c>
      <c r="C7" s="1" t="s">
        <v>10</v>
      </c>
      <c r="D7" s="1">
        <v>668.73</v>
      </c>
    </row>
    <row r="8" spans="1:4" x14ac:dyDescent="0.3">
      <c r="A8" s="1" t="s">
        <v>12</v>
      </c>
      <c r="B8" s="1" t="s">
        <v>503</v>
      </c>
      <c r="C8" s="1" t="s">
        <v>10</v>
      </c>
      <c r="D8" s="1">
        <v>930.82</v>
      </c>
    </row>
    <row r="9" spans="1:4" x14ac:dyDescent="0.3">
      <c r="A9" s="1" t="s">
        <v>13</v>
      </c>
      <c r="B9" s="1" t="s">
        <v>504</v>
      </c>
      <c r="C9" s="1" t="s">
        <v>10</v>
      </c>
      <c r="D9" s="1">
        <v>949.25</v>
      </c>
    </row>
    <row r="10" spans="1:4" x14ac:dyDescent="0.3">
      <c r="A10" s="1" t="s">
        <v>515</v>
      </c>
      <c r="B10" s="1" t="s">
        <v>505</v>
      </c>
      <c r="C10" s="1" t="s">
        <v>10</v>
      </c>
      <c r="D10" s="1">
        <v>821.23</v>
      </c>
    </row>
    <row r="11" spans="1:4" x14ac:dyDescent="0.3">
      <c r="A11" s="1" t="s">
        <v>516</v>
      </c>
      <c r="B11" s="1" t="s">
        <v>506</v>
      </c>
      <c r="C11" s="1" t="s">
        <v>10</v>
      </c>
      <c r="D11" s="1">
        <v>930.82</v>
      </c>
    </row>
    <row r="12" spans="1:4" x14ac:dyDescent="0.3">
      <c r="A12" s="1" t="s">
        <v>517</v>
      </c>
      <c r="B12" s="1" t="s">
        <v>507</v>
      </c>
      <c r="C12" s="1" t="s">
        <v>10</v>
      </c>
      <c r="D12" s="1">
        <v>670.82</v>
      </c>
    </row>
    <row r="13" spans="1:4" x14ac:dyDescent="0.3">
      <c r="A13" s="1" t="s">
        <v>518</v>
      </c>
      <c r="B13" s="1" t="s">
        <v>528</v>
      </c>
      <c r="C13" s="1" t="s">
        <v>10</v>
      </c>
      <c r="D13" s="1">
        <v>919.11</v>
      </c>
    </row>
    <row r="14" spans="1:4" x14ac:dyDescent="0.3">
      <c r="A14" s="1" t="s">
        <v>519</v>
      </c>
      <c r="B14" s="1" t="s">
        <v>508</v>
      </c>
      <c r="C14" s="1" t="s">
        <v>10</v>
      </c>
      <c r="D14" s="1">
        <v>986.37</v>
      </c>
    </row>
    <row r="15" spans="1:4" x14ac:dyDescent="0.3">
      <c r="A15" s="1" t="s">
        <v>520</v>
      </c>
      <c r="B15" s="1" t="s">
        <v>509</v>
      </c>
      <c r="C15" s="1" t="s">
        <v>10</v>
      </c>
      <c r="D15" s="1">
        <v>1039.04</v>
      </c>
    </row>
    <row r="16" spans="1:4" x14ac:dyDescent="0.3">
      <c r="A16" s="1" t="s">
        <v>521</v>
      </c>
      <c r="B16" s="1" t="s">
        <v>510</v>
      </c>
      <c r="C16" s="1" t="s">
        <v>10</v>
      </c>
      <c r="D16" s="1">
        <v>1331.37</v>
      </c>
    </row>
    <row r="17" spans="1:4" x14ac:dyDescent="0.3">
      <c r="A17" s="1" t="s">
        <v>522</v>
      </c>
      <c r="B17" s="1" t="s">
        <v>9</v>
      </c>
      <c r="C17" s="1" t="s">
        <v>10</v>
      </c>
      <c r="D17" s="1">
        <v>638.33000000000004</v>
      </c>
    </row>
    <row r="18" spans="1:4" x14ac:dyDescent="0.3">
      <c r="A18" s="1" t="s">
        <v>523</v>
      </c>
      <c r="B18" s="1" t="s">
        <v>511</v>
      </c>
      <c r="C18" s="1" t="s">
        <v>10</v>
      </c>
      <c r="D18" s="1">
        <v>879.7</v>
      </c>
    </row>
    <row r="19" spans="1:4" x14ac:dyDescent="0.3">
      <c r="A19" s="1" t="s">
        <v>524</v>
      </c>
      <c r="B19" s="1" t="s">
        <v>512</v>
      </c>
      <c r="C19" s="1" t="s">
        <v>10</v>
      </c>
      <c r="D19" s="1">
        <v>914.67</v>
      </c>
    </row>
    <row r="20" spans="1:4" x14ac:dyDescent="0.3">
      <c r="A20" s="1" t="s">
        <v>525</v>
      </c>
      <c r="B20" s="1" t="s">
        <v>513</v>
      </c>
      <c r="C20" s="1" t="s">
        <v>10</v>
      </c>
      <c r="D20" s="1">
        <v>660.36</v>
      </c>
    </row>
    <row r="21" spans="1:4" x14ac:dyDescent="0.3">
      <c r="A21" s="1" t="s">
        <v>526</v>
      </c>
      <c r="B21" s="1" t="s">
        <v>514</v>
      </c>
      <c r="C21" s="1" t="s">
        <v>10</v>
      </c>
      <c r="D21" s="1">
        <v>952.54</v>
      </c>
    </row>
    <row r="22" spans="1:4" x14ac:dyDescent="0.3">
      <c r="A22" s="1" t="s">
        <v>529</v>
      </c>
      <c r="B22" s="1" t="s">
        <v>530</v>
      </c>
      <c r="C22" s="1" t="s">
        <v>10</v>
      </c>
      <c r="D22" s="1">
        <v>1093.26</v>
      </c>
    </row>
    <row r="26" spans="1:4" x14ac:dyDescent="0.3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H213"/>
  <sheetViews>
    <sheetView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H108" sqref="H108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71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 x14ac:dyDescent="0.3">
      <c r="A6" s="10" t="s">
        <v>57</v>
      </c>
      <c r="B6" s="10" t="s">
        <v>58</v>
      </c>
      <c r="E6" s="13" t="s">
        <v>54</v>
      </c>
      <c r="H6" s="14">
        <f>SUM(H7:H19)</f>
        <v>2752.69</v>
      </c>
    </row>
    <row r="7" spans="1:8" x14ac:dyDescent="0.3">
      <c r="C7" s="1" t="s">
        <v>534</v>
      </c>
      <c r="D7" s="4" t="str" cm="1">
        <f t="array" ref="D7:F7">IFERROR(VLOOKUP(C7,MA!$A$6:$D$33,{2,3,4},0),IFERROR(VLOOKUP(C7,MO!$A$6:$D$26,{2,3,4},0),IFERROR(VLOOKUP(C7,MQ!$A$6:$D$26,{2,3,4},0),IFERROR(VLOOKUP(C7,BA!$A$6:$H$213,{2,5,8},0),{"No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 x14ac:dyDescent="0.3">
      <c r="C8" s="1" t="s">
        <v>535</v>
      </c>
      <c r="D8" s="4" t="str" cm="1">
        <f t="array" ref="D8:F8">IFERROR(VLOOKUP(C8,MA!$A$6:$D$33,{2,3,4},0),IFERROR(VLOOKUP(C8,MO!$A$6:$D$26,{2,3,4},0),IFERROR(VLOOKUP(C8,MQ!$A$6:$D$26,{2,3,4},0),IFERROR(VLOOKUP(C8,BA!$A$6:$H$213,{2,5,8},0),{"No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 x14ac:dyDescent="0.3">
      <c r="C9" s="1" t="s">
        <v>65</v>
      </c>
      <c r="D9" s="4" t="str" cm="1">
        <f t="array" ref="D9:F9">IFERROR(VLOOKUP(C9,MA!$A$6:$D$33,{2,3,4},0),IFERROR(VLOOKUP(C9,MO!$A$6:$D$26,{2,3,4},0),IFERROR(VLOOKUP(C9,MQ!$A$6:$D$26,{2,3,4},0),IFERROR(VLOOKUP(C9,BA!$A$6:$H$213,{2,5,8},0),{"No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 x14ac:dyDescent="0.3">
      <c r="D10" s="4"/>
      <c r="E10" s="12"/>
    </row>
    <row r="11" spans="1:8" x14ac:dyDescent="0.3">
      <c r="C11" s="1" t="s">
        <v>522</v>
      </c>
      <c r="D11" s="4" t="str" cm="1">
        <f t="array" ref="D11:F11">IFERROR(VLOOKUP(C11,MA!$A$6:$D$33,{2,3,4},0),IFERROR(VLOOKUP(C11,MO!$A$6:$D$26,{2,3,4},0),IFERROR(VLOOKUP(C11,MQ!$A$6:$D$26,{2,3,4},0),IFERROR(VLOOKUP(C11,BA!$A$6:$H$213,{2,5,8},0),{"No encontrado","X","X"}))))</f>
        <v>PEON</v>
      </c>
      <c r="E11" s="12" t="str">
        <v>JOR</v>
      </c>
      <c r="F11" s="4">
        <v>638.33000000000004</v>
      </c>
      <c r="G11" s="1">
        <v>1</v>
      </c>
      <c r="H11" s="4">
        <f>G11*F11</f>
        <v>638.33000000000004</v>
      </c>
    </row>
    <row r="12" spans="1:8" x14ac:dyDescent="0.3">
      <c r="D12" s="4"/>
      <c r="E12" s="12"/>
    </row>
    <row r="13" spans="1:8" x14ac:dyDescent="0.3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8" x14ac:dyDescent="0.3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8" x14ac:dyDescent="0.3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:F17" si="0">F14</f>
        <v>638.33000000000004</v>
      </c>
      <c r="G15" s="16">
        <f>k!$D$12</f>
        <v>0.01</v>
      </c>
      <c r="H15" s="16">
        <f>G15*F15</f>
        <v>6.38</v>
      </c>
    </row>
    <row r="16" spans="1:8" x14ac:dyDescent="0.3">
      <c r="C16" s="15" t="str">
        <f>k!$A$13</f>
        <v>HE004</v>
      </c>
      <c r="D16" s="16" t="str">
        <f>k!$B$13</f>
        <v>PRESTACIONES S.S.</v>
      </c>
      <c r="E16" s="17" t="s">
        <v>33</v>
      </c>
      <c r="F16" s="16">
        <f t="shared" si="0"/>
        <v>638.33000000000004</v>
      </c>
      <c r="G16" s="16">
        <f>k!$D$13</f>
        <v>0</v>
      </c>
      <c r="H16" s="16">
        <f>G16*F16</f>
        <v>0</v>
      </c>
    </row>
    <row r="17" spans="1:8" x14ac:dyDescent="0.3">
      <c r="C17" s="15" t="str">
        <f>k!$A$14</f>
        <v>HE005</v>
      </c>
      <c r="D17" s="16" t="str">
        <f>k!$B$14</f>
        <v>IMPUESTO SOBRE NOMINA</v>
      </c>
      <c r="E17" s="17" t="s">
        <v>33</v>
      </c>
      <c r="F17" s="16">
        <f t="shared" si="0"/>
        <v>638.33000000000004</v>
      </c>
      <c r="G17" s="16">
        <f>k!$D$14</f>
        <v>0</v>
      </c>
      <c r="H17" s="16">
        <f>G17*F17</f>
        <v>0</v>
      </c>
    </row>
    <row r="18" spans="1:8" x14ac:dyDescent="0.3">
      <c r="D18" s="4"/>
      <c r="E18" s="12"/>
      <c r="F18" s="4"/>
      <c r="H18" s="4"/>
    </row>
    <row r="19" spans="1:8" x14ac:dyDescent="0.3">
      <c r="C19" s="1" t="s">
        <v>66</v>
      </c>
      <c r="D19" s="4" t="str" cm="1">
        <f t="array" ref="D19:F19">IFERROR(VLOOKUP(C19,MA!$A$6:$D$33,{2,3,4},0),IFERROR(VLOOKUP(C19,MO!$A$6:$D$26,{2,3,4},0),IFERROR(VLOOKUP(C19,MQ!$A$6:$D$26,{2,3,4},0),IFERROR(VLOOKUP(C19,BA!$A$6:$H$213,{2,5,8},0),{"No encontrado","X","X"}))))</f>
        <v>REVOLVEDORA 1 SACO</v>
      </c>
      <c r="E19" s="12" t="str">
        <v>Hr</v>
      </c>
      <c r="F19" s="4">
        <v>250</v>
      </c>
      <c r="G19" s="1">
        <v>1</v>
      </c>
      <c r="H19" s="4">
        <f>G19*F19</f>
        <v>250</v>
      </c>
    </row>
    <row r="23" spans="1:8" s="10" customFormat="1" ht="47.4" customHeight="1" x14ac:dyDescent="0.3">
      <c r="A23" s="10" t="s">
        <v>73</v>
      </c>
      <c r="B23" s="10" t="s">
        <v>74</v>
      </c>
      <c r="E23" s="13" t="s">
        <v>54</v>
      </c>
      <c r="H23" s="14">
        <f>SUM(H24:H37)</f>
        <v>2666.69</v>
      </c>
    </row>
    <row r="24" spans="1:8" x14ac:dyDescent="0.3">
      <c r="C24" s="1" t="s">
        <v>534</v>
      </c>
      <c r="D24" s="4" t="str" cm="1">
        <f t="array" ref="D24:F24">IFERROR(VLOOKUP(C24,MA!$A$6:$D$33,{2,3,4},0),IFERROR(VLOOKUP(C24,MO!$A$6:$D$26,{2,3,4},0),IFERROR(VLOOKUP(C24,MQ!$A$6:$D$26,{2,3,4},0),IFERROR(VLOOKUP(C24,BA!$A$6:$H$213,{2,5,8},0),{"No encontrado","X","X"}))))</f>
        <v>CEMENTO GRIS EN SACO</v>
      </c>
      <c r="E24" s="12" t="str">
        <v>Ton</v>
      </c>
      <c r="F24" s="4">
        <v>2500</v>
      </c>
      <c r="G24" s="1">
        <v>0.41</v>
      </c>
      <c r="H24" s="4">
        <f t="shared" ref="H24:H29" si="1">G24*F24</f>
        <v>1025</v>
      </c>
    </row>
    <row r="25" spans="1:8" x14ac:dyDescent="0.3">
      <c r="C25" s="1" t="s">
        <v>535</v>
      </c>
      <c r="D25" s="4" t="str" cm="1">
        <f t="array" ref="D25:F25">IFERROR(VLOOKUP(C25,MA!$A$6:$D$33,{2,3,4},0),IFERROR(VLOOKUP(C25,MO!$A$6:$D$26,{2,3,4},0),IFERROR(VLOOKUP(C25,MQ!$A$6:$D$26,{2,3,4},0),IFERROR(VLOOKUP(C25,BA!$A$6:$H$213,{2,5,8},0),{"No encontrado","X","X"}))))</f>
        <v>ARENA DE RIO L.A.B. EN OBRA</v>
      </c>
      <c r="E25" s="12" t="str">
        <v>m3</v>
      </c>
      <c r="F25" s="4">
        <v>500</v>
      </c>
      <c r="G25" s="1">
        <v>0.54</v>
      </c>
      <c r="H25" s="4">
        <f t="shared" si="1"/>
        <v>270</v>
      </c>
    </row>
    <row r="26" spans="1:8" x14ac:dyDescent="0.3">
      <c r="C26" s="1" t="s">
        <v>537</v>
      </c>
      <c r="D26" s="4" t="str" cm="1">
        <f t="array" ref="D26:F26">IFERROR(VLOOKUP(C26,MA!$A$6:$D$33,{2,3,4},0),IFERROR(VLOOKUP(C26,MO!$A$6:$D$26,{2,3,4},0),IFERROR(VLOOKUP(C26,MQ!$A$6:$D$26,{2,3,4},0),IFERROR(VLOOKUP(C26,BA!$A$6:$H$213,{2,5,8},0),{"No encontrado","X","X"}))))</f>
        <v>GRAVA DE 3/4</v>
      </c>
      <c r="E26" s="12" t="str">
        <v>m3</v>
      </c>
      <c r="F26" s="4">
        <v>600</v>
      </c>
      <c r="G26" s="1">
        <v>0.64</v>
      </c>
      <c r="H26" s="4">
        <f t="shared" si="1"/>
        <v>384</v>
      </c>
    </row>
    <row r="27" spans="1:8" x14ac:dyDescent="0.3">
      <c r="C27" s="1" t="s">
        <v>65</v>
      </c>
      <c r="D27" s="4" t="str" cm="1">
        <f t="array" ref="D27:F27">IFERROR(VLOOKUP(C27,MA!$A$6:$D$33,{2,3,4},0),IFERROR(VLOOKUP(C27,MO!$A$6:$D$26,{2,3,4},0),IFERROR(VLOOKUP(C27,MQ!$A$6:$D$26,{2,3,4},0),IFERROR(VLOOKUP(C27,BA!$A$6:$H$213,{2,5,8},0),{"No encontrado","X","X"}))))</f>
        <v>AGUA EN PIPA</v>
      </c>
      <c r="E27" s="12" t="str">
        <v>m3</v>
      </c>
      <c r="F27" s="4">
        <v>20</v>
      </c>
      <c r="G27" s="1">
        <v>0.5</v>
      </c>
      <c r="H27" s="4">
        <f t="shared" si="1"/>
        <v>10</v>
      </c>
    </row>
    <row r="28" spans="1:8" x14ac:dyDescent="0.3">
      <c r="D28" s="4"/>
      <c r="E28" s="12"/>
      <c r="F28" s="4"/>
      <c r="H28" s="4"/>
    </row>
    <row r="29" spans="1:8" x14ac:dyDescent="0.3">
      <c r="C29" s="1" t="s">
        <v>522</v>
      </c>
      <c r="D29" s="4" t="str" cm="1">
        <f t="array" ref="D29:F29">IFERROR(VLOOKUP(C29,MA!$A$6:$D$33,{2,3,4},0),IFERROR(VLOOKUP(C29,MO!$A$6:$D$26,{2,3,4},0),IFERROR(VLOOKUP(C29,MQ!$A$6:$D$26,{2,3,4},0),IFERROR(VLOOKUP(C29,BA!$A$6:$H$213,{2,5,8},0),{"No encontrado","X","X"}))))</f>
        <v>PEON</v>
      </c>
      <c r="E29" s="12" t="str">
        <v>JOR</v>
      </c>
      <c r="F29" s="4">
        <v>638.33000000000004</v>
      </c>
      <c r="G29" s="1">
        <v>1</v>
      </c>
      <c r="H29" s="4">
        <f t="shared" si="1"/>
        <v>638.33000000000004</v>
      </c>
    </row>
    <row r="30" spans="1:8" x14ac:dyDescent="0.3">
      <c r="D30" s="4"/>
      <c r="E30" s="12"/>
      <c r="F30" s="4"/>
      <c r="H30" s="4"/>
    </row>
    <row r="31" spans="1:8" x14ac:dyDescent="0.3">
      <c r="C31" s="15" t="str">
        <f>k!$A$10</f>
        <v>HE001</v>
      </c>
      <c r="D31" s="16" t="str">
        <f>k!$B$10</f>
        <v>HERRAMIENTA MENOR</v>
      </c>
      <c r="E31" s="17" t="s">
        <v>33</v>
      </c>
      <c r="F31" s="18">
        <f>SUM(H28:H29)</f>
        <v>638.33000000000004</v>
      </c>
      <c r="G31" s="16">
        <f>k!$D$10</f>
        <v>0.03</v>
      </c>
      <c r="H31" s="16">
        <f>G31*F31</f>
        <v>19.149999999999999</v>
      </c>
    </row>
    <row r="32" spans="1:8" x14ac:dyDescent="0.3">
      <c r="C32" s="15" t="str">
        <f>k!$A$11</f>
        <v>HE002</v>
      </c>
      <c r="D32" s="16" t="str">
        <f>k!$B$11</f>
        <v>MANDO INTERMEDIO</v>
      </c>
      <c r="E32" s="17" t="s">
        <v>33</v>
      </c>
      <c r="F32" s="16">
        <f>F31</f>
        <v>638.33000000000004</v>
      </c>
      <c r="G32" s="16">
        <f>k!$D$11</f>
        <v>0.1</v>
      </c>
      <c r="H32" s="16">
        <f>G32*F32</f>
        <v>63.83</v>
      </c>
    </row>
    <row r="33" spans="1:8" x14ac:dyDescent="0.3">
      <c r="C33" s="15" t="str">
        <f>k!$A$12</f>
        <v>HE003</v>
      </c>
      <c r="D33" s="16" t="str">
        <f>k!$B$12</f>
        <v>EQUIPO DE SEGURIDAD</v>
      </c>
      <c r="E33" s="17" t="s">
        <v>33</v>
      </c>
      <c r="F33" s="16">
        <f t="shared" ref="F33:F35" si="2">F32</f>
        <v>638.33000000000004</v>
      </c>
      <c r="G33" s="16">
        <f>k!$D$12</f>
        <v>0.01</v>
      </c>
      <c r="H33" s="16">
        <f>G33*F33</f>
        <v>6.38</v>
      </c>
    </row>
    <row r="34" spans="1:8" x14ac:dyDescent="0.3">
      <c r="C34" s="15" t="str">
        <f>k!$A$13</f>
        <v>HE004</v>
      </c>
      <c r="D34" s="16" t="str">
        <f>k!$B$13</f>
        <v>PRESTACIONES S.S.</v>
      </c>
      <c r="E34" s="17" t="s">
        <v>33</v>
      </c>
      <c r="F34" s="16">
        <f t="shared" si="2"/>
        <v>638.33000000000004</v>
      </c>
      <c r="G34" s="16">
        <f>k!$D$13</f>
        <v>0</v>
      </c>
      <c r="H34" s="16">
        <f>G34*F34</f>
        <v>0</v>
      </c>
    </row>
    <row r="35" spans="1:8" x14ac:dyDescent="0.3">
      <c r="C35" s="15" t="str">
        <f>k!$A$14</f>
        <v>HE005</v>
      </c>
      <c r="D35" s="16" t="str">
        <f>k!$B$14</f>
        <v>IMPUESTO SOBRE NOMINA</v>
      </c>
      <c r="E35" s="17" t="s">
        <v>33</v>
      </c>
      <c r="F35" s="16">
        <f t="shared" si="2"/>
        <v>638.33000000000004</v>
      </c>
      <c r="G35" s="16">
        <f>k!$D$14</f>
        <v>0</v>
      </c>
      <c r="H35" s="16">
        <f>G35*F35</f>
        <v>0</v>
      </c>
    </row>
    <row r="36" spans="1:8" x14ac:dyDescent="0.3">
      <c r="D36" s="4"/>
      <c r="E36" s="12"/>
      <c r="F36" s="4"/>
      <c r="H36" s="4"/>
    </row>
    <row r="37" spans="1:8" x14ac:dyDescent="0.3">
      <c r="C37" s="1" t="s">
        <v>66</v>
      </c>
      <c r="D37" s="4" t="str" cm="1">
        <f t="array" ref="D37:F37">IFERROR(VLOOKUP(C37,MA!$A$6:$D$33,{2,3,4},0),IFERROR(VLOOKUP(C37,MO!$A$6:$D$26,{2,3,4},0),IFERROR(VLOOKUP(C37,MQ!$A$6:$D$26,{2,3,4},0),IFERROR(VLOOKUP(C37,BA!$A$6:$H$213,{2,5,8},0),{"No encontrado","X","X"}))))</f>
        <v>REVOLVEDORA 1 SACO</v>
      </c>
      <c r="E37" s="12" t="str">
        <v>Hr</v>
      </c>
      <c r="F37" s="4">
        <v>250</v>
      </c>
      <c r="G37" s="1">
        <v>1</v>
      </c>
      <c r="H37" s="4">
        <f>G37*F37</f>
        <v>250</v>
      </c>
    </row>
    <row r="38" spans="1:8" x14ac:dyDescent="0.3">
      <c r="D38" s="4"/>
      <c r="E38" s="12"/>
      <c r="F38" s="4"/>
      <c r="H38" s="4"/>
    </row>
    <row r="39" spans="1:8" x14ac:dyDescent="0.3">
      <c r="D39" s="4"/>
      <c r="E39" s="12"/>
      <c r="F39" s="4"/>
      <c r="H39" s="4"/>
    </row>
    <row r="41" spans="1:8" s="10" customFormat="1" ht="47.4" customHeight="1" x14ac:dyDescent="0.3">
      <c r="A41" s="10" t="s">
        <v>77</v>
      </c>
      <c r="B41" s="10" t="s">
        <v>551</v>
      </c>
      <c r="E41" s="13" t="s">
        <v>54</v>
      </c>
      <c r="H41" s="14">
        <f>SUM(H42:H55)</f>
        <v>2460.69</v>
      </c>
    </row>
    <row r="42" spans="1:8" x14ac:dyDescent="0.3">
      <c r="C42" s="1" t="s">
        <v>534</v>
      </c>
      <c r="D42" s="4" t="str" cm="1">
        <f t="array" ref="D42:F42">IFERROR(VLOOKUP(C42,MA!$A$6:$D$33,{2,3,4},0),IFERROR(VLOOKUP(C42,MO!$A$6:$D$26,{2,3,4},0),IFERROR(VLOOKUP(C42,MQ!$A$6:$D$26,{2,3,4},0),IFERROR(VLOOKUP(C42,BA!$A$6:$H$213,{2,5,8},0),{"No encontrado","X","X"}))))</f>
        <v>CEMENTO GRIS EN SACO</v>
      </c>
      <c r="E42" s="12" t="str">
        <v>Ton</v>
      </c>
      <c r="F42" s="4">
        <v>2500</v>
      </c>
      <c r="G42" s="49">
        <v>0.32600000000000001</v>
      </c>
      <c r="H42" s="4">
        <f t="shared" ref="H42:H45" si="3">G42*F42</f>
        <v>815</v>
      </c>
    </row>
    <row r="43" spans="1:8" x14ac:dyDescent="0.3">
      <c r="C43" s="1" t="s">
        <v>535</v>
      </c>
      <c r="D43" s="4" t="str" cm="1">
        <f t="array" ref="D43:F43">IFERROR(VLOOKUP(C43,MA!$A$6:$D$33,{2,3,4},0),IFERROR(VLOOKUP(C43,MO!$A$6:$D$26,{2,3,4},0),IFERROR(VLOOKUP(C43,MQ!$A$6:$D$26,{2,3,4},0),IFERROR(VLOOKUP(C43,BA!$A$6:$H$213,{2,5,8},0),{"No encontrado","X","X"}))))</f>
        <v>ARENA DE RIO L.A.B. EN OBRA</v>
      </c>
      <c r="E43" s="12" t="str">
        <v>m3</v>
      </c>
      <c r="F43" s="4">
        <v>500</v>
      </c>
      <c r="G43" s="49">
        <v>0.53600000000000003</v>
      </c>
      <c r="H43" s="4">
        <f t="shared" si="3"/>
        <v>268</v>
      </c>
    </row>
    <row r="44" spans="1:8" x14ac:dyDescent="0.3">
      <c r="C44" s="1" t="s">
        <v>537</v>
      </c>
      <c r="D44" s="4" t="str" cm="1">
        <f t="array" ref="D44:F44">IFERROR(VLOOKUP(C44,MA!$A$6:$D$33,{2,3,4},0),IFERROR(VLOOKUP(C44,MO!$A$6:$D$26,{2,3,4},0),IFERROR(VLOOKUP(C44,MQ!$A$6:$D$26,{2,3,4},0),IFERROR(VLOOKUP(C44,BA!$A$6:$H$213,{2,5,8},0),{"No encontrado","X","X"}))))</f>
        <v>GRAVA DE 3/4</v>
      </c>
      <c r="E44" s="12" t="str">
        <v>m3</v>
      </c>
      <c r="F44" s="4">
        <v>600</v>
      </c>
      <c r="G44" s="49">
        <v>0.65</v>
      </c>
      <c r="H44" s="4">
        <f t="shared" si="3"/>
        <v>390</v>
      </c>
    </row>
    <row r="45" spans="1:8" x14ac:dyDescent="0.3">
      <c r="C45" s="1" t="s">
        <v>65</v>
      </c>
      <c r="D45" s="4" t="str" cm="1">
        <f t="array" ref="D45:F45">IFERROR(VLOOKUP(C45,MA!$A$6:$D$33,{2,3,4},0),IFERROR(VLOOKUP(C45,MO!$A$6:$D$26,{2,3,4},0),IFERROR(VLOOKUP(C45,MQ!$A$6:$D$26,{2,3,4},0),IFERROR(VLOOKUP(C45,BA!$A$6:$H$213,{2,5,8},0),{"No encontrado","X","X"}))))</f>
        <v>AGUA EN PIPA</v>
      </c>
      <c r="E45" s="12" t="str">
        <v>m3</v>
      </c>
      <c r="F45" s="4">
        <v>20</v>
      </c>
      <c r="G45" s="49">
        <v>0.5</v>
      </c>
      <c r="H45" s="4">
        <f t="shared" si="3"/>
        <v>10</v>
      </c>
    </row>
    <row r="46" spans="1:8" x14ac:dyDescent="0.3">
      <c r="D46" s="4"/>
      <c r="E46" s="12"/>
      <c r="F46" s="4"/>
      <c r="H46" s="4"/>
    </row>
    <row r="47" spans="1:8" x14ac:dyDescent="0.3">
      <c r="C47" s="1" t="s">
        <v>522</v>
      </c>
      <c r="D47" s="4" t="str" cm="1">
        <f t="array" ref="D47:F47">IFERROR(VLOOKUP(C47,MA!$A$6:$D$33,{2,3,4},0),IFERROR(VLOOKUP(C47,MO!$A$6:$D$26,{2,3,4},0),IFERROR(VLOOKUP(C47,MQ!$A$6:$D$26,{2,3,4},0),IFERROR(VLOOKUP(C47,BA!$A$6:$H$213,{2,5,8},0),{"No encontrado","X","X"}))))</f>
        <v>PEON</v>
      </c>
      <c r="E47" s="12" t="str">
        <v>JOR</v>
      </c>
      <c r="F47" s="4">
        <v>638.33000000000004</v>
      </c>
      <c r="G47" s="1">
        <v>1</v>
      </c>
      <c r="H47" s="4">
        <f t="shared" ref="H47" si="4">G47*F47</f>
        <v>638.33000000000004</v>
      </c>
    </row>
    <row r="48" spans="1:8" x14ac:dyDescent="0.3">
      <c r="D48" s="4"/>
      <c r="E48" s="12"/>
      <c r="F48" s="4"/>
      <c r="H48" s="4"/>
    </row>
    <row r="49" spans="1:8" x14ac:dyDescent="0.3">
      <c r="C49" s="15" t="str">
        <f>k!$A$10</f>
        <v>HE001</v>
      </c>
      <c r="D49" s="16" t="str">
        <f>k!$B$10</f>
        <v>HERRAMIENTA MENOR</v>
      </c>
      <c r="E49" s="17" t="s">
        <v>33</v>
      </c>
      <c r="F49" s="18">
        <f>SUM(H46:H47)</f>
        <v>638.33000000000004</v>
      </c>
      <c r="G49" s="16">
        <f>k!$D$10</f>
        <v>0.03</v>
      </c>
      <c r="H49" s="16">
        <f>G49*F49</f>
        <v>19.149999999999999</v>
      </c>
    </row>
    <row r="50" spans="1:8" x14ac:dyDescent="0.3">
      <c r="C50" s="15" t="str">
        <f>k!$A$11</f>
        <v>HE002</v>
      </c>
      <c r="D50" s="16" t="str">
        <f>k!$B$11</f>
        <v>MANDO INTERMEDIO</v>
      </c>
      <c r="E50" s="17" t="s">
        <v>33</v>
      </c>
      <c r="F50" s="16">
        <f>F49</f>
        <v>638.33000000000004</v>
      </c>
      <c r="G50" s="16">
        <f>k!$D$11</f>
        <v>0.1</v>
      </c>
      <c r="H50" s="16">
        <f>G50*F50</f>
        <v>63.83</v>
      </c>
    </row>
    <row r="51" spans="1:8" x14ac:dyDescent="0.3">
      <c r="C51" s="15" t="str">
        <f>k!$A$12</f>
        <v>HE003</v>
      </c>
      <c r="D51" s="16" t="str">
        <f>k!$B$12</f>
        <v>EQUIPO DE SEGURIDAD</v>
      </c>
      <c r="E51" s="17" t="s">
        <v>33</v>
      </c>
      <c r="F51" s="16">
        <f t="shared" ref="F51:F53" si="5">F50</f>
        <v>638.33000000000004</v>
      </c>
      <c r="G51" s="16">
        <f>k!$D$12</f>
        <v>0.01</v>
      </c>
      <c r="H51" s="16">
        <f>G51*F51</f>
        <v>6.38</v>
      </c>
    </row>
    <row r="52" spans="1:8" x14ac:dyDescent="0.3">
      <c r="C52" s="15" t="str">
        <f>k!$A$13</f>
        <v>HE004</v>
      </c>
      <c r="D52" s="16" t="str">
        <f>k!$B$13</f>
        <v>PRESTACIONES S.S.</v>
      </c>
      <c r="E52" s="17" t="s">
        <v>33</v>
      </c>
      <c r="F52" s="16">
        <f t="shared" si="5"/>
        <v>638.33000000000004</v>
      </c>
      <c r="G52" s="16">
        <f>k!$D$13</f>
        <v>0</v>
      </c>
      <c r="H52" s="16">
        <f>G52*F52</f>
        <v>0</v>
      </c>
    </row>
    <row r="53" spans="1:8" x14ac:dyDescent="0.3">
      <c r="C53" s="15" t="str">
        <f>k!$A$14</f>
        <v>HE005</v>
      </c>
      <c r="D53" s="16" t="str">
        <f>k!$B$14</f>
        <v>IMPUESTO SOBRE NOMINA</v>
      </c>
      <c r="E53" s="17" t="s">
        <v>33</v>
      </c>
      <c r="F53" s="16">
        <f t="shared" si="5"/>
        <v>638.33000000000004</v>
      </c>
      <c r="G53" s="16">
        <f>k!$D$14</f>
        <v>0</v>
      </c>
      <c r="H53" s="16">
        <f>G53*F53</f>
        <v>0</v>
      </c>
    </row>
    <row r="54" spans="1:8" x14ac:dyDescent="0.3">
      <c r="D54" s="4"/>
      <c r="E54" s="12"/>
      <c r="F54" s="4"/>
      <c r="H54" s="4"/>
    </row>
    <row r="55" spans="1:8" x14ac:dyDescent="0.3">
      <c r="C55" s="1" t="s">
        <v>66</v>
      </c>
      <c r="D55" s="4" t="str" cm="1">
        <f t="array" ref="D55:F55">IFERROR(VLOOKUP(C55,MA!$A$6:$D$33,{2,3,4},0),IFERROR(VLOOKUP(C55,MO!$A$6:$D$26,{2,3,4},0),IFERROR(VLOOKUP(C55,MQ!$A$6:$D$26,{2,3,4},0),IFERROR(VLOOKUP(C55,BA!$A$6:$H$213,{2,5,8},0),{"No encontrado","X","X"}))))</f>
        <v>REVOLVEDORA 1 SACO</v>
      </c>
      <c r="E55" s="12" t="str">
        <v>Hr</v>
      </c>
      <c r="F55" s="4">
        <v>250</v>
      </c>
      <c r="G55" s="1">
        <v>1</v>
      </c>
      <c r="H55" s="4">
        <f t="shared" ref="H55" si="6">G55*F55</f>
        <v>250</v>
      </c>
    </row>
    <row r="56" spans="1:8" x14ac:dyDescent="0.3">
      <c r="D56" s="4"/>
      <c r="E56" s="12"/>
      <c r="F56" s="4"/>
      <c r="H56" s="4"/>
    </row>
    <row r="58" spans="1:8" s="10" customFormat="1" ht="47.4" customHeight="1" x14ac:dyDescent="0.3">
      <c r="A58" s="10" t="s">
        <v>564</v>
      </c>
      <c r="B58" s="10" t="s">
        <v>563</v>
      </c>
      <c r="E58" s="13" t="s">
        <v>54</v>
      </c>
      <c r="H58" s="14">
        <f>SUM(H59:H72)</f>
        <v>1799.13</v>
      </c>
    </row>
    <row r="59" spans="1:8" x14ac:dyDescent="0.3">
      <c r="C59" s="1" t="s">
        <v>534</v>
      </c>
      <c r="D59" s="4" t="str" cm="1">
        <f t="array" ref="D59:F59">IFERROR(VLOOKUP(C59,MA!$A$6:$D$33,{2,3,4},0),IFERROR(VLOOKUP(C59,MO!$A$6:$D$26,{2,3,4},0),IFERROR(VLOOKUP(C59,MQ!$A$6:$D$26,{2,3,4},0),IFERROR(VLOOKUP(C59,BA!$A$6:$H$213,{2,5,8},0),{"No encontrado","X","X"}))))</f>
        <v>CEMENTO GRIS EN SACO</v>
      </c>
      <c r="E59" s="12" t="str">
        <v>Ton</v>
      </c>
      <c r="F59" s="4">
        <v>2500</v>
      </c>
      <c r="G59" s="49">
        <v>0.16300000000000001</v>
      </c>
      <c r="H59" s="4">
        <f t="shared" ref="H59:H62" si="7">G59*F59</f>
        <v>407.5</v>
      </c>
    </row>
    <row r="60" spans="1:8" x14ac:dyDescent="0.3">
      <c r="C60" s="1" t="s">
        <v>535</v>
      </c>
      <c r="D60" s="4" t="str" cm="1">
        <f t="array" ref="D60:F60">IFERROR(VLOOKUP(C60,MA!$A$6:$D$33,{2,3,4},0),IFERROR(VLOOKUP(C60,MO!$A$6:$D$26,{2,3,4},0),IFERROR(VLOOKUP(C60,MQ!$A$6:$D$26,{2,3,4},0),IFERROR(VLOOKUP(C60,BA!$A$6:$H$213,{2,5,8},0),{"No encontrado","X","X"}))))</f>
        <v>ARENA DE RIO L.A.B. EN OBRA</v>
      </c>
      <c r="E60" s="12" t="str">
        <v>m3</v>
      </c>
      <c r="F60" s="4">
        <v>500</v>
      </c>
      <c r="G60" s="49">
        <v>0.313</v>
      </c>
      <c r="H60" s="4">
        <f t="shared" si="7"/>
        <v>156.5</v>
      </c>
    </row>
    <row r="61" spans="1:8" x14ac:dyDescent="0.3">
      <c r="C61" s="1" t="s">
        <v>537</v>
      </c>
      <c r="D61" s="4" t="str" cm="1">
        <f t="array" ref="D61:F61">IFERROR(VLOOKUP(C61,MA!$A$6:$D$33,{2,3,4},0),IFERROR(VLOOKUP(C61,MO!$A$6:$D$26,{2,3,4},0),IFERROR(VLOOKUP(C61,MQ!$A$6:$D$26,{2,3,4},0),IFERROR(VLOOKUP(C61,BA!$A$6:$H$213,{2,5,8},0),{"No encontrado","X","X"}))))</f>
        <v>GRAVA DE 3/4</v>
      </c>
      <c r="E61" s="12" t="str">
        <v>m3</v>
      </c>
      <c r="F61" s="4">
        <v>600</v>
      </c>
      <c r="G61" s="49">
        <v>0.42499999999999999</v>
      </c>
      <c r="H61" s="4">
        <f t="shared" si="7"/>
        <v>255</v>
      </c>
    </row>
    <row r="62" spans="1:8" x14ac:dyDescent="0.3">
      <c r="C62" s="1" t="s">
        <v>65</v>
      </c>
      <c r="D62" s="4" t="str" cm="1">
        <f t="array" ref="D62:F62">IFERROR(VLOOKUP(C62,MA!$A$6:$D$33,{2,3,4},0),IFERROR(VLOOKUP(C62,MO!$A$6:$D$26,{2,3,4},0),IFERROR(VLOOKUP(C62,MQ!$A$6:$D$26,{2,3,4},0),IFERROR(VLOOKUP(C62,BA!$A$6:$H$213,{2,5,8},0),{"No encontrado","X","X"}))))</f>
        <v>AGUA EN PIPA</v>
      </c>
      <c r="E62" s="12" t="str">
        <v>m3</v>
      </c>
      <c r="F62" s="4">
        <v>20</v>
      </c>
      <c r="G62" s="49">
        <v>0.122</v>
      </c>
      <c r="H62" s="4">
        <f t="shared" si="7"/>
        <v>2.44</v>
      </c>
    </row>
    <row r="63" spans="1:8" x14ac:dyDescent="0.3">
      <c r="D63" s="4"/>
      <c r="E63" s="12"/>
      <c r="F63" s="4"/>
      <c r="H63" s="4"/>
    </row>
    <row r="64" spans="1:8" x14ac:dyDescent="0.3">
      <c r="C64" s="1" t="s">
        <v>522</v>
      </c>
      <c r="D64" s="4" t="str" cm="1">
        <f t="array" ref="D64:F64">IFERROR(VLOOKUP(C64,MA!$A$6:$D$33,{2,3,4},0),IFERROR(VLOOKUP(C64,MO!$A$6:$D$26,{2,3,4},0),IFERROR(VLOOKUP(C64,MQ!$A$6:$D$26,{2,3,4},0),IFERROR(VLOOKUP(C64,BA!$A$6:$H$213,{2,5,8},0),{"No encontrado","X","X"}))))</f>
        <v>PEON</v>
      </c>
      <c r="E64" s="12" t="str">
        <v>JOR</v>
      </c>
      <c r="F64" s="4">
        <v>638.33000000000004</v>
      </c>
      <c r="G64" s="1">
        <v>1</v>
      </c>
      <c r="H64" s="4">
        <f t="shared" ref="H64" si="8">G64*F64</f>
        <v>638.33000000000004</v>
      </c>
    </row>
    <row r="65" spans="1:8" x14ac:dyDescent="0.3">
      <c r="D65" s="4"/>
      <c r="E65" s="12"/>
      <c r="F65" s="4"/>
      <c r="H65" s="4"/>
    </row>
    <row r="66" spans="1:8" x14ac:dyDescent="0.3">
      <c r="C66" s="15" t="str">
        <f>k!$A$10</f>
        <v>HE001</v>
      </c>
      <c r="D66" s="16" t="str">
        <f>k!$B$10</f>
        <v>HERRAMIENTA MENOR</v>
      </c>
      <c r="E66" s="17" t="s">
        <v>33</v>
      </c>
      <c r="F66" s="18">
        <f>SUM(H63:H64)</f>
        <v>638.33000000000004</v>
      </c>
      <c r="G66" s="16">
        <f>k!$D$10</f>
        <v>0.03</v>
      </c>
      <c r="H66" s="16">
        <f>G66*F66</f>
        <v>19.149999999999999</v>
      </c>
    </row>
    <row r="67" spans="1:8" x14ac:dyDescent="0.3">
      <c r="C67" s="15" t="str">
        <f>k!$A$11</f>
        <v>HE002</v>
      </c>
      <c r="D67" s="16" t="str">
        <f>k!$B$11</f>
        <v>MANDO INTERMEDIO</v>
      </c>
      <c r="E67" s="17" t="s">
        <v>33</v>
      </c>
      <c r="F67" s="16">
        <f>F66</f>
        <v>638.33000000000004</v>
      </c>
      <c r="G67" s="16">
        <f>k!$D$11</f>
        <v>0.1</v>
      </c>
      <c r="H67" s="16">
        <f>G67*F67</f>
        <v>63.83</v>
      </c>
    </row>
    <row r="68" spans="1:8" x14ac:dyDescent="0.3">
      <c r="C68" s="15" t="str">
        <f>k!$A$12</f>
        <v>HE003</v>
      </c>
      <c r="D68" s="16" t="str">
        <f>k!$B$12</f>
        <v>EQUIPO DE SEGURIDAD</v>
      </c>
      <c r="E68" s="17" t="s">
        <v>33</v>
      </c>
      <c r="F68" s="16">
        <f t="shared" ref="F68:F70" si="9">F67</f>
        <v>638.33000000000004</v>
      </c>
      <c r="G68" s="16">
        <f>k!$D$12</f>
        <v>0.01</v>
      </c>
      <c r="H68" s="16">
        <f>G68*F68</f>
        <v>6.38</v>
      </c>
    </row>
    <row r="69" spans="1:8" x14ac:dyDescent="0.3">
      <c r="C69" s="15" t="str">
        <f>k!$A$13</f>
        <v>HE004</v>
      </c>
      <c r="D69" s="16" t="str">
        <f>k!$B$13</f>
        <v>PRESTACIONES S.S.</v>
      </c>
      <c r="E69" s="17" t="s">
        <v>33</v>
      </c>
      <c r="F69" s="16">
        <f t="shared" si="9"/>
        <v>638.33000000000004</v>
      </c>
      <c r="G69" s="16">
        <f>k!$D$13</f>
        <v>0</v>
      </c>
      <c r="H69" s="16">
        <f>G69*F69</f>
        <v>0</v>
      </c>
    </row>
    <row r="70" spans="1:8" x14ac:dyDescent="0.3">
      <c r="C70" s="15" t="str">
        <f>k!$A$14</f>
        <v>HE005</v>
      </c>
      <c r="D70" s="16" t="str">
        <f>k!$B$14</f>
        <v>IMPUESTO SOBRE NOMINA</v>
      </c>
      <c r="E70" s="17" t="s">
        <v>33</v>
      </c>
      <c r="F70" s="16">
        <f t="shared" si="9"/>
        <v>638.33000000000004</v>
      </c>
      <c r="G70" s="16">
        <f>k!$D$14</f>
        <v>0</v>
      </c>
      <c r="H70" s="16">
        <f>G70*F70</f>
        <v>0</v>
      </c>
    </row>
    <row r="71" spans="1:8" x14ac:dyDescent="0.3">
      <c r="D71" s="4"/>
      <c r="E71" s="12"/>
      <c r="F71" s="4"/>
      <c r="H71" s="4"/>
    </row>
    <row r="72" spans="1:8" x14ac:dyDescent="0.3">
      <c r="C72" s="1" t="s">
        <v>66</v>
      </c>
      <c r="D72" s="4" t="str" cm="1">
        <f t="array" ref="D72:F72">IFERROR(VLOOKUP(C72,MA!$A$6:$D$33,{2,3,4},0),IFERROR(VLOOKUP(C72,MO!$A$6:$D$26,{2,3,4},0),IFERROR(VLOOKUP(C72,MQ!$A$6:$D$26,{2,3,4},0),IFERROR(VLOOKUP(C72,BA!$A$6:$H$213,{2,5,8},0),{"No encontrado","X","X"}))))</f>
        <v>REVOLVEDORA 1 SACO</v>
      </c>
      <c r="E72" s="12" t="str">
        <v>Hr</v>
      </c>
      <c r="F72" s="4">
        <v>250</v>
      </c>
      <c r="G72" s="1">
        <v>1</v>
      </c>
      <c r="H72" s="4">
        <f t="shared" ref="H72" si="10">G72*F72</f>
        <v>250</v>
      </c>
    </row>
    <row r="76" spans="1:8" s="10" customFormat="1" ht="47.4" customHeight="1" x14ac:dyDescent="0.3">
      <c r="A76" s="10" t="s">
        <v>550</v>
      </c>
      <c r="B76" s="10" t="s">
        <v>78</v>
      </c>
      <c r="E76" s="13" t="s">
        <v>50</v>
      </c>
      <c r="H76" s="14">
        <f>SUM(H77:H89)</f>
        <v>430.56</v>
      </c>
    </row>
    <row r="77" spans="1:8" x14ac:dyDescent="0.3">
      <c r="C77" s="1" t="s">
        <v>532</v>
      </c>
      <c r="D77" s="4" t="str" cm="1">
        <f t="array" ref="D77:F77">IFERROR(VLOOKUP(C77,MA!$A$6:$D$33,{2,3,4},0),IFERROR(VLOOKUP(C77,MO!$A$6:$D$26,{2,3,4},0),IFERROR(VLOOKUP(C77,MQ!$A$6:$D$26,{2,3,4},0),IFERROR(VLOOKUP(C77,BA!$A$6:$H$213,{2,5,8},0),{"No encontrado","X","X"}))))</f>
        <v>MADERA DE PINO DE TERCERA</v>
      </c>
      <c r="E77" s="12" t="str">
        <v>Pt</v>
      </c>
      <c r="F77" s="4">
        <v>10</v>
      </c>
      <c r="G77" s="1">
        <f>11/5*1.25</f>
        <v>2.75</v>
      </c>
      <c r="H77" s="4">
        <f t="shared" ref="H77:H82" si="11">G77*F77</f>
        <v>27.5</v>
      </c>
    </row>
    <row r="78" spans="1:8" x14ac:dyDescent="0.3">
      <c r="C78" s="1" t="s">
        <v>35</v>
      </c>
      <c r="D78" s="4" t="str" cm="1">
        <f t="array" ref="D78:F78">IFERROR(VLOOKUP(C78,MA!$A$6:$D$33,{2,3,4},0),IFERROR(VLOOKUP(C78,MO!$A$6:$D$26,{2,3,4},0),IFERROR(VLOOKUP(C78,MQ!$A$6:$D$26,{2,3,4},0),IFERROR(VLOOKUP(C78,BA!$A$6:$H$213,{2,5,8},0),{"No encontrado","X","X"}))))</f>
        <v>CLAVO</v>
      </c>
      <c r="E78" s="12" t="str">
        <v>Kg</v>
      </c>
      <c r="F78" s="4">
        <v>36</v>
      </c>
      <c r="G78" s="1">
        <v>0.1</v>
      </c>
      <c r="H78" s="4">
        <f t="shared" ref="H78" si="12">G78*F78</f>
        <v>3.6</v>
      </c>
    </row>
    <row r="79" spans="1:8" x14ac:dyDescent="0.3">
      <c r="C79" s="1" t="s">
        <v>541</v>
      </c>
      <c r="D79" s="4" t="str" cm="1">
        <f t="array" ref="D79:F79">IFERROR(VLOOKUP(C79,MA!$A$6:$D$33,{2,3,4},0),IFERROR(VLOOKUP(C79,MO!$A$6:$D$26,{2,3,4},0),IFERROR(VLOOKUP(C79,MQ!$A$6:$D$26,{2,3,4},0),IFERROR(VLOOKUP(C79,BA!$A$6:$H$213,{2,5,8},0),{"No encontrado","X","X"}))))</f>
        <v>DESMOLDANTE</v>
      </c>
      <c r="E79" s="12" t="str">
        <v>Lt</v>
      </c>
      <c r="F79" s="4">
        <v>97.73</v>
      </c>
      <c r="G79" s="1">
        <f>1/5</f>
        <v>0.2</v>
      </c>
      <c r="H79" s="4">
        <f t="shared" ref="H79" si="13">G79*F79</f>
        <v>19.55</v>
      </c>
    </row>
    <row r="80" spans="1:8" x14ac:dyDescent="0.3">
      <c r="C80" s="1" t="s">
        <v>539</v>
      </c>
      <c r="D80" s="4" t="str" cm="1">
        <f t="array" ref="D80:F80">IFERROR(VLOOKUP(C80,MA!$A$6:$D$33,{2,3,4},0),IFERROR(VLOOKUP(C80,MO!$A$6:$D$26,{2,3,4},0),IFERROR(VLOOKUP(C80,MQ!$A$6:$D$26,{2,3,4},0),IFERROR(VLOOKUP(C80,BA!$A$6:$H$213,{2,5,8},0),{"No encontrado","X","X"}))))</f>
        <v>ALAMBRE RECOCIDO</v>
      </c>
      <c r="E80" s="12" t="str">
        <v>Kg</v>
      </c>
      <c r="F80" s="4">
        <v>22</v>
      </c>
      <c r="G80" s="1">
        <v>0.5</v>
      </c>
      <c r="H80" s="4">
        <f t="shared" si="11"/>
        <v>11</v>
      </c>
    </row>
    <row r="81" spans="1:8" x14ac:dyDescent="0.3">
      <c r="D81" s="4"/>
      <c r="E81" s="12"/>
      <c r="F81" s="4"/>
      <c r="H81" s="4"/>
    </row>
    <row r="82" spans="1:8" x14ac:dyDescent="0.3">
      <c r="C82" s="1" t="s">
        <v>13</v>
      </c>
      <c r="D82" s="4" t="str" cm="1">
        <f t="array" ref="D82:F82">IFERROR(VLOOKUP(C82,MA!$A$6:$D$33,{2,3,4},0),IFERROR(VLOOKUP(C82,MO!$A$6:$D$26,{2,3,4},0),IFERROR(VLOOKUP(C82,MQ!$A$6:$D$26,{2,3,4},0),IFERROR(VLOOKUP(C82,BA!$A$6:$H$213,{2,5,8},0),{"No encontrado","X","X"}))))</f>
        <v>CARPINTERO DE OBRA NEGRA, OFICIAL</v>
      </c>
      <c r="E82" s="12" t="str">
        <v>JOR</v>
      </c>
      <c r="F82" s="4">
        <v>949.25</v>
      </c>
      <c r="G82" s="1">
        <v>0.2</v>
      </c>
      <c r="H82" s="4">
        <f t="shared" si="11"/>
        <v>189.85</v>
      </c>
    </row>
    <row r="83" spans="1:8" x14ac:dyDescent="0.3">
      <c r="C83" s="1" t="s">
        <v>11</v>
      </c>
      <c r="D83" s="4" t="str" cm="1">
        <f t="array" ref="D83:F83">IFERROR(VLOOKUP(C83,MA!$A$6:$D$33,{2,3,4},0),IFERROR(VLOOKUP(C83,MO!$A$6:$D$26,{2,3,4},0),IFERROR(VLOOKUP(C83,MQ!$A$6:$D$26,{2,3,4},0),IFERROR(VLOOKUP(C83,BA!$A$6:$H$213,{2,5,8},0),{"No encontrado","X","X"}))))</f>
        <v xml:space="preserve">AYUDANTE GENERAL </v>
      </c>
      <c r="E83" s="12" t="str">
        <v>JOR</v>
      </c>
      <c r="F83" s="4">
        <v>668.73</v>
      </c>
      <c r="G83" s="1">
        <v>0.2</v>
      </c>
      <c r="H83" s="4">
        <f t="shared" ref="H83" si="14">G83*F83</f>
        <v>133.75</v>
      </c>
    </row>
    <row r="84" spans="1:8" x14ac:dyDescent="0.3">
      <c r="D84" s="4"/>
      <c r="E84" s="12"/>
    </row>
    <row r="85" spans="1:8" x14ac:dyDescent="0.3">
      <c r="C85" s="15" t="str">
        <f>k!$A$10</f>
        <v>HE001</v>
      </c>
      <c r="D85" s="16" t="str">
        <f>k!$B$10</f>
        <v>HERRAMIENTA MENOR</v>
      </c>
      <c r="E85" s="17" t="s">
        <v>33</v>
      </c>
      <c r="F85" s="18">
        <f>SUM(H82:H83)</f>
        <v>323.60000000000002</v>
      </c>
      <c r="G85" s="16">
        <f>k!$D$10</f>
        <v>0.03</v>
      </c>
      <c r="H85" s="16">
        <f>G85*F85</f>
        <v>9.7100000000000009</v>
      </c>
    </row>
    <row r="86" spans="1:8" x14ac:dyDescent="0.3">
      <c r="C86" s="15" t="str">
        <f>k!$A$11</f>
        <v>HE002</v>
      </c>
      <c r="D86" s="16" t="str">
        <f>k!$B$11</f>
        <v>MANDO INTERMEDIO</v>
      </c>
      <c r="E86" s="17" t="s">
        <v>33</v>
      </c>
      <c r="F86" s="16">
        <f>F85</f>
        <v>323.60000000000002</v>
      </c>
      <c r="G86" s="16">
        <f>k!$D$11</f>
        <v>0.1</v>
      </c>
      <c r="H86" s="16">
        <f>G86*F86</f>
        <v>32.36</v>
      </c>
    </row>
    <row r="87" spans="1:8" x14ac:dyDescent="0.3">
      <c r="C87" s="15" t="str">
        <f>k!$A$12</f>
        <v>HE003</v>
      </c>
      <c r="D87" s="16" t="str">
        <f>k!$B$12</f>
        <v>EQUIPO DE SEGURIDAD</v>
      </c>
      <c r="E87" s="17" t="s">
        <v>33</v>
      </c>
      <c r="F87" s="16">
        <f t="shared" ref="F87:F89" si="15">F86</f>
        <v>323.60000000000002</v>
      </c>
      <c r="G87" s="16">
        <f>k!$D$12</f>
        <v>0.01</v>
      </c>
      <c r="H87" s="16">
        <f>G87*F87</f>
        <v>3.24</v>
      </c>
    </row>
    <row r="88" spans="1:8" x14ac:dyDescent="0.3">
      <c r="C88" s="15" t="str">
        <f>k!$A$13</f>
        <v>HE004</v>
      </c>
      <c r="D88" s="16" t="str">
        <f>k!$B$13</f>
        <v>PRESTACIONES S.S.</v>
      </c>
      <c r="E88" s="17" t="s">
        <v>33</v>
      </c>
      <c r="F88" s="16">
        <f t="shared" si="15"/>
        <v>323.60000000000002</v>
      </c>
      <c r="G88" s="16">
        <f>k!$D$13</f>
        <v>0</v>
      </c>
      <c r="H88" s="16">
        <f>G88*F88</f>
        <v>0</v>
      </c>
    </row>
    <row r="89" spans="1:8" x14ac:dyDescent="0.3">
      <c r="C89" s="15" t="str">
        <f>k!$A$14</f>
        <v>HE005</v>
      </c>
      <c r="D89" s="16" t="str">
        <f>k!$B$14</f>
        <v>IMPUESTO SOBRE NOMINA</v>
      </c>
      <c r="E89" s="17" t="s">
        <v>33</v>
      </c>
      <c r="F89" s="16">
        <f t="shared" si="15"/>
        <v>323.60000000000002</v>
      </c>
      <c r="G89" s="16">
        <f>k!$D$14</f>
        <v>0</v>
      </c>
      <c r="H89" s="16">
        <f>G89*F89</f>
        <v>0</v>
      </c>
    </row>
    <row r="90" spans="1:8" x14ac:dyDescent="0.3">
      <c r="D90" s="4"/>
      <c r="E90" s="12"/>
      <c r="F90" s="4"/>
      <c r="G90" s="4"/>
      <c r="H90" s="4"/>
    </row>
    <row r="91" spans="1:8" x14ac:dyDescent="0.3">
      <c r="D91" s="4"/>
      <c r="E91" s="12"/>
      <c r="F91" s="4"/>
      <c r="G91" s="4"/>
      <c r="H91" s="4"/>
    </row>
    <row r="93" spans="1:8" s="10" customFormat="1" ht="47.4" customHeight="1" x14ac:dyDescent="0.3">
      <c r="A93" s="10" t="s">
        <v>572</v>
      </c>
      <c r="B93" s="10" t="s">
        <v>573</v>
      </c>
      <c r="E93" s="13" t="s">
        <v>54</v>
      </c>
      <c r="H93" s="14">
        <f>SUM(H94:H107)</f>
        <v>2494.09</v>
      </c>
    </row>
    <row r="94" spans="1:8" x14ac:dyDescent="0.3">
      <c r="C94" s="1" t="s">
        <v>534</v>
      </c>
      <c r="D94" s="4" t="str" cm="1">
        <f t="array" ref="D94:F94">IFERROR(VLOOKUP(C94,MA!$A$6:$D$33,{2,3,4},0),IFERROR(VLOOKUP(C94,MO!$A$6:$D$26,{2,3,4},0),IFERROR(VLOOKUP(C94,MQ!$A$6:$D$26,{2,3,4},0),IFERROR(VLOOKUP(C94,BA!$A$6:$H$213,{2,5,8},0),{"No encontrado","X","X"}))))</f>
        <v>CEMENTO GRIS EN SACO</v>
      </c>
      <c r="E94" s="12" t="str">
        <v>Ton</v>
      </c>
      <c r="F94" s="4">
        <v>2500</v>
      </c>
      <c r="G94" s="49">
        <v>0.35499999999999998</v>
      </c>
      <c r="H94" s="4">
        <f t="shared" ref="H94:H97" si="16">G94*F94</f>
        <v>887.5</v>
      </c>
    </row>
    <row r="95" spans="1:8" x14ac:dyDescent="0.3">
      <c r="C95" s="1" t="s">
        <v>535</v>
      </c>
      <c r="D95" s="4" t="str" cm="1">
        <f t="array" ref="D95:F95">IFERROR(VLOOKUP(C95,MA!$A$6:$D$33,{2,3,4},0),IFERROR(VLOOKUP(C95,MO!$A$6:$D$26,{2,3,4},0),IFERROR(VLOOKUP(C95,MQ!$A$6:$D$26,{2,3,4},0),IFERROR(VLOOKUP(C95,BA!$A$6:$H$213,{2,5,8},0),{"No encontrado","X","X"}))))</f>
        <v>ARENA DE RIO L.A.B. EN OBRA</v>
      </c>
      <c r="E95" s="12" t="str">
        <v>m3</v>
      </c>
      <c r="F95" s="4">
        <v>500</v>
      </c>
      <c r="G95" s="49">
        <v>0.47</v>
      </c>
      <c r="H95" s="4">
        <f t="shared" si="16"/>
        <v>235</v>
      </c>
    </row>
    <row r="96" spans="1:8" x14ac:dyDescent="0.3">
      <c r="C96" s="1" t="s">
        <v>537</v>
      </c>
      <c r="D96" s="4" t="str" cm="1">
        <f t="array" ref="D96:F96">IFERROR(VLOOKUP(C96,MA!$A$6:$D$33,{2,3,4},0),IFERROR(VLOOKUP(C96,MO!$A$6:$D$26,{2,3,4},0),IFERROR(VLOOKUP(C96,MQ!$A$6:$D$26,{2,3,4},0),IFERROR(VLOOKUP(C96,BA!$A$6:$H$213,{2,5,8},0),{"No encontrado","X","X"}))))</f>
        <v>GRAVA DE 3/4</v>
      </c>
      <c r="E96" s="12" t="str">
        <v>m3</v>
      </c>
      <c r="F96" s="4">
        <v>600</v>
      </c>
      <c r="G96" s="49">
        <v>0.65</v>
      </c>
      <c r="H96" s="4">
        <f t="shared" si="16"/>
        <v>390</v>
      </c>
    </row>
    <row r="97" spans="3:8" x14ac:dyDescent="0.3">
      <c r="C97" s="1" t="s">
        <v>65</v>
      </c>
      <c r="D97" s="4" t="str" cm="1">
        <f t="array" ref="D97:F97">IFERROR(VLOOKUP(C97,MA!$A$6:$D$33,{2,3,4},0),IFERROR(VLOOKUP(C97,MO!$A$6:$D$26,{2,3,4},0),IFERROR(VLOOKUP(C97,MQ!$A$6:$D$26,{2,3,4},0),IFERROR(VLOOKUP(C97,BA!$A$6:$H$213,{2,5,8},0),{"No encontrado","X","X"}))))</f>
        <v>AGUA EN PIPA</v>
      </c>
      <c r="E97" s="12" t="str">
        <v>m3</v>
      </c>
      <c r="F97" s="4">
        <v>20</v>
      </c>
      <c r="G97" s="49">
        <v>0.19500000000000001</v>
      </c>
      <c r="H97" s="4">
        <f t="shared" si="16"/>
        <v>3.9</v>
      </c>
    </row>
    <row r="98" spans="3:8" x14ac:dyDescent="0.3">
      <c r="D98" s="4"/>
      <c r="E98" s="12"/>
      <c r="F98" s="4"/>
      <c r="H98" s="4"/>
    </row>
    <row r="99" spans="3:8" x14ac:dyDescent="0.3">
      <c r="C99" s="1" t="s">
        <v>522</v>
      </c>
      <c r="D99" s="4" t="str" cm="1">
        <f t="array" ref="D99:F99">IFERROR(VLOOKUP(C99,MA!$A$6:$D$33,{2,3,4},0),IFERROR(VLOOKUP(C99,MO!$A$6:$D$26,{2,3,4},0),IFERROR(VLOOKUP(C99,MQ!$A$6:$D$26,{2,3,4},0),IFERROR(VLOOKUP(C99,BA!$A$6:$H$213,{2,5,8},0),{"No encontrado","X","X"}))))</f>
        <v>PEON</v>
      </c>
      <c r="E99" s="12" t="str">
        <v>JOR</v>
      </c>
      <c r="F99" s="4">
        <v>638.33000000000004</v>
      </c>
      <c r="G99" s="1">
        <v>1</v>
      </c>
      <c r="H99" s="4">
        <f t="shared" ref="H99" si="17">G99*F99</f>
        <v>638.33000000000004</v>
      </c>
    </row>
    <row r="100" spans="3:8" x14ac:dyDescent="0.3">
      <c r="D100" s="4"/>
      <c r="E100" s="12"/>
      <c r="F100" s="4"/>
      <c r="H100" s="4"/>
    </row>
    <row r="101" spans="3:8" x14ac:dyDescent="0.3">
      <c r="C101" s="15" t="str">
        <f>k!$A$10</f>
        <v>HE001</v>
      </c>
      <c r="D101" s="16" t="str">
        <f>k!$B$10</f>
        <v>HERRAMIENTA MENOR</v>
      </c>
      <c r="E101" s="17" t="s">
        <v>33</v>
      </c>
      <c r="F101" s="18">
        <f>SUM(H98:H99)</f>
        <v>638.33000000000004</v>
      </c>
      <c r="G101" s="16">
        <f>k!$D$10</f>
        <v>0.03</v>
      </c>
      <c r="H101" s="16">
        <f>G101*F101</f>
        <v>19.149999999999999</v>
      </c>
    </row>
    <row r="102" spans="3:8" x14ac:dyDescent="0.3">
      <c r="C102" s="15" t="str">
        <f>k!$A$11</f>
        <v>HE002</v>
      </c>
      <c r="D102" s="16" t="str">
        <f>k!$B$11</f>
        <v>MANDO INTERMEDIO</v>
      </c>
      <c r="E102" s="17" t="s">
        <v>33</v>
      </c>
      <c r="F102" s="16">
        <f>F101</f>
        <v>638.33000000000004</v>
      </c>
      <c r="G102" s="16">
        <f>k!$D$11</f>
        <v>0.1</v>
      </c>
      <c r="H102" s="16">
        <f>G102*F102</f>
        <v>63.83</v>
      </c>
    </row>
    <row r="103" spans="3:8" x14ac:dyDescent="0.3">
      <c r="C103" s="15" t="str">
        <f>k!$A$12</f>
        <v>HE003</v>
      </c>
      <c r="D103" s="16" t="str">
        <f>k!$B$12</f>
        <v>EQUIPO DE SEGURIDAD</v>
      </c>
      <c r="E103" s="17" t="s">
        <v>33</v>
      </c>
      <c r="F103" s="16">
        <f t="shared" ref="F103:F105" si="18">F102</f>
        <v>638.33000000000004</v>
      </c>
      <c r="G103" s="16">
        <f>k!$D$12</f>
        <v>0.01</v>
      </c>
      <c r="H103" s="16">
        <f>G103*F103</f>
        <v>6.38</v>
      </c>
    </row>
    <row r="104" spans="3:8" x14ac:dyDescent="0.3">
      <c r="C104" s="15" t="str">
        <f>k!$A$13</f>
        <v>HE004</v>
      </c>
      <c r="D104" s="16" t="str">
        <f>k!$B$13</f>
        <v>PRESTACIONES S.S.</v>
      </c>
      <c r="E104" s="17" t="s">
        <v>33</v>
      </c>
      <c r="F104" s="16">
        <f t="shared" si="18"/>
        <v>638.33000000000004</v>
      </c>
      <c r="G104" s="16">
        <f>k!$D$13</f>
        <v>0</v>
      </c>
      <c r="H104" s="16">
        <f>G104*F104</f>
        <v>0</v>
      </c>
    </row>
    <row r="105" spans="3:8" x14ac:dyDescent="0.3">
      <c r="C105" s="15" t="str">
        <f>k!$A$14</f>
        <v>HE005</v>
      </c>
      <c r="D105" s="16" t="str">
        <f>k!$B$14</f>
        <v>IMPUESTO SOBRE NOMINA</v>
      </c>
      <c r="E105" s="17" t="s">
        <v>33</v>
      </c>
      <c r="F105" s="16">
        <f t="shared" si="18"/>
        <v>638.33000000000004</v>
      </c>
      <c r="G105" s="16">
        <f>k!$D$14</f>
        <v>0</v>
      </c>
      <c r="H105" s="16">
        <f>G105*F105</f>
        <v>0</v>
      </c>
    </row>
    <row r="106" spans="3:8" x14ac:dyDescent="0.3">
      <c r="D106" s="4"/>
      <c r="E106" s="12"/>
      <c r="F106" s="4"/>
      <c r="H106" s="4"/>
    </row>
    <row r="107" spans="3:8" x14ac:dyDescent="0.3">
      <c r="C107" s="1" t="s">
        <v>66</v>
      </c>
      <c r="D107" s="4" t="str" cm="1">
        <f t="array" ref="D107:F107">IFERROR(VLOOKUP(C107,MA!$A$6:$D$33,{2,3,4},0),IFERROR(VLOOKUP(C107,MO!$A$6:$D$26,{2,3,4},0),IFERROR(VLOOKUP(C107,MQ!$A$6:$D$26,{2,3,4},0),IFERROR(VLOOKUP(C107,BA!$A$6:$H$213,{2,5,8},0),{"No encontrado","X","X"}))))</f>
        <v>REVOLVEDORA 1 SACO</v>
      </c>
      <c r="E107" s="12" t="str">
        <v>Hr</v>
      </c>
      <c r="F107" s="4">
        <v>250</v>
      </c>
      <c r="G107" s="1">
        <v>1</v>
      </c>
      <c r="H107" s="4">
        <f>G107*F107</f>
        <v>250</v>
      </c>
    </row>
    <row r="213" spans="1:5" x14ac:dyDescent="0.3">
      <c r="A213" s="3" t="s">
        <v>20</v>
      </c>
      <c r="B213" s="3"/>
      <c r="C213" s="3"/>
      <c r="D213" s="3"/>
      <c r="E213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D10" sqref="D10"/>
    </sheetView>
  </sheetViews>
  <sheetFormatPr baseColWidth="10" defaultRowHeight="14.4" x14ac:dyDescent="0.3"/>
  <sheetData>
    <row r="1" spans="1:14" x14ac:dyDescent="0.3">
      <c r="A1" t="s">
        <v>41</v>
      </c>
    </row>
    <row r="2" spans="1:14" x14ac:dyDescent="0.3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3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3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3">
      <c r="A5" s="27" t="s">
        <v>43</v>
      </c>
      <c r="B5" s="27" t="s">
        <v>44</v>
      </c>
      <c r="C5" s="27"/>
      <c r="D5" s="28">
        <v>7.9000000000000008E-3</v>
      </c>
      <c r="G5" s="33"/>
      <c r="H5" s="33">
        <f>SUM(H2:H4)</f>
        <v>0.99</v>
      </c>
      <c r="I5" s="33" t="s">
        <v>87</v>
      </c>
      <c r="J5" s="33"/>
      <c r="K5" s="33"/>
      <c r="L5" s="33"/>
      <c r="M5" s="33"/>
      <c r="N5" s="33"/>
    </row>
    <row r="6" spans="1:14" x14ac:dyDescent="0.3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88</v>
      </c>
      <c r="J6" s="33"/>
      <c r="K6" s="33"/>
      <c r="L6" s="33"/>
      <c r="M6" s="33"/>
      <c r="N6" s="33"/>
    </row>
    <row r="7" spans="1:14" x14ac:dyDescent="0.3">
      <c r="A7" s="27" t="s">
        <v>47</v>
      </c>
      <c r="B7" s="27" t="s">
        <v>48</v>
      </c>
      <c r="C7" s="27"/>
      <c r="D7" s="28">
        <v>0</v>
      </c>
    </row>
    <row r="8" spans="1:14" x14ac:dyDescent="0.3">
      <c r="A8" s="27" t="s">
        <v>16</v>
      </c>
      <c r="B8" s="27" t="s">
        <v>49</v>
      </c>
      <c r="C8" s="27"/>
      <c r="D8" s="28"/>
    </row>
    <row r="10" spans="1:14" x14ac:dyDescent="0.3">
      <c r="A10" s="29" t="s">
        <v>23</v>
      </c>
      <c r="B10" s="29" t="s">
        <v>24</v>
      </c>
      <c r="C10" s="29"/>
      <c r="D10" s="30">
        <v>0.03</v>
      </c>
    </row>
    <row r="11" spans="1:14" x14ac:dyDescent="0.3">
      <c r="A11" s="29" t="s">
        <v>25</v>
      </c>
      <c r="B11" s="29" t="s">
        <v>28</v>
      </c>
      <c r="C11" s="29"/>
      <c r="D11" s="30">
        <v>0.1</v>
      </c>
    </row>
    <row r="12" spans="1:14" x14ac:dyDescent="0.3">
      <c r="A12" s="29" t="s">
        <v>26</v>
      </c>
      <c r="B12" s="29" t="s">
        <v>29</v>
      </c>
      <c r="C12" s="29"/>
      <c r="D12" s="30">
        <v>0.01</v>
      </c>
    </row>
    <row r="13" spans="1:14" x14ac:dyDescent="0.3">
      <c r="A13" s="29" t="s">
        <v>27</v>
      </c>
      <c r="B13" s="29" t="s">
        <v>30</v>
      </c>
      <c r="C13" s="29"/>
      <c r="D13" s="30">
        <v>0</v>
      </c>
    </row>
    <row r="14" spans="1:14" x14ac:dyDescent="0.3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MQ</vt:lpstr>
      <vt:lpstr>MO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monica cd</cp:lastModifiedBy>
  <cp:lastPrinted>2024-08-13T20:07:58Z</cp:lastPrinted>
  <dcterms:created xsi:type="dcterms:W3CDTF">2024-08-08T20:21:30Z</dcterms:created>
  <dcterms:modified xsi:type="dcterms:W3CDTF">2024-10-12T01:43:26Z</dcterms:modified>
</cp:coreProperties>
</file>