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Saucedo\Documents\Maestria\Ingenieria de Costos\Ejercicios\"/>
    </mc:Choice>
  </mc:AlternateContent>
  <xr:revisionPtr revIDLastSave="0" documentId="13_ncr:1_{5619F9F6-D038-41E9-BD15-0296DBD972B4}" xr6:coauthVersionLast="47" xr6:coauthVersionMax="47" xr10:uidLastSave="{00000000-0000-0000-0000-000000000000}"/>
  <bookViews>
    <workbookView xWindow="-120" yWindow="-120" windowWidth="20730" windowHeight="11160" xr2:uid="{FFC683F7-F5BC-4C65-BC67-34920B1AECC2}"/>
  </bookViews>
  <sheets>
    <sheet name="Avaluo" sheetId="1" r:id="rId1"/>
    <sheet name="Mejora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7" i="1" l="1"/>
  <c r="Q293" i="1"/>
  <c r="N289" i="1"/>
  <c r="I290" i="1"/>
  <c r="I289" i="1"/>
  <c r="D290" i="1"/>
  <c r="D289" i="1"/>
  <c r="I18" i="2"/>
  <c r="C15" i="2"/>
  <c r="C14" i="2"/>
  <c r="G14" i="2"/>
  <c r="R18" i="2" s="1"/>
  <c r="L250" i="1"/>
  <c r="L249" i="1"/>
  <c r="L248" i="1"/>
  <c r="L247" i="1"/>
  <c r="F248" i="1"/>
  <c r="F249" i="1"/>
  <c r="F250" i="1"/>
  <c r="F247" i="1"/>
  <c r="C248" i="1"/>
  <c r="I248" i="1" s="1"/>
  <c r="C249" i="1"/>
  <c r="I249" i="1" s="1"/>
  <c r="C250" i="1"/>
  <c r="I250" i="1" s="1"/>
  <c r="C247" i="1"/>
  <c r="I247" i="1" s="1"/>
  <c r="A248" i="1"/>
  <c r="A249" i="1"/>
  <c r="A250" i="1"/>
  <c r="A247" i="1"/>
  <c r="H4" i="2"/>
  <c r="G121" i="1"/>
  <c r="H6" i="2"/>
  <c r="H7" i="2"/>
  <c r="F6" i="2"/>
  <c r="I6" i="2" s="1"/>
  <c r="F7" i="2"/>
  <c r="I7" i="2" s="1"/>
  <c r="F4" i="2"/>
  <c r="I4" i="2" s="1"/>
  <c r="H5" i="2"/>
  <c r="F5" i="2"/>
  <c r="I5" i="2" s="1"/>
  <c r="T247" i="1" l="1"/>
  <c r="T250" i="1"/>
  <c r="T248" i="1"/>
  <c r="T249" i="1"/>
  <c r="I9" i="2"/>
  <c r="P252" i="1" l="1"/>
  <c r="Q285" i="1" s="1"/>
  <c r="M51" i="1" s="1"/>
</calcChain>
</file>

<file path=xl/sharedStrings.xml><?xml version="1.0" encoding="utf-8"?>
<sst xmlns="http://schemas.openxmlformats.org/spreadsheetml/2006/main" count="294" uniqueCount="257">
  <si>
    <t>Avalúo de mejoras</t>
  </si>
  <si>
    <t>Inmueble que se valúa</t>
  </si>
  <si>
    <t>Terreno bardeado con construcciones</t>
  </si>
  <si>
    <t>Sierra de la Gloria N° 113,</t>
  </si>
  <si>
    <t xml:space="preserve"> Ejido Las Cumbres</t>
  </si>
  <si>
    <t>Ejido Las Cumbres, Aguascalientes, Ags</t>
  </si>
  <si>
    <r>
      <t>Propietario:</t>
    </r>
    <r>
      <rPr>
        <sz val="11"/>
        <color theme="1"/>
        <rFont val="Bookman Old Style"/>
        <family val="1"/>
      </rPr>
      <t xml:space="preserve"> </t>
    </r>
  </si>
  <si>
    <t>Luis Ernesto Ortiz Marín</t>
  </si>
  <si>
    <t>Características urbanas</t>
  </si>
  <si>
    <t xml:space="preserve">Población media: </t>
  </si>
  <si>
    <t xml:space="preserve">Vías de acceso e importancia: </t>
  </si>
  <si>
    <t xml:space="preserve">Av. Siglo XXI, Calle Sierra de Tepehuanes, </t>
  </si>
  <si>
    <t>Sierra del Maguey y Sierra de la Gloria</t>
  </si>
  <si>
    <t>Servicios públicos</t>
  </si>
  <si>
    <r>
      <t>·</t>
    </r>
    <r>
      <rPr>
        <sz val="7"/>
        <color theme="1"/>
        <rFont val="Times New Roman"/>
        <family val="1"/>
      </rPr>
      <t xml:space="preserve">         </t>
    </r>
    <r>
      <rPr>
        <sz val="11"/>
        <color theme="1"/>
        <rFont val="Bookman Old Style"/>
        <family val="1"/>
      </rPr>
      <t xml:space="preserve">Agua </t>
    </r>
  </si>
  <si>
    <r>
      <t>·</t>
    </r>
    <r>
      <rPr>
        <sz val="7"/>
        <color theme="1"/>
        <rFont val="Times New Roman"/>
        <family val="1"/>
      </rPr>
      <t xml:space="preserve">         </t>
    </r>
    <r>
      <rPr>
        <sz val="11"/>
        <color theme="1"/>
        <rFont val="Bookman Old Style"/>
        <family val="1"/>
      </rPr>
      <t xml:space="preserve">Luz </t>
    </r>
  </si>
  <si>
    <r>
      <t>·</t>
    </r>
    <r>
      <rPr>
        <sz val="7"/>
        <color theme="1"/>
        <rFont val="Times New Roman"/>
        <family val="1"/>
      </rPr>
      <t xml:space="preserve">         </t>
    </r>
    <r>
      <rPr>
        <sz val="11"/>
        <color theme="1"/>
        <rFont val="Bookman Old Style"/>
        <family val="1"/>
      </rPr>
      <t xml:space="preserve">Drenaje </t>
    </r>
  </si>
  <si>
    <r>
      <t>·</t>
    </r>
    <r>
      <rPr>
        <sz val="7"/>
        <color theme="1"/>
        <rFont val="Times New Roman"/>
        <family val="1"/>
      </rPr>
      <t xml:space="preserve">         </t>
    </r>
    <r>
      <rPr>
        <sz val="11"/>
        <color theme="1"/>
        <rFont val="Bookman Old Style"/>
        <family val="1"/>
      </rPr>
      <t>Internet</t>
    </r>
  </si>
  <si>
    <r>
      <t>·</t>
    </r>
    <r>
      <rPr>
        <sz val="7"/>
        <color theme="1"/>
        <rFont val="Times New Roman"/>
        <family val="1"/>
      </rPr>
      <t xml:space="preserve">         </t>
    </r>
    <r>
      <rPr>
        <sz val="11"/>
        <color theme="1"/>
        <rFont val="Bookman Old Style"/>
        <family val="1"/>
      </rPr>
      <t xml:space="preserve">Teléfono </t>
    </r>
  </si>
  <si>
    <r>
      <t>·</t>
    </r>
    <r>
      <rPr>
        <sz val="7"/>
        <color theme="1"/>
        <rFont val="Times New Roman"/>
        <family val="1"/>
      </rPr>
      <t xml:space="preserve">         </t>
    </r>
    <r>
      <rPr>
        <sz val="11"/>
        <color theme="1"/>
        <rFont val="Bookman Old Style"/>
        <family val="1"/>
      </rPr>
      <t>Alumbrado público</t>
    </r>
  </si>
  <si>
    <r>
      <t>·</t>
    </r>
    <r>
      <rPr>
        <sz val="7"/>
        <color theme="1"/>
        <rFont val="Times New Roman"/>
        <family val="1"/>
      </rPr>
      <t xml:space="preserve">         </t>
    </r>
    <r>
      <rPr>
        <sz val="11"/>
        <color theme="1"/>
        <rFont val="Bookman Old Style"/>
        <family val="1"/>
      </rPr>
      <t>Recolección de residuos</t>
    </r>
    <r>
      <rPr>
        <sz val="12"/>
        <color theme="1"/>
        <rFont val="Aptos"/>
        <family val="2"/>
      </rPr>
      <t xml:space="preserve"> </t>
    </r>
  </si>
  <si>
    <t xml:space="preserve">Equipamiento urbano </t>
  </si>
  <si>
    <r>
      <t>·</t>
    </r>
    <r>
      <rPr>
        <sz val="7"/>
        <color theme="1"/>
        <rFont val="Times New Roman"/>
        <family val="1"/>
      </rPr>
      <t xml:space="preserve">         </t>
    </r>
    <r>
      <rPr>
        <sz val="11"/>
        <color theme="1"/>
        <rFont val="Bookman Old Style"/>
        <family val="1"/>
      </rPr>
      <t>Escuelas</t>
    </r>
  </si>
  <si>
    <r>
      <t>·</t>
    </r>
    <r>
      <rPr>
        <sz val="7"/>
        <color theme="1"/>
        <rFont val="Times New Roman"/>
        <family val="1"/>
      </rPr>
      <t xml:space="preserve">         </t>
    </r>
    <r>
      <rPr>
        <sz val="11"/>
        <color theme="1"/>
        <rFont val="Bookman Old Style"/>
        <family val="1"/>
      </rPr>
      <t>Templos</t>
    </r>
  </si>
  <si>
    <r>
      <t>·</t>
    </r>
    <r>
      <rPr>
        <sz val="7"/>
        <color theme="1"/>
        <rFont val="Times New Roman"/>
        <family val="1"/>
      </rPr>
      <t xml:space="preserve">         </t>
    </r>
    <r>
      <rPr>
        <sz val="11"/>
        <color theme="1"/>
        <rFont val="Bookman Old Style"/>
        <family val="1"/>
      </rPr>
      <t>Área recreativa</t>
    </r>
  </si>
  <si>
    <t>Terreno</t>
  </si>
  <si>
    <r>
      <t>Tramo de calles, transversales, limítrofes y orientación</t>
    </r>
    <r>
      <rPr>
        <u/>
        <sz val="12"/>
        <color theme="1"/>
        <rFont val="Bookman Old Style"/>
        <family val="1"/>
      </rPr>
      <t>.</t>
    </r>
  </si>
  <si>
    <t>Medidas y colindancias del terreno</t>
  </si>
  <si>
    <t>Lic. Urb. Jorge Adrián Saucedo Mares</t>
  </si>
  <si>
    <t>Inmuebles</t>
  </si>
  <si>
    <t>17 de octubre de 2024</t>
  </si>
  <si>
    <t>Privada</t>
  </si>
  <si>
    <t>Estimar el valor comercial de las mejoras</t>
  </si>
  <si>
    <t>Calculo de I.S.R.</t>
  </si>
  <si>
    <t>Valuador</t>
  </si>
  <si>
    <t>Cédula profesional:</t>
  </si>
  <si>
    <r>
      <t>Especialidad</t>
    </r>
    <r>
      <rPr>
        <sz val="11"/>
        <color theme="1"/>
        <rFont val="Bookman Old Style"/>
        <family val="1"/>
      </rPr>
      <t>:</t>
    </r>
  </si>
  <si>
    <r>
      <t>Fecha del avalúo:</t>
    </r>
    <r>
      <rPr>
        <sz val="11"/>
        <color theme="1"/>
        <rFont val="Bookman Old Style"/>
        <family val="1"/>
      </rPr>
      <t xml:space="preserve"> </t>
    </r>
  </si>
  <si>
    <t>Ubicación del inmueble:</t>
  </si>
  <si>
    <r>
      <t>Régimen de propiedad</t>
    </r>
    <r>
      <rPr>
        <sz val="11"/>
        <color theme="1"/>
        <rFont val="Bookman Old Style"/>
        <family val="1"/>
      </rPr>
      <t>:</t>
    </r>
  </si>
  <si>
    <t>Objeto del avalúo:</t>
  </si>
  <si>
    <t>Propósito del avalúo:</t>
  </si>
  <si>
    <t>Cuenta catastral:</t>
  </si>
  <si>
    <t>Cuenta predial:</t>
  </si>
  <si>
    <r>
      <t>Folio real:</t>
    </r>
    <r>
      <rPr>
        <sz val="11"/>
        <color theme="1"/>
        <rFont val="Bookman Old Style"/>
        <family val="1"/>
      </rPr>
      <t xml:space="preserve"> </t>
    </r>
  </si>
  <si>
    <t>Escritura:</t>
  </si>
  <si>
    <t xml:space="preserve">Sierra de la Gloria N° 113, </t>
  </si>
  <si>
    <t>Uxxxxxx</t>
  </si>
  <si>
    <t>No existe</t>
  </si>
  <si>
    <t>No se proporcionó</t>
  </si>
  <si>
    <t>18 de octubre de 2024</t>
  </si>
  <si>
    <t>xx-xxxx-xx-xxxx-xxx-xxx</t>
  </si>
  <si>
    <t>VALOR REFERIDO A MAYO 2020</t>
  </si>
  <si>
    <t xml:space="preserve">Clasificación de zona: </t>
  </si>
  <si>
    <t>popular</t>
  </si>
  <si>
    <t>casas unifamiliares</t>
  </si>
  <si>
    <t xml:space="preserve">Tipos de construcción: </t>
  </si>
  <si>
    <t xml:space="preserve">Índice de saturación: </t>
  </si>
  <si>
    <t>Normal</t>
  </si>
  <si>
    <t>habitacional</t>
  </si>
  <si>
    <t>Uso de suelo:</t>
  </si>
  <si>
    <r>
      <t>Norte:</t>
    </r>
    <r>
      <rPr>
        <sz val="11"/>
        <color theme="1"/>
        <rFont val="Bookman Old Style"/>
        <family val="1"/>
      </rPr>
      <t xml:space="preserve"> </t>
    </r>
  </si>
  <si>
    <r>
      <t>Sur:</t>
    </r>
    <r>
      <rPr>
        <sz val="11"/>
        <color theme="1"/>
        <rFont val="Bookman Old Style"/>
        <family val="1"/>
      </rPr>
      <t xml:space="preserve"> </t>
    </r>
  </si>
  <si>
    <r>
      <t>Este:</t>
    </r>
    <r>
      <rPr>
        <sz val="11"/>
        <color theme="1"/>
        <rFont val="Bookman Old Style"/>
        <family val="1"/>
      </rPr>
      <t xml:space="preserve"> </t>
    </r>
  </si>
  <si>
    <r>
      <t>Oeste:</t>
    </r>
    <r>
      <rPr>
        <sz val="11"/>
        <color theme="1"/>
        <rFont val="Bookman Old Style"/>
        <family val="1"/>
      </rPr>
      <t xml:space="preserve"> </t>
    </r>
  </si>
  <si>
    <t>Sierra del Maguey</t>
  </si>
  <si>
    <t>Sierra de la Gavia</t>
  </si>
  <si>
    <t>Sierra de la Gloria</t>
  </si>
  <si>
    <t>Sierra de Tlaxco</t>
  </si>
  <si>
    <r>
      <t>N:</t>
    </r>
    <r>
      <rPr>
        <sz val="11"/>
        <color theme="1"/>
        <rFont val="Bookman Old Style"/>
        <family val="1"/>
      </rPr>
      <t xml:space="preserve"> </t>
    </r>
  </si>
  <si>
    <r>
      <t>S:</t>
    </r>
    <r>
      <rPr>
        <sz val="11"/>
        <color theme="1"/>
        <rFont val="Bookman Old Style"/>
        <family val="1"/>
      </rPr>
      <t xml:space="preserve"> </t>
    </r>
  </si>
  <si>
    <r>
      <t>NE:</t>
    </r>
    <r>
      <rPr>
        <sz val="11"/>
        <color theme="1"/>
        <rFont val="Bookman Old Style"/>
        <family val="1"/>
      </rPr>
      <t xml:space="preserve"> </t>
    </r>
  </si>
  <si>
    <t>SE:</t>
  </si>
  <si>
    <r>
      <t>SO:</t>
    </r>
    <r>
      <rPr>
        <sz val="11"/>
        <color theme="1"/>
        <rFont val="Bookman Old Style"/>
        <family val="1"/>
      </rPr>
      <t xml:space="preserve"> </t>
    </r>
  </si>
  <si>
    <r>
      <t>NO</t>
    </r>
    <r>
      <rPr>
        <sz val="11"/>
        <color theme="1"/>
        <rFont val="Bookman Old Style"/>
        <family val="1"/>
      </rPr>
      <t xml:space="preserve">: </t>
    </r>
  </si>
  <si>
    <r>
      <t>SO</t>
    </r>
    <r>
      <rPr>
        <sz val="11"/>
        <color theme="1"/>
        <rFont val="Bookman Old Style"/>
        <family val="1"/>
      </rPr>
      <t xml:space="preserve">: </t>
    </r>
  </si>
  <si>
    <r>
      <t>E:</t>
    </r>
    <r>
      <rPr>
        <sz val="11"/>
        <color theme="1"/>
        <rFont val="Bookman Old Style"/>
        <family val="1"/>
      </rPr>
      <t xml:space="preserve"> </t>
    </r>
  </si>
  <si>
    <t>N:</t>
  </si>
  <si>
    <t>17.94 m, c. Sierra del Maguey</t>
  </si>
  <si>
    <t>27.94 m, lote habitacional</t>
  </si>
  <si>
    <t>40.40 m, lote habitacional</t>
  </si>
  <si>
    <t>26.61 m, c. Sierra de la Gloria</t>
  </si>
  <si>
    <t>38.50 m, lote habitacional</t>
  </si>
  <si>
    <t>7.58 m, lote habitacional</t>
  </si>
  <si>
    <t>34.92 m, lote habitacional</t>
  </si>
  <si>
    <t>35.48 m, lote habitacional</t>
  </si>
  <si>
    <t>11.43 m, lote habitacional</t>
  </si>
  <si>
    <t>16.37 m, lote habitacional</t>
  </si>
  <si>
    <r>
      <t>Caract. Panorámicas:</t>
    </r>
    <r>
      <rPr>
        <sz val="11"/>
        <color theme="1"/>
        <rFont val="Bookman Old Style"/>
        <family val="1"/>
      </rPr>
      <t xml:space="preserve"> </t>
    </r>
  </si>
  <si>
    <r>
      <rPr>
        <sz val="11"/>
        <color theme="1"/>
        <rFont val="Bookman Old Style"/>
        <family val="1"/>
      </rPr>
      <t>Terreno irregular plano</t>
    </r>
    <r>
      <rPr>
        <sz val="12"/>
        <color theme="1"/>
        <rFont val="Aptos"/>
        <family val="2"/>
      </rPr>
      <t xml:space="preserve"> </t>
    </r>
  </si>
  <si>
    <t>Ninguna aparente</t>
  </si>
  <si>
    <t xml:space="preserve">Topografía y config: </t>
  </si>
  <si>
    <t>Servidumbres y restricc.:</t>
  </si>
  <si>
    <t>FALLAS</t>
  </si>
  <si>
    <t>No se aprecian fallas cercanas según el sistema de información de fallas geológicas y grietas (sifagg)</t>
  </si>
  <si>
    <t>GEORREFERENCIA</t>
  </si>
  <si>
    <r>
      <t xml:space="preserve"> Coordenadas UTM: </t>
    </r>
    <r>
      <rPr>
        <sz val="11"/>
        <color theme="1"/>
        <rFont val="Bookman Old Style"/>
        <family val="1"/>
      </rPr>
      <t>783452.58, 2425574.68</t>
    </r>
  </si>
  <si>
    <t>Sistema de Referencia:</t>
  </si>
  <si>
    <t>México ITRF2008 UTM zona 13N</t>
  </si>
  <si>
    <t>Descripción general del inmueble</t>
  </si>
  <si>
    <t>SUPERFICIES</t>
  </si>
  <si>
    <t xml:space="preserve">Construcción tipo: </t>
  </si>
  <si>
    <t>Area construida</t>
  </si>
  <si>
    <t>Sup.terreno:</t>
  </si>
  <si>
    <t>Escritura</t>
  </si>
  <si>
    <t xml:space="preserve">Fuente: </t>
  </si>
  <si>
    <t>Uso actual:</t>
  </si>
  <si>
    <t>Espacios construidos:</t>
  </si>
  <si>
    <t>Número de niveles</t>
  </si>
  <si>
    <t>Edad aproximada</t>
  </si>
  <si>
    <t>Vida útil remanente</t>
  </si>
  <si>
    <t>Estado de conservación</t>
  </si>
  <si>
    <t>Calidad del proyecto</t>
  </si>
  <si>
    <t>Unidades rentables</t>
  </si>
  <si>
    <t>No aplica</t>
  </si>
  <si>
    <t>Consideraciones previas al avalúo</t>
  </si>
  <si>
    <t xml:space="preserve">Ampliación de la descripción del inmueble: </t>
  </si>
  <si>
    <t>Metodología</t>
  </si>
  <si>
    <t>Enfoque de Costos</t>
  </si>
  <si>
    <t>Enfoque de Ingresos (Valor de capitalización de rentas):</t>
  </si>
  <si>
    <t>Enfoque de Mercado (Valor comparativo de mercado):</t>
  </si>
  <si>
    <t>Valor Comercial:</t>
  </si>
  <si>
    <t>Comentarios generales, supuestos, exclusiones y condiciones limitantes al avalúo</t>
  </si>
  <si>
    <t>Factores de Homologación empleados</t>
  </si>
  <si>
    <t>sup</t>
  </si>
  <si>
    <t>Superficie construída / terreno</t>
  </si>
  <si>
    <t>csp</t>
  </si>
  <si>
    <t>Calidad de los servicios públicos (0-10)</t>
  </si>
  <si>
    <t>neg</t>
  </si>
  <si>
    <t>Factor de negoaciación</t>
  </si>
  <si>
    <t>ec</t>
  </si>
  <si>
    <t>fub</t>
  </si>
  <si>
    <t>Factor de ubicación dentro de la colonia</t>
  </si>
  <si>
    <t>proy</t>
  </si>
  <si>
    <t>Calidad del Proyecto</t>
  </si>
  <si>
    <t>tfr - Tipo de Fracc. - Factores de Zona</t>
  </si>
  <si>
    <t>for = Factor de Forma</t>
  </si>
  <si>
    <t>Turistica comercial</t>
  </si>
  <si>
    <t>TC</t>
  </si>
  <si>
    <t>Regular</t>
  </si>
  <si>
    <t>R</t>
  </si>
  <si>
    <t>Comercial de 1ª</t>
  </si>
  <si>
    <t>C1</t>
  </si>
  <si>
    <t>Irregular 4L</t>
  </si>
  <si>
    <t>I4L</t>
  </si>
  <si>
    <t>Comercial de 2ª</t>
  </si>
  <si>
    <t>C2</t>
  </si>
  <si>
    <t>Irregular +4L</t>
  </si>
  <si>
    <t>I+4L</t>
  </si>
  <si>
    <t>Residencial de lujo</t>
  </si>
  <si>
    <t>RL</t>
  </si>
  <si>
    <t>Residencial de 1ª</t>
  </si>
  <si>
    <t>R1</t>
  </si>
  <si>
    <t>Residencial de 2ª</t>
  </si>
  <si>
    <t>R2</t>
  </si>
  <si>
    <t>Interes Social</t>
  </si>
  <si>
    <t>IS</t>
  </si>
  <si>
    <t>Habitacional Popular</t>
  </si>
  <si>
    <t>HP</t>
  </si>
  <si>
    <t>La valuación del terreno se estima de acuerdo a la Investigación de Mercado.
 Se aplica el criterio y tablas de Ross-Heidecke, para la estimación de los factores de depreciación.
Este enfoque considera que valor máximo del bien para el comprador con información pertinente, será la cantidad necesaria para construir o adquirir un nuevo bien de igual utilidad. Cuando el bien no es nuevo, el valor de reposición nuevo deberá ser ajustado de acuerdo a todos los métodos de apreciación y obsolescencia a la fecha del avalúo.</t>
  </si>
  <si>
    <t>Es el valor presente de beneficios futuros derivados de la propiedad y es generalmente medido a través de la capitalización de un nivel específico de ingresos.</t>
  </si>
  <si>
    <t>Es la cantidad estimada, en términos monetarios a partir del análisis y comparación de bienes iguales o similares al bien objeto de estudio, que han sido vendidos o que se encuentran en proceso de venta en el mercado abierto.
Este análisis, para inmuebles especiales, se puede ralizar comparando superficie de construcción, habitaciones de hotel, camas de hospital, etc.</t>
  </si>
  <si>
    <t>Es el precio más probable en que se podría comercializar un bien, en las circunstancias prevalecientes a la fecha del avalúo, en un plazo razonable de exposición en una transacción llevada a cabo entre un oferente y un demandante libres de presiones, bien informados y como resultado de ponderar el valor físico, el valor de capitalización de rentas y el valor de mercado del bien que se trate.</t>
  </si>
  <si>
    <t>El presente análisis presupone que no existe una restricción legal en cuanto a la posesión del bien y al uso lícito del mismo.
Los valores de calle y de mercado se estiman con base en la homologación de los comparables obtenidos en la investigación del mercado inmobiliario de la zona de ubicación del inmueble y zonas de características similares. La homologación considera las condiciones del inmueble que se analiza.</t>
  </si>
  <si>
    <t>Contaminación ambiental:</t>
  </si>
  <si>
    <t>fesq = Factor de Esquina</t>
  </si>
  <si>
    <t>top = Factor de Topografia</t>
  </si>
  <si>
    <t>Interior</t>
  </si>
  <si>
    <t>INT</t>
  </si>
  <si>
    <t>Plano</t>
  </si>
  <si>
    <t>PL</t>
  </si>
  <si>
    <t>Medianero</t>
  </si>
  <si>
    <t>MED</t>
  </si>
  <si>
    <t>Ascendente</t>
  </si>
  <si>
    <t>AS</t>
  </si>
  <si>
    <t>Esquina</t>
  </si>
  <si>
    <t>ESQ</t>
  </si>
  <si>
    <t>Descendente</t>
  </si>
  <si>
    <t>DE</t>
  </si>
  <si>
    <t>Cabecero</t>
  </si>
  <si>
    <t>CAB</t>
  </si>
  <si>
    <t>Accidentado</t>
  </si>
  <si>
    <t>AC</t>
  </si>
  <si>
    <t>Manzanero</t>
  </si>
  <si>
    <t>MAN</t>
  </si>
  <si>
    <t>Investigación de mercado</t>
  </si>
  <si>
    <t>Terrenos en venta</t>
  </si>
  <si>
    <t>No Aplica</t>
  </si>
  <si>
    <t>Aplicaciones del enfoque comparativo del mercado</t>
  </si>
  <si>
    <t>vum$</t>
  </si>
  <si>
    <t>top</t>
  </si>
  <si>
    <t>for</t>
  </si>
  <si>
    <t>tfr</t>
  </si>
  <si>
    <t>Fesq</t>
  </si>
  <si>
    <t>Aplicación del enfoque de costos (valor físico o directo)</t>
  </si>
  <si>
    <t>Fracción</t>
  </si>
  <si>
    <t>Unica</t>
  </si>
  <si>
    <t>AREA (m2)</t>
  </si>
  <si>
    <t>FACTOR</t>
  </si>
  <si>
    <t>VALOR U.</t>
  </si>
  <si>
    <t>TOTAL</t>
  </si>
  <si>
    <t>Valor del terreno</t>
  </si>
  <si>
    <t>Construcción original</t>
  </si>
  <si>
    <t>Mejoras</t>
  </si>
  <si>
    <t>vrn</t>
  </si>
  <si>
    <t>edad</t>
  </si>
  <si>
    <t>vut</t>
  </si>
  <si>
    <t>fec</t>
  </si>
  <si>
    <t>vnr</t>
  </si>
  <si>
    <t>Valor de reposición nuevo</t>
  </si>
  <si>
    <t>Barda</t>
  </si>
  <si>
    <t>valor neto de reposición</t>
  </si>
  <si>
    <t>Aplicación del enfoque de ingresos (valor de capitalización de rentas)</t>
  </si>
  <si>
    <t>Valor de capitalización</t>
  </si>
  <si>
    <t>RESULTADO DE LA APLICACIÓN DEL ENFOQUE DE INGRESOS</t>
  </si>
  <si>
    <t>Resumen de valores</t>
  </si>
  <si>
    <t>Enfoque comparativo de mercado (Valor comparativo de mercado)</t>
  </si>
  <si>
    <t>Enfoque de costos (Valor físico o directo, neto de reposición)</t>
  </si>
  <si>
    <t>Enfoque de ingresos (Valor de capitalización de rentas)</t>
  </si>
  <si>
    <t>Consideraciones previas a la conclusión</t>
  </si>
  <si>
    <t>Declaraciones</t>
  </si>
  <si>
    <t>Para obtener el valor del terreno, se realizó investigación y homologación con terrenos de características similares.
Se estima el valor físico o de reposición del inmueble, fundado en análisis de costos y presupuestos actualizados de construcciones especiales y similares a las especificadas del inmueble que se analiza para el enfoque de mercado se realizó investigación y homologación con inmuebles similares en la localidad.</t>
  </si>
  <si>
    <t>Conclusión</t>
  </si>
  <si>
    <t>VALORES ACTUALES</t>
  </si>
  <si>
    <t>Valor actual de las mejoras</t>
  </si>
  <si>
    <t xml:space="preserve">VALORES REFERIDOS A </t>
  </si>
  <si>
    <t>Valor referido de las mejoras</t>
  </si>
  <si>
    <t>NOMBRE:</t>
  </si>
  <si>
    <t>N° de registro Colegio de Valuadores del Estado de Ags.</t>
  </si>
  <si>
    <t>Especialidad: Inmuebles</t>
  </si>
  <si>
    <t>CEDULA PROFESIONAL ING. CIVIL</t>
  </si>
  <si>
    <t>CEDULA ESPACIALIDAD EN VALUACION</t>
  </si>
  <si>
    <t>CEDULA MAESTRIA EN VALUACION</t>
  </si>
  <si>
    <t>Croquis</t>
  </si>
  <si>
    <t>Reporte fotográfico</t>
  </si>
  <si>
    <t>VALUADOR:</t>
  </si>
  <si>
    <t>Fime</t>
  </si>
  <si>
    <t>Superficie</t>
  </si>
  <si>
    <t>Paramétrico</t>
  </si>
  <si>
    <t>Relleno tepetate</t>
  </si>
  <si>
    <t>m2</t>
  </si>
  <si>
    <t>m3</t>
  </si>
  <si>
    <t>Factor Interciudad</t>
  </si>
  <si>
    <t>fic</t>
  </si>
  <si>
    <t>fsis</t>
  </si>
  <si>
    <t>VRN</t>
  </si>
  <si>
    <t>m</t>
  </si>
  <si>
    <t>Barandal</t>
  </si>
  <si>
    <t>pza</t>
  </si>
  <si>
    <t>Cuartos con muro de ladrillos</t>
  </si>
  <si>
    <t>Habitacional</t>
  </si>
  <si>
    <t>Terreno baldio bardeado con dos cuartos construidos dentro de una manzana rodeada por viviendas.
El solicitante manifiesta que adquirió un terrerreno baldío en el cual construyó por su cuenta parte de  las bardas, dos cuartos con bardas de ladrillo y una losa de concreto, asi como un bsarandal de lámina las cuales terminó en mayo del 2020.</t>
  </si>
  <si>
    <t>Termino de mejoras</t>
  </si>
  <si>
    <t>INPC fin mejoras</t>
  </si>
  <si>
    <t>INPC fecha avalúo</t>
  </si>
  <si>
    <t>Fecha Avalúo</t>
  </si>
  <si>
    <t xml:space="preserve">INPC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</si>
</sst>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
    <numFmt numFmtId="165" formatCode="0.000"/>
    <numFmt numFmtId="166" formatCode="0.0000"/>
    <numFmt numFmtId="168" formatCode="mmmm\ yyyy"/>
  </numFmts>
  <fonts count="28" x14ac:knownFonts="1">
    <font>
      <sz val="11"/>
      <color theme="1"/>
      <name val="Aptos Narrow"/>
      <family val="2"/>
      <scheme val="minor"/>
    </font>
    <font>
      <sz val="11"/>
      <color theme="1"/>
      <name val="Aptos Narrow"/>
      <family val="2"/>
      <scheme val="minor"/>
    </font>
    <font>
      <sz val="11"/>
      <color theme="1"/>
      <name val="Baskerville Old Face"/>
      <family val="1"/>
    </font>
    <font>
      <b/>
      <sz val="11"/>
      <color theme="1"/>
      <name val="Baskerville Old Face"/>
      <family val="1"/>
    </font>
    <font>
      <sz val="12"/>
      <color theme="1"/>
      <name val="Aptos"/>
      <family val="2"/>
    </font>
    <font>
      <b/>
      <sz val="18"/>
      <color rgb="FF008080"/>
      <name val="Baskerville Old Face"/>
      <family val="1"/>
    </font>
    <font>
      <b/>
      <sz val="14"/>
      <color rgb="FF008080"/>
      <name val="Bookman Old Style"/>
      <family val="1"/>
    </font>
    <font>
      <b/>
      <sz val="14"/>
      <color theme="1"/>
      <name val="Bookman Old Style"/>
      <family val="1"/>
    </font>
    <font>
      <b/>
      <sz val="11"/>
      <color theme="1"/>
      <name val="Bookman Old Style"/>
      <family val="1"/>
    </font>
    <font>
      <sz val="11"/>
      <color theme="1"/>
      <name val="Bookman Old Style"/>
      <family val="1"/>
    </font>
    <font>
      <sz val="11"/>
      <color theme="1"/>
      <name val="Symbol"/>
      <family val="1"/>
      <charset val="2"/>
    </font>
    <font>
      <sz val="7"/>
      <color theme="1"/>
      <name val="Times New Roman"/>
      <family val="1"/>
    </font>
    <font>
      <b/>
      <u/>
      <sz val="12"/>
      <color theme="1"/>
      <name val="Bookman Old Style"/>
      <family val="1"/>
    </font>
    <font>
      <u/>
      <sz val="12"/>
      <color theme="1"/>
      <name val="Bookman Old Style"/>
      <family val="1"/>
    </font>
    <font>
      <sz val="10"/>
      <color rgb="FF008080"/>
      <name val="Baskerville Old Face"/>
      <family val="1"/>
    </font>
    <font>
      <b/>
      <sz val="10"/>
      <color rgb="FF008080"/>
      <name val="Baskerville Old Face"/>
      <family val="1"/>
    </font>
    <font>
      <b/>
      <u/>
      <sz val="11"/>
      <color theme="1"/>
      <name val="Bookman Old Style"/>
      <family val="1"/>
    </font>
    <font>
      <b/>
      <sz val="11"/>
      <name val="Bookman Old Style"/>
      <family val="1"/>
    </font>
    <font>
      <sz val="11"/>
      <name val="Bookman Old Style"/>
      <family val="1"/>
    </font>
    <font>
      <b/>
      <u/>
      <sz val="11"/>
      <name val="Bookman Old Style"/>
      <family val="1"/>
    </font>
    <font>
      <u/>
      <sz val="11"/>
      <color theme="1"/>
      <name val="Baskerville Old Face"/>
      <family val="1"/>
    </font>
    <font>
      <i/>
      <sz val="14"/>
      <color theme="1"/>
      <name val="Baskerville Old Face"/>
      <family val="1"/>
    </font>
    <font>
      <b/>
      <sz val="14"/>
      <color theme="1"/>
      <name val="Baskerville Old Face"/>
      <family val="1"/>
    </font>
    <font>
      <b/>
      <sz val="16"/>
      <color theme="1"/>
      <name val="Baskerville Old Face"/>
      <family val="1"/>
    </font>
    <font>
      <sz val="12"/>
      <color theme="1"/>
      <name val="Baskerville Old Face"/>
      <family val="1"/>
    </font>
    <font>
      <sz val="14"/>
      <color theme="1"/>
      <name val="Baskerville Old Face"/>
      <family val="1"/>
    </font>
    <font>
      <sz val="10"/>
      <color theme="1"/>
      <name val="Baskerville Old Face"/>
      <family val="1"/>
    </font>
    <font>
      <b/>
      <sz val="12"/>
      <color theme="1"/>
      <name val="Baskerville Old Face"/>
      <family val="1"/>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5">
    <border>
      <left/>
      <right/>
      <top/>
      <bottom/>
      <diagonal/>
    </border>
    <border>
      <left/>
      <right/>
      <top style="double">
        <color rgb="FF006666"/>
      </top>
      <bottom style="double">
        <color rgb="FF006666"/>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2" fillId="0" borderId="0" xfId="0" applyFont="1"/>
    <xf numFmtId="0" fontId="5"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xf>
    <xf numFmtId="0" fontId="8" fillId="0" borderId="0" xfId="0" applyFont="1" applyAlignment="1">
      <alignment vertical="center"/>
    </xf>
    <xf numFmtId="0" fontId="9" fillId="0" borderId="0" xfId="0" applyFont="1" applyAlignment="1">
      <alignment vertical="center"/>
    </xf>
    <xf numFmtId="0" fontId="6" fillId="0" borderId="0" xfId="0" applyFont="1" applyAlignment="1">
      <alignment horizontal="right" vertical="center"/>
    </xf>
    <xf numFmtId="0" fontId="10" fillId="0" borderId="0" xfId="0" applyFont="1" applyAlignment="1">
      <alignment horizontal="left" vertical="center" indent="5"/>
    </xf>
    <xf numFmtId="0" fontId="1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vertical="center"/>
    </xf>
    <xf numFmtId="0" fontId="6" fillId="0" borderId="0" xfId="0" applyFont="1" applyAlignment="1">
      <alignment horizontal="left" vertical="center"/>
    </xf>
    <xf numFmtId="44" fontId="6" fillId="0" borderId="0" xfId="1" applyFont="1" applyBorder="1" applyAlignment="1">
      <alignment vertical="center"/>
    </xf>
    <xf numFmtId="0" fontId="16" fillId="0" borderId="0" xfId="0" applyFont="1" applyAlignment="1">
      <alignment vertical="center"/>
    </xf>
    <xf numFmtId="0" fontId="8"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left" vertical="center" wrapText="1"/>
    </xf>
    <xf numFmtId="0" fontId="19" fillId="0" borderId="0" xfId="0" applyFont="1" applyAlignment="1">
      <alignment vertical="center"/>
    </xf>
    <xf numFmtId="0" fontId="3" fillId="0" borderId="0" xfId="0" applyFont="1"/>
    <xf numFmtId="2" fontId="2" fillId="0" borderId="0" xfId="0" applyNumberFormat="1" applyFont="1"/>
    <xf numFmtId="164" fontId="2" fillId="0" borderId="0" xfId="0" applyNumberFormat="1" applyFont="1"/>
    <xf numFmtId="0" fontId="20" fillId="0" borderId="2" xfId="0" applyFont="1" applyBorder="1"/>
    <xf numFmtId="0" fontId="17" fillId="0" borderId="2" xfId="0" applyFont="1" applyBorder="1" applyAlignment="1">
      <alignment vertical="center"/>
    </xf>
    <xf numFmtId="0" fontId="21" fillId="0" borderId="0" xfId="0" applyFont="1"/>
    <xf numFmtId="0" fontId="21" fillId="0" borderId="0" xfId="0" applyFont="1" applyAlignment="1">
      <alignment horizontal="center"/>
    </xf>
    <xf numFmtId="0" fontId="3" fillId="0" borderId="3" xfId="0" applyFont="1" applyBorder="1"/>
    <xf numFmtId="0" fontId="2" fillId="0" borderId="4" xfId="0" applyFont="1" applyBorder="1"/>
    <xf numFmtId="0" fontId="2" fillId="0" borderId="3" xfId="0" applyFont="1" applyBorder="1"/>
    <xf numFmtId="0" fontId="21" fillId="0" borderId="2" xfId="0" applyFont="1" applyBorder="1"/>
    <xf numFmtId="0" fontId="2" fillId="0" borderId="2" xfId="0" applyFont="1" applyBorder="1"/>
    <xf numFmtId="0" fontId="23" fillId="0" borderId="2" xfId="0" applyFont="1" applyBorder="1"/>
    <xf numFmtId="0" fontId="26" fillId="0" borderId="2" xfId="0" applyFont="1" applyBorder="1"/>
    <xf numFmtId="0" fontId="2" fillId="0" borderId="0" xfId="0" applyFont="1" applyAlignment="1">
      <alignment horizontal="right"/>
    </xf>
    <xf numFmtId="0" fontId="25" fillId="0" borderId="0" xfId="0" applyFont="1"/>
    <xf numFmtId="0" fontId="23" fillId="0" borderId="0" xfId="0" applyFont="1"/>
    <xf numFmtId="2" fontId="2" fillId="0" borderId="0" xfId="0" applyNumberFormat="1" applyFont="1" applyAlignment="1">
      <alignment horizontal="center"/>
    </xf>
    <xf numFmtId="0" fontId="22" fillId="0" borderId="0" xfId="0" applyFont="1"/>
    <xf numFmtId="0" fontId="25" fillId="0" borderId="0" xfId="0" applyFont="1" applyAlignment="1">
      <alignment horizontal="left"/>
    </xf>
    <xf numFmtId="44" fontId="2" fillId="0" borderId="0" xfId="0" applyNumberFormat="1" applyFont="1"/>
    <xf numFmtId="0" fontId="24" fillId="0" borderId="0" xfId="0" applyFont="1"/>
    <xf numFmtId="44" fontId="24" fillId="0" borderId="0" xfId="1" applyFont="1"/>
    <xf numFmtId="2" fontId="24" fillId="0" borderId="0" xfId="0" applyNumberFormat="1" applyFont="1"/>
    <xf numFmtId="44" fontId="24" fillId="0" borderId="0" xfId="0" applyNumberFormat="1" applyFont="1"/>
    <xf numFmtId="0" fontId="3" fillId="0" borderId="0" xfId="0" applyFont="1" applyAlignment="1">
      <alignment horizontal="center"/>
    </xf>
    <xf numFmtId="44" fontId="2" fillId="0" borderId="0" xfId="0" applyNumberFormat="1" applyFont="1" applyAlignment="1">
      <alignment horizontal="center"/>
    </xf>
    <xf numFmtId="0" fontId="2" fillId="0" borderId="0" xfId="0" applyFont="1" applyAlignment="1">
      <alignment horizontal="center"/>
    </xf>
    <xf numFmtId="44" fontId="2" fillId="0" borderId="0" xfId="1" applyFont="1" applyBorder="1" applyAlignment="1">
      <alignment horizontal="center"/>
    </xf>
    <xf numFmtId="44" fontId="2" fillId="0" borderId="4" xfId="0" applyNumberFormat="1" applyFont="1" applyBorder="1" applyAlignment="1">
      <alignment horizontal="center"/>
    </xf>
    <xf numFmtId="2" fontId="2" fillId="2" borderId="0" xfId="0" applyNumberFormat="1" applyFont="1" applyFill="1" applyAlignment="1">
      <alignment horizontal="center"/>
    </xf>
    <xf numFmtId="0" fontId="6" fillId="0" borderId="1" xfId="0" applyFont="1" applyBorder="1" applyAlignment="1">
      <alignment horizontal="center" vertical="center"/>
    </xf>
    <xf numFmtId="2" fontId="2" fillId="0" borderId="0" xfId="0" applyNumberFormat="1" applyFont="1" applyAlignment="1">
      <alignment horizontal="center"/>
    </xf>
    <xf numFmtId="44" fontId="3" fillId="0" borderId="0" xfId="1" applyFont="1" applyAlignment="1">
      <alignment horizontal="center"/>
    </xf>
    <xf numFmtId="0" fontId="25" fillId="0" borderId="0" xfId="0" applyFont="1" applyAlignment="1">
      <alignment horizontal="center"/>
    </xf>
    <xf numFmtId="0" fontId="21" fillId="0" borderId="0" xfId="0" applyFont="1" applyAlignment="1">
      <alignment horizontal="center"/>
    </xf>
    <xf numFmtId="0" fontId="25" fillId="0" borderId="0" xfId="0" applyFont="1" applyAlignment="1">
      <alignment horizontal="left" wrapText="1"/>
    </xf>
    <xf numFmtId="44" fontId="23" fillId="0" borderId="2" xfId="1" applyFont="1" applyBorder="1" applyAlignment="1">
      <alignment horizontal="center"/>
    </xf>
    <xf numFmtId="0" fontId="23" fillId="0" borderId="2"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xf>
    <xf numFmtId="44" fontId="2" fillId="0" borderId="4" xfId="1" applyFont="1" applyBorder="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21" fillId="0" borderId="2" xfId="0" applyFont="1" applyBorder="1" applyAlignment="1">
      <alignment horizontal="center"/>
    </xf>
    <xf numFmtId="0" fontId="3" fillId="0" borderId="3" xfId="0" applyFont="1" applyBorder="1" applyAlignment="1">
      <alignment horizontal="right"/>
    </xf>
    <xf numFmtId="0" fontId="2" fillId="0" borderId="4" xfId="0" applyFont="1" applyBorder="1" applyAlignment="1">
      <alignment horizontal="right"/>
    </xf>
    <xf numFmtId="0" fontId="18" fillId="0" borderId="0" xfId="0" applyFont="1" applyAlignment="1">
      <alignment horizontal="left" vertical="center" wrapText="1"/>
    </xf>
    <xf numFmtId="9" fontId="9" fillId="0" borderId="0" xfId="0" applyNumberFormat="1" applyFont="1" applyAlignment="1">
      <alignment horizontal="left" vertical="center"/>
    </xf>
    <xf numFmtId="44" fontId="6" fillId="0" borderId="1" xfId="1" applyFont="1" applyBorder="1" applyAlignment="1">
      <alignment horizontal="right" vertical="center"/>
    </xf>
    <xf numFmtId="0" fontId="9" fillId="0" borderId="0" xfId="0" applyFont="1" applyAlignment="1">
      <alignment horizontal="left" vertical="center"/>
    </xf>
    <xf numFmtId="0" fontId="6" fillId="0" borderId="1" xfId="0" applyFont="1" applyBorder="1" applyAlignment="1">
      <alignment horizontal="left" vertical="center"/>
    </xf>
    <xf numFmtId="0" fontId="15" fillId="0" borderId="0" xfId="0" applyFont="1" applyAlignment="1">
      <alignment horizontal="right" vertical="center"/>
    </xf>
    <xf numFmtId="0" fontId="8" fillId="0" borderId="0" xfId="0" applyFont="1" applyAlignment="1">
      <alignment horizontal="right"/>
    </xf>
    <xf numFmtId="0" fontId="5" fillId="0" borderId="0" xfId="0" applyFont="1" applyAlignment="1">
      <alignment horizontal="center" vertical="center"/>
    </xf>
    <xf numFmtId="0" fontId="24" fillId="0" borderId="0" xfId="0" applyFont="1" applyAlignment="1">
      <alignment horizontal="center" wrapText="1"/>
    </xf>
    <xf numFmtId="166" fontId="9" fillId="0" borderId="0" xfId="0" applyNumberFormat="1" applyFont="1" applyAlignment="1">
      <alignment horizontal="center" vertical="center"/>
    </xf>
    <xf numFmtId="2" fontId="9" fillId="0" borderId="0" xfId="0" applyNumberFormat="1" applyFont="1" applyAlignment="1">
      <alignment horizontal="right" vertical="center"/>
    </xf>
    <xf numFmtId="44" fontId="27" fillId="0" borderId="0" xfId="0" applyNumberFormat="1" applyFont="1"/>
    <xf numFmtId="165" fontId="2" fillId="0" borderId="0" xfId="0" applyNumberFormat="1" applyFont="1" applyBorder="1" applyAlignment="1">
      <alignment horizontal="center"/>
    </xf>
    <xf numFmtId="1" fontId="2" fillId="0" borderId="0" xfId="0" applyNumberFormat="1" applyFont="1" applyBorder="1" applyAlignment="1">
      <alignment horizontal="center"/>
    </xf>
    <xf numFmtId="0" fontId="2" fillId="0" borderId="0" xfId="0" applyFont="1" applyBorder="1" applyAlignment="1">
      <alignment horizontal="center"/>
    </xf>
    <xf numFmtId="2" fontId="2" fillId="0" borderId="0" xfId="0" applyNumberFormat="1" applyFont="1" applyFill="1" applyAlignment="1">
      <alignment horizontal="center"/>
    </xf>
    <xf numFmtId="0" fontId="2" fillId="0" borderId="0" xfId="0" applyFont="1" applyFill="1" applyAlignment="1">
      <alignment horizontal="center"/>
    </xf>
    <xf numFmtId="165" fontId="2" fillId="2" borderId="0" xfId="0" applyNumberFormat="1" applyFont="1" applyFill="1" applyAlignment="1">
      <alignment horizontal="center"/>
    </xf>
    <xf numFmtId="168" fontId="2" fillId="0" borderId="0" xfId="0" applyNumberFormat="1" applyFont="1"/>
    <xf numFmtId="15" fontId="24" fillId="3" borderId="0" xfId="0" applyNumberFormat="1" applyFont="1" applyFill="1"/>
    <xf numFmtId="0" fontId="24" fillId="3" borderId="0" xfId="0" applyFont="1" applyFill="1"/>
    <xf numFmtId="2" fontId="24" fillId="3" borderId="0" xfId="0" applyNumberFormat="1" applyFont="1" applyFill="1"/>
    <xf numFmtId="44" fontId="24" fillId="3" borderId="0" xfId="1" applyFont="1" applyFill="1"/>
    <xf numFmtId="165" fontId="2" fillId="3" borderId="0" xfId="0" applyNumberFormat="1" applyFont="1" applyFill="1" applyAlignment="1"/>
    <xf numFmtId="0" fontId="3" fillId="0" borderId="0" xfId="0" applyFont="1" applyAlignment="1"/>
    <xf numFmtId="2" fontId="2" fillId="2" borderId="0" xfId="0" applyNumberFormat="1" applyFont="1" applyFill="1" applyAlignment="1"/>
    <xf numFmtId="2" fontId="3" fillId="0" borderId="0" xfId="0" applyNumberFormat="1" applyFont="1" applyFill="1" applyAlignment="1"/>
    <xf numFmtId="168" fontId="2" fillId="0" borderId="0" xfId="0" applyNumberFormat="1" applyFont="1" applyAlignment="1">
      <alignment horizontal="center"/>
    </xf>
    <xf numFmtId="168" fontId="3" fillId="0" borderId="0" xfId="0" applyNumberFormat="1" applyFont="1" applyAlignment="1">
      <alignment horizontal="left"/>
    </xf>
    <xf numFmtId="0" fontId="3" fillId="0" borderId="0" xfId="0" applyFont="1" applyAlignment="1">
      <alignment horizontal="right"/>
    </xf>
    <xf numFmtId="168" fontId="25" fillId="3" borderId="0" xfId="0" applyNumberFormat="1" applyFont="1" applyFill="1" applyAlignment="1">
      <alignment horizontal="left"/>
    </xf>
    <xf numFmtId="168" fontId="2" fillId="0" borderId="0" xfId="0" applyNumberFormat="1" applyFont="1" applyAlignment="1">
      <alignment horizontal="left"/>
    </xf>
    <xf numFmtId="168" fontId="25" fillId="0" borderId="0" xfId="0" applyNumberFormat="1" applyFont="1" applyAlignment="1">
      <alignment horizontal="left"/>
    </xf>
  </cellXfs>
  <cellStyles count="2">
    <cellStyle name="Moneda" xfId="1" builtinId="4"/>
    <cellStyle name="Normal" xfId="0" builtinId="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158751</xdr:colOff>
      <xdr:row>7</xdr:row>
      <xdr:rowOff>83344</xdr:rowOff>
    </xdr:from>
    <xdr:to>
      <xdr:col>13</xdr:col>
      <xdr:colOff>72825</xdr:colOff>
      <xdr:row>20</xdr:row>
      <xdr:rowOff>190499</xdr:rowOff>
    </xdr:to>
    <xdr:pic>
      <xdr:nvPicPr>
        <xdr:cNvPr id="10" name="Imagen 9" descr="Un letrero de color blanco&#10;&#10;Descripción generada automáticamente con confianza baja">
          <a:extLst>
            <a:ext uri="{FF2B5EF4-FFF2-40B4-BE49-F238E27FC236}">
              <a16:creationId xmlns:a16="http://schemas.microsoft.com/office/drawing/2014/main" id="{49659718-781F-4DBB-B3D9-BD75E1C4D6B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8751" y="1940719"/>
          <a:ext cx="4501949" cy="2615405"/>
        </a:xfrm>
        <a:prstGeom prst="rect">
          <a:avLst/>
        </a:prstGeom>
      </xdr:spPr>
    </xdr:pic>
    <xdr:clientData/>
  </xdr:twoCellAnchor>
  <xdr:twoCellAnchor editAs="oneCell">
    <xdr:from>
      <xdr:col>2</xdr:col>
      <xdr:colOff>63500</xdr:colOff>
      <xdr:row>306</xdr:row>
      <xdr:rowOff>186716</xdr:rowOff>
    </xdr:from>
    <xdr:to>
      <xdr:col>20</xdr:col>
      <xdr:colOff>13607</xdr:colOff>
      <xdr:row>330</xdr:row>
      <xdr:rowOff>149424</xdr:rowOff>
    </xdr:to>
    <xdr:pic>
      <xdr:nvPicPr>
        <xdr:cNvPr id="12" name="Imagen 11" descr="Diagrama&#10;&#10;Descripción generada automáticamente">
          <a:extLst>
            <a:ext uri="{FF2B5EF4-FFF2-40B4-BE49-F238E27FC236}">
              <a16:creationId xmlns:a16="http://schemas.microsoft.com/office/drawing/2014/main" id="{41279AA3-9A73-6CB7-A691-1B4A5A669EF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62000" y="66782341"/>
          <a:ext cx="6284232" cy="4534708"/>
        </a:xfrm>
        <a:prstGeom prst="rect">
          <a:avLst/>
        </a:prstGeom>
      </xdr:spPr>
    </xdr:pic>
    <xdr:clientData/>
  </xdr:twoCellAnchor>
  <xdr:twoCellAnchor editAs="oneCell">
    <xdr:from>
      <xdr:col>0</xdr:col>
      <xdr:colOff>312964</xdr:colOff>
      <xdr:row>336</xdr:row>
      <xdr:rowOff>40820</xdr:rowOff>
    </xdr:from>
    <xdr:to>
      <xdr:col>10</xdr:col>
      <xdr:colOff>28484</xdr:colOff>
      <xdr:row>345</xdr:row>
      <xdr:rowOff>148770</xdr:rowOff>
    </xdr:to>
    <xdr:pic>
      <xdr:nvPicPr>
        <xdr:cNvPr id="13" name="Imagen 12" descr="Una casa de ladrillo&#10;&#10;Descripción generada automáticamente">
          <a:extLst>
            <a:ext uri="{FF2B5EF4-FFF2-40B4-BE49-F238E27FC236}">
              <a16:creationId xmlns:a16="http://schemas.microsoft.com/office/drawing/2014/main" id="{B7981B2F-3715-39F2-7466-DDB066673D9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12964" y="73437749"/>
          <a:ext cx="3239770" cy="1822450"/>
        </a:xfrm>
        <a:prstGeom prst="rect">
          <a:avLst/>
        </a:prstGeom>
      </xdr:spPr>
    </xdr:pic>
    <xdr:clientData/>
  </xdr:twoCellAnchor>
  <xdr:twoCellAnchor editAs="oneCell">
    <xdr:from>
      <xdr:col>11</xdr:col>
      <xdr:colOff>0</xdr:colOff>
      <xdr:row>336</xdr:row>
      <xdr:rowOff>0</xdr:rowOff>
    </xdr:from>
    <xdr:to>
      <xdr:col>20</xdr:col>
      <xdr:colOff>1270</xdr:colOff>
      <xdr:row>345</xdr:row>
      <xdr:rowOff>107950</xdr:rowOff>
    </xdr:to>
    <xdr:pic>
      <xdr:nvPicPr>
        <xdr:cNvPr id="14" name="Imagen 13" descr="Una casa de ladrillo&#10;&#10;Descripción generada automáticamente con confianza baja">
          <a:extLst>
            <a:ext uri="{FF2B5EF4-FFF2-40B4-BE49-F238E27FC236}">
              <a16:creationId xmlns:a16="http://schemas.microsoft.com/office/drawing/2014/main" id="{05996548-453A-C04B-ED7C-B33053183C0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932464" y="73396929"/>
          <a:ext cx="3239770" cy="1822450"/>
        </a:xfrm>
        <a:prstGeom prst="rect">
          <a:avLst/>
        </a:prstGeom>
      </xdr:spPr>
    </xdr:pic>
    <xdr:clientData/>
  </xdr:twoCellAnchor>
  <xdr:twoCellAnchor editAs="oneCell">
    <xdr:from>
      <xdr:col>1</xdr:col>
      <xdr:colOff>0</xdr:colOff>
      <xdr:row>347</xdr:row>
      <xdr:rowOff>0</xdr:rowOff>
    </xdr:from>
    <xdr:to>
      <xdr:col>10</xdr:col>
      <xdr:colOff>55699</xdr:colOff>
      <xdr:row>356</xdr:row>
      <xdr:rowOff>107950</xdr:rowOff>
    </xdr:to>
    <xdr:pic>
      <xdr:nvPicPr>
        <xdr:cNvPr id="15" name="Imagen 14" descr="Un edificio de ladrillo&#10;&#10;Descripción generada automáticamente con confianza media">
          <a:extLst>
            <a:ext uri="{FF2B5EF4-FFF2-40B4-BE49-F238E27FC236}">
              <a16:creationId xmlns:a16="http://schemas.microsoft.com/office/drawing/2014/main" id="{71BA487E-D192-64BD-463A-6C9DAF08CF7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67393" y="75492429"/>
          <a:ext cx="3239770" cy="1822450"/>
        </a:xfrm>
        <a:prstGeom prst="rect">
          <a:avLst/>
        </a:prstGeom>
      </xdr:spPr>
    </xdr:pic>
    <xdr:clientData/>
  </xdr:twoCellAnchor>
  <xdr:twoCellAnchor editAs="oneCell">
    <xdr:from>
      <xdr:col>11</xdr:col>
      <xdr:colOff>0</xdr:colOff>
      <xdr:row>347</xdr:row>
      <xdr:rowOff>0</xdr:rowOff>
    </xdr:from>
    <xdr:to>
      <xdr:col>20</xdr:col>
      <xdr:colOff>1270</xdr:colOff>
      <xdr:row>356</xdr:row>
      <xdr:rowOff>107950</xdr:rowOff>
    </xdr:to>
    <xdr:pic>
      <xdr:nvPicPr>
        <xdr:cNvPr id="16" name="Imagen 15">
          <a:extLst>
            <a:ext uri="{FF2B5EF4-FFF2-40B4-BE49-F238E27FC236}">
              <a16:creationId xmlns:a16="http://schemas.microsoft.com/office/drawing/2014/main" id="{B2B482B6-4230-801C-437D-7B938FFA571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932464" y="75492429"/>
          <a:ext cx="3239770" cy="1822450"/>
        </a:xfrm>
        <a:prstGeom prst="rect">
          <a:avLst/>
        </a:prstGeom>
      </xdr:spPr>
    </xdr:pic>
    <xdr:clientData/>
  </xdr:twoCellAnchor>
  <xdr:twoCellAnchor editAs="oneCell">
    <xdr:from>
      <xdr:col>1</xdr:col>
      <xdr:colOff>0</xdr:colOff>
      <xdr:row>360</xdr:row>
      <xdr:rowOff>0</xdr:rowOff>
    </xdr:from>
    <xdr:to>
      <xdr:col>10</xdr:col>
      <xdr:colOff>55699</xdr:colOff>
      <xdr:row>369</xdr:row>
      <xdr:rowOff>107950</xdr:rowOff>
    </xdr:to>
    <xdr:pic>
      <xdr:nvPicPr>
        <xdr:cNvPr id="17" name="Imagen 16" descr="Una casa de ladrillo&#10;&#10;Descripción generada automáticamente con confianza media">
          <a:extLst>
            <a:ext uri="{FF2B5EF4-FFF2-40B4-BE49-F238E27FC236}">
              <a16:creationId xmlns:a16="http://schemas.microsoft.com/office/drawing/2014/main" id="{30D0DB8E-CC44-7ABC-6DD3-5DC827D337B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67393" y="77968929"/>
          <a:ext cx="3239770" cy="1822450"/>
        </a:xfrm>
        <a:prstGeom prst="rect">
          <a:avLst/>
        </a:prstGeom>
      </xdr:spPr>
    </xdr:pic>
    <xdr:clientData/>
  </xdr:twoCellAnchor>
  <xdr:twoCellAnchor editAs="oneCell">
    <xdr:from>
      <xdr:col>11</xdr:col>
      <xdr:colOff>0</xdr:colOff>
      <xdr:row>360</xdr:row>
      <xdr:rowOff>0</xdr:rowOff>
    </xdr:from>
    <xdr:to>
      <xdr:col>20</xdr:col>
      <xdr:colOff>1270</xdr:colOff>
      <xdr:row>369</xdr:row>
      <xdr:rowOff>107950</xdr:rowOff>
    </xdr:to>
    <xdr:pic>
      <xdr:nvPicPr>
        <xdr:cNvPr id="18" name="Imagen 17" descr="Un hombre parado enfrente de un edificio de ladrillo&#10;&#10;Descripción generada automáticamente">
          <a:extLst>
            <a:ext uri="{FF2B5EF4-FFF2-40B4-BE49-F238E27FC236}">
              <a16:creationId xmlns:a16="http://schemas.microsoft.com/office/drawing/2014/main" id="{883FFC67-D0B4-5CF7-F5BA-8EF1649A62F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32464" y="77968929"/>
          <a:ext cx="3239770" cy="1822450"/>
        </a:xfrm>
        <a:prstGeom prst="rect">
          <a:avLst/>
        </a:prstGeom>
      </xdr:spPr>
    </xdr:pic>
    <xdr:clientData/>
  </xdr:twoCellAnchor>
  <xdr:twoCellAnchor editAs="oneCell">
    <xdr:from>
      <xdr:col>1</xdr:col>
      <xdr:colOff>0</xdr:colOff>
      <xdr:row>371</xdr:row>
      <xdr:rowOff>0</xdr:rowOff>
    </xdr:from>
    <xdr:to>
      <xdr:col>10</xdr:col>
      <xdr:colOff>55699</xdr:colOff>
      <xdr:row>380</xdr:row>
      <xdr:rowOff>107950</xdr:rowOff>
    </xdr:to>
    <xdr:pic>
      <xdr:nvPicPr>
        <xdr:cNvPr id="19" name="Imagen 18" descr="Un niño jugando béisbol en una cancha&#10;&#10;Descripción generada automáticamente con confianza media">
          <a:extLst>
            <a:ext uri="{FF2B5EF4-FFF2-40B4-BE49-F238E27FC236}">
              <a16:creationId xmlns:a16="http://schemas.microsoft.com/office/drawing/2014/main" id="{5F68B407-2BF6-8A90-DF7C-C68470616B7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67393" y="80064429"/>
          <a:ext cx="3239770" cy="1822450"/>
        </a:xfrm>
        <a:prstGeom prst="rect">
          <a:avLst/>
        </a:prstGeom>
      </xdr:spPr>
    </xdr:pic>
    <xdr:clientData/>
  </xdr:twoCellAnchor>
  <xdr:twoCellAnchor editAs="oneCell">
    <xdr:from>
      <xdr:col>10</xdr:col>
      <xdr:colOff>326572</xdr:colOff>
      <xdr:row>371</xdr:row>
      <xdr:rowOff>13607</xdr:rowOff>
    </xdr:from>
    <xdr:to>
      <xdr:col>19</xdr:col>
      <xdr:colOff>341449</xdr:colOff>
      <xdr:row>380</xdr:row>
      <xdr:rowOff>121557</xdr:rowOff>
    </xdr:to>
    <xdr:pic>
      <xdr:nvPicPr>
        <xdr:cNvPr id="22" name="Imagen 21" descr="Vista de una calle&#10;&#10;Descripción generada automáticamente con confianza baja">
          <a:extLst>
            <a:ext uri="{FF2B5EF4-FFF2-40B4-BE49-F238E27FC236}">
              <a16:creationId xmlns:a16="http://schemas.microsoft.com/office/drawing/2014/main" id="{22414439-2260-1ED6-1F23-4A2E92CBADA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769179" y="78145821"/>
          <a:ext cx="3158127" cy="1822450"/>
        </a:xfrm>
        <a:prstGeom prst="rect">
          <a:avLst/>
        </a:prstGeom>
      </xdr:spPr>
    </xdr:pic>
    <xdr:clientData/>
  </xdr:twoCellAnchor>
  <xdr:twoCellAnchor editAs="oneCell">
    <xdr:from>
      <xdr:col>11</xdr:col>
      <xdr:colOff>238125</xdr:colOff>
      <xdr:row>58</xdr:row>
      <xdr:rowOff>98228</xdr:rowOff>
    </xdr:from>
    <xdr:to>
      <xdr:col>21</xdr:col>
      <xdr:colOff>81112</xdr:colOff>
      <xdr:row>77</xdr:row>
      <xdr:rowOff>138562</xdr:rowOff>
    </xdr:to>
    <xdr:pic>
      <xdr:nvPicPr>
        <xdr:cNvPr id="24" name="Imagen 23" descr="Mapa&#10;&#10;Descripción generada automáticamente">
          <a:extLst>
            <a:ext uri="{FF2B5EF4-FFF2-40B4-BE49-F238E27FC236}">
              <a16:creationId xmlns:a16="http://schemas.microsoft.com/office/drawing/2014/main" id="{58AD0541-8B9D-6A31-6811-DFD7E0D3188A}"/>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4127500" y="11940978"/>
          <a:ext cx="3398987" cy="372333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15875</xdr:colOff>
      <xdr:row>83</xdr:row>
      <xdr:rowOff>59509</xdr:rowOff>
    </xdr:from>
    <xdr:to>
      <xdr:col>19</xdr:col>
      <xdr:colOff>148680</xdr:colOff>
      <xdr:row>95</xdr:row>
      <xdr:rowOff>120741</xdr:rowOff>
    </xdr:to>
    <xdr:pic>
      <xdr:nvPicPr>
        <xdr:cNvPr id="25" name="Imagen 24">
          <a:extLst>
            <a:ext uri="{FF2B5EF4-FFF2-40B4-BE49-F238E27FC236}">
              <a16:creationId xmlns:a16="http://schemas.microsoft.com/office/drawing/2014/main" id="{835F4A7B-A5C2-3D5A-A2EC-0876767646A2}"/>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3499304" y="17136473"/>
          <a:ext cx="3276055" cy="23608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213842</xdr:colOff>
      <xdr:row>17</xdr:row>
      <xdr:rowOff>142875</xdr:rowOff>
    </xdr:from>
    <xdr:to>
      <xdr:col>21</xdr:col>
      <xdr:colOff>269874</xdr:colOff>
      <xdr:row>33</xdr:row>
      <xdr:rowOff>177113</xdr:rowOff>
    </xdr:to>
    <xdr:pic>
      <xdr:nvPicPr>
        <xdr:cNvPr id="3" name="Imagen 2">
          <a:extLst>
            <a:ext uri="{FF2B5EF4-FFF2-40B4-BE49-F238E27FC236}">
              <a16:creationId xmlns:a16="http://schemas.microsoft.com/office/drawing/2014/main" id="{A590451E-FCAC-BD8C-E6E0-9D73DE33F33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4532"/>
        <a:stretch/>
      </xdr:blipFill>
      <xdr:spPr>
        <a:xfrm>
          <a:off x="3007842" y="3937000"/>
          <a:ext cx="4643907" cy="30822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979A-23F5-4BF1-B1A0-0FDC02974A6C}">
  <sheetPr>
    <pageSetUpPr fitToPage="1"/>
  </sheetPr>
  <dimension ref="A2:V336"/>
  <sheetViews>
    <sheetView tabSelected="1" view="pageLayout" zoomScale="60" zoomScaleNormal="90" zoomScalePageLayoutView="60" workbookViewId="0">
      <selection activeCell="P12" sqref="P12"/>
    </sheetView>
  </sheetViews>
  <sheetFormatPr baseColWidth="10" defaultColWidth="0" defaultRowHeight="15" x14ac:dyDescent="0.25"/>
  <cols>
    <col min="1" max="3" width="5" style="1" customWidth="1"/>
    <col min="4" max="12" width="4.85546875" style="1" customWidth="1"/>
    <col min="13" max="13" width="5.5703125" style="1" customWidth="1"/>
    <col min="14" max="17" width="4.85546875" style="1" customWidth="1"/>
    <col min="18" max="56" width="5" style="1" customWidth="1"/>
    <col min="57" max="57" width="2.85546875" style="1" customWidth="1"/>
    <col min="58" max="16384" width="0" style="1" hidden="1"/>
  </cols>
  <sheetData>
    <row r="2" spans="1:20" ht="25.5" customHeight="1" x14ac:dyDescent="0.25">
      <c r="A2" s="10"/>
      <c r="B2" s="77" t="s">
        <v>0</v>
      </c>
      <c r="C2" s="77"/>
      <c r="D2" s="77"/>
      <c r="E2" s="77"/>
      <c r="F2" s="77"/>
      <c r="G2" s="77"/>
      <c r="H2" s="77"/>
      <c r="I2" s="77"/>
      <c r="J2" s="77"/>
      <c r="K2" s="77"/>
      <c r="L2" s="77"/>
      <c r="M2" s="77"/>
      <c r="N2" s="77"/>
      <c r="O2" s="77"/>
      <c r="P2" s="77"/>
      <c r="Q2" s="77"/>
      <c r="R2" s="77"/>
      <c r="S2" s="77"/>
      <c r="T2" s="77"/>
    </row>
    <row r="3" spans="1:20" ht="15" customHeight="1" thickBot="1" x14ac:dyDescent="0.3">
      <c r="B3" s="14"/>
      <c r="C3" s="14"/>
      <c r="D3" s="14"/>
      <c r="E3" s="2"/>
      <c r="F3" s="2"/>
      <c r="G3" s="2"/>
      <c r="H3" s="2"/>
      <c r="I3" s="2"/>
      <c r="N3" s="75" t="s">
        <v>50</v>
      </c>
      <c r="O3" s="75"/>
      <c r="P3" s="75"/>
      <c r="Q3" s="75"/>
      <c r="R3" s="75"/>
      <c r="S3" s="75"/>
    </row>
    <row r="4" spans="1:20" ht="42.6" customHeight="1" thickTop="1" thickBot="1" x14ac:dyDescent="0.3">
      <c r="A4" s="11"/>
      <c r="B4" s="53" t="s">
        <v>1</v>
      </c>
      <c r="C4" s="53"/>
      <c r="D4" s="53"/>
      <c r="E4" s="53"/>
      <c r="F4" s="53"/>
      <c r="G4" s="53"/>
      <c r="H4" s="53"/>
      <c r="I4" s="53"/>
      <c r="J4" s="53"/>
      <c r="K4" s="53"/>
      <c r="L4" s="53"/>
      <c r="M4" s="53"/>
      <c r="N4" s="53"/>
      <c r="O4" s="53"/>
      <c r="P4" s="53"/>
      <c r="Q4" s="53"/>
      <c r="R4" s="53"/>
      <c r="S4" s="53"/>
      <c r="T4" s="53"/>
    </row>
    <row r="5" spans="1:20" ht="18.75" thickTop="1" x14ac:dyDescent="0.25">
      <c r="A5" s="11"/>
      <c r="B5" s="12"/>
      <c r="C5" s="12"/>
      <c r="D5" s="12"/>
      <c r="E5" s="12"/>
      <c r="F5" s="12"/>
      <c r="G5" s="12"/>
      <c r="H5" s="12"/>
      <c r="I5" s="12"/>
      <c r="J5" s="12"/>
      <c r="K5" s="12"/>
      <c r="L5" s="12"/>
      <c r="M5" s="12"/>
      <c r="N5" s="12"/>
      <c r="O5" s="12"/>
      <c r="P5" s="12"/>
      <c r="Q5" s="12"/>
    </row>
    <row r="6" spans="1:20" ht="15" customHeight="1" x14ac:dyDescent="0.25">
      <c r="B6" s="5"/>
      <c r="C6" s="5"/>
      <c r="D6" s="5"/>
      <c r="E6" s="2"/>
      <c r="F6" s="2"/>
      <c r="G6" s="2"/>
      <c r="H6" s="2"/>
      <c r="I6" s="76" t="s">
        <v>2</v>
      </c>
      <c r="J6" s="76"/>
      <c r="K6" s="76"/>
      <c r="L6" s="76"/>
      <c r="M6" s="76"/>
      <c r="N6" s="76"/>
      <c r="O6" s="76"/>
      <c r="P6" s="76"/>
      <c r="Q6" s="76"/>
      <c r="R6" s="76"/>
      <c r="S6" s="76"/>
    </row>
    <row r="7" spans="1:20" ht="15" customHeight="1" x14ac:dyDescent="0.25">
      <c r="B7" s="5"/>
      <c r="C7" s="5"/>
      <c r="D7" s="5"/>
      <c r="E7" s="2"/>
      <c r="F7" s="2"/>
      <c r="G7" s="2"/>
      <c r="H7" s="2"/>
      <c r="I7" s="76" t="s">
        <v>3</v>
      </c>
      <c r="J7" s="76"/>
      <c r="K7" s="76"/>
      <c r="L7" s="76"/>
      <c r="M7" s="76"/>
      <c r="N7" s="76"/>
      <c r="O7" s="76"/>
      <c r="P7" s="76"/>
      <c r="Q7" s="76"/>
      <c r="R7" s="76"/>
      <c r="S7" s="76"/>
    </row>
    <row r="8" spans="1:20" ht="15" customHeight="1" x14ac:dyDescent="0.25">
      <c r="B8" s="5"/>
      <c r="C8" s="5"/>
      <c r="D8" s="5"/>
      <c r="I8" s="76" t="s">
        <v>4</v>
      </c>
      <c r="J8" s="76"/>
      <c r="K8" s="76"/>
      <c r="L8" s="76"/>
      <c r="M8" s="76"/>
      <c r="N8" s="76"/>
      <c r="O8" s="76"/>
      <c r="P8" s="76"/>
      <c r="Q8" s="76"/>
      <c r="R8" s="76"/>
      <c r="S8" s="76"/>
    </row>
    <row r="9" spans="1:20" ht="15" customHeight="1" x14ac:dyDescent="0.25"/>
    <row r="11" spans="1:20" ht="18" x14ac:dyDescent="0.25">
      <c r="I11" s="3"/>
    </row>
    <row r="35" spans="2:10" x14ac:dyDescent="0.25">
      <c r="B35" s="5" t="s">
        <v>6</v>
      </c>
      <c r="H35" s="13" t="s">
        <v>7</v>
      </c>
    </row>
    <row r="36" spans="2:10" x14ac:dyDescent="0.25">
      <c r="B36" s="5" t="s">
        <v>34</v>
      </c>
      <c r="H36" s="13" t="s">
        <v>28</v>
      </c>
    </row>
    <row r="37" spans="2:10" x14ac:dyDescent="0.25">
      <c r="B37" s="5" t="s">
        <v>35</v>
      </c>
      <c r="H37" s="73">
        <v>10035794</v>
      </c>
      <c r="I37" s="73"/>
      <c r="J37" s="73"/>
    </row>
    <row r="38" spans="2:10" x14ac:dyDescent="0.25">
      <c r="B38" s="5" t="s">
        <v>36</v>
      </c>
      <c r="H38" s="13" t="s">
        <v>29</v>
      </c>
    </row>
    <row r="39" spans="2:10" x14ac:dyDescent="0.25">
      <c r="B39" s="5" t="s">
        <v>37</v>
      </c>
      <c r="H39" s="13" t="s">
        <v>30</v>
      </c>
    </row>
    <row r="40" spans="2:10" x14ac:dyDescent="0.25">
      <c r="B40" s="5" t="s">
        <v>38</v>
      </c>
      <c r="H40" s="13" t="s">
        <v>46</v>
      </c>
    </row>
    <row r="41" spans="2:10" x14ac:dyDescent="0.25">
      <c r="B41" s="5"/>
      <c r="H41" s="13" t="s">
        <v>5</v>
      </c>
    </row>
    <row r="42" spans="2:10" x14ac:dyDescent="0.25">
      <c r="B42" s="5" t="s">
        <v>39</v>
      </c>
      <c r="H42" s="13" t="s">
        <v>31</v>
      </c>
    </row>
    <row r="43" spans="2:10" x14ac:dyDescent="0.25">
      <c r="B43" s="5" t="s">
        <v>40</v>
      </c>
      <c r="H43" s="13" t="s">
        <v>32</v>
      </c>
    </row>
    <row r="44" spans="2:10" x14ac:dyDescent="0.25">
      <c r="B44" s="5" t="s">
        <v>41</v>
      </c>
      <c r="H44" s="13" t="s">
        <v>33</v>
      </c>
    </row>
    <row r="45" spans="2:10" x14ac:dyDescent="0.25">
      <c r="B45" s="5" t="s">
        <v>42</v>
      </c>
      <c r="H45" s="13" t="s">
        <v>51</v>
      </c>
    </row>
    <row r="46" spans="2:10" x14ac:dyDescent="0.25">
      <c r="B46" s="5" t="s">
        <v>43</v>
      </c>
      <c r="H46" s="13" t="s">
        <v>47</v>
      </c>
    </row>
    <row r="47" spans="2:10" x14ac:dyDescent="0.25">
      <c r="B47" s="5" t="s">
        <v>44</v>
      </c>
      <c r="H47" s="13" t="s">
        <v>48</v>
      </c>
    </row>
    <row r="48" spans="2:10" x14ac:dyDescent="0.25">
      <c r="B48" s="5" t="s">
        <v>45</v>
      </c>
      <c r="H48" s="13" t="s">
        <v>49</v>
      </c>
    </row>
    <row r="49" spans="1:21" x14ac:dyDescent="0.25">
      <c r="B49" s="5"/>
      <c r="H49" s="13"/>
    </row>
    <row r="50" spans="1:21" ht="15.75" thickBot="1" x14ac:dyDescent="0.3">
      <c r="B50" s="5"/>
      <c r="H50" s="13"/>
    </row>
    <row r="51" spans="1:21" ht="42.6" customHeight="1" thickTop="1" thickBot="1" x14ac:dyDescent="0.3">
      <c r="A51" s="11"/>
      <c r="B51" s="74" t="s">
        <v>52</v>
      </c>
      <c r="C51" s="74"/>
      <c r="D51" s="74"/>
      <c r="E51" s="74"/>
      <c r="F51" s="74"/>
      <c r="G51" s="74"/>
      <c r="H51" s="74"/>
      <c r="I51" s="74"/>
      <c r="J51" s="74"/>
      <c r="K51" s="74"/>
      <c r="L51" s="74"/>
      <c r="M51" s="72">
        <f>$Q$293</f>
        <v>80161.048292284104</v>
      </c>
      <c r="N51" s="72"/>
      <c r="O51" s="72"/>
      <c r="P51" s="72"/>
      <c r="Q51" s="72"/>
      <c r="R51" s="72"/>
      <c r="S51" s="72"/>
      <c r="T51" s="72"/>
    </row>
    <row r="52" spans="1:21" ht="15.75" customHeight="1" thickTop="1" x14ac:dyDescent="0.25">
      <c r="B52" s="11"/>
      <c r="C52" s="11"/>
      <c r="D52" s="11"/>
      <c r="E52" s="11"/>
      <c r="F52" s="11"/>
      <c r="G52" s="11"/>
      <c r="H52" s="11"/>
      <c r="I52" s="11"/>
      <c r="J52" s="11"/>
      <c r="K52" s="11"/>
      <c r="L52" s="11"/>
      <c r="M52" s="16"/>
      <c r="N52" s="16"/>
      <c r="O52" s="16"/>
      <c r="P52" s="16"/>
      <c r="Q52" s="16"/>
      <c r="R52" s="16"/>
    </row>
    <row r="53" spans="1:21" ht="15.75" customHeight="1" x14ac:dyDescent="0.25">
      <c r="B53" s="11"/>
      <c r="C53" s="11"/>
      <c r="D53" s="11"/>
      <c r="E53" s="11"/>
      <c r="F53" s="11"/>
      <c r="G53" s="11"/>
      <c r="H53" s="11"/>
      <c r="I53" s="11"/>
      <c r="J53" s="11"/>
      <c r="K53" s="11"/>
      <c r="L53" s="11"/>
      <c r="M53" s="16"/>
      <c r="N53" s="16"/>
      <c r="O53" s="16"/>
      <c r="P53" s="16"/>
      <c r="Q53" s="16"/>
      <c r="R53" s="16"/>
    </row>
    <row r="54" spans="1:21" ht="15.75" customHeight="1" x14ac:dyDescent="0.25">
      <c r="B54" s="11"/>
      <c r="C54" s="11"/>
      <c r="D54" s="11"/>
      <c r="E54" s="11"/>
      <c r="F54" s="11"/>
      <c r="G54" s="11"/>
      <c r="H54" s="11"/>
      <c r="I54" s="11"/>
      <c r="J54" s="11"/>
      <c r="K54" s="11"/>
      <c r="L54" s="11"/>
      <c r="M54" s="16"/>
      <c r="N54" s="16"/>
      <c r="O54" s="16"/>
      <c r="P54" s="16"/>
      <c r="Q54" s="16"/>
      <c r="R54" s="16"/>
    </row>
    <row r="55" spans="1:21" ht="15.75" customHeight="1" x14ac:dyDescent="0.25">
      <c r="B55" s="11"/>
      <c r="C55" s="11"/>
      <c r="D55" s="11"/>
      <c r="E55" s="11"/>
      <c r="F55" s="11"/>
      <c r="G55" s="11"/>
      <c r="H55" s="11"/>
      <c r="I55" s="11"/>
      <c r="J55" s="11"/>
      <c r="K55" s="11"/>
      <c r="L55" s="11"/>
      <c r="M55" s="16"/>
      <c r="N55" s="16"/>
      <c r="O55" s="16"/>
      <c r="P55" s="16"/>
      <c r="Q55" s="16"/>
      <c r="R55" s="16"/>
    </row>
    <row r="56" spans="1:21" ht="15.75" customHeight="1" x14ac:dyDescent="0.25">
      <c r="B56" s="11"/>
      <c r="C56" s="11"/>
      <c r="D56" s="11"/>
      <c r="E56" s="11"/>
      <c r="F56" s="11"/>
      <c r="G56" s="11"/>
      <c r="H56" s="11"/>
      <c r="I56" s="11"/>
      <c r="J56" s="11"/>
      <c r="K56" s="11"/>
      <c r="L56" s="11"/>
      <c r="M56" s="16"/>
      <c r="N56" s="16"/>
      <c r="O56" s="16"/>
      <c r="P56" s="16"/>
      <c r="Q56" s="16"/>
      <c r="R56" s="16"/>
    </row>
    <row r="57" spans="1:21" ht="15.75" thickBot="1" x14ac:dyDescent="0.3"/>
    <row r="58" spans="1:21" ht="42.6" customHeight="1" thickTop="1" thickBot="1" x14ac:dyDescent="0.3">
      <c r="B58" s="53" t="s">
        <v>8</v>
      </c>
      <c r="C58" s="53"/>
      <c r="D58" s="53"/>
      <c r="E58" s="53"/>
      <c r="F58" s="53"/>
      <c r="G58" s="53"/>
      <c r="H58" s="53"/>
      <c r="I58" s="53"/>
      <c r="J58" s="53"/>
      <c r="K58" s="53"/>
      <c r="L58" s="53"/>
      <c r="M58" s="53"/>
      <c r="N58" s="53"/>
      <c r="O58" s="53"/>
      <c r="P58" s="53"/>
      <c r="Q58" s="53"/>
      <c r="R58" s="53"/>
      <c r="S58" s="53"/>
      <c r="T58" s="53"/>
    </row>
    <row r="59" spans="1:21" ht="18.75" thickTop="1" x14ac:dyDescent="0.25">
      <c r="F59" s="15"/>
      <c r="M59" s="49"/>
      <c r="N59" s="49"/>
      <c r="O59" s="49"/>
      <c r="P59" s="49"/>
      <c r="Q59" s="49"/>
      <c r="R59" s="49"/>
      <c r="S59" s="49"/>
      <c r="T59" s="49"/>
      <c r="U59" s="49"/>
    </row>
    <row r="60" spans="1:21" x14ac:dyDescent="0.25">
      <c r="B60" s="5" t="s">
        <v>53</v>
      </c>
      <c r="C60" s="5"/>
      <c r="H60" s="6" t="s">
        <v>54</v>
      </c>
      <c r="M60" s="49"/>
      <c r="N60" s="49"/>
      <c r="O60" s="49"/>
      <c r="P60" s="49"/>
      <c r="Q60" s="49"/>
      <c r="R60" s="49"/>
      <c r="S60" s="49"/>
      <c r="T60" s="49"/>
      <c r="U60" s="49"/>
    </row>
    <row r="61" spans="1:21" x14ac:dyDescent="0.25">
      <c r="B61" s="5" t="s">
        <v>56</v>
      </c>
      <c r="C61" s="5"/>
      <c r="H61" s="6" t="s">
        <v>55</v>
      </c>
      <c r="M61" s="49"/>
      <c r="N61" s="49"/>
      <c r="O61" s="49"/>
      <c r="P61" s="49"/>
      <c r="Q61" s="49"/>
      <c r="R61" s="49"/>
      <c r="S61" s="49"/>
      <c r="T61" s="49"/>
      <c r="U61" s="49"/>
    </row>
    <row r="62" spans="1:21" x14ac:dyDescent="0.25">
      <c r="B62" s="5" t="s">
        <v>57</v>
      </c>
      <c r="C62" s="5"/>
      <c r="H62" s="71">
        <v>0.9</v>
      </c>
      <c r="I62" s="71"/>
      <c r="M62" s="49"/>
      <c r="N62" s="49"/>
      <c r="O62" s="49"/>
      <c r="P62" s="49"/>
      <c r="Q62" s="49"/>
      <c r="R62" s="49"/>
      <c r="S62" s="49"/>
      <c r="T62" s="49"/>
      <c r="U62" s="49"/>
    </row>
    <row r="63" spans="1:21" x14ac:dyDescent="0.25">
      <c r="B63" s="5" t="s">
        <v>9</v>
      </c>
      <c r="C63" s="5"/>
      <c r="H63" s="5"/>
      <c r="M63" s="49"/>
      <c r="N63" s="49"/>
      <c r="O63" s="49"/>
      <c r="P63" s="49"/>
      <c r="Q63" s="49"/>
      <c r="R63" s="49"/>
      <c r="S63" s="49"/>
      <c r="T63" s="49"/>
      <c r="U63" s="49"/>
    </row>
    <row r="64" spans="1:21" x14ac:dyDescent="0.25">
      <c r="B64" s="5" t="s">
        <v>164</v>
      </c>
      <c r="C64" s="5"/>
      <c r="H64" s="6" t="s">
        <v>58</v>
      </c>
      <c r="M64" s="49"/>
      <c r="N64" s="49"/>
      <c r="O64" s="49"/>
      <c r="P64" s="49"/>
      <c r="Q64" s="49"/>
      <c r="R64" s="49"/>
      <c r="S64" s="49"/>
      <c r="T64" s="49"/>
      <c r="U64" s="49"/>
    </row>
    <row r="65" spans="2:21" x14ac:dyDescent="0.25">
      <c r="B65" s="5" t="s">
        <v>60</v>
      </c>
      <c r="C65" s="5"/>
      <c r="H65" s="6" t="s">
        <v>59</v>
      </c>
      <c r="M65" s="49"/>
      <c r="N65" s="49"/>
      <c r="O65" s="49"/>
      <c r="P65" s="49"/>
      <c r="Q65" s="49"/>
      <c r="R65" s="49"/>
      <c r="S65" s="49"/>
      <c r="T65" s="49"/>
      <c r="U65" s="49"/>
    </row>
    <row r="66" spans="2:21" x14ac:dyDescent="0.25">
      <c r="B66" s="5" t="s">
        <v>10</v>
      </c>
      <c r="C66" s="5"/>
      <c r="H66" s="5"/>
      <c r="M66" s="49"/>
      <c r="N66" s="49"/>
      <c r="O66" s="49"/>
      <c r="P66" s="49"/>
      <c r="Q66" s="49"/>
      <c r="R66" s="49"/>
      <c r="S66" s="49"/>
      <c r="T66" s="49"/>
      <c r="U66" s="49"/>
    </row>
    <row r="67" spans="2:21" x14ac:dyDescent="0.25">
      <c r="B67" s="6" t="s">
        <v>11</v>
      </c>
      <c r="C67" s="6"/>
      <c r="M67" s="49"/>
      <c r="N67" s="49"/>
      <c r="O67" s="49"/>
      <c r="P67" s="49"/>
      <c r="Q67" s="49"/>
      <c r="R67" s="49"/>
      <c r="S67" s="49"/>
      <c r="T67" s="49"/>
      <c r="U67" s="49"/>
    </row>
    <row r="68" spans="2:21" x14ac:dyDescent="0.25">
      <c r="B68" s="6" t="s">
        <v>12</v>
      </c>
      <c r="C68" s="6"/>
      <c r="M68" s="49"/>
      <c r="N68" s="49"/>
      <c r="O68" s="49"/>
      <c r="P68" s="49"/>
      <c r="Q68" s="49"/>
      <c r="R68" s="49"/>
      <c r="S68" s="49"/>
      <c r="T68" s="49"/>
      <c r="U68" s="49"/>
    </row>
    <row r="69" spans="2:21" x14ac:dyDescent="0.25">
      <c r="B69" s="5" t="s">
        <v>13</v>
      </c>
      <c r="C69" s="5"/>
      <c r="M69" s="49"/>
      <c r="N69" s="49"/>
      <c r="O69" s="49"/>
      <c r="P69" s="49"/>
      <c r="Q69" s="49"/>
      <c r="R69" s="49"/>
      <c r="S69" s="49"/>
      <c r="T69" s="49"/>
      <c r="U69" s="49"/>
    </row>
    <row r="70" spans="2:21" x14ac:dyDescent="0.25">
      <c r="B70" s="8" t="s">
        <v>14</v>
      </c>
      <c r="F70" s="8" t="s">
        <v>18</v>
      </c>
      <c r="M70" s="49"/>
      <c r="N70" s="49"/>
      <c r="O70" s="49"/>
      <c r="P70" s="49"/>
      <c r="Q70" s="49"/>
      <c r="R70" s="49"/>
      <c r="S70" s="49"/>
      <c r="T70" s="49"/>
      <c r="U70" s="49"/>
    </row>
    <row r="71" spans="2:21" x14ac:dyDescent="0.25">
      <c r="B71" s="8" t="s">
        <v>15</v>
      </c>
      <c r="C71" s="8"/>
      <c r="F71" s="8" t="s">
        <v>19</v>
      </c>
      <c r="M71" s="49"/>
      <c r="N71" s="49"/>
      <c r="O71" s="49"/>
      <c r="P71" s="49"/>
      <c r="Q71" s="49"/>
      <c r="R71" s="49"/>
      <c r="S71" s="49"/>
      <c r="T71" s="49"/>
      <c r="U71" s="49"/>
    </row>
    <row r="72" spans="2:21" ht="15.75" x14ac:dyDescent="0.25">
      <c r="B72" s="8" t="s">
        <v>16</v>
      </c>
      <c r="C72" s="8"/>
      <c r="F72" s="8" t="s">
        <v>20</v>
      </c>
      <c r="M72" s="49"/>
      <c r="N72" s="49"/>
      <c r="O72" s="49"/>
      <c r="P72" s="49"/>
      <c r="Q72" s="49"/>
      <c r="R72" s="49"/>
      <c r="S72" s="49"/>
      <c r="T72" s="49"/>
      <c r="U72" s="49"/>
    </row>
    <row r="73" spans="2:21" x14ac:dyDescent="0.25">
      <c r="B73" s="8" t="s">
        <v>17</v>
      </c>
      <c r="M73" s="49"/>
      <c r="N73" s="49"/>
      <c r="O73" s="49"/>
      <c r="P73" s="49"/>
      <c r="Q73" s="49"/>
      <c r="R73" s="49"/>
      <c r="S73" s="49"/>
      <c r="T73" s="49"/>
      <c r="U73" s="49"/>
    </row>
    <row r="74" spans="2:21" x14ac:dyDescent="0.25">
      <c r="B74" s="5" t="s">
        <v>21</v>
      </c>
      <c r="C74" s="5"/>
      <c r="M74" s="49"/>
      <c r="N74" s="49"/>
      <c r="O74" s="49"/>
      <c r="P74" s="49"/>
      <c r="Q74" s="49"/>
      <c r="R74" s="49"/>
      <c r="S74" s="49"/>
      <c r="T74" s="49"/>
      <c r="U74" s="49"/>
    </row>
    <row r="75" spans="2:21" x14ac:dyDescent="0.25">
      <c r="B75" s="8" t="s">
        <v>22</v>
      </c>
      <c r="C75" s="8"/>
      <c r="M75" s="49"/>
      <c r="N75" s="49"/>
      <c r="O75" s="49"/>
      <c r="P75" s="49"/>
      <c r="Q75" s="49"/>
      <c r="R75" s="49"/>
      <c r="S75" s="49"/>
      <c r="T75" s="49"/>
      <c r="U75" s="49"/>
    </row>
    <row r="76" spans="2:21" x14ac:dyDescent="0.25">
      <c r="B76" s="8" t="s">
        <v>23</v>
      </c>
      <c r="C76" s="8"/>
      <c r="M76" s="49"/>
      <c r="N76" s="49"/>
      <c r="O76" s="49"/>
      <c r="P76" s="49"/>
      <c r="Q76" s="49"/>
      <c r="R76" s="49"/>
      <c r="S76" s="49"/>
      <c r="T76" s="49"/>
      <c r="U76" s="49"/>
    </row>
    <row r="77" spans="2:21" x14ac:dyDescent="0.25">
      <c r="B77" s="8" t="s">
        <v>24</v>
      </c>
      <c r="C77" s="8"/>
      <c r="M77" s="49"/>
      <c r="N77" s="49"/>
      <c r="O77" s="49"/>
      <c r="P77" s="49"/>
      <c r="Q77" s="49"/>
      <c r="R77" s="49"/>
      <c r="S77" s="49"/>
      <c r="T77" s="49"/>
      <c r="U77" s="49"/>
    </row>
    <row r="78" spans="2:21" x14ac:dyDescent="0.25">
      <c r="B78" s="6"/>
      <c r="C78" s="6"/>
      <c r="M78" s="49"/>
      <c r="N78" s="49"/>
      <c r="O78" s="49"/>
      <c r="P78" s="49"/>
      <c r="Q78" s="49"/>
      <c r="R78" s="49"/>
      <c r="S78" s="49"/>
      <c r="T78" s="49"/>
      <c r="U78" s="49"/>
    </row>
    <row r="79" spans="2:21" ht="15.75" thickBot="1" x14ac:dyDescent="0.3">
      <c r="B79" s="6"/>
      <c r="C79" s="6"/>
    </row>
    <row r="80" spans="2:21" ht="42.6" customHeight="1" thickTop="1" thickBot="1" x14ac:dyDescent="0.3">
      <c r="B80" s="53" t="s">
        <v>25</v>
      </c>
      <c r="C80" s="53"/>
      <c r="D80" s="53"/>
      <c r="E80" s="53"/>
      <c r="F80" s="53"/>
      <c r="G80" s="53"/>
      <c r="H80" s="53"/>
      <c r="I80" s="53"/>
      <c r="J80" s="53"/>
      <c r="K80" s="53"/>
      <c r="L80" s="53"/>
      <c r="M80" s="53"/>
      <c r="N80" s="53"/>
      <c r="O80" s="53"/>
      <c r="P80" s="53"/>
      <c r="Q80" s="53"/>
      <c r="R80" s="53"/>
      <c r="S80" s="53"/>
      <c r="T80" s="53"/>
    </row>
    <row r="81" spans="2:20" ht="18.75" thickTop="1" x14ac:dyDescent="0.25">
      <c r="B81" s="7"/>
      <c r="C81" s="7"/>
    </row>
    <row r="82" spans="2:20" ht="15.75" x14ac:dyDescent="0.25">
      <c r="B82" s="9" t="s">
        <v>26</v>
      </c>
      <c r="C82" s="9"/>
    </row>
    <row r="83" spans="2:20" x14ac:dyDescent="0.25">
      <c r="B83" s="5" t="s">
        <v>61</v>
      </c>
      <c r="C83" s="5"/>
      <c r="D83" s="6" t="s">
        <v>65</v>
      </c>
    </row>
    <row r="84" spans="2:20" x14ac:dyDescent="0.25">
      <c r="B84" s="5" t="s">
        <v>62</v>
      </c>
      <c r="C84" s="5"/>
      <c r="D84" s="6" t="s">
        <v>66</v>
      </c>
      <c r="K84" s="49"/>
      <c r="L84" s="49"/>
      <c r="M84" s="49"/>
      <c r="N84" s="49"/>
      <c r="O84" s="49"/>
      <c r="P84" s="49"/>
      <c r="Q84" s="49"/>
      <c r="R84" s="49"/>
      <c r="S84" s="49"/>
      <c r="T84" s="49"/>
    </row>
    <row r="85" spans="2:20" x14ac:dyDescent="0.25">
      <c r="B85" s="5" t="s">
        <v>63</v>
      </c>
      <c r="C85" s="5"/>
      <c r="D85" s="6" t="s">
        <v>67</v>
      </c>
      <c r="K85" s="49"/>
      <c r="L85" s="49"/>
      <c r="M85" s="49"/>
      <c r="N85" s="49"/>
      <c r="O85" s="49"/>
      <c r="P85" s="49"/>
      <c r="Q85" s="49"/>
      <c r="R85" s="49"/>
      <c r="S85" s="49"/>
      <c r="T85" s="49"/>
    </row>
    <row r="86" spans="2:20" x14ac:dyDescent="0.25">
      <c r="B86" s="5" t="s">
        <v>64</v>
      </c>
      <c r="C86" s="5"/>
      <c r="D86" s="6" t="s">
        <v>68</v>
      </c>
      <c r="K86" s="49"/>
      <c r="L86" s="49"/>
      <c r="M86" s="49"/>
      <c r="N86" s="49"/>
      <c r="O86" s="49"/>
      <c r="P86" s="49"/>
      <c r="Q86" s="49"/>
      <c r="R86" s="49"/>
      <c r="S86" s="49"/>
      <c r="T86" s="49"/>
    </row>
    <row r="87" spans="2:20" x14ac:dyDescent="0.25">
      <c r="B87" s="5"/>
      <c r="C87" s="5"/>
      <c r="K87" s="49"/>
      <c r="L87" s="49"/>
      <c r="M87" s="49"/>
      <c r="N87" s="49"/>
      <c r="O87" s="49"/>
      <c r="P87" s="49"/>
      <c r="Q87" s="49"/>
      <c r="R87" s="49"/>
      <c r="S87" s="49"/>
      <c r="T87" s="49"/>
    </row>
    <row r="88" spans="2:20" ht="15.75" x14ac:dyDescent="0.25">
      <c r="B88" s="9" t="s">
        <v>27</v>
      </c>
      <c r="C88" s="9"/>
      <c r="K88" s="49"/>
      <c r="L88" s="49"/>
      <c r="M88" s="49"/>
      <c r="N88" s="49"/>
      <c r="O88" s="49"/>
      <c r="P88" s="49"/>
      <c r="Q88" s="49"/>
      <c r="R88" s="49"/>
      <c r="S88" s="49"/>
      <c r="T88" s="49"/>
    </row>
    <row r="89" spans="2:20" x14ac:dyDescent="0.25">
      <c r="B89" s="5" t="s">
        <v>69</v>
      </c>
      <c r="C89" s="6" t="s">
        <v>78</v>
      </c>
      <c r="K89" s="49"/>
      <c r="L89" s="49"/>
      <c r="M89" s="49"/>
      <c r="N89" s="49"/>
      <c r="O89" s="49"/>
      <c r="P89" s="49"/>
      <c r="Q89" s="49"/>
      <c r="R89" s="49"/>
      <c r="S89" s="49"/>
      <c r="T89" s="49"/>
    </row>
    <row r="90" spans="2:20" x14ac:dyDescent="0.25">
      <c r="B90" s="5" t="s">
        <v>70</v>
      </c>
      <c r="C90" s="6" t="s">
        <v>79</v>
      </c>
      <c r="K90" s="49"/>
      <c r="L90" s="49"/>
      <c r="M90" s="49"/>
      <c r="N90" s="49"/>
      <c r="O90" s="49"/>
      <c r="P90" s="49"/>
      <c r="Q90" s="49"/>
      <c r="R90" s="49"/>
      <c r="S90" s="49"/>
      <c r="T90" s="49"/>
    </row>
    <row r="91" spans="2:20" x14ac:dyDescent="0.25">
      <c r="B91" s="5" t="s">
        <v>71</v>
      </c>
      <c r="C91" s="6" t="s">
        <v>80</v>
      </c>
      <c r="K91" s="49"/>
      <c r="L91" s="49"/>
      <c r="M91" s="49"/>
      <c r="N91" s="49"/>
      <c r="O91" s="49"/>
      <c r="P91" s="49"/>
      <c r="Q91" s="49"/>
      <c r="R91" s="49"/>
      <c r="S91" s="49"/>
      <c r="T91" s="49"/>
    </row>
    <row r="92" spans="2:20" x14ac:dyDescent="0.25">
      <c r="B92" s="5" t="s">
        <v>72</v>
      </c>
      <c r="C92" s="6" t="s">
        <v>81</v>
      </c>
      <c r="K92" s="49"/>
      <c r="L92" s="49"/>
      <c r="M92" s="49"/>
      <c r="N92" s="49"/>
      <c r="O92" s="49"/>
      <c r="P92" s="49"/>
      <c r="Q92" s="49"/>
      <c r="R92" s="49"/>
      <c r="S92" s="49"/>
      <c r="T92" s="49"/>
    </row>
    <row r="93" spans="2:20" x14ac:dyDescent="0.25">
      <c r="B93" s="5" t="s">
        <v>73</v>
      </c>
      <c r="C93" s="6" t="s">
        <v>82</v>
      </c>
      <c r="K93" s="49"/>
      <c r="L93" s="49"/>
      <c r="M93" s="49"/>
      <c r="N93" s="49"/>
      <c r="O93" s="49"/>
      <c r="P93" s="49"/>
      <c r="Q93" s="49"/>
      <c r="R93" s="49"/>
      <c r="S93" s="49"/>
      <c r="T93" s="49"/>
    </row>
    <row r="94" spans="2:20" x14ac:dyDescent="0.25">
      <c r="B94" s="5" t="s">
        <v>74</v>
      </c>
      <c r="C94" s="6" t="s">
        <v>83</v>
      </c>
      <c r="K94" s="49"/>
      <c r="L94" s="49"/>
      <c r="M94" s="49"/>
      <c r="N94" s="49"/>
      <c r="O94" s="49"/>
      <c r="P94" s="49"/>
      <c r="Q94" s="49"/>
      <c r="R94" s="49"/>
      <c r="S94" s="49"/>
      <c r="T94" s="49"/>
    </row>
    <row r="95" spans="2:20" x14ac:dyDescent="0.25">
      <c r="B95" s="5" t="s">
        <v>75</v>
      </c>
      <c r="C95" s="6" t="s">
        <v>84</v>
      </c>
      <c r="K95" s="49"/>
      <c r="L95" s="49"/>
      <c r="M95" s="49"/>
      <c r="N95" s="49"/>
      <c r="O95" s="49"/>
      <c r="P95" s="49"/>
      <c r="Q95" s="49"/>
      <c r="R95" s="49"/>
      <c r="S95" s="49"/>
      <c r="T95" s="49"/>
    </row>
    <row r="96" spans="2:20" x14ac:dyDescent="0.25">
      <c r="B96" s="5" t="s">
        <v>74</v>
      </c>
      <c r="C96" s="6" t="s">
        <v>85</v>
      </c>
      <c r="K96" s="49"/>
      <c r="L96" s="49"/>
      <c r="M96" s="49"/>
      <c r="N96" s="49"/>
      <c r="O96" s="49"/>
      <c r="P96" s="49"/>
      <c r="Q96" s="49"/>
      <c r="R96" s="49"/>
      <c r="S96" s="49"/>
      <c r="T96" s="49"/>
    </row>
    <row r="97" spans="2:20" x14ac:dyDescent="0.25">
      <c r="B97" s="5" t="s">
        <v>76</v>
      </c>
      <c r="C97" s="6" t="s">
        <v>86</v>
      </c>
      <c r="K97" s="49"/>
      <c r="L97" s="49"/>
      <c r="M97" s="49"/>
      <c r="N97" s="49"/>
      <c r="O97" s="49"/>
      <c r="P97" s="49"/>
      <c r="Q97" s="49"/>
      <c r="R97" s="49"/>
      <c r="S97" s="49"/>
      <c r="T97" s="49"/>
    </row>
    <row r="98" spans="2:20" x14ac:dyDescent="0.25">
      <c r="B98" s="5" t="s">
        <v>77</v>
      </c>
      <c r="C98" s="6" t="s">
        <v>87</v>
      </c>
      <c r="K98" s="49"/>
      <c r="L98" s="49"/>
      <c r="M98" s="49"/>
      <c r="N98" s="49"/>
      <c r="O98" s="49"/>
      <c r="P98" s="49"/>
      <c r="Q98" s="49"/>
      <c r="R98" s="49"/>
      <c r="S98" s="49"/>
      <c r="T98" s="49"/>
    </row>
    <row r="100" spans="2:20" ht="15.75" x14ac:dyDescent="0.25">
      <c r="B100" s="5" t="s">
        <v>91</v>
      </c>
      <c r="H100" s="6" t="s">
        <v>89</v>
      </c>
    </row>
    <row r="101" spans="2:20" x14ac:dyDescent="0.25">
      <c r="B101" s="5" t="s">
        <v>88</v>
      </c>
      <c r="H101" s="6" t="s">
        <v>58</v>
      </c>
    </row>
    <row r="102" spans="2:20" x14ac:dyDescent="0.25">
      <c r="B102" s="5" t="s">
        <v>92</v>
      </c>
      <c r="H102" s="6" t="s">
        <v>90</v>
      </c>
    </row>
    <row r="104" spans="2:20" x14ac:dyDescent="0.25">
      <c r="B104" s="17" t="s">
        <v>93</v>
      </c>
    </row>
    <row r="105" spans="2:20" x14ac:dyDescent="0.25">
      <c r="B105" s="6" t="s">
        <v>94</v>
      </c>
    </row>
    <row r="106" spans="2:20" x14ac:dyDescent="0.25">
      <c r="B106" s="6"/>
    </row>
    <row r="107" spans="2:20" x14ac:dyDescent="0.25">
      <c r="B107" s="17" t="s">
        <v>95</v>
      </c>
    </row>
    <row r="108" spans="2:20" x14ac:dyDescent="0.25">
      <c r="B108" s="5" t="s">
        <v>96</v>
      </c>
    </row>
    <row r="109" spans="2:20" x14ac:dyDescent="0.25">
      <c r="B109" s="5"/>
    </row>
    <row r="110" spans="2:20" x14ac:dyDescent="0.25">
      <c r="B110" s="17" t="s">
        <v>97</v>
      </c>
    </row>
    <row r="111" spans="2:20" x14ac:dyDescent="0.25">
      <c r="B111" s="6" t="s">
        <v>98</v>
      </c>
    </row>
    <row r="115" spans="2:20" ht="15.75" thickBot="1" x14ac:dyDescent="0.3"/>
    <row r="116" spans="2:20" ht="42.6" customHeight="1" thickTop="1" thickBot="1" x14ac:dyDescent="0.3">
      <c r="B116" s="53" t="s">
        <v>99</v>
      </c>
      <c r="C116" s="53"/>
      <c r="D116" s="53"/>
      <c r="E116" s="53"/>
      <c r="F116" s="53"/>
      <c r="G116" s="53"/>
      <c r="H116" s="53"/>
      <c r="I116" s="53"/>
      <c r="J116" s="53"/>
      <c r="K116" s="53"/>
      <c r="L116" s="53"/>
      <c r="M116" s="53"/>
      <c r="N116" s="53"/>
      <c r="O116" s="53"/>
      <c r="P116" s="53"/>
      <c r="Q116" s="53"/>
      <c r="R116" s="53"/>
      <c r="S116" s="53"/>
      <c r="T116" s="53"/>
    </row>
    <row r="117" spans="2:20" ht="18.75" thickTop="1" x14ac:dyDescent="0.25">
      <c r="B117" s="15"/>
    </row>
    <row r="118" spans="2:20" x14ac:dyDescent="0.25">
      <c r="B118" s="17" t="s">
        <v>100</v>
      </c>
    </row>
    <row r="119" spans="2:20" x14ac:dyDescent="0.25">
      <c r="L119" s="18" t="s">
        <v>106</v>
      </c>
      <c r="R119" s="13" t="s">
        <v>250</v>
      </c>
    </row>
    <row r="120" spans="2:20" x14ac:dyDescent="0.25">
      <c r="B120" s="18" t="s">
        <v>101</v>
      </c>
      <c r="G120" s="13" t="s">
        <v>249</v>
      </c>
      <c r="L120" s="18" t="s">
        <v>107</v>
      </c>
      <c r="R120" s="13" t="s">
        <v>114</v>
      </c>
    </row>
    <row r="121" spans="2:20" x14ac:dyDescent="0.25">
      <c r="B121" s="18" t="s">
        <v>102</v>
      </c>
      <c r="G121" s="79">
        <f>(3.8*3.9)+(3.38*3.65)</f>
        <v>27.156999999999996</v>
      </c>
      <c r="H121" s="79"/>
      <c r="I121" s="13" t="s">
        <v>240</v>
      </c>
      <c r="L121" s="18" t="s">
        <v>108</v>
      </c>
      <c r="R121" s="13" t="s">
        <v>114</v>
      </c>
    </row>
    <row r="122" spans="2:20" x14ac:dyDescent="0.25">
      <c r="B122" s="18" t="s">
        <v>103</v>
      </c>
      <c r="F122" s="80">
        <v>2294.39</v>
      </c>
      <c r="G122" s="80"/>
      <c r="H122" s="80"/>
      <c r="I122" s="13" t="s">
        <v>240</v>
      </c>
      <c r="L122" s="18" t="s">
        <v>109</v>
      </c>
      <c r="R122" s="13" t="s">
        <v>114</v>
      </c>
    </row>
    <row r="123" spans="2:20" x14ac:dyDescent="0.25">
      <c r="B123" s="18" t="s">
        <v>105</v>
      </c>
      <c r="G123" s="13" t="s">
        <v>104</v>
      </c>
      <c r="L123" s="18" t="s">
        <v>110</v>
      </c>
      <c r="R123" s="13" t="s">
        <v>114</v>
      </c>
    </row>
    <row r="124" spans="2:20" x14ac:dyDescent="0.25">
      <c r="L124" s="18" t="s">
        <v>111</v>
      </c>
      <c r="R124" s="13" t="s">
        <v>114</v>
      </c>
    </row>
    <row r="125" spans="2:20" x14ac:dyDescent="0.25">
      <c r="L125" s="18" t="s">
        <v>112</v>
      </c>
      <c r="R125" s="13" t="s">
        <v>114</v>
      </c>
    </row>
    <row r="126" spans="2:20" x14ac:dyDescent="0.25">
      <c r="L126" s="18" t="s">
        <v>113</v>
      </c>
      <c r="R126" s="13" t="s">
        <v>114</v>
      </c>
    </row>
    <row r="127" spans="2:20" ht="15.75" thickBot="1" x14ac:dyDescent="0.3"/>
    <row r="128" spans="2:20" ht="42.6" customHeight="1" thickTop="1" thickBot="1" x14ac:dyDescent="0.3">
      <c r="B128" s="53" t="s">
        <v>115</v>
      </c>
      <c r="C128" s="53"/>
      <c r="D128" s="53"/>
      <c r="E128" s="53"/>
      <c r="F128" s="53"/>
      <c r="G128" s="53"/>
      <c r="H128" s="53"/>
      <c r="I128" s="53"/>
      <c r="J128" s="53"/>
      <c r="K128" s="53"/>
      <c r="L128" s="53"/>
      <c r="M128" s="53"/>
      <c r="N128" s="53"/>
      <c r="O128" s="53"/>
      <c r="P128" s="53"/>
      <c r="Q128" s="53"/>
      <c r="R128" s="53"/>
      <c r="S128" s="53"/>
      <c r="T128" s="53"/>
    </row>
    <row r="129" spans="2:20" ht="15.75" thickTop="1" x14ac:dyDescent="0.25"/>
    <row r="130" spans="2:20" x14ac:dyDescent="0.25">
      <c r="B130" s="19" t="s">
        <v>116</v>
      </c>
    </row>
    <row r="131" spans="2:20" x14ac:dyDescent="0.25">
      <c r="B131" s="19"/>
    </row>
    <row r="132" spans="2:20" x14ac:dyDescent="0.25">
      <c r="B132" s="70" t="s">
        <v>251</v>
      </c>
      <c r="C132" s="70"/>
      <c r="D132" s="70"/>
      <c r="E132" s="70"/>
      <c r="F132" s="70"/>
      <c r="G132" s="70"/>
      <c r="H132" s="70"/>
      <c r="I132" s="70"/>
      <c r="J132" s="70"/>
      <c r="K132" s="70"/>
      <c r="L132" s="70"/>
      <c r="M132" s="70"/>
      <c r="N132" s="70"/>
      <c r="O132" s="70"/>
      <c r="P132" s="70"/>
      <c r="Q132" s="70"/>
      <c r="R132" s="70"/>
      <c r="S132" s="70"/>
      <c r="T132" s="70"/>
    </row>
    <row r="133" spans="2:20" x14ac:dyDescent="0.25">
      <c r="B133" s="70"/>
      <c r="C133" s="70"/>
      <c r="D133" s="70"/>
      <c r="E133" s="70"/>
      <c r="F133" s="70"/>
      <c r="G133" s="70"/>
      <c r="H133" s="70"/>
      <c r="I133" s="70"/>
      <c r="J133" s="70"/>
      <c r="K133" s="70"/>
      <c r="L133" s="70"/>
      <c r="M133" s="70"/>
      <c r="N133" s="70"/>
      <c r="O133" s="70"/>
      <c r="P133" s="70"/>
      <c r="Q133" s="70"/>
      <c r="R133" s="70"/>
      <c r="S133" s="70"/>
      <c r="T133" s="70"/>
    </row>
    <row r="134" spans="2:20" x14ac:dyDescent="0.25">
      <c r="B134" s="70"/>
      <c r="C134" s="70"/>
      <c r="D134" s="70"/>
      <c r="E134" s="70"/>
      <c r="F134" s="70"/>
      <c r="G134" s="70"/>
      <c r="H134" s="70"/>
      <c r="I134" s="70"/>
      <c r="J134" s="70"/>
      <c r="K134" s="70"/>
      <c r="L134" s="70"/>
      <c r="M134" s="70"/>
      <c r="N134" s="70"/>
      <c r="O134" s="70"/>
      <c r="P134" s="70"/>
      <c r="Q134" s="70"/>
      <c r="R134" s="70"/>
      <c r="S134" s="70"/>
      <c r="T134" s="70"/>
    </row>
    <row r="135" spans="2:20" x14ac:dyDescent="0.25">
      <c r="B135" s="70"/>
      <c r="C135" s="70"/>
      <c r="D135" s="70"/>
      <c r="E135" s="70"/>
      <c r="F135" s="70"/>
      <c r="G135" s="70"/>
      <c r="H135" s="70"/>
      <c r="I135" s="70"/>
      <c r="J135" s="70"/>
      <c r="K135" s="70"/>
      <c r="L135" s="70"/>
      <c r="M135" s="70"/>
      <c r="N135" s="70"/>
      <c r="O135" s="70"/>
      <c r="P135" s="70"/>
      <c r="Q135" s="70"/>
      <c r="R135" s="70"/>
      <c r="S135" s="70"/>
      <c r="T135" s="70"/>
    </row>
    <row r="136" spans="2:20" x14ac:dyDescent="0.25">
      <c r="B136" s="70"/>
      <c r="C136" s="70"/>
      <c r="D136" s="70"/>
      <c r="E136" s="70"/>
      <c r="F136" s="70"/>
      <c r="G136" s="70"/>
      <c r="H136" s="70"/>
      <c r="I136" s="70"/>
      <c r="J136" s="70"/>
      <c r="K136" s="70"/>
      <c r="L136" s="70"/>
      <c r="M136" s="70"/>
      <c r="N136" s="70"/>
      <c r="O136" s="70"/>
      <c r="P136" s="70"/>
      <c r="Q136" s="70"/>
      <c r="R136" s="70"/>
      <c r="S136" s="70"/>
      <c r="T136" s="70"/>
    </row>
    <row r="138" spans="2:20" x14ac:dyDescent="0.25">
      <c r="B138" s="17" t="s">
        <v>117</v>
      </c>
    </row>
    <row r="139" spans="2:20" x14ac:dyDescent="0.25">
      <c r="B139" s="19" t="s">
        <v>118</v>
      </c>
    </row>
    <row r="140" spans="2:20" ht="15" customHeight="1" x14ac:dyDescent="0.25">
      <c r="B140" s="70" t="s">
        <v>159</v>
      </c>
      <c r="C140" s="70"/>
      <c r="D140" s="70"/>
      <c r="E140" s="70"/>
      <c r="F140" s="70"/>
      <c r="G140" s="70"/>
      <c r="H140" s="70"/>
      <c r="I140" s="70"/>
      <c r="J140" s="70"/>
      <c r="K140" s="70"/>
      <c r="L140" s="70"/>
      <c r="M140" s="70"/>
      <c r="N140" s="70"/>
      <c r="O140" s="70"/>
      <c r="P140" s="70"/>
      <c r="Q140" s="70"/>
      <c r="R140" s="70"/>
      <c r="S140" s="70"/>
      <c r="T140" s="70"/>
    </row>
    <row r="141" spans="2:20" x14ac:dyDescent="0.25">
      <c r="B141" s="70"/>
      <c r="C141" s="70"/>
      <c r="D141" s="70"/>
      <c r="E141" s="70"/>
      <c r="F141" s="70"/>
      <c r="G141" s="70"/>
      <c r="H141" s="70"/>
      <c r="I141" s="70"/>
      <c r="J141" s="70"/>
      <c r="K141" s="70"/>
      <c r="L141" s="70"/>
      <c r="M141" s="70"/>
      <c r="N141" s="70"/>
      <c r="O141" s="70"/>
      <c r="P141" s="70"/>
      <c r="Q141" s="70"/>
      <c r="R141" s="70"/>
      <c r="S141" s="70"/>
      <c r="T141" s="70"/>
    </row>
    <row r="142" spans="2:20" x14ac:dyDescent="0.25">
      <c r="B142" s="70"/>
      <c r="C142" s="70"/>
      <c r="D142" s="70"/>
      <c r="E142" s="70"/>
      <c r="F142" s="70"/>
      <c r="G142" s="70"/>
      <c r="H142" s="70"/>
      <c r="I142" s="70"/>
      <c r="J142" s="70"/>
      <c r="K142" s="70"/>
      <c r="L142" s="70"/>
      <c r="M142" s="70"/>
      <c r="N142" s="70"/>
      <c r="O142" s="70"/>
      <c r="P142" s="70"/>
      <c r="Q142" s="70"/>
      <c r="R142" s="70"/>
      <c r="S142" s="70"/>
      <c r="T142" s="70"/>
    </row>
    <row r="143" spans="2:20" x14ac:dyDescent="0.25">
      <c r="B143" s="70"/>
      <c r="C143" s="70"/>
      <c r="D143" s="70"/>
      <c r="E143" s="70"/>
      <c r="F143" s="70"/>
      <c r="G143" s="70"/>
      <c r="H143" s="70"/>
      <c r="I143" s="70"/>
      <c r="J143" s="70"/>
      <c r="K143" s="70"/>
      <c r="L143" s="70"/>
      <c r="M143" s="70"/>
      <c r="N143" s="70"/>
      <c r="O143" s="70"/>
      <c r="P143" s="70"/>
      <c r="Q143" s="70"/>
      <c r="R143" s="70"/>
      <c r="S143" s="70"/>
      <c r="T143" s="70"/>
    </row>
    <row r="144" spans="2:20" x14ac:dyDescent="0.25">
      <c r="B144" s="70"/>
      <c r="C144" s="70"/>
      <c r="D144" s="70"/>
      <c r="E144" s="70"/>
      <c r="F144" s="70"/>
      <c r="G144" s="70"/>
      <c r="H144" s="70"/>
      <c r="I144" s="70"/>
      <c r="J144" s="70"/>
      <c r="K144" s="70"/>
      <c r="L144" s="70"/>
      <c r="M144" s="70"/>
      <c r="N144" s="70"/>
      <c r="O144" s="70"/>
      <c r="P144" s="70"/>
      <c r="Q144" s="70"/>
      <c r="R144" s="70"/>
      <c r="S144" s="70"/>
      <c r="T144" s="70"/>
    </row>
    <row r="145" spans="2:20" x14ac:dyDescent="0.25">
      <c r="B145" s="70"/>
      <c r="C145" s="70"/>
      <c r="D145" s="70"/>
      <c r="E145" s="70"/>
      <c r="F145" s="70"/>
      <c r="G145" s="70"/>
      <c r="H145" s="70"/>
      <c r="I145" s="70"/>
      <c r="J145" s="70"/>
      <c r="K145" s="70"/>
      <c r="L145" s="70"/>
      <c r="M145" s="70"/>
      <c r="N145" s="70"/>
      <c r="O145" s="70"/>
      <c r="P145" s="70"/>
      <c r="Q145" s="70"/>
      <c r="R145" s="70"/>
      <c r="S145" s="70"/>
      <c r="T145" s="70"/>
    </row>
    <row r="146" spans="2:20" x14ac:dyDescent="0.25">
      <c r="B146" s="70"/>
      <c r="C146" s="70"/>
      <c r="D146" s="70"/>
      <c r="E146" s="70"/>
      <c r="F146" s="70"/>
      <c r="G146" s="70"/>
      <c r="H146" s="70"/>
      <c r="I146" s="70"/>
      <c r="J146" s="70"/>
      <c r="K146" s="70"/>
      <c r="L146" s="70"/>
      <c r="M146" s="70"/>
      <c r="N146" s="70"/>
      <c r="O146" s="70"/>
      <c r="P146" s="70"/>
      <c r="Q146" s="70"/>
      <c r="R146" s="70"/>
      <c r="S146" s="70"/>
      <c r="T146" s="70"/>
    </row>
    <row r="147" spans="2:20" x14ac:dyDescent="0.25">
      <c r="B147" s="19" t="s">
        <v>119</v>
      </c>
    </row>
    <row r="148" spans="2:20" x14ac:dyDescent="0.25">
      <c r="B148" s="70" t="s">
        <v>160</v>
      </c>
      <c r="C148" s="70"/>
      <c r="D148" s="70"/>
      <c r="E148" s="70"/>
      <c r="F148" s="70"/>
      <c r="G148" s="70"/>
      <c r="H148" s="70"/>
      <c r="I148" s="70"/>
      <c r="J148" s="70"/>
      <c r="K148" s="70"/>
      <c r="L148" s="70"/>
      <c r="M148" s="70"/>
      <c r="N148" s="70"/>
      <c r="O148" s="70"/>
      <c r="P148" s="70"/>
      <c r="Q148" s="70"/>
      <c r="R148" s="70"/>
      <c r="S148" s="70"/>
      <c r="T148" s="70"/>
    </row>
    <row r="149" spans="2:20" x14ac:dyDescent="0.25">
      <c r="B149" s="70"/>
      <c r="C149" s="70"/>
      <c r="D149" s="70"/>
      <c r="E149" s="70"/>
      <c r="F149" s="70"/>
      <c r="G149" s="70"/>
      <c r="H149" s="70"/>
      <c r="I149" s="70"/>
      <c r="J149" s="70"/>
      <c r="K149" s="70"/>
      <c r="L149" s="70"/>
      <c r="M149" s="70"/>
      <c r="N149" s="70"/>
      <c r="O149" s="70"/>
      <c r="P149" s="70"/>
      <c r="Q149" s="70"/>
      <c r="R149" s="70"/>
      <c r="S149" s="70"/>
      <c r="T149" s="70"/>
    </row>
    <row r="150" spans="2:20" x14ac:dyDescent="0.25">
      <c r="B150" s="19" t="s">
        <v>120</v>
      </c>
    </row>
    <row r="151" spans="2:20" ht="15" customHeight="1" x14ac:dyDescent="0.25">
      <c r="B151" s="70" t="s">
        <v>161</v>
      </c>
      <c r="C151" s="70"/>
      <c r="D151" s="70"/>
      <c r="E151" s="70"/>
      <c r="F151" s="70"/>
      <c r="G151" s="70"/>
      <c r="H151" s="70"/>
      <c r="I151" s="70"/>
      <c r="J151" s="70"/>
      <c r="K151" s="70"/>
      <c r="L151" s="70"/>
      <c r="M151" s="70"/>
      <c r="N151" s="70"/>
      <c r="O151" s="70"/>
      <c r="P151" s="70"/>
      <c r="Q151" s="70"/>
      <c r="R151" s="70"/>
      <c r="S151" s="70"/>
      <c r="T151" s="70"/>
    </row>
    <row r="152" spans="2:20" x14ac:dyDescent="0.25">
      <c r="B152" s="70"/>
      <c r="C152" s="70"/>
      <c r="D152" s="70"/>
      <c r="E152" s="70"/>
      <c r="F152" s="70"/>
      <c r="G152" s="70"/>
      <c r="H152" s="70"/>
      <c r="I152" s="70"/>
      <c r="J152" s="70"/>
      <c r="K152" s="70"/>
      <c r="L152" s="70"/>
      <c r="M152" s="70"/>
      <c r="N152" s="70"/>
      <c r="O152" s="70"/>
      <c r="P152" s="70"/>
      <c r="Q152" s="70"/>
      <c r="R152" s="70"/>
      <c r="S152" s="70"/>
      <c r="T152" s="70"/>
    </row>
    <row r="153" spans="2:20" x14ac:dyDescent="0.25">
      <c r="B153" s="70"/>
      <c r="C153" s="70"/>
      <c r="D153" s="70"/>
      <c r="E153" s="70"/>
      <c r="F153" s="70"/>
      <c r="G153" s="70"/>
      <c r="H153" s="70"/>
      <c r="I153" s="70"/>
      <c r="J153" s="70"/>
      <c r="K153" s="70"/>
      <c r="L153" s="70"/>
      <c r="M153" s="70"/>
      <c r="N153" s="70"/>
      <c r="O153" s="70"/>
      <c r="P153" s="70"/>
      <c r="Q153" s="70"/>
      <c r="R153" s="70"/>
      <c r="S153" s="70"/>
      <c r="T153" s="70"/>
    </row>
    <row r="154" spans="2:20" x14ac:dyDescent="0.25">
      <c r="B154" s="70"/>
      <c r="C154" s="70"/>
      <c r="D154" s="70"/>
      <c r="E154" s="70"/>
      <c r="F154" s="70"/>
      <c r="G154" s="70"/>
      <c r="H154" s="70"/>
      <c r="I154" s="70"/>
      <c r="J154" s="70"/>
      <c r="K154" s="70"/>
      <c r="L154" s="70"/>
      <c r="M154" s="70"/>
      <c r="N154" s="70"/>
      <c r="O154" s="70"/>
      <c r="P154" s="70"/>
      <c r="Q154" s="70"/>
      <c r="R154" s="70"/>
      <c r="S154" s="70"/>
      <c r="T154" s="70"/>
    </row>
    <row r="155" spans="2:20" x14ac:dyDescent="0.25">
      <c r="B155" s="70"/>
      <c r="C155" s="70"/>
      <c r="D155" s="70"/>
      <c r="E155" s="70"/>
      <c r="F155" s="70"/>
      <c r="G155" s="70"/>
      <c r="H155" s="70"/>
      <c r="I155" s="70"/>
      <c r="J155" s="70"/>
      <c r="K155" s="70"/>
      <c r="L155" s="70"/>
      <c r="M155" s="70"/>
      <c r="N155" s="70"/>
      <c r="O155" s="70"/>
      <c r="P155" s="70"/>
      <c r="Q155" s="70"/>
      <c r="R155" s="70"/>
      <c r="S155" s="70"/>
      <c r="T155" s="70"/>
    </row>
    <row r="156" spans="2:20" x14ac:dyDescent="0.25">
      <c r="B156" s="19" t="s">
        <v>121</v>
      </c>
    </row>
    <row r="157" spans="2:20" ht="7.5" customHeight="1" x14ac:dyDescent="0.25">
      <c r="B157" s="70" t="s">
        <v>162</v>
      </c>
      <c r="C157" s="70"/>
      <c r="D157" s="70"/>
      <c r="E157" s="70"/>
      <c r="F157" s="70"/>
      <c r="G157" s="70"/>
      <c r="H157" s="70"/>
      <c r="I157" s="70"/>
      <c r="J157" s="70"/>
      <c r="K157" s="70"/>
      <c r="L157" s="70"/>
      <c r="M157" s="70"/>
      <c r="N157" s="70"/>
      <c r="O157" s="70"/>
      <c r="P157" s="70"/>
      <c r="Q157" s="70"/>
      <c r="R157" s="70"/>
      <c r="S157" s="70"/>
      <c r="T157" s="70"/>
    </row>
    <row r="158" spans="2:20" ht="9.75" customHeight="1" x14ac:dyDescent="0.25">
      <c r="B158" s="70"/>
      <c r="C158" s="70"/>
      <c r="D158" s="70"/>
      <c r="E158" s="70"/>
      <c r="F158" s="70"/>
      <c r="G158" s="70"/>
      <c r="H158" s="70"/>
      <c r="I158" s="70"/>
      <c r="J158" s="70"/>
      <c r="K158" s="70"/>
      <c r="L158" s="70"/>
      <c r="M158" s="70"/>
      <c r="N158" s="70"/>
      <c r="O158" s="70"/>
      <c r="P158" s="70"/>
      <c r="Q158" s="70"/>
      <c r="R158" s="70"/>
      <c r="S158" s="70"/>
      <c r="T158" s="70"/>
    </row>
    <row r="159" spans="2:20" x14ac:dyDescent="0.25">
      <c r="B159" s="70"/>
      <c r="C159" s="70"/>
      <c r="D159" s="70"/>
      <c r="E159" s="70"/>
      <c r="F159" s="70"/>
      <c r="G159" s="70"/>
      <c r="H159" s="70"/>
      <c r="I159" s="70"/>
      <c r="J159" s="70"/>
      <c r="K159" s="70"/>
      <c r="L159" s="70"/>
      <c r="M159" s="70"/>
      <c r="N159" s="70"/>
      <c r="O159" s="70"/>
      <c r="P159" s="70"/>
      <c r="Q159" s="70"/>
      <c r="R159" s="70"/>
      <c r="S159" s="70"/>
      <c r="T159" s="70"/>
    </row>
    <row r="160" spans="2:20" x14ac:dyDescent="0.25">
      <c r="B160" s="70"/>
      <c r="C160" s="70"/>
      <c r="D160" s="70"/>
      <c r="E160" s="70"/>
      <c r="F160" s="70"/>
      <c r="G160" s="70"/>
      <c r="H160" s="70"/>
      <c r="I160" s="70"/>
      <c r="J160" s="70"/>
      <c r="K160" s="70"/>
      <c r="L160" s="70"/>
      <c r="M160" s="70"/>
      <c r="N160" s="70"/>
      <c r="O160" s="70"/>
      <c r="P160" s="70"/>
      <c r="Q160" s="70"/>
      <c r="R160" s="70"/>
      <c r="S160" s="70"/>
      <c r="T160" s="70"/>
    </row>
    <row r="161" spans="2:20" x14ac:dyDescent="0.25">
      <c r="B161" s="70"/>
      <c r="C161" s="70"/>
      <c r="D161" s="70"/>
      <c r="E161" s="70"/>
      <c r="F161" s="70"/>
      <c r="G161" s="70"/>
      <c r="H161" s="70"/>
      <c r="I161" s="70"/>
      <c r="J161" s="70"/>
      <c r="K161" s="70"/>
      <c r="L161" s="70"/>
      <c r="M161" s="70"/>
      <c r="N161" s="70"/>
      <c r="O161" s="70"/>
      <c r="P161" s="70"/>
      <c r="Q161" s="70"/>
      <c r="R161" s="70"/>
      <c r="S161" s="70"/>
      <c r="T161" s="70"/>
    </row>
    <row r="162" spans="2:20" ht="8.25" customHeight="1" x14ac:dyDescent="0.25">
      <c r="B162" s="70"/>
      <c r="C162" s="70"/>
      <c r="D162" s="70"/>
      <c r="E162" s="70"/>
      <c r="F162" s="70"/>
      <c r="G162" s="70"/>
      <c r="H162" s="70"/>
      <c r="I162" s="70"/>
      <c r="J162" s="70"/>
      <c r="K162" s="70"/>
      <c r="L162" s="70"/>
      <c r="M162" s="70"/>
      <c r="N162" s="70"/>
      <c r="O162" s="70"/>
      <c r="P162" s="70"/>
      <c r="Q162" s="70"/>
      <c r="R162" s="70"/>
      <c r="S162" s="70"/>
      <c r="T162" s="70"/>
    </row>
    <row r="164" spans="2:20" x14ac:dyDescent="0.25">
      <c r="B164" s="21" t="s">
        <v>122</v>
      </c>
    </row>
    <row r="165" spans="2:20" x14ac:dyDescent="0.25">
      <c r="B165" s="21"/>
    </row>
    <row r="166" spans="2:20" x14ac:dyDescent="0.25">
      <c r="B166" s="70" t="s">
        <v>163</v>
      </c>
      <c r="C166" s="70"/>
      <c r="D166" s="70"/>
      <c r="E166" s="70"/>
      <c r="F166" s="70"/>
      <c r="G166" s="70"/>
      <c r="H166" s="70"/>
      <c r="I166" s="70"/>
      <c r="J166" s="70"/>
      <c r="K166" s="70"/>
      <c r="L166" s="70"/>
      <c r="M166" s="70"/>
      <c r="N166" s="70"/>
      <c r="O166" s="70"/>
      <c r="P166" s="70"/>
      <c r="Q166" s="70"/>
      <c r="R166" s="70"/>
      <c r="S166" s="70"/>
      <c r="T166" s="70"/>
    </row>
    <row r="167" spans="2:20" x14ac:dyDescent="0.25">
      <c r="B167" s="70"/>
      <c r="C167" s="70"/>
      <c r="D167" s="70"/>
      <c r="E167" s="70"/>
      <c r="F167" s="70"/>
      <c r="G167" s="70"/>
      <c r="H167" s="70"/>
      <c r="I167" s="70"/>
      <c r="J167" s="70"/>
      <c r="K167" s="70"/>
      <c r="L167" s="70"/>
      <c r="M167" s="70"/>
      <c r="N167" s="70"/>
      <c r="O167" s="70"/>
      <c r="P167" s="70"/>
      <c r="Q167" s="70"/>
      <c r="R167" s="70"/>
      <c r="S167" s="70"/>
      <c r="T167" s="70"/>
    </row>
    <row r="168" spans="2:20" x14ac:dyDescent="0.25">
      <c r="B168" s="70"/>
      <c r="C168" s="70"/>
      <c r="D168" s="70"/>
      <c r="E168" s="70"/>
      <c r="F168" s="70"/>
      <c r="G168" s="70"/>
      <c r="H168" s="70"/>
      <c r="I168" s="70"/>
      <c r="J168" s="70"/>
      <c r="K168" s="70"/>
      <c r="L168" s="70"/>
      <c r="M168" s="70"/>
      <c r="N168" s="70"/>
      <c r="O168" s="70"/>
      <c r="P168" s="70"/>
      <c r="Q168" s="70"/>
      <c r="R168" s="70"/>
      <c r="S168" s="70"/>
      <c r="T168" s="70"/>
    </row>
    <row r="169" spans="2:20" x14ac:dyDescent="0.25">
      <c r="B169" s="70"/>
      <c r="C169" s="70"/>
      <c r="D169" s="70"/>
      <c r="E169" s="70"/>
      <c r="F169" s="70"/>
      <c r="G169" s="70"/>
      <c r="H169" s="70"/>
      <c r="I169" s="70"/>
      <c r="J169" s="70"/>
      <c r="K169" s="70"/>
      <c r="L169" s="70"/>
      <c r="M169" s="70"/>
      <c r="N169" s="70"/>
      <c r="O169" s="70"/>
      <c r="P169" s="70"/>
      <c r="Q169" s="70"/>
      <c r="R169" s="70"/>
      <c r="S169" s="70"/>
      <c r="T169" s="70"/>
    </row>
    <row r="170" spans="2:20" x14ac:dyDescent="0.25">
      <c r="B170" s="70"/>
      <c r="C170" s="70"/>
      <c r="D170" s="70"/>
      <c r="E170" s="70"/>
      <c r="F170" s="70"/>
      <c r="G170" s="70"/>
      <c r="H170" s="70"/>
      <c r="I170" s="70"/>
      <c r="J170" s="70"/>
      <c r="K170" s="70"/>
      <c r="L170" s="70"/>
      <c r="M170" s="70"/>
      <c r="N170" s="70"/>
      <c r="O170" s="70"/>
      <c r="P170" s="70"/>
      <c r="Q170" s="70"/>
      <c r="R170" s="70"/>
      <c r="S170" s="70"/>
      <c r="T170" s="70"/>
    </row>
    <row r="171" spans="2:20" x14ac:dyDescent="0.25">
      <c r="B171" s="70"/>
      <c r="C171" s="70"/>
      <c r="D171" s="70"/>
      <c r="E171" s="70"/>
      <c r="F171" s="70"/>
      <c r="G171" s="70"/>
      <c r="H171" s="70"/>
      <c r="I171" s="70"/>
      <c r="J171" s="70"/>
      <c r="K171" s="70"/>
      <c r="L171" s="70"/>
      <c r="M171" s="70"/>
      <c r="N171" s="70"/>
      <c r="O171" s="70"/>
      <c r="P171" s="70"/>
      <c r="Q171" s="70"/>
      <c r="R171" s="70"/>
      <c r="S171" s="70"/>
      <c r="T171" s="70"/>
    </row>
    <row r="172" spans="2:20" x14ac:dyDescent="0.25">
      <c r="B172" s="20"/>
      <c r="C172" s="20"/>
      <c r="D172" s="20"/>
      <c r="E172" s="20"/>
      <c r="F172" s="20"/>
      <c r="G172" s="20"/>
      <c r="H172" s="20"/>
      <c r="I172" s="20"/>
      <c r="J172" s="20"/>
      <c r="K172" s="20"/>
      <c r="L172" s="20"/>
      <c r="M172" s="20"/>
      <c r="N172" s="20"/>
      <c r="O172" s="20"/>
      <c r="P172" s="20"/>
      <c r="Q172" s="20"/>
      <c r="R172" s="20"/>
      <c r="S172" s="20"/>
      <c r="T172" s="20"/>
    </row>
    <row r="173" spans="2:20" x14ac:dyDescent="0.25">
      <c r="B173" s="20"/>
      <c r="C173" s="20"/>
      <c r="D173" s="20"/>
      <c r="E173" s="20"/>
      <c r="F173" s="20"/>
      <c r="G173" s="20"/>
      <c r="H173" s="20"/>
      <c r="I173" s="20"/>
      <c r="J173" s="20"/>
      <c r="K173" s="20"/>
      <c r="L173" s="20"/>
      <c r="M173" s="20"/>
      <c r="N173" s="20"/>
      <c r="O173" s="20"/>
      <c r="P173" s="20"/>
      <c r="Q173" s="20"/>
      <c r="R173" s="20"/>
      <c r="S173" s="20"/>
      <c r="T173" s="20"/>
    </row>
    <row r="174" spans="2:20" x14ac:dyDescent="0.25">
      <c r="B174" s="20"/>
      <c r="C174" s="20"/>
      <c r="D174" s="20"/>
      <c r="E174" s="20"/>
      <c r="F174" s="20"/>
      <c r="G174" s="20"/>
      <c r="H174" s="20"/>
      <c r="I174" s="20"/>
      <c r="J174" s="20"/>
      <c r="K174" s="20"/>
      <c r="L174" s="20"/>
      <c r="M174" s="20"/>
      <c r="N174" s="20"/>
      <c r="O174" s="20"/>
      <c r="P174" s="20"/>
      <c r="Q174" s="20"/>
      <c r="R174" s="20"/>
      <c r="S174" s="20"/>
      <c r="T174" s="20"/>
    </row>
    <row r="175" spans="2:20" x14ac:dyDescent="0.25">
      <c r="B175" s="21" t="s">
        <v>123</v>
      </c>
    </row>
    <row r="176" spans="2:20" x14ac:dyDescent="0.25">
      <c r="B176" s="21"/>
      <c r="P176" s="22"/>
    </row>
    <row r="177" spans="2:18" x14ac:dyDescent="0.25">
      <c r="C177" s="22" t="s">
        <v>124</v>
      </c>
      <c r="D177" s="1" t="s">
        <v>125</v>
      </c>
      <c r="L177" s="22" t="s">
        <v>126</v>
      </c>
      <c r="M177" s="1" t="s">
        <v>127</v>
      </c>
    </row>
    <row r="178" spans="2:18" x14ac:dyDescent="0.25">
      <c r="C178" s="22" t="s">
        <v>128</v>
      </c>
      <c r="D178" s="1" t="s">
        <v>129</v>
      </c>
      <c r="L178" s="22" t="s">
        <v>130</v>
      </c>
      <c r="M178" s="1" t="s">
        <v>111</v>
      </c>
    </row>
    <row r="179" spans="2:18" x14ac:dyDescent="0.25">
      <c r="C179" s="22" t="s">
        <v>131</v>
      </c>
      <c r="D179" s="1" t="s">
        <v>132</v>
      </c>
      <c r="L179" s="22" t="s">
        <v>133</v>
      </c>
      <c r="M179" s="1" t="s">
        <v>134</v>
      </c>
    </row>
    <row r="180" spans="2:18" x14ac:dyDescent="0.25">
      <c r="P180" s="22"/>
    </row>
    <row r="181" spans="2:18" x14ac:dyDescent="0.25">
      <c r="P181" s="22"/>
    </row>
    <row r="182" spans="2:18" x14ac:dyDescent="0.25">
      <c r="B182" s="21" t="s">
        <v>135</v>
      </c>
      <c r="M182" s="21" t="s">
        <v>136</v>
      </c>
    </row>
    <row r="184" spans="2:18" x14ac:dyDescent="0.25">
      <c r="B184" s="66" t="s">
        <v>137</v>
      </c>
      <c r="C184" s="66"/>
      <c r="D184" s="66"/>
      <c r="E184" s="66"/>
      <c r="F184" s="66"/>
      <c r="G184" s="1" t="s">
        <v>138</v>
      </c>
      <c r="I184" s="24">
        <v>1</v>
      </c>
      <c r="L184" s="1" t="s">
        <v>139</v>
      </c>
      <c r="P184" s="1" t="s">
        <v>140</v>
      </c>
      <c r="R184" s="24">
        <v>1</v>
      </c>
    </row>
    <row r="185" spans="2:18" x14ac:dyDescent="0.25">
      <c r="B185" s="66" t="s">
        <v>141</v>
      </c>
      <c r="C185" s="66"/>
      <c r="D185" s="66"/>
      <c r="E185" s="66"/>
      <c r="F185" s="66"/>
      <c r="G185" s="1" t="s">
        <v>142</v>
      </c>
      <c r="I185" s="1">
        <v>0.9</v>
      </c>
      <c r="L185" s="1" t="s">
        <v>143</v>
      </c>
      <c r="P185" s="1" t="s">
        <v>144</v>
      </c>
      <c r="R185" s="1">
        <v>0.9</v>
      </c>
    </row>
    <row r="186" spans="2:18" x14ac:dyDescent="0.25">
      <c r="B186" s="66" t="s">
        <v>145</v>
      </c>
      <c r="C186" s="66"/>
      <c r="D186" s="66"/>
      <c r="E186" s="66"/>
      <c r="F186" s="66"/>
      <c r="G186" s="1" t="s">
        <v>146</v>
      </c>
      <c r="I186" s="1">
        <v>0.8</v>
      </c>
      <c r="L186" s="1" t="s">
        <v>147</v>
      </c>
      <c r="P186" s="1" t="s">
        <v>148</v>
      </c>
      <c r="R186" s="1">
        <v>0.8</v>
      </c>
    </row>
    <row r="187" spans="2:18" x14ac:dyDescent="0.25">
      <c r="B187" s="1" t="s">
        <v>149</v>
      </c>
      <c r="G187" s="1" t="s">
        <v>150</v>
      </c>
      <c r="I187" s="1">
        <v>0.7</v>
      </c>
    </row>
    <row r="188" spans="2:18" x14ac:dyDescent="0.25">
      <c r="B188" s="1" t="s">
        <v>151</v>
      </c>
      <c r="G188" s="1" t="s">
        <v>152</v>
      </c>
      <c r="I188" s="1">
        <v>0.6</v>
      </c>
    </row>
    <row r="189" spans="2:18" x14ac:dyDescent="0.25">
      <c r="B189" s="1" t="s">
        <v>153</v>
      </c>
      <c r="G189" s="1" t="s">
        <v>154</v>
      </c>
      <c r="I189" s="1">
        <v>0.5</v>
      </c>
    </row>
    <row r="190" spans="2:18" x14ac:dyDescent="0.25">
      <c r="B190" s="1" t="s">
        <v>155</v>
      </c>
      <c r="G190" s="1" t="s">
        <v>156</v>
      </c>
      <c r="I190" s="1">
        <v>0.4</v>
      </c>
    </row>
    <row r="191" spans="2:18" x14ac:dyDescent="0.25">
      <c r="B191" s="1" t="s">
        <v>157</v>
      </c>
      <c r="G191" s="1" t="s">
        <v>158</v>
      </c>
      <c r="I191" s="1">
        <v>0.3</v>
      </c>
    </row>
    <row r="193" spans="2:20" x14ac:dyDescent="0.25">
      <c r="B193" s="21" t="s">
        <v>165</v>
      </c>
      <c r="M193" s="21" t="s">
        <v>166</v>
      </c>
    </row>
    <row r="194" spans="2:20" x14ac:dyDescent="0.25">
      <c r="B194" s="21"/>
    </row>
    <row r="196" spans="2:20" x14ac:dyDescent="0.25">
      <c r="B196" s="1" t="s">
        <v>167</v>
      </c>
      <c r="G196" s="1" t="s">
        <v>168</v>
      </c>
      <c r="I196" s="1">
        <v>0.85</v>
      </c>
      <c r="L196" s="1" t="s">
        <v>169</v>
      </c>
      <c r="P196" s="1" t="s">
        <v>170</v>
      </c>
      <c r="R196" s="1">
        <v>1</v>
      </c>
    </row>
    <row r="197" spans="2:20" x14ac:dyDescent="0.25">
      <c r="B197" s="1" t="s">
        <v>171</v>
      </c>
      <c r="G197" s="1" t="s">
        <v>172</v>
      </c>
      <c r="I197" s="1">
        <v>1</v>
      </c>
      <c r="L197" s="1" t="s">
        <v>173</v>
      </c>
      <c r="P197" s="1" t="s">
        <v>174</v>
      </c>
      <c r="R197" s="1">
        <v>0.9</v>
      </c>
    </row>
    <row r="198" spans="2:20" x14ac:dyDescent="0.25">
      <c r="B198" s="1" t="s">
        <v>175</v>
      </c>
      <c r="G198" s="1" t="s">
        <v>176</v>
      </c>
      <c r="I198" s="1">
        <v>1.1499999999999999</v>
      </c>
      <c r="L198" s="1" t="s">
        <v>177</v>
      </c>
      <c r="P198" s="1" t="s">
        <v>178</v>
      </c>
      <c r="R198" s="1">
        <v>0.9</v>
      </c>
    </row>
    <row r="199" spans="2:20" x14ac:dyDescent="0.25">
      <c r="B199" s="1" t="s">
        <v>179</v>
      </c>
      <c r="G199" s="1" t="s">
        <v>180</v>
      </c>
      <c r="I199" s="1">
        <v>1.25</v>
      </c>
      <c r="L199" s="1" t="s">
        <v>181</v>
      </c>
      <c r="P199" s="1" t="s">
        <v>182</v>
      </c>
      <c r="R199" s="1">
        <v>0.8</v>
      </c>
    </row>
    <row r="200" spans="2:20" x14ac:dyDescent="0.25">
      <c r="B200" s="1" t="s">
        <v>183</v>
      </c>
      <c r="G200" s="1" t="s">
        <v>184</v>
      </c>
      <c r="I200" s="1">
        <v>1.35</v>
      </c>
    </row>
    <row r="202" spans="2:20" ht="15.75" thickBot="1" x14ac:dyDescent="0.3"/>
    <row r="203" spans="2:20" ht="42.6" customHeight="1" thickTop="1" thickBot="1" x14ac:dyDescent="0.3">
      <c r="B203" s="53" t="s">
        <v>185</v>
      </c>
      <c r="C203" s="53"/>
      <c r="D203" s="53"/>
      <c r="E203" s="53"/>
      <c r="F203" s="53"/>
      <c r="G203" s="53"/>
      <c r="H203" s="53"/>
      <c r="I203" s="53"/>
      <c r="J203" s="53"/>
      <c r="K203" s="53"/>
      <c r="L203" s="53"/>
      <c r="M203" s="53"/>
      <c r="N203" s="53"/>
      <c r="O203" s="53"/>
      <c r="P203" s="53"/>
      <c r="Q203" s="53"/>
      <c r="R203" s="53"/>
      <c r="S203" s="53"/>
      <c r="T203" s="53"/>
    </row>
    <row r="204" spans="2:20" ht="15.75" thickTop="1" x14ac:dyDescent="0.25"/>
    <row r="205" spans="2:20" x14ac:dyDescent="0.25">
      <c r="B205" s="26" t="s">
        <v>186</v>
      </c>
      <c r="C205" s="25"/>
      <c r="D205" s="25"/>
      <c r="E205" s="25"/>
      <c r="F205" s="25"/>
      <c r="G205" s="25"/>
      <c r="H205" s="65">
        <v>1</v>
      </c>
      <c r="I205" s="65"/>
      <c r="J205" s="65"/>
      <c r="K205" s="65">
        <v>2</v>
      </c>
      <c r="L205" s="65"/>
      <c r="M205" s="65"/>
      <c r="N205" s="65">
        <v>3</v>
      </c>
      <c r="O205" s="65"/>
      <c r="P205" s="65"/>
      <c r="Q205" s="65">
        <v>4</v>
      </c>
      <c r="R205" s="65"/>
      <c r="S205" s="65"/>
    </row>
    <row r="209" spans="2:20" ht="18.75" x14ac:dyDescent="0.3">
      <c r="D209" s="27" t="s">
        <v>187</v>
      </c>
    </row>
    <row r="210" spans="2:20" ht="18.75" x14ac:dyDescent="0.3">
      <c r="D210" s="27"/>
    </row>
    <row r="211" spans="2:20" ht="18.75" x14ac:dyDescent="0.3">
      <c r="D211" s="27"/>
    </row>
    <row r="212" spans="2:20" ht="15.75" thickBot="1" x14ac:dyDescent="0.3"/>
    <row r="213" spans="2:20" ht="42.6" customHeight="1" thickTop="1" thickBot="1" x14ac:dyDescent="0.3">
      <c r="B213" s="53" t="s">
        <v>188</v>
      </c>
      <c r="C213" s="53"/>
      <c r="D213" s="53"/>
      <c r="E213" s="53"/>
      <c r="F213" s="53"/>
      <c r="G213" s="53"/>
      <c r="H213" s="53"/>
      <c r="I213" s="53"/>
      <c r="J213" s="53"/>
      <c r="K213" s="53"/>
      <c r="L213" s="53"/>
      <c r="M213" s="53"/>
      <c r="N213" s="53"/>
      <c r="O213" s="53"/>
      <c r="P213" s="53"/>
      <c r="Q213" s="53"/>
      <c r="R213" s="53"/>
      <c r="S213" s="53"/>
      <c r="T213" s="53"/>
    </row>
    <row r="214" spans="2:20" ht="15.75" thickTop="1" x14ac:dyDescent="0.25"/>
    <row r="215" spans="2:20" x14ac:dyDescent="0.25">
      <c r="B215" s="26" t="s">
        <v>186</v>
      </c>
      <c r="C215" s="25"/>
      <c r="D215" s="25"/>
      <c r="E215" s="25"/>
      <c r="F215" s="25"/>
      <c r="G215" s="25"/>
      <c r="H215" s="65">
        <v>1</v>
      </c>
      <c r="I215" s="65"/>
      <c r="J215" s="65"/>
      <c r="K215" s="65">
        <v>2</v>
      </c>
      <c r="L215" s="65"/>
      <c r="M215" s="65"/>
      <c r="N215" s="65">
        <v>3</v>
      </c>
      <c r="O215" s="65"/>
      <c r="P215" s="65"/>
      <c r="Q215" s="65">
        <v>4</v>
      </c>
      <c r="R215" s="65"/>
      <c r="S215" s="65"/>
    </row>
    <row r="217" spans="2:20" ht="18.75" x14ac:dyDescent="0.3">
      <c r="B217" s="1" t="s">
        <v>189</v>
      </c>
      <c r="D217" s="27" t="s">
        <v>187</v>
      </c>
    </row>
    <row r="218" spans="2:20" x14ac:dyDescent="0.25">
      <c r="B218" s="1" t="s">
        <v>124</v>
      </c>
    </row>
    <row r="219" spans="2:20" x14ac:dyDescent="0.25">
      <c r="B219" s="1" t="s">
        <v>128</v>
      </c>
    </row>
    <row r="220" spans="2:20" x14ac:dyDescent="0.25">
      <c r="B220" s="1" t="s">
        <v>131</v>
      </c>
    </row>
    <row r="221" spans="2:20" x14ac:dyDescent="0.25">
      <c r="B221" s="1" t="s">
        <v>126</v>
      </c>
    </row>
    <row r="222" spans="2:20" x14ac:dyDescent="0.25">
      <c r="B222" s="1" t="s">
        <v>190</v>
      </c>
    </row>
    <row r="223" spans="2:20" x14ac:dyDescent="0.25">
      <c r="B223" s="1" t="s">
        <v>191</v>
      </c>
    </row>
    <row r="224" spans="2:20" x14ac:dyDescent="0.25">
      <c r="B224" s="1" t="s">
        <v>192</v>
      </c>
    </row>
    <row r="225" spans="1:20" x14ac:dyDescent="0.25">
      <c r="B225" s="1" t="s">
        <v>193</v>
      </c>
    </row>
    <row r="228" spans="1:20" ht="15.75" thickBot="1" x14ac:dyDescent="0.3"/>
    <row r="229" spans="1:20" ht="42.6" customHeight="1" thickTop="1" thickBot="1" x14ac:dyDescent="0.3">
      <c r="B229" s="53" t="s">
        <v>194</v>
      </c>
      <c r="C229" s="53"/>
      <c r="D229" s="53"/>
      <c r="E229" s="53"/>
      <c r="F229" s="53"/>
      <c r="G229" s="53"/>
      <c r="H229" s="53"/>
      <c r="I229" s="53"/>
      <c r="J229" s="53"/>
      <c r="K229" s="53"/>
      <c r="L229" s="53"/>
      <c r="M229" s="53"/>
      <c r="N229" s="53"/>
      <c r="O229" s="53"/>
      <c r="P229" s="53"/>
      <c r="Q229" s="53"/>
      <c r="R229" s="53"/>
      <c r="S229" s="53"/>
      <c r="T229" s="53"/>
    </row>
    <row r="230" spans="1:20" ht="15.75" thickTop="1" x14ac:dyDescent="0.25"/>
    <row r="231" spans="1:20" x14ac:dyDescent="0.25">
      <c r="A231" s="33"/>
      <c r="B231" s="26" t="s">
        <v>25</v>
      </c>
      <c r="C231" s="25"/>
      <c r="D231" s="25"/>
      <c r="E231" s="25"/>
      <c r="F231" s="25"/>
      <c r="G231" s="25"/>
      <c r="H231" s="65"/>
      <c r="I231" s="65"/>
      <c r="J231" s="65"/>
      <c r="K231" s="65"/>
      <c r="L231" s="65"/>
      <c r="M231" s="65"/>
      <c r="N231" s="65"/>
      <c r="O231" s="65"/>
      <c r="P231" s="65"/>
      <c r="Q231" s="65"/>
      <c r="R231" s="65"/>
      <c r="S231" s="65"/>
    </row>
    <row r="232" spans="1:20" x14ac:dyDescent="0.25">
      <c r="D232" s="22" t="s">
        <v>195</v>
      </c>
      <c r="H232" s="62" t="s">
        <v>197</v>
      </c>
      <c r="I232" s="62"/>
      <c r="J232" s="62"/>
      <c r="K232" s="62" t="s">
        <v>198</v>
      </c>
      <c r="L232" s="62"/>
      <c r="M232" s="62"/>
      <c r="N232" s="62" t="s">
        <v>199</v>
      </c>
      <c r="O232" s="62"/>
      <c r="P232" s="62"/>
      <c r="Q232" s="68" t="s">
        <v>200</v>
      </c>
      <c r="R232" s="68"/>
      <c r="S232" s="68"/>
      <c r="T232" s="31"/>
    </row>
    <row r="233" spans="1:20" x14ac:dyDescent="0.25">
      <c r="D233" s="1" t="s">
        <v>196</v>
      </c>
      <c r="H233" s="69">
        <v>0</v>
      </c>
      <c r="I233" s="69"/>
      <c r="J233" s="69"/>
      <c r="K233" s="69">
        <v>0</v>
      </c>
      <c r="L233" s="69"/>
      <c r="M233" s="69"/>
      <c r="N233" s="69">
        <v>0</v>
      </c>
      <c r="O233" s="69"/>
      <c r="P233" s="69"/>
      <c r="Q233" s="69">
        <v>0</v>
      </c>
      <c r="R233" s="69"/>
      <c r="S233" s="69"/>
    </row>
    <row r="234" spans="1:20" x14ac:dyDescent="0.25">
      <c r="H234" s="36"/>
      <c r="I234" s="36"/>
      <c r="J234" s="36"/>
      <c r="K234" s="36"/>
      <c r="L234" s="36"/>
      <c r="M234" s="36"/>
      <c r="N234" s="36"/>
      <c r="O234" s="36"/>
      <c r="P234" s="36"/>
      <c r="Q234" s="36"/>
      <c r="R234" s="36"/>
      <c r="S234" s="36"/>
    </row>
    <row r="235" spans="1:20" x14ac:dyDescent="0.25">
      <c r="H235" s="36"/>
      <c r="I235" s="36"/>
      <c r="J235" s="36"/>
      <c r="K235" s="36"/>
      <c r="L235" s="36"/>
      <c r="M235" s="36"/>
      <c r="N235" s="36"/>
      <c r="O235" s="36"/>
      <c r="P235" s="36"/>
      <c r="Q235" s="36"/>
      <c r="R235" s="36"/>
      <c r="S235" s="36"/>
    </row>
    <row r="237" spans="1:20" ht="18.75" customHeight="1" x14ac:dyDescent="0.3">
      <c r="H237" s="60" t="s">
        <v>201</v>
      </c>
      <c r="I237" s="60"/>
      <c r="J237" s="60"/>
      <c r="K237" s="60"/>
      <c r="L237" s="60"/>
      <c r="M237" s="60"/>
      <c r="N237" s="60"/>
      <c r="O237" s="60"/>
      <c r="P237" s="67" t="s">
        <v>187</v>
      </c>
      <c r="Q237" s="67"/>
      <c r="R237" s="67"/>
      <c r="S237" s="67"/>
      <c r="T237" s="67"/>
    </row>
    <row r="239" spans="1:20" x14ac:dyDescent="0.25">
      <c r="A239" s="33"/>
      <c r="B239" s="26" t="s">
        <v>202</v>
      </c>
      <c r="C239" s="25"/>
      <c r="D239" s="25"/>
      <c r="E239" s="25"/>
      <c r="F239" s="25"/>
      <c r="G239" s="25"/>
      <c r="H239" s="65"/>
      <c r="I239" s="65"/>
      <c r="J239" s="65"/>
      <c r="K239" s="65"/>
      <c r="L239" s="65"/>
      <c r="M239" s="65"/>
      <c r="N239" s="65"/>
      <c r="O239" s="65"/>
      <c r="P239" s="65"/>
      <c r="Q239" s="65"/>
      <c r="R239" s="65"/>
      <c r="S239" s="66"/>
    </row>
    <row r="240" spans="1:20" x14ac:dyDescent="0.25">
      <c r="A240" s="22" t="s">
        <v>195</v>
      </c>
      <c r="C240" s="61" t="s">
        <v>197</v>
      </c>
      <c r="D240" s="61"/>
      <c r="E240" s="61"/>
      <c r="F240" s="62" t="s">
        <v>199</v>
      </c>
      <c r="G240" s="62"/>
      <c r="H240" s="62"/>
      <c r="J240" s="29" t="s">
        <v>204</v>
      </c>
      <c r="K240" s="22"/>
      <c r="L240" s="22" t="s">
        <v>205</v>
      </c>
      <c r="M240" s="22"/>
      <c r="N240" s="22" t="s">
        <v>130</v>
      </c>
      <c r="O240" s="22"/>
      <c r="P240" s="29" t="s">
        <v>206</v>
      </c>
      <c r="Q240" s="22"/>
      <c r="R240" s="29" t="s">
        <v>207</v>
      </c>
      <c r="S240" s="29"/>
      <c r="T240" s="29" t="s">
        <v>208</v>
      </c>
    </row>
    <row r="241" spans="1:22" x14ac:dyDescent="0.25">
      <c r="A241" s="1" t="s">
        <v>196</v>
      </c>
      <c r="C241" s="49">
        <v>0</v>
      </c>
      <c r="D241" s="49"/>
      <c r="E241" s="49"/>
      <c r="F241" s="63">
        <v>0</v>
      </c>
      <c r="G241" s="63"/>
      <c r="H241" s="63"/>
      <c r="I241" s="30"/>
      <c r="J241" s="30">
        <v>0</v>
      </c>
      <c r="K241" s="30"/>
      <c r="L241" s="30">
        <v>0</v>
      </c>
      <c r="M241" s="30"/>
      <c r="N241" s="30">
        <v>0</v>
      </c>
      <c r="O241" s="30"/>
      <c r="P241" s="30">
        <v>0</v>
      </c>
      <c r="Q241" s="30"/>
      <c r="R241" s="30">
        <v>0</v>
      </c>
      <c r="T241" s="1">
        <v>0</v>
      </c>
    </row>
    <row r="242" spans="1:22" x14ac:dyDescent="0.25">
      <c r="C242" s="4"/>
      <c r="D242" s="4"/>
      <c r="E242" s="4"/>
      <c r="F242" s="4"/>
      <c r="G242" s="4"/>
      <c r="H242" s="4"/>
    </row>
    <row r="245" spans="1:22" x14ac:dyDescent="0.25">
      <c r="A245" s="33"/>
      <c r="B245" s="26" t="s">
        <v>203</v>
      </c>
      <c r="C245" s="25"/>
      <c r="D245" s="25"/>
      <c r="E245" s="25"/>
      <c r="F245" s="25"/>
      <c r="G245" s="25"/>
      <c r="H245" s="65"/>
      <c r="I245" s="65"/>
      <c r="J245" s="65"/>
      <c r="K245" s="65"/>
      <c r="L245" s="65"/>
      <c r="M245" s="65"/>
      <c r="N245" s="65"/>
      <c r="O245" s="65"/>
      <c r="P245" s="65"/>
      <c r="Q245" s="65"/>
      <c r="R245" s="65"/>
      <c r="S245" s="66"/>
    </row>
    <row r="246" spans="1:22" x14ac:dyDescent="0.25">
      <c r="A246" s="22" t="s">
        <v>195</v>
      </c>
      <c r="C246" s="61" t="s">
        <v>197</v>
      </c>
      <c r="D246" s="61"/>
      <c r="E246" s="61"/>
      <c r="F246" s="62" t="s">
        <v>199</v>
      </c>
      <c r="G246" s="62"/>
      <c r="H246" s="62"/>
      <c r="J246" s="29" t="s">
        <v>204</v>
      </c>
      <c r="K246" s="22"/>
      <c r="L246" s="62" t="s">
        <v>243</v>
      </c>
      <c r="M246" s="62"/>
      <c r="N246" s="62" t="s">
        <v>244</v>
      </c>
      <c r="O246" s="62"/>
      <c r="P246" s="62" t="s">
        <v>207</v>
      </c>
      <c r="Q246" s="62"/>
      <c r="R246" s="29" t="s">
        <v>207</v>
      </c>
      <c r="S246" s="29"/>
      <c r="T246" s="47" t="s">
        <v>208</v>
      </c>
      <c r="U246" s="47"/>
      <c r="V246" s="47"/>
    </row>
    <row r="247" spans="1:22" x14ac:dyDescent="0.25">
      <c r="A247" s="1" t="str">
        <f>Mejoras!B4</f>
        <v>Barda</v>
      </c>
      <c r="C247" s="85">
        <f>Mejoras!C4</f>
        <v>4.3499999999999996</v>
      </c>
      <c r="D247" s="86"/>
      <c r="E247" s="86"/>
      <c r="F247" s="64">
        <f>Mejoras!E4</f>
        <v>1943.19</v>
      </c>
      <c r="G247" s="64"/>
      <c r="H247" s="64"/>
      <c r="I247" s="51">
        <f>C247*F247</f>
        <v>8452.8765000000003</v>
      </c>
      <c r="J247" s="51"/>
      <c r="K247" s="51"/>
      <c r="L247" s="82">
        <f>Mejoras!G4</f>
        <v>0.89700000000000002</v>
      </c>
      <c r="M247" s="82"/>
      <c r="N247" s="63">
        <v>1</v>
      </c>
      <c r="O247" s="63"/>
      <c r="P247" s="63">
        <v>1</v>
      </c>
      <c r="Q247" s="63"/>
      <c r="R247" s="63">
        <v>1</v>
      </c>
      <c r="S247" s="63"/>
      <c r="T247" s="48">
        <f>I247*L247*N247*P247*R247</f>
        <v>7582.2302205000005</v>
      </c>
      <c r="U247" s="49"/>
      <c r="V247" s="49"/>
    </row>
    <row r="248" spans="1:22" x14ac:dyDescent="0.25">
      <c r="A248" s="1" t="str">
        <f>Mejoras!B5</f>
        <v>Fime</v>
      </c>
      <c r="C248" s="85">
        <f>Mejoras!C5</f>
        <v>100</v>
      </c>
      <c r="D248" s="86"/>
      <c r="E248" s="86"/>
      <c r="F248" s="50">
        <f>Mejoras!E5</f>
        <v>580</v>
      </c>
      <c r="G248" s="50"/>
      <c r="H248" s="50"/>
      <c r="I248" s="48">
        <f>C248*F248</f>
        <v>58000</v>
      </c>
      <c r="J248" s="48"/>
      <c r="K248" s="48"/>
      <c r="L248" s="83">
        <f>Mejoras!G5</f>
        <v>1</v>
      </c>
      <c r="M248" s="83"/>
      <c r="N248" s="84">
        <v>1</v>
      </c>
      <c r="O248" s="84"/>
      <c r="P248" s="84">
        <v>1</v>
      </c>
      <c r="Q248" s="84"/>
      <c r="R248" s="84">
        <v>1</v>
      </c>
      <c r="S248" s="84"/>
      <c r="T248" s="48">
        <f>I248*L248*N248*P248*R248</f>
        <v>58000</v>
      </c>
      <c r="U248" s="49"/>
      <c r="V248" s="49"/>
    </row>
    <row r="249" spans="1:22" x14ac:dyDescent="0.25">
      <c r="A249" s="1" t="str">
        <f>Mejoras!B6</f>
        <v>Barandal</v>
      </c>
      <c r="C249" s="85">
        <f>Mejoras!C6</f>
        <v>1</v>
      </c>
      <c r="D249" s="86"/>
      <c r="E249" s="86"/>
      <c r="F249" s="50">
        <f>Mejoras!E6</f>
        <v>35993</v>
      </c>
      <c r="G249" s="50"/>
      <c r="H249" s="50"/>
      <c r="I249" s="48">
        <f>C249*F249</f>
        <v>35993</v>
      </c>
      <c r="J249" s="48"/>
      <c r="K249" s="48"/>
      <c r="L249" s="83">
        <f>Mejoras!G6</f>
        <v>1</v>
      </c>
      <c r="M249" s="83"/>
      <c r="N249" s="84">
        <v>1</v>
      </c>
      <c r="O249" s="84"/>
      <c r="P249" s="84">
        <v>1</v>
      </c>
      <c r="Q249" s="84"/>
      <c r="R249" s="84">
        <v>1</v>
      </c>
      <c r="S249" s="84"/>
      <c r="T249" s="48">
        <f>I249*L249*N249*P249*R249</f>
        <v>35993</v>
      </c>
      <c r="U249" s="49"/>
      <c r="V249" s="49"/>
    </row>
    <row r="250" spans="1:22" x14ac:dyDescent="0.25">
      <c r="A250" s="1" t="str">
        <f>Mejoras!B7</f>
        <v>Relleno tepetate</v>
      </c>
      <c r="C250" s="85">
        <f>Mejoras!C7</f>
        <v>21</v>
      </c>
      <c r="D250" s="86"/>
      <c r="E250" s="86"/>
      <c r="F250" s="50">
        <f>Mejoras!E7</f>
        <v>62.45</v>
      </c>
      <c r="G250" s="50"/>
      <c r="H250" s="50"/>
      <c r="I250" s="48">
        <f>C250*F250</f>
        <v>1311.45</v>
      </c>
      <c r="J250" s="48"/>
      <c r="K250" s="48"/>
      <c r="L250" s="82">
        <f>Mejoras!G7</f>
        <v>0.89700000000000002</v>
      </c>
      <c r="M250" s="82"/>
      <c r="N250" s="84">
        <v>1</v>
      </c>
      <c r="O250" s="84"/>
      <c r="P250" s="84">
        <v>1</v>
      </c>
      <c r="Q250" s="84"/>
      <c r="R250" s="84">
        <v>1</v>
      </c>
      <c r="S250" s="84"/>
      <c r="T250" s="48">
        <f>I250*L250*N250*P250*R250</f>
        <v>1176.3706500000001</v>
      </c>
      <c r="U250" s="49"/>
      <c r="V250" s="49"/>
    </row>
    <row r="251" spans="1:22" x14ac:dyDescent="0.25">
      <c r="O251" s="22" t="s">
        <v>211</v>
      </c>
    </row>
    <row r="252" spans="1:22" ht="20.25" x14ac:dyDescent="0.3">
      <c r="H252" s="60" t="s">
        <v>209</v>
      </c>
      <c r="I252" s="60"/>
      <c r="J252" s="60"/>
      <c r="K252" s="60"/>
      <c r="L252" s="60"/>
      <c r="M252" s="60"/>
      <c r="N252" s="60"/>
      <c r="O252" s="60"/>
      <c r="P252" s="59">
        <f>SUM(T247:V250)</f>
        <v>102751.6008705</v>
      </c>
      <c r="Q252" s="59"/>
      <c r="R252" s="59"/>
      <c r="S252" s="59"/>
      <c r="T252" s="59"/>
    </row>
    <row r="253" spans="1:22" x14ac:dyDescent="0.25">
      <c r="S253" s="42"/>
    </row>
    <row r="254" spans="1:22" ht="15.75" thickBot="1" x14ac:dyDescent="0.3"/>
    <row r="255" spans="1:22" ht="42.6" customHeight="1" thickTop="1" thickBot="1" x14ac:dyDescent="0.3">
      <c r="B255" s="53" t="s">
        <v>212</v>
      </c>
      <c r="C255" s="53"/>
      <c r="D255" s="53"/>
      <c r="E255" s="53"/>
      <c r="F255" s="53"/>
      <c r="G255" s="53"/>
      <c r="H255" s="53"/>
      <c r="I255" s="53"/>
      <c r="J255" s="53"/>
      <c r="K255" s="53"/>
      <c r="L255" s="53"/>
      <c r="M255" s="53"/>
      <c r="N255" s="53"/>
      <c r="O255" s="53"/>
      <c r="P255" s="53"/>
      <c r="Q255" s="53"/>
      <c r="R255" s="53"/>
      <c r="S255" s="53"/>
      <c r="T255" s="53"/>
    </row>
    <row r="256" spans="1:22" ht="18.75" thickTop="1" x14ac:dyDescent="0.25">
      <c r="B256" s="12"/>
      <c r="C256" s="12"/>
      <c r="D256" s="12"/>
      <c r="E256" s="12"/>
      <c r="F256" s="12"/>
      <c r="G256" s="12"/>
      <c r="H256" s="12"/>
      <c r="I256" s="12"/>
      <c r="J256" s="12"/>
      <c r="K256" s="12"/>
      <c r="L256" s="12"/>
      <c r="M256" s="12"/>
      <c r="N256" s="12"/>
      <c r="O256" s="12"/>
      <c r="P256" s="12"/>
      <c r="Q256" s="12"/>
      <c r="R256" s="12"/>
      <c r="S256" s="12"/>
      <c r="T256" s="12"/>
    </row>
    <row r="258" spans="1:20" ht="20.25" x14ac:dyDescent="0.3">
      <c r="A258" s="35" t="s">
        <v>214</v>
      </c>
      <c r="B258" s="33"/>
      <c r="C258" s="33"/>
      <c r="D258" s="33"/>
      <c r="E258" s="33"/>
      <c r="F258" s="33"/>
      <c r="G258" s="33"/>
      <c r="H258" s="33"/>
      <c r="I258" s="34"/>
      <c r="J258" s="33"/>
      <c r="K258" s="34"/>
      <c r="L258" s="34" t="s">
        <v>213</v>
      </c>
      <c r="M258" s="33"/>
      <c r="N258" s="33"/>
      <c r="O258" s="34"/>
      <c r="P258" s="33"/>
      <c r="Q258" s="33"/>
      <c r="R258" s="33"/>
      <c r="S258" s="32" t="s">
        <v>187</v>
      </c>
      <c r="T258" s="32"/>
    </row>
    <row r="260" spans="1:20" ht="15.75" thickBot="1" x14ac:dyDescent="0.3"/>
    <row r="261" spans="1:20" ht="42.6" customHeight="1" thickTop="1" thickBot="1" x14ac:dyDescent="0.3">
      <c r="B261" s="53" t="s">
        <v>215</v>
      </c>
      <c r="C261" s="53"/>
      <c r="D261" s="53"/>
      <c r="E261" s="53"/>
      <c r="F261" s="53"/>
      <c r="G261" s="53"/>
      <c r="H261" s="53"/>
      <c r="I261" s="53"/>
      <c r="J261" s="53"/>
      <c r="K261" s="53"/>
      <c r="L261" s="53"/>
      <c r="M261" s="53"/>
      <c r="N261" s="53"/>
      <c r="O261" s="53"/>
      <c r="P261" s="53"/>
      <c r="Q261" s="53"/>
      <c r="R261" s="53"/>
      <c r="S261" s="53"/>
      <c r="T261" s="53"/>
    </row>
    <row r="262" spans="1:20" ht="18.75" thickTop="1" x14ac:dyDescent="0.25">
      <c r="B262" s="12"/>
      <c r="C262" s="12"/>
      <c r="D262" s="12"/>
      <c r="E262" s="12"/>
      <c r="F262" s="12"/>
      <c r="G262" s="12"/>
      <c r="H262" s="12"/>
      <c r="I262" s="12"/>
      <c r="J262" s="12"/>
      <c r="K262" s="12"/>
      <c r="L262" s="12"/>
      <c r="M262" s="12"/>
      <c r="N262" s="12"/>
      <c r="O262" s="12"/>
      <c r="P262" s="12"/>
      <c r="Q262" s="12"/>
      <c r="R262" s="12"/>
      <c r="S262" s="12"/>
      <c r="T262" s="12"/>
    </row>
    <row r="263" spans="1:20" ht="20.25" x14ac:dyDescent="0.3">
      <c r="B263" s="37" t="s">
        <v>216</v>
      </c>
      <c r="D263" s="38"/>
      <c r="Q263" s="54">
        <v>0</v>
      </c>
      <c r="R263" s="54"/>
      <c r="S263" s="54"/>
      <c r="T263" s="54"/>
    </row>
    <row r="264" spans="1:20" ht="18.75" x14ac:dyDescent="0.3">
      <c r="B264" s="37" t="s">
        <v>217</v>
      </c>
      <c r="Q264" s="54">
        <v>0</v>
      </c>
      <c r="R264" s="54"/>
      <c r="S264" s="54"/>
      <c r="T264" s="54"/>
    </row>
    <row r="265" spans="1:20" ht="18.75" x14ac:dyDescent="0.3">
      <c r="B265" s="37" t="s">
        <v>218</v>
      </c>
      <c r="Q265" s="57" t="s">
        <v>114</v>
      </c>
      <c r="R265" s="57"/>
      <c r="S265" s="57"/>
      <c r="T265" s="57"/>
    </row>
    <row r="266" spans="1:20" ht="19.5" thickBot="1" x14ac:dyDescent="0.35">
      <c r="B266" s="37"/>
      <c r="Q266" s="28"/>
      <c r="R266" s="28"/>
      <c r="S266" s="28"/>
      <c r="T266" s="28"/>
    </row>
    <row r="267" spans="1:20" ht="42.6" customHeight="1" thickTop="1" thickBot="1" x14ac:dyDescent="0.3">
      <c r="B267" s="53" t="s">
        <v>219</v>
      </c>
      <c r="C267" s="53"/>
      <c r="D267" s="53"/>
      <c r="E267" s="53"/>
      <c r="F267" s="53"/>
      <c r="G267" s="53"/>
      <c r="H267" s="53"/>
      <c r="I267" s="53"/>
      <c r="J267" s="53"/>
      <c r="K267" s="53"/>
      <c r="L267" s="53"/>
      <c r="M267" s="53"/>
      <c r="N267" s="53"/>
      <c r="O267" s="53"/>
      <c r="P267" s="53"/>
      <c r="Q267" s="53"/>
      <c r="R267" s="53"/>
      <c r="S267" s="53"/>
      <c r="T267" s="53"/>
    </row>
    <row r="268" spans="1:20" ht="18.75" thickTop="1" x14ac:dyDescent="0.25">
      <c r="B268" s="12"/>
      <c r="C268" s="12"/>
      <c r="D268" s="12"/>
      <c r="E268" s="12"/>
      <c r="F268" s="12"/>
      <c r="G268" s="12"/>
      <c r="H268" s="12"/>
      <c r="I268" s="12"/>
      <c r="J268" s="12"/>
      <c r="K268" s="12"/>
      <c r="L268" s="12"/>
      <c r="M268" s="12"/>
      <c r="N268" s="12"/>
      <c r="O268" s="12"/>
      <c r="P268" s="12"/>
      <c r="Q268" s="12"/>
      <c r="R268" s="12"/>
      <c r="S268" s="12"/>
      <c r="T268" s="12"/>
    </row>
    <row r="269" spans="1:20" ht="20.25" x14ac:dyDescent="0.3">
      <c r="B269" s="40" t="s">
        <v>220</v>
      </c>
      <c r="D269" s="38"/>
      <c r="Q269" s="23"/>
      <c r="R269" s="23"/>
      <c r="S269" s="23"/>
      <c r="T269" s="23"/>
    </row>
    <row r="270" spans="1:20" ht="18.75" customHeight="1" x14ac:dyDescent="0.25">
      <c r="B270" s="58" t="s">
        <v>221</v>
      </c>
      <c r="C270" s="58"/>
      <c r="D270" s="58"/>
      <c r="E270" s="58"/>
      <c r="F270" s="58"/>
      <c r="G270" s="58"/>
      <c r="H270" s="58"/>
      <c r="I270" s="58"/>
      <c r="J270" s="58"/>
      <c r="K270" s="58"/>
      <c r="L270" s="58"/>
      <c r="M270" s="58"/>
      <c r="N270" s="58"/>
      <c r="O270" s="58"/>
      <c r="P270" s="58"/>
      <c r="Q270" s="58"/>
      <c r="R270" s="58"/>
      <c r="S270" s="58"/>
      <c r="T270" s="58"/>
    </row>
    <row r="271" spans="1:20" ht="18.75" customHeight="1" x14ac:dyDescent="0.25">
      <c r="B271" s="58"/>
      <c r="C271" s="58"/>
      <c r="D271" s="58"/>
      <c r="E271" s="58"/>
      <c r="F271" s="58"/>
      <c r="G271" s="58"/>
      <c r="H271" s="58"/>
      <c r="I271" s="58"/>
      <c r="J271" s="58"/>
      <c r="K271" s="58"/>
      <c r="L271" s="58"/>
      <c r="M271" s="58"/>
      <c r="N271" s="58"/>
      <c r="O271" s="58"/>
      <c r="P271" s="58"/>
      <c r="Q271" s="58"/>
      <c r="R271" s="58"/>
      <c r="S271" s="58"/>
      <c r="T271" s="58"/>
    </row>
    <row r="272" spans="1:20" ht="15" customHeight="1" x14ac:dyDescent="0.25">
      <c r="B272" s="58"/>
      <c r="C272" s="58"/>
      <c r="D272" s="58"/>
      <c r="E272" s="58"/>
      <c r="F272" s="58"/>
      <c r="G272" s="58"/>
      <c r="H272" s="58"/>
      <c r="I272" s="58"/>
      <c r="J272" s="58"/>
      <c r="K272" s="58"/>
      <c r="L272" s="58"/>
      <c r="M272" s="58"/>
      <c r="N272" s="58"/>
      <c r="O272" s="58"/>
      <c r="P272" s="58"/>
      <c r="Q272" s="58"/>
      <c r="R272" s="58"/>
      <c r="S272" s="58"/>
      <c r="T272" s="58"/>
    </row>
    <row r="273" spans="2:20" ht="15" customHeight="1" x14ac:dyDescent="0.25">
      <c r="B273" s="58"/>
      <c r="C273" s="58"/>
      <c r="D273" s="58"/>
      <c r="E273" s="58"/>
      <c r="F273" s="58"/>
      <c r="G273" s="58"/>
      <c r="H273" s="58"/>
      <c r="I273" s="58"/>
      <c r="J273" s="58"/>
      <c r="K273" s="58"/>
      <c r="L273" s="58"/>
      <c r="M273" s="58"/>
      <c r="N273" s="58"/>
      <c r="O273" s="58"/>
      <c r="P273" s="58"/>
      <c r="Q273" s="58"/>
      <c r="R273" s="58"/>
      <c r="S273" s="58"/>
      <c r="T273" s="58"/>
    </row>
    <row r="274" spans="2:20" ht="15" customHeight="1" x14ac:dyDescent="0.25">
      <c r="B274" s="58"/>
      <c r="C274" s="58"/>
      <c r="D274" s="58"/>
      <c r="E274" s="58"/>
      <c r="F274" s="58"/>
      <c r="G274" s="58"/>
      <c r="H274" s="58"/>
      <c r="I274" s="58"/>
      <c r="J274" s="58"/>
      <c r="K274" s="58"/>
      <c r="L274" s="58"/>
      <c r="M274" s="58"/>
      <c r="N274" s="58"/>
      <c r="O274" s="58"/>
      <c r="P274" s="58"/>
      <c r="Q274" s="58"/>
      <c r="R274" s="58"/>
      <c r="S274" s="58"/>
      <c r="T274" s="58"/>
    </row>
    <row r="275" spans="2:20" ht="15" customHeight="1" x14ac:dyDescent="0.25">
      <c r="B275" s="58"/>
      <c r="C275" s="58"/>
      <c r="D275" s="58"/>
      <c r="E275" s="58"/>
      <c r="F275" s="58"/>
      <c r="G275" s="58"/>
      <c r="H275" s="58"/>
      <c r="I275" s="58"/>
      <c r="J275" s="58"/>
      <c r="K275" s="58"/>
      <c r="L275" s="58"/>
      <c r="M275" s="58"/>
      <c r="N275" s="58"/>
      <c r="O275" s="58"/>
      <c r="P275" s="58"/>
      <c r="Q275" s="58"/>
      <c r="R275" s="58"/>
      <c r="S275" s="58"/>
      <c r="T275" s="58"/>
    </row>
    <row r="276" spans="2:20" ht="15" customHeight="1" x14ac:dyDescent="0.25">
      <c r="B276" s="58"/>
      <c r="C276" s="58"/>
      <c r="D276" s="58"/>
      <c r="E276" s="58"/>
      <c r="F276" s="58"/>
      <c r="G276" s="58"/>
      <c r="H276" s="58"/>
      <c r="I276" s="58"/>
      <c r="J276" s="58"/>
      <c r="K276" s="58"/>
      <c r="L276" s="58"/>
      <c r="M276" s="58"/>
      <c r="N276" s="58"/>
      <c r="O276" s="58"/>
      <c r="P276" s="58"/>
      <c r="Q276" s="58"/>
      <c r="R276" s="58"/>
      <c r="S276" s="58"/>
      <c r="T276" s="58"/>
    </row>
    <row r="277" spans="2:20" ht="15" customHeight="1" x14ac:dyDescent="0.25">
      <c r="B277" s="58"/>
      <c r="C277" s="58"/>
      <c r="D277" s="58"/>
      <c r="E277" s="58"/>
      <c r="F277" s="58"/>
      <c r="G277" s="58"/>
      <c r="H277" s="58"/>
      <c r="I277" s="58"/>
      <c r="J277" s="58"/>
      <c r="K277" s="58"/>
      <c r="L277" s="58"/>
      <c r="M277" s="58"/>
      <c r="N277" s="58"/>
      <c r="O277" s="58"/>
      <c r="P277" s="58"/>
      <c r="Q277" s="58"/>
      <c r="R277" s="58"/>
      <c r="S277" s="58"/>
      <c r="T277" s="58"/>
    </row>
    <row r="278" spans="2:20" x14ac:dyDescent="0.25">
      <c r="B278" s="58"/>
      <c r="C278" s="58"/>
      <c r="D278" s="58"/>
      <c r="E278" s="58"/>
      <c r="F278" s="58"/>
      <c r="G278" s="58"/>
      <c r="H278" s="58"/>
      <c r="I278" s="58"/>
      <c r="J278" s="58"/>
      <c r="K278" s="58"/>
      <c r="L278" s="58"/>
      <c r="M278" s="58"/>
      <c r="N278" s="58"/>
      <c r="O278" s="58"/>
      <c r="P278" s="58"/>
      <c r="Q278" s="58"/>
      <c r="R278" s="58"/>
      <c r="S278" s="58"/>
      <c r="T278" s="58"/>
    </row>
    <row r="280" spans="2:20" ht="15.75" thickBot="1" x14ac:dyDescent="0.3"/>
    <row r="281" spans="2:20" ht="42.6" customHeight="1" thickTop="1" thickBot="1" x14ac:dyDescent="0.3">
      <c r="B281" s="53" t="s">
        <v>222</v>
      </c>
      <c r="C281" s="53"/>
      <c r="D281" s="53"/>
      <c r="E281" s="53"/>
      <c r="F281" s="53"/>
      <c r="G281" s="53"/>
      <c r="H281" s="53"/>
      <c r="I281" s="53"/>
      <c r="J281" s="53"/>
      <c r="K281" s="53"/>
      <c r="L281" s="53"/>
      <c r="M281" s="53"/>
      <c r="N281" s="53"/>
      <c r="O281" s="53"/>
      <c r="P281" s="53"/>
      <c r="Q281" s="53"/>
      <c r="R281" s="53"/>
      <c r="S281" s="53"/>
      <c r="T281" s="53"/>
    </row>
    <row r="282" spans="2:20" ht="18.75" thickTop="1" x14ac:dyDescent="0.25">
      <c r="B282" s="12"/>
      <c r="C282" s="12"/>
      <c r="D282" s="12"/>
      <c r="E282" s="12"/>
      <c r="F282" s="12"/>
      <c r="G282" s="12"/>
      <c r="H282" s="12"/>
      <c r="I282" s="12"/>
      <c r="J282" s="12"/>
      <c r="K282" s="12"/>
      <c r="L282" s="12"/>
      <c r="M282" s="12"/>
      <c r="N282" s="12"/>
      <c r="O282" s="12"/>
      <c r="P282" s="12"/>
      <c r="Q282" s="12"/>
      <c r="R282" s="12"/>
      <c r="S282" s="12"/>
      <c r="T282" s="12"/>
    </row>
    <row r="283" spans="2:20" ht="20.25" x14ac:dyDescent="0.3">
      <c r="B283" s="37" t="s">
        <v>223</v>
      </c>
      <c r="D283" s="38"/>
      <c r="Q283" s="54"/>
      <c r="R283" s="54"/>
      <c r="S283" s="54"/>
      <c r="T283" s="54"/>
    </row>
    <row r="284" spans="2:20" ht="20.25" x14ac:dyDescent="0.3">
      <c r="B284" s="37"/>
      <c r="D284" s="38"/>
      <c r="Q284" s="39"/>
      <c r="R284" s="39"/>
      <c r="S284" s="39"/>
      <c r="T284" s="39"/>
    </row>
    <row r="285" spans="2:20" ht="20.25" x14ac:dyDescent="0.3">
      <c r="B285" s="37"/>
      <c r="D285" s="38"/>
      <c r="E285" s="40" t="s">
        <v>224</v>
      </c>
      <c r="Q285" s="55">
        <f>$P$252</f>
        <v>102751.6008705</v>
      </c>
      <c r="R285" s="55"/>
      <c r="S285" s="55"/>
      <c r="T285" s="55"/>
    </row>
    <row r="286" spans="2:20" ht="20.25" x14ac:dyDescent="0.3">
      <c r="B286" s="37"/>
      <c r="D286" s="38"/>
      <c r="E286" s="40"/>
      <c r="Q286" s="39"/>
      <c r="R286" s="39"/>
      <c r="S286" s="39"/>
      <c r="T286" s="39"/>
    </row>
    <row r="287" spans="2:20" ht="20.25" customHeight="1" x14ac:dyDescent="0.3">
      <c r="B287" s="56" t="s">
        <v>225</v>
      </c>
      <c r="C287" s="56"/>
      <c r="D287" s="56"/>
      <c r="E287" s="56"/>
      <c r="F287" s="56"/>
      <c r="G287" s="56"/>
      <c r="H287" s="102">
        <f>Mejoras!C12</f>
        <v>43952</v>
      </c>
      <c r="I287" s="102"/>
      <c r="J287" s="102"/>
      <c r="K287" s="102"/>
      <c r="L287" s="102"/>
      <c r="M287" s="101"/>
      <c r="Q287" s="54"/>
      <c r="R287" s="54"/>
      <c r="S287" s="54"/>
      <c r="T287" s="54"/>
    </row>
    <row r="288" spans="2:20" ht="20.25" x14ac:dyDescent="0.3">
      <c r="B288" s="37"/>
      <c r="D288" s="38"/>
      <c r="Q288" s="39"/>
      <c r="R288" s="39"/>
      <c r="S288" s="39"/>
      <c r="T288" s="39"/>
    </row>
    <row r="289" spans="2:20" x14ac:dyDescent="0.25">
      <c r="B289" s="99" t="s">
        <v>256</v>
      </c>
      <c r="C289" s="99"/>
      <c r="D289" s="98">
        <f>Mejoras!C14</f>
        <v>43952</v>
      </c>
      <c r="E289" s="98"/>
      <c r="F289" s="98"/>
      <c r="G289" s="98"/>
      <c r="H289" s="98"/>
      <c r="I289" s="87">
        <f>Mejoras!E14</f>
        <v>106.16200000000001</v>
      </c>
      <c r="J289" s="87"/>
      <c r="K289" s="47" t="s">
        <v>198</v>
      </c>
      <c r="L289" s="47"/>
      <c r="M289" s="47"/>
      <c r="N289" s="52">
        <f>Mejoras!G14</f>
        <v>0.78014403292181067</v>
      </c>
      <c r="O289" s="52"/>
    </row>
    <row r="290" spans="2:20" ht="18" customHeight="1" x14ac:dyDescent="0.25">
      <c r="B290" s="99" t="s">
        <v>256</v>
      </c>
      <c r="C290" s="99"/>
      <c r="D290" s="98">
        <f>Mejoras!C15</f>
        <v>45553</v>
      </c>
      <c r="E290" s="98"/>
      <c r="F290" s="98"/>
      <c r="G290" s="98"/>
      <c r="H290" s="98"/>
      <c r="I290" s="87">
        <f>Mejoras!E15</f>
        <v>136.08000000000001</v>
      </c>
      <c r="J290" s="87"/>
    </row>
    <row r="292" spans="2:20" x14ac:dyDescent="0.25">
      <c r="F292" s="97"/>
      <c r="G292" s="97"/>
      <c r="H292" s="97"/>
    </row>
    <row r="293" spans="2:20" ht="18.75" x14ac:dyDescent="0.3">
      <c r="E293" s="40" t="s">
        <v>226</v>
      </c>
      <c r="Q293" s="55">
        <f>Mejoras!I18</f>
        <v>80161.048292284104</v>
      </c>
      <c r="R293" s="55"/>
      <c r="S293" s="55"/>
      <c r="T293" s="55"/>
    </row>
    <row r="295" spans="2:20" x14ac:dyDescent="0.25">
      <c r="R295" s="23"/>
    </row>
    <row r="297" spans="2:20" x14ac:dyDescent="0.25">
      <c r="B297" s="22" t="s">
        <v>235</v>
      </c>
    </row>
    <row r="298" spans="2:20" x14ac:dyDescent="0.25">
      <c r="B298" s="22" t="s">
        <v>227</v>
      </c>
    </row>
    <row r="299" spans="2:20" x14ac:dyDescent="0.25">
      <c r="B299" s="22" t="s">
        <v>228</v>
      </c>
    </row>
    <row r="300" spans="2:20" x14ac:dyDescent="0.25">
      <c r="B300" s="22" t="s">
        <v>229</v>
      </c>
    </row>
    <row r="301" spans="2:20" x14ac:dyDescent="0.25">
      <c r="B301" s="22" t="s">
        <v>230</v>
      </c>
    </row>
    <row r="302" spans="2:20" x14ac:dyDescent="0.25">
      <c r="B302" s="22" t="s">
        <v>231</v>
      </c>
    </row>
    <row r="303" spans="2:20" x14ac:dyDescent="0.25">
      <c r="B303" s="22" t="s">
        <v>232</v>
      </c>
    </row>
    <row r="304" spans="2:20" ht="15.75" thickBot="1" x14ac:dyDescent="0.3"/>
    <row r="305" spans="2:20" ht="42.6" customHeight="1" thickTop="1" thickBot="1" x14ac:dyDescent="0.3">
      <c r="B305" s="53" t="s">
        <v>233</v>
      </c>
      <c r="C305" s="53"/>
      <c r="D305" s="53"/>
      <c r="E305" s="53"/>
      <c r="F305" s="53"/>
      <c r="G305" s="53"/>
      <c r="H305" s="53"/>
      <c r="I305" s="53"/>
      <c r="J305" s="53"/>
      <c r="K305" s="53"/>
      <c r="L305" s="53"/>
      <c r="M305" s="53"/>
      <c r="N305" s="53"/>
      <c r="O305" s="53"/>
      <c r="P305" s="53"/>
      <c r="Q305" s="53"/>
      <c r="R305" s="53"/>
      <c r="S305" s="53"/>
      <c r="T305" s="53"/>
    </row>
    <row r="306" spans="2:20" ht="15.75" thickTop="1" x14ac:dyDescent="0.25"/>
    <row r="334" spans="2:20" ht="15.75" thickBot="1" x14ac:dyDescent="0.3"/>
    <row r="335" spans="2:20" ht="42.6" customHeight="1" thickTop="1" thickBot="1" x14ac:dyDescent="0.3">
      <c r="B335" s="53" t="s">
        <v>234</v>
      </c>
      <c r="C335" s="53"/>
      <c r="D335" s="53"/>
      <c r="E335" s="53"/>
      <c r="F335" s="53"/>
      <c r="G335" s="53"/>
      <c r="H335" s="53"/>
      <c r="I335" s="53"/>
      <c r="J335" s="53"/>
      <c r="K335" s="53"/>
      <c r="L335" s="53"/>
      <c r="M335" s="53"/>
      <c r="N335" s="53"/>
      <c r="O335" s="53"/>
      <c r="P335" s="53"/>
      <c r="Q335" s="53"/>
      <c r="R335" s="53"/>
      <c r="S335" s="53"/>
      <c r="T335" s="53"/>
    </row>
    <row r="336" spans="2:20" ht="15.75" thickTop="1" x14ac:dyDescent="0.25"/>
  </sheetData>
  <mergeCells count="129">
    <mergeCell ref="T248:V248"/>
    <mergeCell ref="T249:V249"/>
    <mergeCell ref="T250:V250"/>
    <mergeCell ref="B290:C290"/>
    <mergeCell ref="B289:C289"/>
    <mergeCell ref="D289:H289"/>
    <mergeCell ref="D290:H290"/>
    <mergeCell ref="H287:L287"/>
    <mergeCell ref="P249:Q249"/>
    <mergeCell ref="P250:Q250"/>
    <mergeCell ref="R247:S247"/>
    <mergeCell ref="R248:S248"/>
    <mergeCell ref="R249:S249"/>
    <mergeCell ref="R250:S250"/>
    <mergeCell ref="L246:M246"/>
    <mergeCell ref="N246:O246"/>
    <mergeCell ref="P246:Q246"/>
    <mergeCell ref="P247:Q247"/>
    <mergeCell ref="P248:Q248"/>
    <mergeCell ref="B2:T2"/>
    <mergeCell ref="K84:T98"/>
    <mergeCell ref="G121:H121"/>
    <mergeCell ref="F122:H122"/>
    <mergeCell ref="M51:T51"/>
    <mergeCell ref="B4:T4"/>
    <mergeCell ref="H37:J37"/>
    <mergeCell ref="B51:L51"/>
    <mergeCell ref="N3:S3"/>
    <mergeCell ref="I6:S6"/>
    <mergeCell ref="I7:S7"/>
    <mergeCell ref="I8:S8"/>
    <mergeCell ref="B184:F184"/>
    <mergeCell ref="B185:F185"/>
    <mergeCell ref="B186:F186"/>
    <mergeCell ref="B140:T146"/>
    <mergeCell ref="B148:T149"/>
    <mergeCell ref="B151:T155"/>
    <mergeCell ref="B157:T162"/>
    <mergeCell ref="B166:T171"/>
    <mergeCell ref="B80:T80"/>
    <mergeCell ref="B58:T58"/>
    <mergeCell ref="B116:T116"/>
    <mergeCell ref="B128:T128"/>
    <mergeCell ref="B132:T136"/>
    <mergeCell ref="H62:I62"/>
    <mergeCell ref="H231:J231"/>
    <mergeCell ref="K231:M231"/>
    <mergeCell ref="N231:P231"/>
    <mergeCell ref="Q231:S231"/>
    <mergeCell ref="B203:T203"/>
    <mergeCell ref="H205:J205"/>
    <mergeCell ref="K205:M205"/>
    <mergeCell ref="N205:P205"/>
    <mergeCell ref="Q205:S205"/>
    <mergeCell ref="B213:T213"/>
    <mergeCell ref="H215:J215"/>
    <mergeCell ref="K215:M215"/>
    <mergeCell ref="N215:P215"/>
    <mergeCell ref="Q215:S215"/>
    <mergeCell ref="B229:T229"/>
    <mergeCell ref="H232:J232"/>
    <mergeCell ref="K232:M232"/>
    <mergeCell ref="N232:P232"/>
    <mergeCell ref="Q232:S232"/>
    <mergeCell ref="H233:J233"/>
    <mergeCell ref="K233:M233"/>
    <mergeCell ref="N233:P233"/>
    <mergeCell ref="Q233:S233"/>
    <mergeCell ref="H237:O237"/>
    <mergeCell ref="H239:J239"/>
    <mergeCell ref="K239:M239"/>
    <mergeCell ref="N239:P239"/>
    <mergeCell ref="Q239:S239"/>
    <mergeCell ref="P237:T237"/>
    <mergeCell ref="P252:T252"/>
    <mergeCell ref="B255:T255"/>
    <mergeCell ref="H252:O252"/>
    <mergeCell ref="C240:E240"/>
    <mergeCell ref="F240:H240"/>
    <mergeCell ref="C241:E241"/>
    <mergeCell ref="F241:H241"/>
    <mergeCell ref="C246:E246"/>
    <mergeCell ref="F246:H246"/>
    <mergeCell ref="C247:E247"/>
    <mergeCell ref="F247:H247"/>
    <mergeCell ref="H245:J245"/>
    <mergeCell ref="K245:M245"/>
    <mergeCell ref="N245:P245"/>
    <mergeCell ref="Q245:S245"/>
    <mergeCell ref="L247:M247"/>
    <mergeCell ref="M59:U78"/>
    <mergeCell ref="K289:M289"/>
    <mergeCell ref="C248:E248"/>
    <mergeCell ref="C249:E249"/>
    <mergeCell ref="C250:E250"/>
    <mergeCell ref="B281:T281"/>
    <mergeCell ref="Q283:T283"/>
    <mergeCell ref="Q287:T287"/>
    <mergeCell ref="Q285:T285"/>
    <mergeCell ref="B287:G287"/>
    <mergeCell ref="Q265:T265"/>
    <mergeCell ref="B267:T267"/>
    <mergeCell ref="B270:T278"/>
    <mergeCell ref="B261:T261"/>
    <mergeCell ref="Q263:T263"/>
    <mergeCell ref="Q264:T264"/>
    <mergeCell ref="I289:J289"/>
    <mergeCell ref="I290:J290"/>
    <mergeCell ref="N289:O289"/>
    <mergeCell ref="B305:T305"/>
    <mergeCell ref="B335:T335"/>
    <mergeCell ref="Q293:T293"/>
    <mergeCell ref="F292:H292"/>
    <mergeCell ref="T246:V246"/>
    <mergeCell ref="T247:V247"/>
    <mergeCell ref="F248:H248"/>
    <mergeCell ref="F249:H249"/>
    <mergeCell ref="F250:H250"/>
    <mergeCell ref="I247:K247"/>
    <mergeCell ref="I248:K248"/>
    <mergeCell ref="I249:K249"/>
    <mergeCell ref="I250:K250"/>
    <mergeCell ref="L248:M248"/>
    <mergeCell ref="L249:M249"/>
    <mergeCell ref="L250:M250"/>
    <mergeCell ref="N247:O247"/>
    <mergeCell ref="N248:O248"/>
    <mergeCell ref="N249:O249"/>
    <mergeCell ref="N250:O250"/>
  </mergeCells>
  <pageMargins left="0.59055118110236215" right="0.78740157480314965" top="0.59055118110236215" bottom="0.59055118110236215" header="0" footer="0"/>
  <pageSetup paperSize="9" scale="80" fitToHeight="0" orientation="portrait" r:id="rId1"/>
  <headerFooter>
    <oddHeader xml:space="preserve">&amp;C&amp;"Baskerville Old Face,Negrita"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26E2-72CB-4CA6-A6D6-666E598937A2}">
  <dimension ref="A2:W19"/>
  <sheetViews>
    <sheetView workbookViewId="0">
      <selection activeCell="E13" sqref="E13"/>
    </sheetView>
  </sheetViews>
  <sheetFormatPr baseColWidth="10" defaultRowHeight="15.75" x14ac:dyDescent="0.25"/>
  <cols>
    <col min="1" max="1" width="13.42578125" style="43" bestFit="1" customWidth="1"/>
    <col min="2" max="2" width="18.7109375" style="43" bestFit="1" customWidth="1"/>
    <col min="3" max="3" width="17.85546875" style="43" bestFit="1" customWidth="1"/>
    <col min="4" max="4" width="4" style="43" bestFit="1" customWidth="1"/>
    <col min="5" max="5" width="13.28515625" style="43" bestFit="1" customWidth="1"/>
    <col min="6" max="6" width="12.42578125" style="43" bestFit="1" customWidth="1"/>
    <col min="7" max="7" width="11.42578125" style="43"/>
    <col min="8" max="8" width="12.42578125" style="43" bestFit="1" customWidth="1"/>
    <col min="9" max="9" width="15.7109375" style="43" bestFit="1" customWidth="1"/>
    <col min="10" max="10" width="12.42578125" style="43" bestFit="1" customWidth="1"/>
    <col min="11" max="16384" width="11.42578125" style="43"/>
  </cols>
  <sheetData>
    <row r="2" spans="1:23" x14ac:dyDescent="0.25">
      <c r="A2" s="43" t="s">
        <v>255</v>
      </c>
      <c r="B2" s="89">
        <v>45583</v>
      </c>
      <c r="G2" s="78" t="s">
        <v>242</v>
      </c>
    </row>
    <row r="3" spans="1:23" x14ac:dyDescent="0.25">
      <c r="C3" s="43" t="s">
        <v>237</v>
      </c>
      <c r="E3" s="44" t="s">
        <v>238</v>
      </c>
      <c r="G3" s="78"/>
      <c r="I3" s="43" t="s">
        <v>245</v>
      </c>
    </row>
    <row r="4" spans="1:23" x14ac:dyDescent="0.25">
      <c r="B4" s="90" t="s">
        <v>210</v>
      </c>
      <c r="C4" s="91">
        <v>4.3499999999999996</v>
      </c>
      <c r="D4" s="43" t="s">
        <v>246</v>
      </c>
      <c r="E4" s="92">
        <v>1943.19</v>
      </c>
      <c r="F4" s="46">
        <f>E4*C4</f>
        <v>8452.8765000000003</v>
      </c>
      <c r="G4" s="90">
        <v>0.89700000000000002</v>
      </c>
      <c r="H4" s="46">
        <f>G4*E4</f>
        <v>1743.04143</v>
      </c>
      <c r="I4" s="46">
        <f>G4*F4</f>
        <v>7582.2302205000005</v>
      </c>
    </row>
    <row r="5" spans="1:23" x14ac:dyDescent="0.25">
      <c r="B5" s="90" t="s">
        <v>236</v>
      </c>
      <c r="C5" s="91">
        <v>100</v>
      </c>
      <c r="D5" s="43" t="s">
        <v>240</v>
      </c>
      <c r="E5" s="92">
        <v>580</v>
      </c>
      <c r="F5" s="46">
        <f t="shared" ref="F5:F7" si="0">E5*C5</f>
        <v>58000</v>
      </c>
      <c r="G5" s="91">
        <v>1</v>
      </c>
      <c r="H5" s="46">
        <f>G5*E5</f>
        <v>580</v>
      </c>
      <c r="I5" s="46">
        <f>G5*F5</f>
        <v>58000</v>
      </c>
      <c r="J5" s="46"/>
    </row>
    <row r="6" spans="1:23" x14ac:dyDescent="0.25">
      <c r="B6" s="90" t="s">
        <v>247</v>
      </c>
      <c r="C6" s="91">
        <v>1</v>
      </c>
      <c r="D6" s="43" t="s">
        <v>248</v>
      </c>
      <c r="E6" s="92">
        <v>35993</v>
      </c>
      <c r="F6" s="46">
        <f t="shared" si="0"/>
        <v>35993</v>
      </c>
      <c r="G6" s="91">
        <v>1</v>
      </c>
      <c r="H6" s="46">
        <f t="shared" ref="H6:H7" si="1">G6*E6</f>
        <v>35993</v>
      </c>
      <c r="I6" s="46">
        <f t="shared" ref="I6:I7" si="2">G6*F6</f>
        <v>35993</v>
      </c>
    </row>
    <row r="7" spans="1:23" x14ac:dyDescent="0.25">
      <c r="B7" s="90" t="s">
        <v>239</v>
      </c>
      <c r="C7" s="91">
        <v>21</v>
      </c>
      <c r="D7" s="43" t="s">
        <v>241</v>
      </c>
      <c r="E7" s="92">
        <v>62.45</v>
      </c>
      <c r="F7" s="46">
        <f t="shared" si="0"/>
        <v>1311.45</v>
      </c>
      <c r="G7" s="91">
        <v>0.89700000000000002</v>
      </c>
      <c r="H7" s="46">
        <f t="shared" si="1"/>
        <v>56.017650000000003</v>
      </c>
      <c r="I7" s="46">
        <f t="shared" si="2"/>
        <v>1176.3706500000001</v>
      </c>
    </row>
    <row r="8" spans="1:23" x14ac:dyDescent="0.25">
      <c r="C8" s="45"/>
      <c r="E8" s="44"/>
      <c r="F8" s="46"/>
      <c r="G8" s="45"/>
      <c r="H8" s="46"/>
      <c r="I8" s="46"/>
    </row>
    <row r="9" spans="1:23" x14ac:dyDescent="0.25">
      <c r="I9" s="81">
        <f>SUM(I4:I7)</f>
        <v>102751.6008705</v>
      </c>
    </row>
    <row r="12" spans="1:23" x14ac:dyDescent="0.3">
      <c r="B12" s="1" t="s">
        <v>252</v>
      </c>
      <c r="C12" s="100">
        <v>43952</v>
      </c>
      <c r="D12" s="41"/>
      <c r="E12" s="41"/>
      <c r="F12" s="41"/>
      <c r="G12" s="1"/>
      <c r="H12" s="1"/>
      <c r="I12" s="1"/>
      <c r="J12" s="1"/>
      <c r="K12" s="1"/>
      <c r="L12" s="54"/>
      <c r="M12" s="54"/>
      <c r="N12" s="54"/>
      <c r="O12" s="54"/>
      <c r="P12" s="1"/>
      <c r="Q12" s="1"/>
    </row>
    <row r="13" spans="1:23" ht="20.25" x14ac:dyDescent="0.3">
      <c r="B13" s="1"/>
      <c r="C13" s="37"/>
      <c r="D13" s="1"/>
      <c r="E13" s="38"/>
      <c r="F13" s="1"/>
      <c r="G13" s="1"/>
      <c r="H13" s="1"/>
      <c r="I13" s="1"/>
      <c r="J13" s="1"/>
      <c r="K13" s="1"/>
      <c r="L13" s="1"/>
      <c r="M13" s="1"/>
      <c r="N13" s="1"/>
      <c r="O13" s="1"/>
      <c r="P13" s="1"/>
      <c r="Q13" s="1"/>
      <c r="R13" s="39"/>
      <c r="S13" s="39"/>
      <c r="T13" s="39"/>
      <c r="U13" s="39"/>
      <c r="V13" s="1"/>
      <c r="W13" s="1"/>
    </row>
    <row r="14" spans="1:23" x14ac:dyDescent="0.25">
      <c r="B14" s="22" t="s">
        <v>253</v>
      </c>
      <c r="C14" s="88">
        <f>C12</f>
        <v>43952</v>
      </c>
      <c r="E14" s="93">
        <v>106.16200000000001</v>
      </c>
      <c r="F14" s="94" t="s">
        <v>198</v>
      </c>
      <c r="G14" s="96">
        <f>E14/E15</f>
        <v>0.78014403292181067</v>
      </c>
      <c r="K14" s="94"/>
      <c r="L14" s="94"/>
      <c r="N14" s="95"/>
      <c r="O14" s="1"/>
      <c r="P14" s="1"/>
      <c r="Q14" s="1"/>
      <c r="R14" s="1"/>
      <c r="S14" s="1"/>
      <c r="T14" s="1"/>
      <c r="U14" s="1"/>
    </row>
    <row r="15" spans="1:23" x14ac:dyDescent="0.25">
      <c r="B15" s="22" t="s">
        <v>254</v>
      </c>
      <c r="C15" s="88">
        <f>B2-30</f>
        <v>45553</v>
      </c>
      <c r="E15" s="93">
        <v>136.08000000000001</v>
      </c>
      <c r="F15" s="1"/>
      <c r="G15" s="1"/>
      <c r="J15" s="1"/>
      <c r="K15" s="1"/>
      <c r="L15" s="1"/>
      <c r="M15" s="1"/>
      <c r="N15" s="1"/>
      <c r="O15" s="1"/>
      <c r="P15" s="1"/>
      <c r="Q15" s="1"/>
      <c r="R15" s="1"/>
      <c r="S15" s="1"/>
      <c r="T15" s="1"/>
      <c r="U15" s="1"/>
    </row>
    <row r="16" spans="1:23" x14ac:dyDescent="0.25">
      <c r="B16" s="1"/>
      <c r="C16" s="1"/>
      <c r="D16" s="1"/>
      <c r="E16" s="1"/>
      <c r="F16" s="1"/>
      <c r="G16" s="1"/>
      <c r="H16" s="1"/>
      <c r="I16" s="1"/>
      <c r="J16" s="1"/>
      <c r="K16" s="1"/>
      <c r="L16" s="1"/>
      <c r="M16" s="1"/>
      <c r="N16" s="1"/>
      <c r="O16" s="1"/>
      <c r="P16" s="1"/>
      <c r="Q16" s="1"/>
      <c r="R16" s="1"/>
      <c r="S16" s="1"/>
      <c r="T16" s="1"/>
      <c r="U16" s="1"/>
    </row>
    <row r="17" spans="2:23" x14ac:dyDescent="0.25">
      <c r="B17" s="1"/>
      <c r="C17" s="1"/>
      <c r="D17" s="1"/>
      <c r="E17" s="1"/>
      <c r="F17" s="1"/>
      <c r="G17" s="1"/>
      <c r="H17" s="1"/>
      <c r="I17" s="1"/>
      <c r="J17" s="1"/>
      <c r="K17" s="1"/>
      <c r="L17" s="1"/>
      <c r="M17" s="1"/>
      <c r="N17" s="1"/>
      <c r="O17" s="1"/>
      <c r="P17" s="1"/>
      <c r="Q17" s="1"/>
      <c r="R17" s="1"/>
      <c r="S17" s="1"/>
      <c r="T17" s="1"/>
      <c r="U17" s="1"/>
    </row>
    <row r="18" spans="2:23" ht="18.75" x14ac:dyDescent="0.3">
      <c r="B18" s="1"/>
      <c r="C18" s="1"/>
      <c r="D18" s="1"/>
      <c r="E18" s="1"/>
      <c r="F18" s="40" t="s">
        <v>226</v>
      </c>
      <c r="G18" s="1"/>
      <c r="H18" s="1"/>
      <c r="I18" s="81">
        <f>I9*G14</f>
        <v>80161.048292284104</v>
      </c>
      <c r="J18" s="1"/>
      <c r="K18" s="1"/>
      <c r="L18" s="1"/>
      <c r="M18" s="1"/>
      <c r="N18" s="1"/>
      <c r="O18" s="1"/>
      <c r="P18" s="1"/>
      <c r="Q18" s="1"/>
      <c r="R18" s="55">
        <f>R10*G14</f>
        <v>0</v>
      </c>
      <c r="S18" s="55"/>
      <c r="T18" s="55"/>
      <c r="U18" s="55"/>
      <c r="V18" s="1"/>
      <c r="W18" s="1"/>
    </row>
    <row r="19" spans="2:23" x14ac:dyDescent="0.25">
      <c r="B19" s="1"/>
      <c r="C19" s="1"/>
      <c r="D19" s="1"/>
      <c r="E19" s="1"/>
      <c r="F19" s="1"/>
      <c r="G19" s="1"/>
      <c r="H19" s="1"/>
      <c r="I19" s="1"/>
      <c r="J19" s="1"/>
      <c r="K19" s="1"/>
      <c r="L19" s="1"/>
      <c r="M19" s="1"/>
      <c r="N19" s="1"/>
      <c r="O19" s="1"/>
      <c r="P19" s="1"/>
      <c r="Q19" s="1"/>
      <c r="R19" s="1"/>
      <c r="S19" s="1"/>
      <c r="T19" s="1"/>
      <c r="U19" s="1"/>
      <c r="V19" s="1"/>
      <c r="W19" s="1"/>
    </row>
  </sheetData>
  <mergeCells count="3">
    <mergeCell ref="R18:U18"/>
    <mergeCell ref="G2:G3"/>
    <mergeCell ref="L12: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Avaluo</vt:lpstr>
      <vt:lpstr>Mejoras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ADRIAN SAUCEDO MARES</dc:creator>
  <cp:lastModifiedBy>JORGE ADRIAN SAUCEDO MARES</cp:lastModifiedBy>
  <cp:lastPrinted>2024-10-19T02:30:20Z</cp:lastPrinted>
  <dcterms:created xsi:type="dcterms:W3CDTF">2024-10-19T01:59:10Z</dcterms:created>
  <dcterms:modified xsi:type="dcterms:W3CDTF">2024-10-20T21:30:07Z</dcterms:modified>
</cp:coreProperties>
</file>