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636e9f8f88445ca/Escritorio/"/>
    </mc:Choice>
  </mc:AlternateContent>
  <xr:revisionPtr revIDLastSave="13" documentId="8_{5D3918F0-DB33-4801-8025-6FABC151D360}" xr6:coauthVersionLast="47" xr6:coauthVersionMax="47" xr10:uidLastSave="{42E11AD2-0E78-4E23-8987-63AD8BE84BAC}"/>
  <bookViews>
    <workbookView xWindow="-120" yWindow="-120" windowWidth="19800" windowHeight="11760" xr2:uid="{42B167BA-F48D-45EC-B811-9C459B470F7D}"/>
  </bookViews>
  <sheets>
    <sheet name="Avalúo de mejoras" sheetId="1" r:id="rId1"/>
  </sheets>
  <definedNames>
    <definedName name="_xlnm.Print_Area" localSheetId="0">'Avalúo de mejoras'!$A$1:$H$407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4" i="1" l="1"/>
  <c r="F262" i="1"/>
  <c r="F261" i="1"/>
  <c r="F260" i="1"/>
  <c r="F259" i="1"/>
  <c r="F258" i="1"/>
  <c r="C258" i="1"/>
  <c r="F257" i="1"/>
  <c r="C257" i="1"/>
  <c r="F256" i="1"/>
  <c r="F255" i="1"/>
  <c r="F254" i="1"/>
  <c r="F253" i="1"/>
  <c r="C252" i="1"/>
  <c r="F252" i="1" s="1"/>
  <c r="F251" i="1"/>
  <c r="C250" i="1"/>
  <c r="F250" i="1" s="1"/>
  <c r="C249" i="1"/>
  <c r="F249" i="1" s="1"/>
  <c r="G131" i="1"/>
  <c r="D44" i="1"/>
  <c r="D264" i="1" l="1"/>
  <c r="G40" i="1" l="1"/>
  <c r="G284" i="1"/>
  <c r="F299" i="1" s="1"/>
  <c r="F307" i="1" s="1"/>
</calcChain>
</file>

<file path=xl/sharedStrings.xml><?xml version="1.0" encoding="utf-8"?>
<sst xmlns="http://schemas.openxmlformats.org/spreadsheetml/2006/main" count="317" uniqueCount="266">
  <si>
    <t xml:space="preserve">             AVALÚO DE MEJORAS</t>
  </si>
  <si>
    <t>Objeto del avalúo</t>
  </si>
  <si>
    <t>Estimar el valor comercial de las mejoras</t>
  </si>
  <si>
    <t>Propósito del avalúo</t>
  </si>
  <si>
    <t>Cálculo del valor de mejoras actualizado</t>
  </si>
  <si>
    <t>I. Descripción del inmueble a valuar</t>
  </si>
  <si>
    <t>Ampliación de casa de interes medio en la parte frontal, consta de cochera y cuarto dormitorio en planta baja y planta alta respectivamente.</t>
  </si>
  <si>
    <t>VALUADOR</t>
  </si>
  <si>
    <t>Nombre:</t>
  </si>
  <si>
    <t>César Humberto Madera Robles</t>
  </si>
  <si>
    <t>Cedula Prof:</t>
  </si>
  <si>
    <t>Especialidad:</t>
  </si>
  <si>
    <t>Bienes inmuebles</t>
  </si>
  <si>
    <t>Fecha de avalúo:</t>
  </si>
  <si>
    <t>18 de octubre del 2024</t>
  </si>
  <si>
    <t>PROPIETARIO/CLIENTE</t>
  </si>
  <si>
    <t>Domicilio:</t>
  </si>
  <si>
    <t>Calle Chicomóztoc No. 23 fraccionamiento Chicomóztoc Guadalupe Zacatecas</t>
  </si>
  <si>
    <t>Lote:</t>
  </si>
  <si>
    <t>Manzana:</t>
  </si>
  <si>
    <t>Régimen de propiedad:</t>
  </si>
  <si>
    <t>Privada</t>
  </si>
  <si>
    <t>Cuenta catastral:</t>
  </si>
  <si>
    <t>Sin dato</t>
  </si>
  <si>
    <t>Escritura:</t>
  </si>
  <si>
    <t>No se proporcionó</t>
  </si>
  <si>
    <t>VALOR ACTUALIZADO</t>
  </si>
  <si>
    <t>INPC Inicial</t>
  </si>
  <si>
    <t>INPC Final</t>
  </si>
  <si>
    <t>Valor actualizado de mejoras octubre 2024</t>
  </si>
  <si>
    <t>Factor de referencia</t>
  </si>
  <si>
    <t>II. CARACTERÍSTICAS URBANAS DEL INMUEBLE</t>
  </si>
  <si>
    <t>Clasificación de la zona:</t>
  </si>
  <si>
    <t>Popular</t>
  </si>
  <si>
    <t>Tipos de construcción:</t>
  </si>
  <si>
    <t>Casas unifamiliares</t>
  </si>
  <si>
    <t>Indice de saturación:</t>
  </si>
  <si>
    <t>Población:</t>
  </si>
  <si>
    <t>Media</t>
  </si>
  <si>
    <t>Contaminación ambiental:</t>
  </si>
  <si>
    <t>Normal</t>
  </si>
  <si>
    <t>Uso de suelo:</t>
  </si>
  <si>
    <t>Habitacional</t>
  </si>
  <si>
    <t>Vias de acceso e importancia:</t>
  </si>
  <si>
    <t>Calzada Siglo XXI</t>
  </si>
  <si>
    <t>Servicios públicos</t>
  </si>
  <si>
    <t>X</t>
  </si>
  <si>
    <t>Agua</t>
  </si>
  <si>
    <t>Gas natural</t>
  </si>
  <si>
    <t>Luz</t>
  </si>
  <si>
    <t>Tv por cable</t>
  </si>
  <si>
    <t>Drenaje</t>
  </si>
  <si>
    <t>Internet</t>
  </si>
  <si>
    <t>Teléfono</t>
  </si>
  <si>
    <t>Vigilancia</t>
  </si>
  <si>
    <t>Equipamiento urbano</t>
  </si>
  <si>
    <t>Parques</t>
  </si>
  <si>
    <t>Abasto</t>
  </si>
  <si>
    <t>Escuelas</t>
  </si>
  <si>
    <t>Oficinas</t>
  </si>
  <si>
    <t>Hospitales</t>
  </si>
  <si>
    <t>Pavimentos</t>
  </si>
  <si>
    <t>Guarniciones</t>
  </si>
  <si>
    <t>Banquetas</t>
  </si>
  <si>
    <t>III. TERRENO</t>
  </si>
  <si>
    <t>Colindancia de vialidades</t>
  </si>
  <si>
    <t>Norte</t>
  </si>
  <si>
    <t>Vialidad Chicomóztoc</t>
  </si>
  <si>
    <t>Este</t>
  </si>
  <si>
    <t>Parcela de temporal No.335</t>
  </si>
  <si>
    <t>Sur</t>
  </si>
  <si>
    <t>Arroyo sin nombre</t>
  </si>
  <si>
    <t>Oeste</t>
  </si>
  <si>
    <t>Vialidad Siglo XXI</t>
  </si>
  <si>
    <t>Medidas y colindancias</t>
  </si>
  <si>
    <t>6.00 m</t>
  </si>
  <si>
    <t>Calle Chicomóztoc</t>
  </si>
  <si>
    <t>Lote 25</t>
  </si>
  <si>
    <t xml:space="preserve">6.00 m </t>
  </si>
  <si>
    <t>Área de donación</t>
  </si>
  <si>
    <t>Lote 21</t>
  </si>
  <si>
    <t>Topografía y configuración</t>
  </si>
  <si>
    <t>Terreno regular plano</t>
  </si>
  <si>
    <t>Caracteristicas panorámicas</t>
  </si>
  <si>
    <t>Calle de acceso a fraccionamiento pavimentada</t>
  </si>
  <si>
    <t>Servidumbres y restricciones</t>
  </si>
  <si>
    <t>Ninguna aparentemente</t>
  </si>
  <si>
    <t>Fallas</t>
  </si>
  <si>
    <t>No se perciben fallas geologicas a la redonda de acuerdo con el Instituto Nacional de Estadistica y Geografia INEGI</t>
  </si>
  <si>
    <t>Georreferencia</t>
  </si>
  <si>
    <t>759483.32 m</t>
  </si>
  <si>
    <t>N</t>
  </si>
  <si>
    <t>22°46'12.92''</t>
  </si>
  <si>
    <t>Y</t>
  </si>
  <si>
    <t>2520303.39 m</t>
  </si>
  <si>
    <t>O</t>
  </si>
  <si>
    <t>102°28'22.21''</t>
  </si>
  <si>
    <t>IV. DESCRIPCIÓN GENERAL DEL INMUEBLE</t>
  </si>
  <si>
    <t>Superficies</t>
  </si>
  <si>
    <t>Uso actual</t>
  </si>
  <si>
    <t>Construcción tipo área construida</t>
  </si>
  <si>
    <t>Espacios construidos</t>
  </si>
  <si>
    <t>Superficie terreno</t>
  </si>
  <si>
    <t>Número de niveles</t>
  </si>
  <si>
    <t>Edad aproximada</t>
  </si>
  <si>
    <t>Vida útil remanente</t>
  </si>
  <si>
    <t>Fuente</t>
  </si>
  <si>
    <t>Planos de proyecto</t>
  </si>
  <si>
    <t>Estado conservación</t>
  </si>
  <si>
    <t>Bueno</t>
  </si>
  <si>
    <t>Calidad de proyecto</t>
  </si>
  <si>
    <t>Unidades rentables</t>
  </si>
  <si>
    <t>V. CONSIDERACIONES PREVIAS AL AVALÚO</t>
  </si>
  <si>
    <t>Ampliación de la descripción del inmueble</t>
  </si>
  <si>
    <t>Casa-habitación de dos niveles en fraccionamiento nuevo abierto sobre calle pavimentada del acceso principal.</t>
  </si>
  <si>
    <t>El solicitante manifiesta que adquirió la propiedad en el año 2020, el cual esta ejecutando mejoras a la vivienda que se encuentran en proceso de ejecución, se considerará el porcentaje de avance de las mejoras de cada una de las actividades.</t>
  </si>
  <si>
    <t xml:space="preserve">Metodología </t>
  </si>
  <si>
    <t>Enfoque de costos:</t>
  </si>
  <si>
    <t>La valuación del terreno se estima de acuerdo a la Investigación de Mercado. Se aplica el criterio y tablas de Ross-Heidecke, para la estimación de los factores de depreciación. Este enfoque considera que valor máximo del bien para el comprador con información pertinente, será la cantidad necesaria para construir o adquirir un nuevo bien de igual utilidad. Cuando el bien no es nuevo, el valor de reposición nuevo deberá ser ajustado de acuerdo a todos los métodos de apreciación y obsolescencia a la fecha del avalúo.</t>
  </si>
  <si>
    <t>Enfoque de ingresos (Valor de capitalización de rentas):</t>
  </si>
  <si>
    <t>Es el valor presente de beneficios futuros derivados de la propiedad y es generalmente medido a través de la capitalización de un nivel específico de ingresos.</t>
  </si>
  <si>
    <t>Enfoque de mercado (Valor comparativo de mercado):</t>
  </si>
  <si>
    <t>Es la cantidad estimada, en términos monetarios a partir del análisis y comparación de bienes iguales o similares al bien objeto de estudio, que han sido vendidos o que se encuentran en proceso de venta en el mercado abierto. Este análisis, para inmuebles especiales, se puede ralizar comparando superficie de construcción, habitaciones de hotel, camas de hospital, etc.</t>
  </si>
  <si>
    <t>Valor comercial</t>
  </si>
  <si>
    <t>Es el precio más probable en que se podría comercializar un bien, en las circunstancias prevalecientes a la fecha del avalúo, en un plazo razonable de exposición en una transacción llevada a cabo entre un oferente y un demandante libres de presiones, bien informados y como resultado de ponderar el valor físico, el valor de capitalización de rentas y el valor de mercado del bien que se trate.</t>
  </si>
  <si>
    <t>Comentarios generales, supuestos, exclusiones y condiciones limitantes al avalúo</t>
  </si>
  <si>
    <t>El presente análisis presupone que no existe una restricción legal en cuanto a la posesión del bien y al uso lícito del mismo. Los valores de calle y de mercado se estiman con base en la homologación de los comparables obtenidos en la investigación del mercado inmobiliario de la zona de ubicación del inmueble y zonas de características similares. La homologación considera
 las condiciones del inmueble que se analiza.</t>
  </si>
  <si>
    <t>Factores de homologación empleados</t>
  </si>
  <si>
    <t>Sup</t>
  </si>
  <si>
    <t>Superficie contruida/terreno</t>
  </si>
  <si>
    <t>Csp</t>
  </si>
  <si>
    <t>Calidad de los servicios públicos</t>
  </si>
  <si>
    <t>Neg</t>
  </si>
  <si>
    <t>Factor de negociación</t>
  </si>
  <si>
    <t>Ec</t>
  </si>
  <si>
    <t>Estado de conservación</t>
  </si>
  <si>
    <t>Fub</t>
  </si>
  <si>
    <t>Factor de ubicación dentro de la colonia</t>
  </si>
  <si>
    <t>Proy</t>
  </si>
  <si>
    <t>Tfr</t>
  </si>
  <si>
    <t>Tipo de Fracc.</t>
  </si>
  <si>
    <t>Factores de zona</t>
  </si>
  <si>
    <t>For</t>
  </si>
  <si>
    <t>Tipo</t>
  </si>
  <si>
    <t>Factor de forma</t>
  </si>
  <si>
    <t>Turística comercial</t>
  </si>
  <si>
    <t>TC</t>
  </si>
  <si>
    <t>Regular</t>
  </si>
  <si>
    <t>R</t>
  </si>
  <si>
    <t>Comercial de 1°</t>
  </si>
  <si>
    <t>C1</t>
  </si>
  <si>
    <t>Irregular 4L</t>
  </si>
  <si>
    <t>I4L</t>
  </si>
  <si>
    <t>Comercial de 2</t>
  </si>
  <si>
    <t>C2</t>
  </si>
  <si>
    <t>Irregular +4L</t>
  </si>
  <si>
    <t>I+4L</t>
  </si>
  <si>
    <t>Residencial de lujo</t>
  </si>
  <si>
    <t>RL</t>
  </si>
  <si>
    <t>Residencial de 1°</t>
  </si>
  <si>
    <t>R1</t>
  </si>
  <si>
    <t>Residencial de 2°</t>
  </si>
  <si>
    <t>R2</t>
  </si>
  <si>
    <t>Interés social</t>
  </si>
  <si>
    <t>IS</t>
  </si>
  <si>
    <t>Habitacional popular</t>
  </si>
  <si>
    <t>HP</t>
  </si>
  <si>
    <t>Fesq</t>
  </si>
  <si>
    <t>Abreviatura</t>
  </si>
  <si>
    <t>Factor de esquina</t>
  </si>
  <si>
    <t>Top</t>
  </si>
  <si>
    <t>Factor de topografía</t>
  </si>
  <si>
    <t>Interior</t>
  </si>
  <si>
    <t>INT</t>
  </si>
  <si>
    <t>Plano</t>
  </si>
  <si>
    <t>PL</t>
  </si>
  <si>
    <t>Medianero</t>
  </si>
  <si>
    <t>MED</t>
  </si>
  <si>
    <t>Ascendente</t>
  </si>
  <si>
    <t>AS</t>
  </si>
  <si>
    <t>Esquina</t>
  </si>
  <si>
    <t>ESQ</t>
  </si>
  <si>
    <t>Descendente</t>
  </si>
  <si>
    <t>DE</t>
  </si>
  <si>
    <t>Cabecero</t>
  </si>
  <si>
    <t>CAB</t>
  </si>
  <si>
    <t>Accidentado</t>
  </si>
  <si>
    <t>AC</t>
  </si>
  <si>
    <t>Manzanero</t>
  </si>
  <si>
    <t>MAN</t>
  </si>
  <si>
    <t>VI. INVESTIGACIÓN DE MERCADO</t>
  </si>
  <si>
    <t>Inmuebles en venta</t>
  </si>
  <si>
    <t>NO APLICA</t>
  </si>
  <si>
    <t>VII. APLICACIÓN DEL ENFOQUE COMPARATIVO DE MERCADO</t>
  </si>
  <si>
    <t>Terreno</t>
  </si>
  <si>
    <t>Sujeto</t>
  </si>
  <si>
    <t>Vum</t>
  </si>
  <si>
    <t>Factor de homologación</t>
  </si>
  <si>
    <t>Valor unitario del terreno homologado</t>
  </si>
  <si>
    <t>Superficie</t>
  </si>
  <si>
    <t>Precio de mercado ponderado</t>
  </si>
  <si>
    <t>$/m2</t>
  </si>
  <si>
    <t>Indiviso</t>
  </si>
  <si>
    <t>Valor del terreno</t>
  </si>
  <si>
    <t>VIII. APLICACIÓN DEL ENFOQUE DE COSTOS (VALOR FÍSICO O DIRECTO)</t>
  </si>
  <si>
    <t>Fracción</t>
  </si>
  <si>
    <t>Área</t>
  </si>
  <si>
    <t>Factor</t>
  </si>
  <si>
    <t>Valor U.</t>
  </si>
  <si>
    <t>Total</t>
  </si>
  <si>
    <t>Única</t>
  </si>
  <si>
    <t>90.00 m2</t>
  </si>
  <si>
    <t>Construcción original</t>
  </si>
  <si>
    <t>Vrn</t>
  </si>
  <si>
    <t>Edad</t>
  </si>
  <si>
    <t>Vut</t>
  </si>
  <si>
    <t>Fec</t>
  </si>
  <si>
    <t>Vnr</t>
  </si>
  <si>
    <t>91.14 m2</t>
  </si>
  <si>
    <t>Mejoras</t>
  </si>
  <si>
    <t>% Avance</t>
  </si>
  <si>
    <t>Valor avance</t>
  </si>
  <si>
    <t>Vrm</t>
  </si>
  <si>
    <t>Excavación m3</t>
  </si>
  <si>
    <t>Cimentación m3</t>
  </si>
  <si>
    <t>Piso firme m2</t>
  </si>
  <si>
    <t>Muros de block m2</t>
  </si>
  <si>
    <t>Losa de entrepiso</t>
  </si>
  <si>
    <t>Losa de azotea m2</t>
  </si>
  <si>
    <t>Enladrillado m2</t>
  </si>
  <si>
    <t>Cisterna lote</t>
  </si>
  <si>
    <t>Aplandao m2</t>
  </si>
  <si>
    <t>Plafón de yeso m2</t>
  </si>
  <si>
    <t>Instalación electrica sal</t>
  </si>
  <si>
    <t>Instalación hidrosanitaria sal</t>
  </si>
  <si>
    <t>Muebles de baño pza</t>
  </si>
  <si>
    <t>Canceleria m2</t>
  </si>
  <si>
    <t>Valor de reposición nuevo</t>
  </si>
  <si>
    <t>Valor neto de reposición</t>
  </si>
  <si>
    <t>Precios unitarios de clase</t>
  </si>
  <si>
    <t>Precios paramétricos de Varela</t>
  </si>
  <si>
    <t>IX. APLICACIÓN DEL ENFOQUE DE INGRESOS (VALOR DE CAPITALIZACIÓN DE RENTAS)</t>
  </si>
  <si>
    <t>RESULTADO DE LA APLICACIÓN DEL ENFOQUE DE INGRESOS</t>
  </si>
  <si>
    <t>VALOR DE CAPITALIZACIÓN</t>
  </si>
  <si>
    <t>X. RESUMEN DE VALORES</t>
  </si>
  <si>
    <t>Enfoque comparativo de mercado (Valor comparativo de mercado)</t>
  </si>
  <si>
    <t>Enfoque de costos (Valor físico o directo, neto de resposición)</t>
  </si>
  <si>
    <t>Enfoque de ingresos (Valor de capitalización de rentas)</t>
  </si>
  <si>
    <t>XI. CONSIDERACIONES PREVIAS A LA CONCLUSIÓN</t>
  </si>
  <si>
    <t>Declaraciones</t>
  </si>
  <si>
    <t>PARA OBTENER EL VALOR DEL TERRENO, SE REALIZÓ INVESTIGACIÓN Y HOMOLOGACIÓN CON TERRENOS DE CARACTERÍSTICAS SIMILARES. SE ESTIMA EL VALOR FÍSICO O DE REPOSICIÓN DEL INMUEBLE, FUNDADO EN ANÁLISIS DE COSTOS Y PRESUPUESTOS ACTUALIZADOS DE CONSTRUCCIONES ESPECIALES Y SIMILARES A LAS ESPECIFICADAS DEL INMUEBLE QUE SE ANALIZA PARA EL ENFOQUE DE MERCADO SE REALIZÓ INVESTIGACIÓN Y HOMOLOGACIÓN CON INMUEBLES SIMILARES EN LA LOCALIDAD</t>
  </si>
  <si>
    <t>XII. CONCLUSIÓN</t>
  </si>
  <si>
    <t>Valores actuales</t>
  </si>
  <si>
    <t>Valor actual de las mejoras</t>
  </si>
  <si>
    <t>VALORES ACTUALIZADOS OCTUBRE DEL 2024</t>
  </si>
  <si>
    <t>INPC octubre 2024</t>
  </si>
  <si>
    <t>Valor actualizado de las mejoras</t>
  </si>
  <si>
    <t>Ing. César Humberto Madera Robles</t>
  </si>
  <si>
    <t>Director Responsable de Obra DRO 32/337</t>
  </si>
  <si>
    <t>Ced. Prof. 7719337</t>
  </si>
  <si>
    <t>Especialidad valuación</t>
  </si>
  <si>
    <t>XIII. PLANO ARQUITECTÓNICO</t>
  </si>
  <si>
    <t xml:space="preserve"> </t>
  </si>
  <si>
    <t>FACTOR DE ACTUALIZACIÓN</t>
  </si>
  <si>
    <t>FACTOR REFERIDO</t>
  </si>
  <si>
    <t>XIV. REPORTE FOTOGRÁFICO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</si>
</sst>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0.00\ &quot;m&quot;"/>
    <numFmt numFmtId="165" formatCode="&quot;$&quot;#,##0.00"/>
    <numFmt numFmtId="166" formatCode="0.000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Bahnschrift Light"/>
      <family val="2"/>
    </font>
    <font>
      <b/>
      <sz val="14"/>
      <color theme="9" tint="-0.499984740745262"/>
      <name val="Bahnschrift Light"/>
      <family val="2"/>
    </font>
    <font>
      <b/>
      <sz val="12"/>
      <color theme="1"/>
      <name val="Bahnschrift Light"/>
      <family val="2"/>
    </font>
    <font>
      <sz val="12"/>
      <color rgb="FF0070C0"/>
      <name val="Bahnschrift Light"/>
      <family val="2"/>
    </font>
    <font>
      <sz val="12"/>
      <color theme="9" tint="-0.249977111117893"/>
      <name val="Bahnschrift Light"/>
      <family val="2"/>
    </font>
    <font>
      <b/>
      <sz val="10"/>
      <color theme="1"/>
      <name val="Bahnschrift Light"/>
      <family val="2"/>
    </font>
    <font>
      <sz val="10"/>
      <color theme="1"/>
      <name val="Bahnschrift Light"/>
      <family val="2"/>
    </font>
    <font>
      <b/>
      <sz val="12"/>
      <color rgb="FFFF0000"/>
      <name val="Bahnschrift Light"/>
      <family val="2"/>
    </font>
    <font>
      <b/>
      <sz val="12"/>
      <color theme="9" tint="-0.249977111117893"/>
      <name val="Bahnschrift Light"/>
      <family val="2"/>
    </font>
    <font>
      <sz val="12"/>
      <color theme="7" tint="-0.249977111117893"/>
      <name val="Bahnschrift Light"/>
      <family val="2"/>
    </font>
    <font>
      <sz val="11"/>
      <color theme="1"/>
      <name val="Bahnschrift Light"/>
      <family val="2"/>
    </font>
    <font>
      <b/>
      <sz val="10"/>
      <color theme="7" tint="-0.249977111117893"/>
      <name val="Bahnschrift Light"/>
      <family val="2"/>
    </font>
    <font>
      <b/>
      <sz val="12"/>
      <color theme="7" tint="-0.249977111117893"/>
      <name val="Bahnschrift Light"/>
      <family val="2"/>
    </font>
    <font>
      <b/>
      <sz val="10"/>
      <color rgb="FF0070C0"/>
      <name val="Bahnschrift Light"/>
      <family val="2"/>
    </font>
    <font>
      <b/>
      <sz val="12"/>
      <color rgb="FF0070C0"/>
      <name val="Bahnschrift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0" applyFont="1" applyFill="1"/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wrapText="1"/>
    </xf>
    <xf numFmtId="49" fontId="2" fillId="0" borderId="0" xfId="0" applyNumberFormat="1" applyFont="1"/>
    <xf numFmtId="17" fontId="2" fillId="0" borderId="0" xfId="0" applyNumberFormat="1" applyFont="1"/>
    <xf numFmtId="0" fontId="4" fillId="0" borderId="0" xfId="0" applyFont="1" applyAlignment="1">
      <alignment horizontal="center" vertical="center" wrapText="1"/>
    </xf>
    <xf numFmtId="2" fontId="5" fillId="0" borderId="0" xfId="0" applyNumberFormat="1" applyFont="1"/>
    <xf numFmtId="9" fontId="5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8" fillId="0" borderId="0" xfId="0" applyFont="1"/>
    <xf numFmtId="2" fontId="2" fillId="0" borderId="0" xfId="0" applyNumberFormat="1" applyFont="1" applyAlignment="1">
      <alignment horizontal="center" vertical="center"/>
    </xf>
    <xf numFmtId="9" fontId="2" fillId="0" borderId="0" xfId="2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0" xfId="0" applyFont="1"/>
    <xf numFmtId="165" fontId="2" fillId="0" borderId="0" xfId="1" applyNumberFormat="1" applyFont="1" applyAlignment="1">
      <alignment horizontal="center" vertical="center"/>
    </xf>
    <xf numFmtId="0" fontId="9" fillId="0" borderId="0" xfId="0" applyFont="1"/>
    <xf numFmtId="0" fontId="11" fillId="0" borderId="0" xfId="0" applyFont="1" applyAlignment="1">
      <alignment horizontal="right" vertical="center"/>
    </xf>
    <xf numFmtId="9" fontId="8" fillId="0" borderId="0" xfId="2" applyFont="1"/>
    <xf numFmtId="44" fontId="8" fillId="3" borderId="0" xfId="1" applyFont="1" applyFill="1" applyAlignment="1">
      <alignment horizontal="center" vertical="center"/>
    </xf>
    <xf numFmtId="44" fontId="8" fillId="0" borderId="0" xfId="1" applyFont="1"/>
    <xf numFmtId="44" fontId="8" fillId="4" borderId="0" xfId="1" applyFont="1" applyFill="1" applyAlignment="1">
      <alignment horizontal="center" vertical="center"/>
    </xf>
    <xf numFmtId="44" fontId="8" fillId="3" borderId="0" xfId="1" applyFont="1" applyFill="1"/>
    <xf numFmtId="0" fontId="12" fillId="0" borderId="0" xfId="0" applyFont="1" applyAlignment="1">
      <alignment horizontal="right"/>
    </xf>
    <xf numFmtId="44" fontId="13" fillId="0" borderId="0" xfId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2" fillId="4" borderId="0" xfId="0" applyFont="1" applyFill="1"/>
    <xf numFmtId="0" fontId="2" fillId="3" borderId="0" xfId="0" applyFont="1" applyFill="1"/>
    <xf numFmtId="0" fontId="4" fillId="2" borderId="0" xfId="0" applyFont="1" applyFill="1" applyAlignment="1">
      <alignment vertical="center"/>
    </xf>
    <xf numFmtId="166" fontId="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4" fontId="5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justify" wrapText="1"/>
    </xf>
    <xf numFmtId="0" fontId="6" fillId="0" borderId="0" xfId="0" applyFont="1" applyAlignment="1">
      <alignment horizontal="justify" vertical="center"/>
    </xf>
    <xf numFmtId="0" fontId="4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/>
    </xf>
    <xf numFmtId="44" fontId="15" fillId="0" borderId="0" xfId="1" applyFont="1" applyAlignment="1">
      <alignment horizontal="left"/>
    </xf>
    <xf numFmtId="0" fontId="6" fillId="0" borderId="0" xfId="0" applyFont="1" applyAlignment="1">
      <alignment horizontal="justify" vertical="justify" wrapText="1"/>
    </xf>
    <xf numFmtId="44" fontId="16" fillId="0" borderId="0" xfId="1" applyFont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635453</xdr:colOff>
      <xdr:row>68</xdr:row>
      <xdr:rowOff>47625</xdr:rowOff>
    </xdr:from>
    <xdr:to>
      <xdr:col>6</xdr:col>
      <xdr:colOff>617604</xdr:colOff>
      <xdr:row>80</xdr:row>
      <xdr:rowOff>101625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60E575-AA84-495F-8611-7CAA1EFA5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453" y="13182600"/>
          <a:ext cx="5135176" cy="2340000"/>
        </a:xfrm>
        <a:prstGeom prst="rect">
          <a:avLst/>
        </a:prstGeom>
      </xdr:spPr>
    </xdr:pic>
    <xdr:clientData/>
  </xdr:twoCellAnchor>
  <xdr:twoCellAnchor>
    <xdr:from>
      <xdr:col>4</xdr:col>
      <xdr:colOff>544285</xdr:colOff>
      <xdr:row>74</xdr:row>
      <xdr:rowOff>130629</xdr:rowOff>
    </xdr:from>
    <xdr:to>
      <xdr:col>4</xdr:col>
      <xdr:colOff>745671</xdr:colOff>
      <xdr:row>75</xdr:row>
      <xdr:rowOff>136072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53876D8-A964-4193-A644-368CB98B5697}"/>
            </a:ext>
          </a:extLst>
        </xdr:cNvPr>
        <xdr:cNvCxnSpPr/>
      </xdr:nvCxnSpPr>
      <xdr:spPr>
        <a:xfrm>
          <a:off x="3944710" y="14408604"/>
          <a:ext cx="201386" cy="195943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130628</xdr:colOff>
      <xdr:row>74</xdr:row>
      <xdr:rowOff>174172</xdr:rowOff>
    </xdr:from>
    <xdr:to>
      <xdr:col>5</xdr:col>
      <xdr:colOff>310242</xdr:colOff>
      <xdr:row>76</xdr:row>
      <xdr:rowOff>92529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2DF9E48-B3B9-4D72-897D-F3C638C94899}"/>
            </a:ext>
          </a:extLst>
        </xdr:cNvPr>
        <xdr:cNvCxnSpPr/>
      </xdr:nvCxnSpPr>
      <xdr:spPr>
        <a:xfrm flipH="1">
          <a:off x="4416878" y="14452147"/>
          <a:ext cx="179614" cy="299357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549728</xdr:colOff>
      <xdr:row>74</xdr:row>
      <xdr:rowOff>119743</xdr:rowOff>
    </xdr:from>
    <xdr:to>
      <xdr:col>5</xdr:col>
      <xdr:colOff>293914</xdr:colOff>
      <xdr:row>74</xdr:row>
      <xdr:rowOff>174172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42E9B06-2F90-445B-945B-597D1AC8DCC5}"/>
            </a:ext>
          </a:extLst>
        </xdr:cNvPr>
        <xdr:cNvCxnSpPr/>
      </xdr:nvCxnSpPr>
      <xdr:spPr>
        <a:xfrm>
          <a:off x="3950153" y="14397718"/>
          <a:ext cx="630011" cy="54429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729342</xdr:colOff>
      <xdr:row>75</xdr:row>
      <xdr:rowOff>130629</xdr:rowOff>
    </xdr:from>
    <xdr:to>
      <xdr:col>5</xdr:col>
      <xdr:colOff>136071</xdr:colOff>
      <xdr:row>76</xdr:row>
      <xdr:rowOff>92529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CBC1FE0A-0D4C-4AF1-A6D8-31D39FAAAC3C}"/>
            </a:ext>
          </a:extLst>
        </xdr:cNvPr>
        <xdr:cNvCxnSpPr/>
      </xdr:nvCxnSpPr>
      <xdr:spPr>
        <a:xfrm>
          <a:off x="4129767" y="14599104"/>
          <a:ext cx="292554" cy="15240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627529</xdr:colOff>
      <xdr:row>106</xdr:row>
      <xdr:rowOff>89648</xdr:rowOff>
    </xdr:from>
    <xdr:to>
      <xdr:col>6</xdr:col>
      <xdr:colOff>58029</xdr:colOff>
      <xdr:row>121</xdr:row>
      <xdr:rowOff>112148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F68BFAF-9414-4585-BFDF-5F041511B7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70479" y="20663648"/>
          <a:ext cx="3840575" cy="28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321</xdr:row>
      <xdr:rowOff>28575</xdr:rowOff>
    </xdr:from>
    <xdr:to>
      <xdr:col>3</xdr:col>
      <xdr:colOff>864228</xdr:colOff>
      <xdr:row>354</xdr:row>
      <xdr:rowOff>42075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54A5564-2048-4C70-BE1A-47546BD2F4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3350" y="71189850"/>
          <a:ext cx="3131178" cy="63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321</xdr:row>
      <xdr:rowOff>28574</xdr:rowOff>
    </xdr:from>
    <xdr:to>
      <xdr:col>7</xdr:col>
      <xdr:colOff>619418</xdr:colOff>
      <xdr:row>354</xdr:row>
      <xdr:rowOff>42074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0A2BF5C-2207-424F-B8DF-6E057B6E0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76625" y="71189849"/>
          <a:ext cx="3086393" cy="63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365</xdr:row>
      <xdr:rowOff>76200</xdr:rowOff>
    </xdr:from>
    <xdr:to>
      <xdr:col>2</xdr:col>
      <xdr:colOff>117423</xdr:colOff>
      <xdr:row>376</xdr:row>
      <xdr:rowOff>140700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8E5B12E-FFB0-40A8-9D4D-6ECA7DEF4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79619475"/>
          <a:ext cx="1622373" cy="21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9526</xdr:colOff>
      <xdr:row>365</xdr:row>
      <xdr:rowOff>76200</xdr:rowOff>
    </xdr:from>
    <xdr:to>
      <xdr:col>3</xdr:col>
      <xdr:colOff>455258</xdr:colOff>
      <xdr:row>376</xdr:row>
      <xdr:rowOff>140700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340C4A7-C62F-493B-A4FF-811EABEE9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3051" y="79619475"/>
          <a:ext cx="1312507" cy="21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457201</xdr:colOff>
      <xdr:row>365</xdr:row>
      <xdr:rowOff>76200</xdr:rowOff>
    </xdr:from>
    <xdr:to>
      <xdr:col>4</xdr:col>
      <xdr:colOff>799894</xdr:colOff>
      <xdr:row>376</xdr:row>
      <xdr:rowOff>140700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070D941-2EF7-48C0-874D-F75436D7D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1" y="79619475"/>
          <a:ext cx="1342818" cy="21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365</xdr:row>
      <xdr:rowOff>85725</xdr:rowOff>
    </xdr:from>
    <xdr:to>
      <xdr:col>7</xdr:col>
      <xdr:colOff>578816</xdr:colOff>
      <xdr:row>376</xdr:row>
      <xdr:rowOff>150225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CFAE5B4C-5964-4EDE-A202-6F58C8287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9550" y="79629000"/>
          <a:ext cx="2102816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378</xdr:row>
      <xdr:rowOff>47625</xdr:rowOff>
    </xdr:from>
    <xdr:to>
      <xdr:col>2</xdr:col>
      <xdr:colOff>482495</xdr:colOff>
      <xdr:row>390</xdr:row>
      <xdr:rowOff>101625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F4DD6E96-7464-494F-984B-245DA7A7C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82067400"/>
          <a:ext cx="1863620" cy="23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704851</xdr:colOff>
      <xdr:row>378</xdr:row>
      <xdr:rowOff>38100</xdr:rowOff>
    </xdr:from>
    <xdr:to>
      <xdr:col>4</xdr:col>
      <xdr:colOff>758381</xdr:colOff>
      <xdr:row>390</xdr:row>
      <xdr:rowOff>92100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96CBD2C-EEE6-423A-B938-FE96D1127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38376" y="82057875"/>
          <a:ext cx="1920430" cy="23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371475</xdr:colOff>
      <xdr:row>378</xdr:row>
      <xdr:rowOff>38100</xdr:rowOff>
    </xdr:from>
    <xdr:to>
      <xdr:col>7</xdr:col>
      <xdr:colOff>575875</xdr:colOff>
      <xdr:row>390</xdr:row>
      <xdr:rowOff>92100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9FCA49A5-1B1E-4C53-A90C-562A7FF99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57725" y="82057875"/>
          <a:ext cx="1861750" cy="23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394</xdr:row>
      <xdr:rowOff>104775</xdr:rowOff>
    </xdr:from>
    <xdr:to>
      <xdr:col>3</xdr:col>
      <xdr:colOff>696900</xdr:colOff>
      <xdr:row>404</xdr:row>
      <xdr:rowOff>179775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8BD2AFE8-3840-456E-9765-83BD5B690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85172550"/>
          <a:ext cx="2811450" cy="1980000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200026</xdr:colOff>
      <xdr:row>394</xdr:row>
      <xdr:rowOff>104775</xdr:rowOff>
    </xdr:from>
    <xdr:to>
      <xdr:col>7</xdr:col>
      <xdr:colOff>477193</xdr:colOff>
      <xdr:row>404</xdr:row>
      <xdr:rowOff>179775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D17C44F0-B219-41D5-B2C2-E5201A82D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00451" y="85172550"/>
          <a:ext cx="2820342" cy="1980000"/>
        </a:xfrm>
        <a:prstGeom prst="rect">
          <a:avLst/>
        </a:prstGeom>
      </xdr:spPr>
    </xdr:pic>
    <xdr:clientData/>
  </xdr:twoCellAnchor>
  <xdr:twoCellAnchor>
    <xdr:from>
      <xdr:col>0</xdr:col>
      <xdr:colOff>637442</xdr:colOff>
      <xdr:row>342</xdr:row>
      <xdr:rowOff>102577</xdr:rowOff>
    </xdr:from>
    <xdr:to>
      <xdr:col>3</xdr:col>
      <xdr:colOff>608135</xdr:colOff>
      <xdr:row>353</xdr:row>
      <xdr:rowOff>109904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58E061F6-47A9-4A59-83E4-A166E41742E5}"/>
            </a:ext>
          </a:extLst>
        </xdr:cNvPr>
        <xdr:cNvSpPr/>
      </xdr:nvSpPr>
      <xdr:spPr>
        <a:xfrm>
          <a:off x="637442" y="75264352"/>
          <a:ext cx="2370993" cy="2102827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1200">
              <a:solidFill>
                <a:srgbClr val="0070C0"/>
              </a:solidFill>
              <a:latin typeface="Bahnschrift Light" panose="020B0502040204020203" pitchFamily="34" charset="0"/>
            </a:rPr>
            <a:t>Ampliación</a:t>
          </a:r>
          <a:r>
            <a:rPr lang="es-MX" sz="1200" baseline="0">
              <a:solidFill>
                <a:srgbClr val="0070C0"/>
              </a:solidFill>
              <a:latin typeface="Bahnschrift Light" panose="020B0502040204020203" pitchFamily="34" charset="0"/>
            </a:rPr>
            <a:t> de vivienda en planta baja "cochera"                        34.60 m2</a:t>
          </a:r>
          <a:endParaRPr lang="es-MX" sz="1200">
            <a:solidFill>
              <a:srgbClr val="0070C0"/>
            </a:solidFill>
            <a:latin typeface="Bahnschrift Light" panose="020B0502040204020203" pitchFamily="34" charset="0"/>
          </a:endParaRPr>
        </a:p>
      </xdr:txBody>
    </xdr:sp>
    <xdr:clientData/>
  </xdr:twoCellAnchor>
  <xdr:twoCellAnchor>
    <xdr:from>
      <xdr:col>4</xdr:col>
      <xdr:colOff>549520</xdr:colOff>
      <xdr:row>343</xdr:row>
      <xdr:rowOff>58616</xdr:rowOff>
    </xdr:from>
    <xdr:to>
      <xdr:col>7</xdr:col>
      <xdr:colOff>490904</xdr:colOff>
      <xdr:row>353</xdr:row>
      <xdr:rowOff>7327</xdr:rowOff>
    </xdr:to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4B5736C5-C751-458E-849D-A58FF83BB833}"/>
            </a:ext>
          </a:extLst>
        </xdr:cNvPr>
        <xdr:cNvSpPr/>
      </xdr:nvSpPr>
      <xdr:spPr>
        <a:xfrm>
          <a:off x="3949945" y="75410891"/>
          <a:ext cx="2484559" cy="1853711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200">
              <a:solidFill>
                <a:srgbClr val="0070C0"/>
              </a:solidFill>
              <a:effectLst/>
              <a:latin typeface="Bahnschrift Light" panose="020B0502040204020203" pitchFamily="34" charset="0"/>
              <a:ea typeface="+mn-ea"/>
              <a:cs typeface="+mn-cs"/>
            </a:rPr>
            <a:t>Ampliación</a:t>
          </a:r>
          <a:r>
            <a:rPr lang="es-MX" sz="1200" baseline="0">
              <a:solidFill>
                <a:srgbClr val="0070C0"/>
              </a:solidFill>
              <a:effectLst/>
              <a:latin typeface="Bahnschrift Light" panose="020B0502040204020203" pitchFamily="34" charset="0"/>
              <a:ea typeface="+mn-ea"/>
              <a:cs typeface="+mn-cs"/>
            </a:rPr>
            <a:t> de vivienda en planta alta "recamara y baño con vestidor"                                 34.60 m2</a:t>
          </a:r>
          <a:endParaRPr lang="es-MX" sz="1200">
            <a:solidFill>
              <a:srgbClr val="0070C0"/>
            </a:solidFill>
            <a:effectLst/>
            <a:latin typeface="Bahnschrift Light" panose="020B0502040204020203" pitchFamily="34" charset="0"/>
          </a:endParaRPr>
        </a:p>
        <a:p>
          <a:pPr algn="l"/>
          <a:endParaRPr lang="es-MX" sz="1100"/>
        </a:p>
      </xdr:txBody>
    </xdr:sp>
    <xdr:clientData/>
  </xdr:twoCellAnchor>
  <xdr:twoCellAnchor>
    <xdr:from>
      <xdr:col>6</xdr:col>
      <xdr:colOff>73269</xdr:colOff>
      <xdr:row>340</xdr:row>
      <xdr:rowOff>0</xdr:rowOff>
    </xdr:from>
    <xdr:to>
      <xdr:col>7</xdr:col>
      <xdr:colOff>490904</xdr:colOff>
      <xdr:row>343</xdr:row>
      <xdr:rowOff>58616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7B35F3D4-96CB-4A79-B72F-310BA002419F}"/>
            </a:ext>
          </a:extLst>
        </xdr:cNvPr>
        <xdr:cNvSpPr/>
      </xdr:nvSpPr>
      <xdr:spPr>
        <a:xfrm>
          <a:off x="5226294" y="74780775"/>
          <a:ext cx="1208210" cy="630116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609599</xdr:colOff>
      <xdr:row>340</xdr:row>
      <xdr:rowOff>48987</xdr:rowOff>
    </xdr:from>
    <xdr:to>
      <xdr:col>3</xdr:col>
      <xdr:colOff>609598</xdr:colOff>
      <xdr:row>342</xdr:row>
      <xdr:rowOff>103415</xdr:rowOff>
    </xdr:to>
    <xdr:sp macro="" textlink="">
      <xdr:nvSpPr>
        <xdr:cNvPr id="22" name="Rectángulo 21">
          <a:extLst>
            <a:ext uri="{FF2B5EF4-FFF2-40B4-BE49-F238E27FC236}">
              <a16:creationId xmlns:a16="http://schemas.microsoft.com/office/drawing/2014/main" id="{8EA18511-0022-4B89-9AC3-A1CB635A50AE}"/>
            </a:ext>
          </a:extLst>
        </xdr:cNvPr>
        <xdr:cNvSpPr/>
      </xdr:nvSpPr>
      <xdr:spPr>
        <a:xfrm>
          <a:off x="2143124" y="74829762"/>
          <a:ext cx="866774" cy="435428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1</xdr:col>
      <xdr:colOff>573351</xdr:colOff>
      <xdr:row>4</xdr:row>
      <xdr:rowOff>75489</xdr:rowOff>
    </xdr:from>
    <xdr:to>
      <xdr:col>3</xdr:col>
      <xdr:colOff>507195</xdr:colOff>
      <xdr:row>14</xdr:row>
      <xdr:rowOff>150489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CDA3B14F-C0A7-4D14-BED2-8D3A090AC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6301" y="875589"/>
          <a:ext cx="1591194" cy="1980000"/>
        </a:xfrm>
        <a:prstGeom prst="rect">
          <a:avLst/>
        </a:prstGeom>
      </xdr:spPr>
    </xdr:pic>
    <xdr:clientData/>
  </xdr:twoCellAnchor>
  <xdr:twoCellAnchor editAs="oneCell">
    <xdr:from>
      <xdr:col>4</xdr:col>
      <xdr:colOff>291739</xdr:colOff>
      <xdr:row>4</xdr:row>
      <xdr:rowOff>75490</xdr:rowOff>
    </xdr:from>
    <xdr:to>
      <xdr:col>5</xdr:col>
      <xdr:colOff>758610</xdr:colOff>
      <xdr:row>14</xdr:row>
      <xdr:rowOff>150490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E5233447-B9BE-41B0-93C4-FE4888422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92164" y="875590"/>
          <a:ext cx="1352696" cy="1980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8BB35-7371-44AF-9EFB-7B8C5B2BC08B}">
  <dimension ref="A3:L364"/>
  <sheetViews>
    <sheetView tabSelected="1" view="pageBreakPreview" topLeftCell="A386" zoomScaleNormal="100" zoomScaleSheetLayoutView="100" workbookViewId="0">
      <selection activeCell="J398" sqref="J398"/>
    </sheetView>
  </sheetViews>
  <sheetFormatPr baseColWidth="10" defaultRowHeight="15" x14ac:dyDescent="0.2"/>
  <cols>
    <col min="1" max="1" width="10.42578125" style="2" customWidth="1"/>
    <col min="2" max="2" width="11" style="2" customWidth="1"/>
    <col min="3" max="3" width="12.140625" style="2" customWidth="1"/>
    <col min="4" max="4" width="14" style="2" bestFit="1" customWidth="1"/>
    <col min="5" max="5" width="12.42578125" style="2" customWidth="1"/>
    <col min="6" max="6" width="12.140625" style="2" customWidth="1"/>
    <col min="7" max="7" width="11" style="2" customWidth="1"/>
    <col min="8" max="8" width="9.85546875" style="2" customWidth="1"/>
    <col min="9" max="16384" width="11.42578125" style="2"/>
  </cols>
  <sheetData>
    <row r="3" spans="1:8" ht="18" x14ac:dyDescent="0.2">
      <c r="A3" s="1"/>
      <c r="B3" s="49" t="s">
        <v>0</v>
      </c>
      <c r="C3" s="49"/>
      <c r="D3" s="49"/>
      <c r="E3" s="49"/>
      <c r="F3" s="49"/>
      <c r="G3" s="49"/>
      <c r="H3" s="1"/>
    </row>
    <row r="4" spans="1:8" x14ac:dyDescent="0.2">
      <c r="C4" s="3"/>
      <c r="D4" s="3"/>
      <c r="E4" s="3"/>
    </row>
    <row r="5" spans="1:8" x14ac:dyDescent="0.2">
      <c r="B5" s="50"/>
      <c r="C5" s="50"/>
      <c r="D5" s="50"/>
      <c r="E5" s="50"/>
      <c r="F5" s="50"/>
      <c r="G5" s="50"/>
    </row>
    <row r="6" spans="1:8" x14ac:dyDescent="0.2">
      <c r="B6" s="50"/>
      <c r="C6" s="50"/>
      <c r="D6" s="50"/>
      <c r="E6" s="50"/>
      <c r="F6" s="50"/>
      <c r="G6" s="50"/>
    </row>
    <row r="7" spans="1:8" x14ac:dyDescent="0.2">
      <c r="B7" s="50"/>
      <c r="C7" s="50"/>
      <c r="D7" s="50"/>
      <c r="E7" s="50"/>
      <c r="F7" s="50"/>
      <c r="G7" s="50"/>
    </row>
    <row r="8" spans="1:8" x14ac:dyDescent="0.2">
      <c r="B8" s="50"/>
      <c r="C8" s="50"/>
      <c r="D8" s="50"/>
      <c r="E8" s="50"/>
      <c r="F8" s="50"/>
      <c r="G8" s="50"/>
    </row>
    <row r="9" spans="1:8" x14ac:dyDescent="0.2">
      <c r="B9" s="50"/>
      <c r="C9" s="50"/>
      <c r="D9" s="50"/>
      <c r="E9" s="50"/>
      <c r="F9" s="50"/>
      <c r="G9" s="50"/>
    </row>
    <row r="10" spans="1:8" x14ac:dyDescent="0.2">
      <c r="B10" s="50"/>
      <c r="C10" s="50"/>
      <c r="D10" s="50"/>
      <c r="E10" s="50"/>
      <c r="F10" s="50"/>
      <c r="G10" s="50"/>
    </row>
    <row r="11" spans="1:8" x14ac:dyDescent="0.2">
      <c r="B11" s="50"/>
      <c r="C11" s="50"/>
      <c r="D11" s="50"/>
      <c r="E11" s="50"/>
      <c r="F11" s="50"/>
      <c r="G11" s="50"/>
    </row>
    <row r="12" spans="1:8" x14ac:dyDescent="0.2">
      <c r="B12" s="50"/>
      <c r="C12" s="50"/>
      <c r="D12" s="50"/>
      <c r="E12" s="50"/>
      <c r="F12" s="50"/>
      <c r="G12" s="50"/>
    </row>
    <row r="13" spans="1:8" x14ac:dyDescent="0.2">
      <c r="B13" s="50"/>
      <c r="C13" s="50"/>
      <c r="D13" s="50"/>
      <c r="E13" s="50"/>
      <c r="F13" s="50"/>
      <c r="G13" s="50"/>
    </row>
    <row r="14" spans="1:8" x14ac:dyDescent="0.2">
      <c r="B14" s="50"/>
      <c r="C14" s="50"/>
      <c r="D14" s="50"/>
      <c r="E14" s="50"/>
      <c r="F14" s="50"/>
      <c r="G14" s="50"/>
    </row>
    <row r="15" spans="1:8" x14ac:dyDescent="0.2">
      <c r="B15" s="50"/>
      <c r="C15" s="50"/>
      <c r="D15" s="50"/>
      <c r="E15" s="50"/>
      <c r="F15" s="50"/>
      <c r="G15" s="50"/>
    </row>
    <row r="17" spans="1:8" x14ac:dyDescent="0.2">
      <c r="B17" s="4" t="s">
        <v>1</v>
      </c>
      <c r="D17" s="5" t="s">
        <v>2</v>
      </c>
    </row>
    <row r="18" spans="1:8" x14ac:dyDescent="0.2">
      <c r="B18" s="4" t="s">
        <v>3</v>
      </c>
      <c r="D18" s="5" t="s">
        <v>4</v>
      </c>
    </row>
    <row r="20" spans="1:8" ht="14.25" customHeight="1" x14ac:dyDescent="0.2">
      <c r="A20" s="51" t="s">
        <v>5</v>
      </c>
      <c r="B20" s="52"/>
      <c r="C20" s="52"/>
      <c r="D20" s="52"/>
      <c r="E20" s="52"/>
      <c r="F20" s="52"/>
      <c r="G20" s="52"/>
      <c r="H20" s="53"/>
    </row>
    <row r="21" spans="1:8" ht="14.25" customHeight="1" x14ac:dyDescent="0.2">
      <c r="A21" s="54"/>
      <c r="B21" s="55"/>
      <c r="C21" s="55"/>
      <c r="D21" s="55"/>
      <c r="E21" s="55"/>
      <c r="F21" s="55"/>
      <c r="G21" s="55"/>
      <c r="H21" s="56"/>
    </row>
    <row r="22" spans="1:8" x14ac:dyDescent="0.2">
      <c r="B22" s="57" t="s">
        <v>6</v>
      </c>
      <c r="C22" s="57"/>
      <c r="D22" s="57"/>
      <c r="E22" s="57"/>
      <c r="F22" s="57"/>
      <c r="G22" s="57"/>
    </row>
    <row r="23" spans="1:8" x14ac:dyDescent="0.2">
      <c r="B23" s="57"/>
      <c r="C23" s="57"/>
      <c r="D23" s="57"/>
      <c r="E23" s="57"/>
      <c r="F23" s="57"/>
      <c r="G23" s="57"/>
    </row>
    <row r="25" spans="1:8" x14ac:dyDescent="0.2">
      <c r="B25" s="58" t="s">
        <v>7</v>
      </c>
      <c r="C25" s="58"/>
      <c r="D25" s="58"/>
      <c r="E25" s="58"/>
      <c r="F25" s="58"/>
      <c r="G25" s="58"/>
    </row>
    <row r="26" spans="1:8" x14ac:dyDescent="0.2">
      <c r="B26" s="7" t="s">
        <v>8</v>
      </c>
      <c r="C26" s="5" t="s">
        <v>9</v>
      </c>
    </row>
    <row r="27" spans="1:8" x14ac:dyDescent="0.2">
      <c r="B27" s="7" t="s">
        <v>10</v>
      </c>
      <c r="C27" s="5">
        <v>7719337</v>
      </c>
    </row>
    <row r="28" spans="1:8" x14ac:dyDescent="0.2">
      <c r="B28" s="7" t="s">
        <v>11</v>
      </c>
      <c r="C28" s="5" t="s">
        <v>12</v>
      </c>
    </row>
    <row r="29" spans="1:8" x14ac:dyDescent="0.2">
      <c r="B29" s="7" t="s">
        <v>13</v>
      </c>
      <c r="C29" s="5" t="s">
        <v>14</v>
      </c>
    </row>
    <row r="31" spans="1:8" x14ac:dyDescent="0.2">
      <c r="B31" s="58" t="s">
        <v>15</v>
      </c>
      <c r="C31" s="58"/>
      <c r="D31" s="58"/>
      <c r="E31" s="58"/>
      <c r="F31" s="58"/>
      <c r="G31" s="58"/>
    </row>
    <row r="32" spans="1:8" ht="27.75" customHeight="1" x14ac:dyDescent="0.2">
      <c r="B32" s="8" t="s">
        <v>16</v>
      </c>
      <c r="C32" s="59" t="s">
        <v>17</v>
      </c>
      <c r="D32" s="59"/>
      <c r="E32" s="59"/>
      <c r="F32" s="59"/>
      <c r="G32" s="59"/>
      <c r="H32" s="9"/>
    </row>
    <row r="33" spans="1:8" x14ac:dyDescent="0.2">
      <c r="B33" s="7" t="s">
        <v>18</v>
      </c>
      <c r="C33" s="5">
        <v>12</v>
      </c>
      <c r="D33" s="5"/>
      <c r="E33" s="5"/>
      <c r="F33" s="5"/>
      <c r="G33" s="5"/>
    </row>
    <row r="34" spans="1:8" x14ac:dyDescent="0.2">
      <c r="B34" s="7" t="s">
        <v>19</v>
      </c>
      <c r="C34" s="5">
        <v>1</v>
      </c>
      <c r="D34" s="5"/>
      <c r="E34" s="5"/>
      <c r="F34" s="5"/>
      <c r="G34" s="5"/>
    </row>
    <row r="35" spans="1:8" x14ac:dyDescent="0.2">
      <c r="B35" s="7" t="s">
        <v>20</v>
      </c>
      <c r="C35" s="5" t="s">
        <v>21</v>
      </c>
      <c r="D35" s="5"/>
      <c r="E35" s="5"/>
      <c r="F35" s="5"/>
      <c r="G35" s="5"/>
    </row>
    <row r="36" spans="1:8" x14ac:dyDescent="0.2">
      <c r="B36" s="7" t="s">
        <v>22</v>
      </c>
      <c r="C36" s="5" t="s">
        <v>23</v>
      </c>
      <c r="D36" s="5"/>
      <c r="E36" s="5"/>
      <c r="F36" s="5"/>
      <c r="G36" s="5"/>
    </row>
    <row r="37" spans="1:8" x14ac:dyDescent="0.2">
      <c r="B37" s="7" t="s">
        <v>24</v>
      </c>
      <c r="C37" s="5" t="s">
        <v>25</v>
      </c>
      <c r="D37" s="5"/>
      <c r="E37" s="5"/>
      <c r="F37" s="5"/>
      <c r="G37" s="5"/>
    </row>
    <row r="39" spans="1:8" x14ac:dyDescent="0.2">
      <c r="B39" s="60" t="s">
        <v>26</v>
      </c>
      <c r="C39" s="60"/>
      <c r="D39" s="60"/>
      <c r="E39" s="60"/>
      <c r="G39" s="10"/>
      <c r="H39" s="10"/>
    </row>
    <row r="40" spans="1:8" x14ac:dyDescent="0.2">
      <c r="G40" s="61">
        <f>+D264</f>
        <v>317555.653704</v>
      </c>
      <c r="H40" s="61"/>
    </row>
    <row r="41" spans="1:8" x14ac:dyDescent="0.2">
      <c r="B41" s="2" t="s">
        <v>27</v>
      </c>
      <c r="C41" s="5">
        <v>136.08000000000001</v>
      </c>
      <c r="D41" s="11">
        <v>45575</v>
      </c>
      <c r="G41" s="61"/>
      <c r="H41" s="61"/>
    </row>
    <row r="42" spans="1:8" ht="15" customHeight="1" x14ac:dyDescent="0.2">
      <c r="B42" s="2" t="s">
        <v>28</v>
      </c>
      <c r="C42" s="5">
        <v>136.08000000000001</v>
      </c>
      <c r="D42" s="11">
        <v>45575</v>
      </c>
      <c r="G42" s="62" t="s">
        <v>29</v>
      </c>
      <c r="H42" s="62"/>
    </row>
    <row r="43" spans="1:8" x14ac:dyDescent="0.2">
      <c r="G43" s="62"/>
      <c r="H43" s="62"/>
    </row>
    <row r="44" spans="1:8" x14ac:dyDescent="0.2">
      <c r="B44" s="2" t="s">
        <v>30</v>
      </c>
      <c r="D44" s="13">
        <f>+C42/C41</f>
        <v>1</v>
      </c>
      <c r="G44" s="62"/>
      <c r="H44" s="62"/>
    </row>
    <row r="45" spans="1:8" x14ac:dyDescent="0.2">
      <c r="D45" s="5"/>
    </row>
    <row r="48" spans="1:8" x14ac:dyDescent="0.2">
      <c r="A48" s="1"/>
      <c r="B48" s="63" t="s">
        <v>31</v>
      </c>
      <c r="C48" s="63"/>
      <c r="D48" s="63"/>
      <c r="E48" s="63"/>
      <c r="F48" s="63"/>
      <c r="G48" s="63"/>
      <c r="H48" s="1"/>
    </row>
    <row r="50" spans="2:7" x14ac:dyDescent="0.2">
      <c r="C50" s="7" t="s">
        <v>32</v>
      </c>
      <c r="D50" s="5" t="s">
        <v>33</v>
      </c>
    </row>
    <row r="51" spans="2:7" x14ac:dyDescent="0.2">
      <c r="C51" s="7" t="s">
        <v>34</v>
      </c>
      <c r="D51" s="5" t="s">
        <v>35</v>
      </c>
    </row>
    <row r="52" spans="2:7" x14ac:dyDescent="0.2">
      <c r="C52" s="7" t="s">
        <v>36</v>
      </c>
      <c r="D52" s="14">
        <v>0.3</v>
      </c>
    </row>
    <row r="53" spans="2:7" x14ac:dyDescent="0.2">
      <c r="C53" s="7" t="s">
        <v>37</v>
      </c>
      <c r="D53" s="5" t="s">
        <v>38</v>
      </c>
    </row>
    <row r="54" spans="2:7" x14ac:dyDescent="0.2">
      <c r="C54" s="7" t="s">
        <v>39</v>
      </c>
      <c r="D54" s="5" t="s">
        <v>40</v>
      </c>
    </row>
    <row r="55" spans="2:7" x14ac:dyDescent="0.2">
      <c r="C55" s="7" t="s">
        <v>41</v>
      </c>
      <c r="D55" s="5" t="s">
        <v>42</v>
      </c>
    </row>
    <row r="56" spans="2:7" x14ac:dyDescent="0.2">
      <c r="C56" s="7" t="s">
        <v>43</v>
      </c>
      <c r="D56" s="5" t="s">
        <v>44</v>
      </c>
    </row>
    <row r="58" spans="2:7" x14ac:dyDescent="0.2">
      <c r="B58" s="7" t="s">
        <v>45</v>
      </c>
      <c r="C58" s="15" t="s">
        <v>46</v>
      </c>
      <c r="D58" s="5" t="s">
        <v>47</v>
      </c>
      <c r="F58" s="15" t="s">
        <v>46</v>
      </c>
      <c r="G58" s="5" t="s">
        <v>48</v>
      </c>
    </row>
    <row r="59" spans="2:7" x14ac:dyDescent="0.2">
      <c r="C59" s="15" t="s">
        <v>46</v>
      </c>
      <c r="D59" s="5" t="s">
        <v>49</v>
      </c>
      <c r="F59" s="15" t="s">
        <v>46</v>
      </c>
      <c r="G59" s="5" t="s">
        <v>50</v>
      </c>
    </row>
    <row r="60" spans="2:7" x14ac:dyDescent="0.2">
      <c r="C60" s="15" t="s">
        <v>46</v>
      </c>
      <c r="D60" s="5" t="s">
        <v>51</v>
      </c>
      <c r="F60" s="15" t="s">
        <v>46</v>
      </c>
      <c r="G60" s="5" t="s">
        <v>52</v>
      </c>
    </row>
    <row r="61" spans="2:7" x14ac:dyDescent="0.2">
      <c r="C61" s="15" t="s">
        <v>46</v>
      </c>
      <c r="D61" s="5" t="s">
        <v>53</v>
      </c>
      <c r="F61" s="15"/>
      <c r="G61" s="5" t="s">
        <v>54</v>
      </c>
    </row>
    <row r="63" spans="2:7" x14ac:dyDescent="0.2">
      <c r="B63" s="7" t="s">
        <v>55</v>
      </c>
      <c r="C63" s="15"/>
      <c r="D63" s="5" t="s">
        <v>56</v>
      </c>
      <c r="F63" s="15"/>
      <c r="G63" s="5" t="s">
        <v>57</v>
      </c>
    </row>
    <row r="64" spans="2:7" x14ac:dyDescent="0.2">
      <c r="C64" s="15" t="s">
        <v>46</v>
      </c>
      <c r="D64" s="5" t="s">
        <v>58</v>
      </c>
      <c r="F64" s="15" t="s">
        <v>46</v>
      </c>
      <c r="G64" s="5" t="s">
        <v>59</v>
      </c>
    </row>
    <row r="65" spans="3:7" x14ac:dyDescent="0.2">
      <c r="C65" s="15"/>
      <c r="D65" s="5" t="s">
        <v>60</v>
      </c>
      <c r="F65" s="15" t="s">
        <v>46</v>
      </c>
      <c r="G65" s="5" t="s">
        <v>61</v>
      </c>
    </row>
    <row r="66" spans="3:7" x14ac:dyDescent="0.2">
      <c r="C66" s="15" t="s">
        <v>46</v>
      </c>
      <c r="D66" s="5" t="s">
        <v>62</v>
      </c>
      <c r="F66" s="15" t="s">
        <v>46</v>
      </c>
      <c r="G66" s="5" t="s">
        <v>63</v>
      </c>
    </row>
    <row r="67" spans="3:7" x14ac:dyDescent="0.2">
      <c r="C67" s="16"/>
      <c r="D67" s="5"/>
      <c r="F67" s="16"/>
      <c r="G67" s="5"/>
    </row>
    <row r="83" spans="1:8" x14ac:dyDescent="0.2">
      <c r="A83" s="1"/>
      <c r="B83" s="48" t="s">
        <v>64</v>
      </c>
      <c r="C83" s="48"/>
      <c r="D83" s="48"/>
      <c r="E83" s="48"/>
      <c r="F83" s="48"/>
      <c r="G83" s="48"/>
      <c r="H83" s="1"/>
    </row>
    <row r="84" spans="1:8" x14ac:dyDescent="0.2">
      <c r="B84" s="4" t="s">
        <v>65</v>
      </c>
    </row>
    <row r="85" spans="1:8" x14ac:dyDescent="0.2">
      <c r="B85" s="2" t="s">
        <v>66</v>
      </c>
      <c r="C85" s="5" t="s">
        <v>67</v>
      </c>
      <c r="E85" s="2" t="s">
        <v>68</v>
      </c>
      <c r="F85" s="5" t="s">
        <v>69</v>
      </c>
    </row>
    <row r="86" spans="1:8" x14ac:dyDescent="0.2">
      <c r="B86" s="2" t="s">
        <v>70</v>
      </c>
      <c r="C86" s="5" t="s">
        <v>71</v>
      </c>
      <c r="E86" s="2" t="s">
        <v>72</v>
      </c>
      <c r="F86" s="5" t="s">
        <v>73</v>
      </c>
    </row>
    <row r="87" spans="1:8" x14ac:dyDescent="0.2">
      <c r="F87" s="4"/>
    </row>
    <row r="88" spans="1:8" x14ac:dyDescent="0.2">
      <c r="B88" s="4" t="s">
        <v>74</v>
      </c>
      <c r="G88" s="5"/>
    </row>
    <row r="89" spans="1:8" x14ac:dyDescent="0.2">
      <c r="B89" s="2" t="s">
        <v>66</v>
      </c>
      <c r="C89" s="5" t="s">
        <v>75</v>
      </c>
      <c r="D89" s="5" t="s">
        <v>76</v>
      </c>
      <c r="F89" s="2" t="s">
        <v>68</v>
      </c>
      <c r="G89" s="17">
        <v>17.899999999999999</v>
      </c>
      <c r="H89" s="5" t="s">
        <v>77</v>
      </c>
    </row>
    <row r="90" spans="1:8" x14ac:dyDescent="0.2">
      <c r="B90" s="2" t="s">
        <v>70</v>
      </c>
      <c r="C90" s="5" t="s">
        <v>78</v>
      </c>
      <c r="D90" s="5" t="s">
        <v>79</v>
      </c>
      <c r="F90" s="2" t="s">
        <v>72</v>
      </c>
      <c r="G90" s="17">
        <v>17.899999999999999</v>
      </c>
      <c r="H90" s="5" t="s">
        <v>80</v>
      </c>
    </row>
    <row r="94" spans="1:8" x14ac:dyDescent="0.2">
      <c r="C94" s="7" t="s">
        <v>81</v>
      </c>
      <c r="D94" s="5" t="s">
        <v>82</v>
      </c>
    </row>
    <row r="95" spans="1:8" x14ac:dyDescent="0.2">
      <c r="C95" s="7" t="s">
        <v>83</v>
      </c>
      <c r="D95" s="5" t="s">
        <v>84</v>
      </c>
    </row>
    <row r="96" spans="1:8" x14ac:dyDescent="0.2">
      <c r="C96" s="7" t="s">
        <v>85</v>
      </c>
      <c r="D96" s="5" t="s">
        <v>86</v>
      </c>
      <c r="E96" s="5"/>
    </row>
    <row r="98" spans="2:7" x14ac:dyDescent="0.2">
      <c r="B98" s="4" t="s">
        <v>87</v>
      </c>
    </row>
    <row r="100" spans="2:7" ht="30.75" customHeight="1" x14ac:dyDescent="0.2">
      <c r="B100" s="65" t="s">
        <v>88</v>
      </c>
      <c r="C100" s="65"/>
      <c r="D100" s="65"/>
      <c r="E100" s="65"/>
      <c r="F100" s="65"/>
      <c r="G100" s="65"/>
    </row>
    <row r="102" spans="2:7" x14ac:dyDescent="0.2">
      <c r="B102" s="4" t="s">
        <v>89</v>
      </c>
    </row>
    <row r="104" spans="2:7" x14ac:dyDescent="0.2">
      <c r="B104" s="7" t="s">
        <v>46</v>
      </c>
      <c r="C104" s="66" t="s">
        <v>90</v>
      </c>
      <c r="D104" s="66"/>
      <c r="E104" s="7" t="s">
        <v>91</v>
      </c>
      <c r="F104" s="66" t="s">
        <v>92</v>
      </c>
      <c r="G104" s="66"/>
    </row>
    <row r="105" spans="2:7" x14ac:dyDescent="0.2">
      <c r="B105" s="7" t="s">
        <v>93</v>
      </c>
      <c r="C105" s="66" t="s">
        <v>94</v>
      </c>
      <c r="D105" s="66"/>
      <c r="E105" s="7" t="s">
        <v>95</v>
      </c>
      <c r="F105" s="66" t="s">
        <v>96</v>
      </c>
      <c r="G105" s="66"/>
    </row>
    <row r="124" spans="1:8" x14ac:dyDescent="0.2">
      <c r="A124" s="1"/>
      <c r="B124" s="63" t="s">
        <v>97</v>
      </c>
      <c r="C124" s="63"/>
      <c r="D124" s="63"/>
      <c r="E124" s="63"/>
      <c r="F124" s="63"/>
      <c r="G124" s="63"/>
      <c r="H124" s="1"/>
    </row>
    <row r="126" spans="1:8" x14ac:dyDescent="0.2">
      <c r="B126" s="2" t="s">
        <v>98</v>
      </c>
    </row>
    <row r="127" spans="1:8" x14ac:dyDescent="0.2">
      <c r="F127" s="8" t="s">
        <v>99</v>
      </c>
      <c r="G127" s="5" t="s">
        <v>42</v>
      </c>
    </row>
    <row r="128" spans="1:8" ht="36" customHeight="1" x14ac:dyDescent="0.2">
      <c r="B128" s="65" t="s">
        <v>100</v>
      </c>
      <c r="C128" s="65"/>
      <c r="D128" s="18">
        <v>92.14</v>
      </c>
      <c r="F128" s="8" t="s">
        <v>101</v>
      </c>
      <c r="G128" s="5">
        <v>7</v>
      </c>
    </row>
    <row r="129" spans="1:8" x14ac:dyDescent="0.2">
      <c r="B129" s="67" t="s">
        <v>102</v>
      </c>
      <c r="C129" s="67"/>
      <c r="D129" s="18">
        <v>90</v>
      </c>
      <c r="F129" s="8" t="s">
        <v>103</v>
      </c>
      <c r="G129" s="5">
        <v>2</v>
      </c>
    </row>
    <row r="130" spans="1:8" x14ac:dyDescent="0.2">
      <c r="B130" s="67"/>
      <c r="C130" s="67"/>
      <c r="F130" s="8" t="s">
        <v>104</v>
      </c>
      <c r="G130" s="5">
        <v>4</v>
      </c>
    </row>
    <row r="131" spans="1:8" x14ac:dyDescent="0.2">
      <c r="F131" s="8" t="s">
        <v>105</v>
      </c>
      <c r="G131" s="5">
        <f>60-G130</f>
        <v>56</v>
      </c>
    </row>
    <row r="132" spans="1:8" x14ac:dyDescent="0.2">
      <c r="B132" s="2" t="s">
        <v>106</v>
      </c>
      <c r="C132" s="5" t="s">
        <v>107</v>
      </c>
      <c r="F132" s="8" t="s">
        <v>108</v>
      </c>
      <c r="G132" s="5" t="s">
        <v>109</v>
      </c>
    </row>
    <row r="133" spans="1:8" x14ac:dyDescent="0.2">
      <c r="F133" s="8" t="s">
        <v>110</v>
      </c>
      <c r="G133" s="5" t="s">
        <v>109</v>
      </c>
    </row>
    <row r="134" spans="1:8" x14ac:dyDescent="0.2">
      <c r="F134" s="8" t="s">
        <v>111</v>
      </c>
      <c r="G134" s="5">
        <v>1</v>
      </c>
    </row>
    <row r="137" spans="1:8" x14ac:dyDescent="0.2">
      <c r="A137" s="1"/>
      <c r="B137" s="63" t="s">
        <v>112</v>
      </c>
      <c r="C137" s="63"/>
      <c r="D137" s="63"/>
      <c r="E137" s="63"/>
      <c r="F137" s="63"/>
      <c r="G137" s="63"/>
      <c r="H137" s="1"/>
    </row>
    <row r="139" spans="1:8" x14ac:dyDescent="0.2">
      <c r="B139" s="2" t="s">
        <v>113</v>
      </c>
    </row>
    <row r="141" spans="1:8" x14ac:dyDescent="0.2">
      <c r="B141" s="57" t="s">
        <v>114</v>
      </c>
      <c r="C141" s="57"/>
      <c r="D141" s="57"/>
      <c r="E141" s="57"/>
      <c r="F141" s="57"/>
      <c r="G141" s="57"/>
    </row>
    <row r="142" spans="1:8" x14ac:dyDescent="0.2">
      <c r="B142" s="57"/>
      <c r="C142" s="57"/>
      <c r="D142" s="57"/>
      <c r="E142" s="57"/>
      <c r="F142" s="57"/>
      <c r="G142" s="57"/>
    </row>
    <row r="144" spans="1:8" ht="38.25" customHeight="1" x14ac:dyDescent="0.2">
      <c r="B144" s="68" t="s">
        <v>115</v>
      </c>
      <c r="C144" s="68"/>
      <c r="D144" s="68"/>
      <c r="E144" s="68"/>
      <c r="F144" s="68"/>
      <c r="G144" s="68"/>
    </row>
    <row r="145" spans="2:7" ht="38.25" customHeight="1" x14ac:dyDescent="0.2">
      <c r="B145" s="68"/>
      <c r="C145" s="68"/>
      <c r="D145" s="68"/>
      <c r="E145" s="68"/>
      <c r="F145" s="68"/>
      <c r="G145" s="68"/>
    </row>
    <row r="147" spans="2:7" x14ac:dyDescent="0.2">
      <c r="B147" s="4" t="s">
        <v>116</v>
      </c>
    </row>
    <row r="149" spans="2:7" x14ac:dyDescent="0.2">
      <c r="B149" s="2" t="s">
        <v>117</v>
      </c>
    </row>
    <row r="150" spans="2:7" ht="138" customHeight="1" x14ac:dyDescent="0.2">
      <c r="B150" s="64" t="s">
        <v>118</v>
      </c>
      <c r="C150" s="64"/>
      <c r="D150" s="64"/>
      <c r="E150" s="64"/>
      <c r="F150" s="64"/>
      <c r="G150" s="64"/>
    </row>
    <row r="151" spans="2:7" x14ac:dyDescent="0.2">
      <c r="B151" s="2" t="s">
        <v>119</v>
      </c>
    </row>
    <row r="152" spans="2:7" ht="44.25" customHeight="1" x14ac:dyDescent="0.2">
      <c r="B152" s="70" t="s">
        <v>120</v>
      </c>
      <c r="C152" s="70"/>
      <c r="D152" s="70"/>
      <c r="E152" s="70"/>
      <c r="F152" s="70"/>
      <c r="G152" s="70"/>
    </row>
    <row r="153" spans="2:7" x14ac:dyDescent="0.2">
      <c r="B153" s="2" t="s">
        <v>121</v>
      </c>
    </row>
    <row r="154" spans="2:7" ht="91.5" customHeight="1" x14ac:dyDescent="0.2">
      <c r="B154" s="64" t="s">
        <v>122</v>
      </c>
      <c r="C154" s="64"/>
      <c r="D154" s="64"/>
      <c r="E154" s="64"/>
      <c r="F154" s="64"/>
      <c r="G154" s="64"/>
    </row>
    <row r="155" spans="2:7" x14ac:dyDescent="0.2">
      <c r="B155" s="2" t="s">
        <v>123</v>
      </c>
    </row>
    <row r="156" spans="2:7" ht="102.75" customHeight="1" x14ac:dyDescent="0.2">
      <c r="B156" s="64" t="s">
        <v>124</v>
      </c>
      <c r="C156" s="64"/>
      <c r="D156" s="64"/>
      <c r="E156" s="64"/>
      <c r="F156" s="64"/>
      <c r="G156" s="64"/>
    </row>
    <row r="159" spans="2:7" x14ac:dyDescent="0.2">
      <c r="B159" s="2" t="s">
        <v>125</v>
      </c>
    </row>
    <row r="160" spans="2:7" ht="130.5" customHeight="1" x14ac:dyDescent="0.2">
      <c r="B160" s="64" t="s">
        <v>126</v>
      </c>
      <c r="C160" s="71"/>
      <c r="D160" s="71"/>
      <c r="E160" s="71"/>
      <c r="F160" s="71"/>
      <c r="G160" s="71"/>
    </row>
    <row r="162" spans="2:7" x14ac:dyDescent="0.2">
      <c r="B162" s="2" t="s">
        <v>127</v>
      </c>
    </row>
    <row r="164" spans="2:7" ht="30.75" customHeight="1" x14ac:dyDescent="0.2">
      <c r="B164" s="19" t="s">
        <v>128</v>
      </c>
      <c r="C164" s="65" t="s">
        <v>129</v>
      </c>
      <c r="D164" s="65"/>
      <c r="E164" s="19" t="s">
        <v>130</v>
      </c>
      <c r="F164" s="65" t="s">
        <v>131</v>
      </c>
      <c r="G164" s="65"/>
    </row>
    <row r="165" spans="2:7" ht="36" customHeight="1" x14ac:dyDescent="0.2">
      <c r="B165" s="19" t="s">
        <v>132</v>
      </c>
      <c r="C165" s="65" t="s">
        <v>133</v>
      </c>
      <c r="D165" s="65"/>
      <c r="E165" s="19" t="s">
        <v>134</v>
      </c>
      <c r="F165" s="65" t="s">
        <v>135</v>
      </c>
      <c r="G165" s="65"/>
    </row>
    <row r="166" spans="2:7" ht="36.75" customHeight="1" x14ac:dyDescent="0.2">
      <c r="B166" s="19" t="s">
        <v>136</v>
      </c>
      <c r="C166" s="65" t="s">
        <v>137</v>
      </c>
      <c r="D166" s="65"/>
      <c r="E166" s="19" t="s">
        <v>138</v>
      </c>
      <c r="F166" s="65" t="s">
        <v>110</v>
      </c>
      <c r="G166" s="65"/>
    </row>
    <row r="168" spans="2:7" ht="25.5" x14ac:dyDescent="0.2">
      <c r="B168" s="20" t="s">
        <v>139</v>
      </c>
      <c r="C168" s="21" t="s">
        <v>140</v>
      </c>
      <c r="D168" s="21" t="s">
        <v>141</v>
      </c>
      <c r="E168" s="20" t="s">
        <v>142</v>
      </c>
      <c r="F168" s="20" t="s">
        <v>143</v>
      </c>
      <c r="G168" s="21" t="s">
        <v>144</v>
      </c>
    </row>
    <row r="169" spans="2:7" x14ac:dyDescent="0.2">
      <c r="B169" s="6"/>
      <c r="C169" s="12"/>
      <c r="D169" s="12"/>
      <c r="E169" s="6"/>
      <c r="F169" s="6"/>
      <c r="G169" s="12"/>
    </row>
    <row r="170" spans="2:7" x14ac:dyDescent="0.2">
      <c r="B170" s="22" t="s">
        <v>145</v>
      </c>
      <c r="C170" s="23" t="s">
        <v>146</v>
      </c>
      <c r="D170" s="24">
        <v>1</v>
      </c>
      <c r="E170" s="23" t="s">
        <v>147</v>
      </c>
      <c r="F170" s="23" t="s">
        <v>148</v>
      </c>
      <c r="G170" s="24">
        <v>1</v>
      </c>
    </row>
    <row r="171" spans="2:7" x14ac:dyDescent="0.2">
      <c r="B171" s="22" t="s">
        <v>149</v>
      </c>
      <c r="C171" s="23" t="s">
        <v>150</v>
      </c>
      <c r="D171" s="24">
        <v>0.9</v>
      </c>
      <c r="E171" s="23" t="s">
        <v>151</v>
      </c>
      <c r="F171" s="23" t="s">
        <v>152</v>
      </c>
      <c r="G171" s="24">
        <v>0.9</v>
      </c>
    </row>
    <row r="172" spans="2:7" x14ac:dyDescent="0.2">
      <c r="B172" s="22" t="s">
        <v>153</v>
      </c>
      <c r="C172" s="23" t="s">
        <v>154</v>
      </c>
      <c r="D172" s="24">
        <v>0.8</v>
      </c>
      <c r="E172" s="23" t="s">
        <v>155</v>
      </c>
      <c r="F172" s="23" t="s">
        <v>156</v>
      </c>
      <c r="G172" s="24">
        <v>0.8</v>
      </c>
    </row>
    <row r="173" spans="2:7" x14ac:dyDescent="0.2">
      <c r="B173" s="22" t="s">
        <v>157</v>
      </c>
      <c r="C173" s="25" t="s">
        <v>158</v>
      </c>
      <c r="D173" s="26">
        <v>0.7</v>
      </c>
      <c r="E173" s="27"/>
      <c r="F173" s="27"/>
      <c r="G173" s="27"/>
    </row>
    <row r="174" spans="2:7" x14ac:dyDescent="0.2">
      <c r="B174" s="22" t="s">
        <v>159</v>
      </c>
      <c r="C174" s="25" t="s">
        <v>160</v>
      </c>
      <c r="D174" s="26">
        <v>0.6</v>
      </c>
    </row>
    <row r="175" spans="2:7" x14ac:dyDescent="0.2">
      <c r="B175" s="22" t="s">
        <v>161</v>
      </c>
      <c r="C175" s="25" t="s">
        <v>162</v>
      </c>
      <c r="D175" s="26">
        <v>0.5</v>
      </c>
    </row>
    <row r="176" spans="2:7" x14ac:dyDescent="0.2">
      <c r="B176" s="22" t="s">
        <v>163</v>
      </c>
      <c r="C176" s="25" t="s">
        <v>164</v>
      </c>
      <c r="D176" s="26">
        <v>0.4</v>
      </c>
    </row>
    <row r="177" spans="1:8" x14ac:dyDescent="0.2">
      <c r="B177" s="22" t="s">
        <v>165</v>
      </c>
      <c r="C177" s="25" t="s">
        <v>166</v>
      </c>
      <c r="D177" s="26">
        <v>0.3</v>
      </c>
    </row>
    <row r="179" spans="1:8" ht="25.5" x14ac:dyDescent="0.2">
      <c r="B179" s="21" t="s">
        <v>167</v>
      </c>
      <c r="C179" s="21" t="s">
        <v>168</v>
      </c>
      <c r="D179" s="21" t="s">
        <v>169</v>
      </c>
      <c r="E179" s="21" t="s">
        <v>170</v>
      </c>
      <c r="F179" s="21" t="s">
        <v>168</v>
      </c>
      <c r="G179" s="21" t="s">
        <v>171</v>
      </c>
      <c r="H179" s="21"/>
    </row>
    <row r="180" spans="1:8" x14ac:dyDescent="0.2">
      <c r="B180" s="21"/>
      <c r="C180" s="21"/>
      <c r="D180" s="21"/>
      <c r="E180" s="21"/>
      <c r="F180" s="21"/>
      <c r="G180" s="21"/>
      <c r="H180" s="21"/>
    </row>
    <row r="181" spans="1:8" x14ac:dyDescent="0.2">
      <c r="B181" s="23" t="s">
        <v>172</v>
      </c>
      <c r="C181" s="23" t="s">
        <v>173</v>
      </c>
      <c r="D181" s="24">
        <v>0.85</v>
      </c>
      <c r="E181" s="23" t="s">
        <v>174</v>
      </c>
      <c r="F181" s="23" t="s">
        <v>175</v>
      </c>
      <c r="G181" s="24">
        <v>1</v>
      </c>
    </row>
    <row r="182" spans="1:8" x14ac:dyDescent="0.2">
      <c r="B182" s="23" t="s">
        <v>176</v>
      </c>
      <c r="C182" s="23" t="s">
        <v>177</v>
      </c>
      <c r="D182" s="24">
        <v>1</v>
      </c>
      <c r="E182" s="23" t="s">
        <v>178</v>
      </c>
      <c r="F182" s="23" t="s">
        <v>179</v>
      </c>
      <c r="G182" s="24">
        <v>0.9</v>
      </c>
    </row>
    <row r="183" spans="1:8" x14ac:dyDescent="0.2">
      <c r="B183" s="23" t="s">
        <v>180</v>
      </c>
      <c r="C183" s="23" t="s">
        <v>181</v>
      </c>
      <c r="D183" s="24">
        <v>1.1499999999999999</v>
      </c>
      <c r="E183" s="23" t="s">
        <v>182</v>
      </c>
      <c r="F183" s="23" t="s">
        <v>183</v>
      </c>
      <c r="G183" s="24">
        <v>0.9</v>
      </c>
    </row>
    <row r="184" spans="1:8" x14ac:dyDescent="0.2">
      <c r="B184" s="23" t="s">
        <v>184</v>
      </c>
      <c r="C184" s="23" t="s">
        <v>185</v>
      </c>
      <c r="D184" s="24">
        <v>1.25</v>
      </c>
      <c r="E184" s="23" t="s">
        <v>186</v>
      </c>
      <c r="F184" s="23" t="s">
        <v>187</v>
      </c>
      <c r="G184" s="24">
        <v>0.8</v>
      </c>
    </row>
    <row r="185" spans="1:8" x14ac:dyDescent="0.2">
      <c r="B185" s="23" t="s">
        <v>188</v>
      </c>
      <c r="C185" s="23" t="s">
        <v>189</v>
      </c>
      <c r="D185" s="24">
        <v>1.35</v>
      </c>
      <c r="E185" s="23"/>
      <c r="F185" s="23"/>
      <c r="G185" s="23"/>
    </row>
    <row r="192" spans="1:8" x14ac:dyDescent="0.2">
      <c r="A192" s="1"/>
      <c r="B192" s="63" t="s">
        <v>190</v>
      </c>
      <c r="C192" s="63"/>
      <c r="D192" s="63"/>
      <c r="E192" s="63"/>
      <c r="F192" s="63"/>
      <c r="G192" s="63"/>
      <c r="H192" s="1"/>
    </row>
    <row r="194" spans="1:8" x14ac:dyDescent="0.2">
      <c r="B194" s="2" t="s">
        <v>191</v>
      </c>
    </row>
    <row r="195" spans="1:8" x14ac:dyDescent="0.2">
      <c r="C195" s="16">
        <v>1</v>
      </c>
      <c r="D195" s="16">
        <v>2</v>
      </c>
      <c r="E195" s="16">
        <v>3</v>
      </c>
      <c r="F195" s="16">
        <v>4</v>
      </c>
      <c r="G195" s="16">
        <v>5</v>
      </c>
    </row>
    <row r="197" spans="1:8" x14ac:dyDescent="0.2">
      <c r="C197" s="69" t="s">
        <v>192</v>
      </c>
      <c r="D197" s="69"/>
      <c r="E197" s="69"/>
      <c r="F197" s="69"/>
      <c r="G197" s="69"/>
    </row>
    <row r="198" spans="1:8" x14ac:dyDescent="0.2">
      <c r="C198" s="69"/>
      <c r="D198" s="69"/>
      <c r="E198" s="69"/>
      <c r="F198" s="69"/>
      <c r="G198" s="69"/>
    </row>
    <row r="203" spans="1:8" x14ac:dyDescent="0.2">
      <c r="A203" s="1"/>
      <c r="B203" s="63" t="s">
        <v>193</v>
      </c>
      <c r="C203" s="63"/>
      <c r="D203" s="63"/>
      <c r="E203" s="63"/>
      <c r="F203" s="63"/>
      <c r="G203" s="63"/>
      <c r="H203" s="1"/>
    </row>
    <row r="205" spans="1:8" x14ac:dyDescent="0.2">
      <c r="B205" s="2" t="s">
        <v>194</v>
      </c>
    </row>
    <row r="206" spans="1:8" x14ac:dyDescent="0.2">
      <c r="B206" s="16" t="s">
        <v>195</v>
      </c>
      <c r="C206" s="16">
        <v>1</v>
      </c>
      <c r="D206" s="16">
        <v>2</v>
      </c>
      <c r="E206" s="16">
        <v>3</v>
      </c>
      <c r="F206" s="16">
        <v>4</v>
      </c>
      <c r="G206" s="16">
        <v>5</v>
      </c>
    </row>
    <row r="207" spans="1:8" x14ac:dyDescent="0.2">
      <c r="B207" s="2" t="s">
        <v>196</v>
      </c>
    </row>
    <row r="208" spans="1:8" x14ac:dyDescent="0.2">
      <c r="B208" s="2" t="s">
        <v>128</v>
      </c>
    </row>
    <row r="209" spans="1:8" x14ac:dyDescent="0.2">
      <c r="B209" s="2" t="s">
        <v>132</v>
      </c>
    </row>
    <row r="210" spans="1:8" x14ac:dyDescent="0.2">
      <c r="B210" s="2" t="s">
        <v>136</v>
      </c>
    </row>
    <row r="211" spans="1:8" x14ac:dyDescent="0.2">
      <c r="B211" s="2" t="s">
        <v>130</v>
      </c>
    </row>
    <row r="212" spans="1:8" x14ac:dyDescent="0.2">
      <c r="B212" s="2" t="s">
        <v>170</v>
      </c>
    </row>
    <row r="213" spans="1:8" x14ac:dyDescent="0.2">
      <c r="B213" s="2" t="s">
        <v>142</v>
      </c>
    </row>
    <row r="214" spans="1:8" x14ac:dyDescent="0.2">
      <c r="B214" s="2" t="s">
        <v>139</v>
      </c>
    </row>
    <row r="215" spans="1:8" x14ac:dyDescent="0.2">
      <c r="B215" s="2" t="s">
        <v>167</v>
      </c>
    </row>
    <row r="216" spans="1:8" ht="33.75" customHeight="1" x14ac:dyDescent="0.2">
      <c r="A216" s="73" t="s">
        <v>197</v>
      </c>
      <c r="B216" s="73"/>
      <c r="C216" s="28">
        <v>0</v>
      </c>
      <c r="D216" s="28">
        <v>0</v>
      </c>
      <c r="E216" s="28">
        <v>0</v>
      </c>
      <c r="F216" s="28">
        <v>0</v>
      </c>
      <c r="G216" s="28">
        <v>0</v>
      </c>
    </row>
    <row r="217" spans="1:8" ht="35.25" customHeight="1" x14ac:dyDescent="0.2">
      <c r="A217" s="73" t="s">
        <v>198</v>
      </c>
      <c r="B217" s="73"/>
      <c r="C217" s="28">
        <v>0</v>
      </c>
      <c r="D217" s="28">
        <v>0</v>
      </c>
      <c r="E217" s="28">
        <v>0</v>
      </c>
      <c r="F217" s="28">
        <v>0</v>
      </c>
      <c r="G217" s="28">
        <v>0</v>
      </c>
    </row>
    <row r="219" spans="1:8" x14ac:dyDescent="0.2">
      <c r="B219" s="27" t="s">
        <v>199</v>
      </c>
      <c r="C219" s="28">
        <v>0</v>
      </c>
      <c r="F219" s="22" t="s">
        <v>200</v>
      </c>
      <c r="H219" s="2" t="s">
        <v>201</v>
      </c>
    </row>
    <row r="221" spans="1:8" x14ac:dyDescent="0.2">
      <c r="B221" s="27" t="s">
        <v>202</v>
      </c>
      <c r="C221" s="29">
        <v>1</v>
      </c>
      <c r="E221" s="22" t="s">
        <v>203</v>
      </c>
      <c r="F221" s="74" t="s">
        <v>192</v>
      </c>
      <c r="G221" s="74"/>
    </row>
    <row r="235" spans="1:8" ht="15.75" customHeight="1" x14ac:dyDescent="0.2">
      <c r="A235" s="48" t="s">
        <v>204</v>
      </c>
      <c r="B235" s="48"/>
      <c r="C235" s="48"/>
      <c r="D235" s="48"/>
      <c r="E235" s="48"/>
      <c r="F235" s="48"/>
      <c r="G235" s="48"/>
      <c r="H235" s="48"/>
    </row>
    <row r="236" spans="1:8" x14ac:dyDescent="0.2">
      <c r="B236" s="30"/>
      <c r="C236" s="30"/>
      <c r="D236" s="30"/>
      <c r="E236" s="30"/>
      <c r="F236" s="30"/>
      <c r="G236" s="30"/>
    </row>
    <row r="237" spans="1:8" x14ac:dyDescent="0.2">
      <c r="B237" s="31" t="s">
        <v>194</v>
      </c>
    </row>
    <row r="238" spans="1:8" x14ac:dyDescent="0.2">
      <c r="B238" s="2" t="s">
        <v>205</v>
      </c>
      <c r="C238" s="2" t="s">
        <v>206</v>
      </c>
      <c r="D238" s="2" t="s">
        <v>207</v>
      </c>
      <c r="E238" s="2" t="s">
        <v>208</v>
      </c>
      <c r="F238" s="2" t="s">
        <v>209</v>
      </c>
    </row>
    <row r="239" spans="1:8" x14ac:dyDescent="0.2">
      <c r="B239" s="2" t="s">
        <v>210</v>
      </c>
      <c r="C239" s="2" t="s">
        <v>211</v>
      </c>
      <c r="D239" s="2">
        <v>1</v>
      </c>
      <c r="E239" s="32">
        <v>0</v>
      </c>
      <c r="F239" s="32">
        <v>0</v>
      </c>
    </row>
    <row r="241" spans="2:12" x14ac:dyDescent="0.2">
      <c r="D241" s="2" t="s">
        <v>203</v>
      </c>
      <c r="F241" s="33" t="s">
        <v>192</v>
      </c>
    </row>
    <row r="243" spans="2:12" x14ac:dyDescent="0.2">
      <c r="B243" s="31" t="s">
        <v>212</v>
      </c>
    </row>
    <row r="244" spans="2:12" x14ac:dyDescent="0.2">
      <c r="B244" s="2" t="s">
        <v>205</v>
      </c>
      <c r="C244" s="2" t="s">
        <v>206</v>
      </c>
      <c r="D244" s="2" t="s">
        <v>208</v>
      </c>
      <c r="E244" s="2" t="s">
        <v>213</v>
      </c>
      <c r="F244" s="2" t="s">
        <v>214</v>
      </c>
      <c r="G244" s="2" t="s">
        <v>134</v>
      </c>
      <c r="H244" s="2" t="s">
        <v>215</v>
      </c>
      <c r="I244" s="2" t="s">
        <v>216</v>
      </c>
      <c r="J244" s="2" t="s">
        <v>217</v>
      </c>
    </row>
    <row r="245" spans="2:12" x14ac:dyDescent="0.2">
      <c r="B245" s="2" t="s">
        <v>210</v>
      </c>
      <c r="C245" s="2" t="s">
        <v>218</v>
      </c>
    </row>
    <row r="247" spans="2:12" x14ac:dyDescent="0.2">
      <c r="B247" s="31" t="s">
        <v>219</v>
      </c>
    </row>
    <row r="248" spans="2:12" x14ac:dyDescent="0.2">
      <c r="B248" s="16" t="s">
        <v>205</v>
      </c>
      <c r="C248" s="23" t="s">
        <v>206</v>
      </c>
      <c r="D248" s="23" t="s">
        <v>220</v>
      </c>
      <c r="E248" s="23" t="s">
        <v>208</v>
      </c>
      <c r="F248" s="23" t="s">
        <v>221</v>
      </c>
      <c r="G248" s="16" t="s">
        <v>222</v>
      </c>
      <c r="H248" s="16" t="s">
        <v>214</v>
      </c>
      <c r="I248" s="2" t="s">
        <v>134</v>
      </c>
      <c r="J248" s="2" t="s">
        <v>215</v>
      </c>
      <c r="K248" s="2" t="s">
        <v>216</v>
      </c>
      <c r="L248" s="2" t="s">
        <v>217</v>
      </c>
    </row>
    <row r="249" spans="2:12" x14ac:dyDescent="0.2">
      <c r="B249" s="34" t="s">
        <v>223</v>
      </c>
      <c r="C249" s="24">
        <f>(5.84+5.84+6)*0.4*0.8</f>
        <v>5.6576000000000004</v>
      </c>
      <c r="D249" s="35">
        <v>1</v>
      </c>
      <c r="E249" s="36">
        <v>223.29</v>
      </c>
      <c r="F249" s="37">
        <f>+E249*D249*C249</f>
        <v>1263.2855039999999</v>
      </c>
    </row>
    <row r="250" spans="2:12" x14ac:dyDescent="0.2">
      <c r="B250" s="34" t="s">
        <v>224</v>
      </c>
      <c r="C250" s="24">
        <f>(5.84+5.84+6)*0.4*0.8</f>
        <v>5.6576000000000004</v>
      </c>
      <c r="D250" s="35">
        <v>1</v>
      </c>
      <c r="E250" s="36">
        <v>1359.25</v>
      </c>
      <c r="F250" s="37">
        <f t="shared" ref="F250:F262" si="0">+E250*D250*C250</f>
        <v>7690.0928000000004</v>
      </c>
    </row>
    <row r="251" spans="2:12" x14ac:dyDescent="0.2">
      <c r="B251" s="34" t="s">
        <v>225</v>
      </c>
      <c r="C251" s="24">
        <v>34.6</v>
      </c>
      <c r="D251" s="35">
        <v>1</v>
      </c>
      <c r="E251" s="38">
        <v>579.33000000000004</v>
      </c>
      <c r="F251" s="37">
        <f t="shared" si="0"/>
        <v>20044.818000000003</v>
      </c>
    </row>
    <row r="252" spans="2:12" x14ac:dyDescent="0.2">
      <c r="B252" s="34" t="s">
        <v>226</v>
      </c>
      <c r="C252" s="24">
        <f>+(5.84+5.84+6)*2.8*2</f>
        <v>99.007999999999996</v>
      </c>
      <c r="D252" s="35">
        <v>1</v>
      </c>
      <c r="E252" s="38">
        <v>587.54999999999995</v>
      </c>
      <c r="F252" s="37">
        <f t="shared" si="0"/>
        <v>58172.150399999991</v>
      </c>
    </row>
    <row r="253" spans="2:12" x14ac:dyDescent="0.2">
      <c r="B253" s="34" t="s">
        <v>227</v>
      </c>
      <c r="C253" s="24">
        <v>34.6</v>
      </c>
      <c r="D253" s="35">
        <v>1</v>
      </c>
      <c r="E253" s="38">
        <v>1294.21</v>
      </c>
      <c r="F253" s="37">
        <f t="shared" si="0"/>
        <v>44779.666000000005</v>
      </c>
    </row>
    <row r="254" spans="2:12" x14ac:dyDescent="0.2">
      <c r="B254" s="34" t="s">
        <v>228</v>
      </c>
      <c r="C254" s="24">
        <v>34.6</v>
      </c>
      <c r="D254" s="35">
        <v>1</v>
      </c>
      <c r="E254" s="38">
        <v>1294.21</v>
      </c>
      <c r="F254" s="37">
        <f t="shared" si="0"/>
        <v>44779.666000000005</v>
      </c>
    </row>
    <row r="255" spans="2:12" x14ac:dyDescent="0.2">
      <c r="B255" s="34" t="s">
        <v>229</v>
      </c>
      <c r="C255" s="24">
        <v>32.200000000000003</v>
      </c>
      <c r="D255" s="35">
        <v>0.85</v>
      </c>
      <c r="E255" s="38">
        <v>589.01</v>
      </c>
      <c r="F255" s="37">
        <f t="shared" si="0"/>
        <v>16121.203700000002</v>
      </c>
    </row>
    <row r="256" spans="2:12" x14ac:dyDescent="0.2">
      <c r="B256" s="34" t="s">
        <v>230</v>
      </c>
      <c r="C256" s="24">
        <v>1</v>
      </c>
      <c r="D256" s="35">
        <v>0.92</v>
      </c>
      <c r="E256" s="38">
        <v>94447.17</v>
      </c>
      <c r="F256" s="37">
        <f t="shared" si="0"/>
        <v>86891.396399999998</v>
      </c>
    </row>
    <row r="257" spans="1:8" x14ac:dyDescent="0.2">
      <c r="B257" s="34" t="s">
        <v>231</v>
      </c>
      <c r="C257" s="24">
        <f>+(5.84+5.84+6)*2.8*2</f>
        <v>99.007999999999996</v>
      </c>
      <c r="D257" s="35">
        <v>0.87</v>
      </c>
      <c r="E257" s="38">
        <v>363.35</v>
      </c>
      <c r="F257" s="37">
        <f>+E257*D257*C258</f>
        <v>21875.123400000004</v>
      </c>
    </row>
    <row r="258" spans="1:8" x14ac:dyDescent="0.2">
      <c r="B258" s="34" t="s">
        <v>232</v>
      </c>
      <c r="C258" s="24">
        <f>+C253+C254</f>
        <v>69.2</v>
      </c>
      <c r="D258" s="35">
        <v>1</v>
      </c>
      <c r="E258" s="38">
        <v>434.16</v>
      </c>
      <c r="F258" s="37">
        <f>+E258*D258*C259</f>
        <v>6512.4000000000005</v>
      </c>
    </row>
    <row r="259" spans="1:8" x14ac:dyDescent="0.2">
      <c r="B259" s="34" t="s">
        <v>233</v>
      </c>
      <c r="C259" s="24">
        <v>15</v>
      </c>
      <c r="D259" s="35">
        <v>0.45</v>
      </c>
      <c r="E259" s="38">
        <v>909.89</v>
      </c>
      <c r="F259" s="37">
        <f t="shared" si="0"/>
        <v>6141.7574999999997</v>
      </c>
    </row>
    <row r="260" spans="1:8" x14ac:dyDescent="0.2">
      <c r="B260" s="34" t="s">
        <v>234</v>
      </c>
      <c r="C260" s="24">
        <v>4</v>
      </c>
      <c r="D260" s="35">
        <v>0.55000000000000004</v>
      </c>
      <c r="E260" s="39">
        <v>1492.77</v>
      </c>
      <c r="F260" s="37">
        <f t="shared" si="0"/>
        <v>3284.0940000000001</v>
      </c>
    </row>
    <row r="261" spans="1:8" x14ac:dyDescent="0.2">
      <c r="B261" s="34" t="s">
        <v>235</v>
      </c>
      <c r="C261" s="24">
        <v>3</v>
      </c>
      <c r="D261" s="35">
        <v>0</v>
      </c>
      <c r="E261" s="39">
        <v>3159.52</v>
      </c>
      <c r="F261" s="37">
        <f t="shared" si="0"/>
        <v>0</v>
      </c>
    </row>
    <row r="262" spans="1:8" x14ac:dyDescent="0.2">
      <c r="B262" s="34" t="s">
        <v>236</v>
      </c>
      <c r="C262" s="24">
        <v>77.5</v>
      </c>
      <c r="D262" s="35">
        <v>0</v>
      </c>
      <c r="E262" s="39">
        <v>4196</v>
      </c>
      <c r="F262" s="37">
        <f t="shared" si="0"/>
        <v>0</v>
      </c>
    </row>
    <row r="264" spans="1:8" x14ac:dyDescent="0.2">
      <c r="C264" s="40" t="s">
        <v>237</v>
      </c>
      <c r="D264" s="41">
        <f>+SUM(F249:F262)</f>
        <v>317555.653704</v>
      </c>
      <c r="F264" s="40" t="s">
        <v>238</v>
      </c>
      <c r="G264" s="42">
        <v>0</v>
      </c>
    </row>
    <row r="265" spans="1:8" x14ac:dyDescent="0.2">
      <c r="C265" s="40"/>
      <c r="D265" s="41"/>
      <c r="F265" s="40"/>
      <c r="G265" s="42"/>
    </row>
    <row r="266" spans="1:8" x14ac:dyDescent="0.2">
      <c r="A266" s="43"/>
      <c r="B266" s="2" t="s">
        <v>239</v>
      </c>
      <c r="C266" s="40"/>
      <c r="D266" s="41"/>
      <c r="F266" s="40"/>
      <c r="G266" s="42"/>
    </row>
    <row r="267" spans="1:8" x14ac:dyDescent="0.2">
      <c r="A267" s="44"/>
      <c r="B267" s="2" t="s">
        <v>240</v>
      </c>
      <c r="C267" s="40"/>
      <c r="D267" s="41"/>
      <c r="F267" s="40"/>
      <c r="G267" s="42"/>
    </row>
    <row r="269" spans="1:8" ht="31.5" customHeight="1" x14ac:dyDescent="0.2">
      <c r="A269" s="1"/>
      <c r="B269" s="72" t="s">
        <v>241</v>
      </c>
      <c r="C269" s="72"/>
      <c r="D269" s="72"/>
      <c r="E269" s="72"/>
      <c r="F269" s="72"/>
      <c r="G269" s="72"/>
      <c r="H269" s="45"/>
    </row>
    <row r="271" spans="1:8" x14ac:dyDescent="0.2">
      <c r="B271" s="2" t="s">
        <v>242</v>
      </c>
    </row>
    <row r="273" spans="1:8" x14ac:dyDescent="0.2">
      <c r="E273" s="7" t="s">
        <v>243</v>
      </c>
      <c r="F273" s="74" t="s">
        <v>192</v>
      </c>
      <c r="G273" s="74"/>
    </row>
    <row r="280" spans="1:8" x14ac:dyDescent="0.2">
      <c r="A280" s="1"/>
      <c r="B280" s="72" t="s">
        <v>244</v>
      </c>
      <c r="C280" s="72"/>
      <c r="D280" s="72"/>
      <c r="E280" s="72"/>
      <c r="F280" s="72"/>
      <c r="G280" s="72"/>
      <c r="H280" s="1"/>
    </row>
    <row r="282" spans="1:8" x14ac:dyDescent="0.2">
      <c r="B282" s="27" t="s">
        <v>245</v>
      </c>
      <c r="G282" s="33" t="s">
        <v>192</v>
      </c>
    </row>
    <row r="284" spans="1:8" x14ac:dyDescent="0.2">
      <c r="B284" s="27" t="s">
        <v>246</v>
      </c>
      <c r="G284" s="75">
        <f>+D264</f>
        <v>317555.653704</v>
      </c>
      <c r="H284" s="75"/>
    </row>
    <row r="286" spans="1:8" x14ac:dyDescent="0.2">
      <c r="B286" s="27" t="s">
        <v>247</v>
      </c>
      <c r="G286" s="33" t="s">
        <v>192</v>
      </c>
    </row>
    <row r="290" spans="1:8" x14ac:dyDescent="0.2">
      <c r="A290" s="1"/>
      <c r="B290" s="72" t="s">
        <v>248</v>
      </c>
      <c r="C290" s="72"/>
      <c r="D290" s="72"/>
      <c r="E290" s="72"/>
      <c r="F290" s="72"/>
      <c r="G290" s="72"/>
      <c r="H290" s="1"/>
    </row>
    <row r="292" spans="1:8" x14ac:dyDescent="0.2">
      <c r="B292" s="2" t="s">
        <v>249</v>
      </c>
    </row>
    <row r="293" spans="1:8" ht="138" customHeight="1" x14ac:dyDescent="0.2">
      <c r="B293" s="76" t="s">
        <v>250</v>
      </c>
      <c r="C293" s="76"/>
      <c r="D293" s="76"/>
      <c r="E293" s="76"/>
      <c r="F293" s="76"/>
      <c r="G293" s="76"/>
    </row>
    <row r="295" spans="1:8" x14ac:dyDescent="0.2">
      <c r="A295" s="1"/>
      <c r="B295" s="72" t="s">
        <v>251</v>
      </c>
      <c r="C295" s="72"/>
      <c r="D295" s="72"/>
      <c r="E295" s="72"/>
      <c r="F295" s="72"/>
      <c r="G295" s="72"/>
      <c r="H295" s="1"/>
    </row>
    <row r="297" spans="1:8" x14ac:dyDescent="0.2">
      <c r="B297" s="2" t="s">
        <v>252</v>
      </c>
    </row>
    <row r="299" spans="1:8" x14ac:dyDescent="0.2">
      <c r="C299" s="2" t="s">
        <v>253</v>
      </c>
      <c r="F299" s="77">
        <f>+G284</f>
        <v>317555.653704</v>
      </c>
      <c r="G299" s="77"/>
    </row>
    <row r="302" spans="1:8" x14ac:dyDescent="0.2">
      <c r="B302" s="2" t="s">
        <v>254</v>
      </c>
    </row>
    <row r="304" spans="1:8" x14ac:dyDescent="0.2">
      <c r="B304" s="2" t="s">
        <v>255</v>
      </c>
      <c r="D304" s="46">
        <v>1</v>
      </c>
      <c r="E304" s="2" t="s">
        <v>207</v>
      </c>
      <c r="F304" s="78">
        <f>+D304/D305</f>
        <v>1</v>
      </c>
    </row>
    <row r="305" spans="1:8" x14ac:dyDescent="0.2">
      <c r="B305" s="2" t="s">
        <v>255</v>
      </c>
      <c r="D305" s="46">
        <v>1</v>
      </c>
      <c r="F305" s="78"/>
    </row>
    <row r="307" spans="1:8" x14ac:dyDescent="0.2">
      <c r="B307" s="2" t="s">
        <v>256</v>
      </c>
      <c r="F307" s="77">
        <f>+F304*F299</f>
        <v>317555.653704</v>
      </c>
      <c r="G307" s="77"/>
    </row>
    <row r="310" spans="1:8" x14ac:dyDescent="0.2">
      <c r="D310" s="47" t="s">
        <v>7</v>
      </c>
    </row>
    <row r="311" spans="1:8" x14ac:dyDescent="0.2">
      <c r="D311" s="47" t="s">
        <v>257</v>
      </c>
    </row>
    <row r="312" spans="1:8" x14ac:dyDescent="0.2">
      <c r="D312" s="47" t="s">
        <v>258</v>
      </c>
    </row>
    <row r="313" spans="1:8" x14ac:dyDescent="0.2">
      <c r="D313" s="47" t="s">
        <v>259</v>
      </c>
    </row>
    <row r="314" spans="1:8" x14ac:dyDescent="0.2">
      <c r="D314" s="47" t="s">
        <v>260</v>
      </c>
    </row>
    <row r="318" spans="1:8" x14ac:dyDescent="0.2">
      <c r="A318" s="1"/>
      <c r="B318" s="63" t="s">
        <v>261</v>
      </c>
      <c r="C318" s="63"/>
      <c r="D318" s="63"/>
      <c r="E318" s="63"/>
      <c r="F318" s="63"/>
      <c r="G318" s="63"/>
      <c r="H318" s="1"/>
    </row>
    <row r="320" spans="1:8" x14ac:dyDescent="0.2">
      <c r="G320" s="2" t="s">
        <v>262</v>
      </c>
    </row>
    <row r="329" spans="12:12" x14ac:dyDescent="0.2">
      <c r="L329" s="2" t="s">
        <v>263</v>
      </c>
    </row>
    <row r="330" spans="12:12" x14ac:dyDescent="0.2">
      <c r="L330" s="2" t="s">
        <v>264</v>
      </c>
    </row>
    <row r="364" spans="1:8" x14ac:dyDescent="0.2">
      <c r="A364" s="1"/>
      <c r="B364" s="63" t="s">
        <v>265</v>
      </c>
      <c r="C364" s="63"/>
      <c r="D364" s="63"/>
      <c r="E364" s="63"/>
      <c r="F364" s="63"/>
      <c r="G364" s="63"/>
      <c r="H364" s="1"/>
    </row>
  </sheetData>
  <mergeCells count="53">
    <mergeCell ref="F299:G299"/>
    <mergeCell ref="F304:F305"/>
    <mergeCell ref="F307:G307"/>
    <mergeCell ref="B318:G318"/>
    <mergeCell ref="B364:G364"/>
    <mergeCell ref="B295:G295"/>
    <mergeCell ref="B203:G203"/>
    <mergeCell ref="A216:B216"/>
    <mergeCell ref="A217:B217"/>
    <mergeCell ref="F221:G221"/>
    <mergeCell ref="A235:H235"/>
    <mergeCell ref="B269:G269"/>
    <mergeCell ref="F273:G273"/>
    <mergeCell ref="B280:G280"/>
    <mergeCell ref="G284:H284"/>
    <mergeCell ref="B290:G290"/>
    <mergeCell ref="B293:G293"/>
    <mergeCell ref="C197:G198"/>
    <mergeCell ref="B152:G152"/>
    <mergeCell ref="B154:G154"/>
    <mergeCell ref="B156:G156"/>
    <mergeCell ref="B160:G160"/>
    <mergeCell ref="C164:D164"/>
    <mergeCell ref="F164:G164"/>
    <mergeCell ref="C165:D165"/>
    <mergeCell ref="F165:G165"/>
    <mergeCell ref="C166:D166"/>
    <mergeCell ref="F166:G166"/>
    <mergeCell ref="B192:G192"/>
    <mergeCell ref="B150:G150"/>
    <mergeCell ref="B100:G100"/>
    <mergeCell ref="C104:D104"/>
    <mergeCell ref="F104:G104"/>
    <mergeCell ref="C105:D105"/>
    <mergeCell ref="F105:G105"/>
    <mergeCell ref="B124:G124"/>
    <mergeCell ref="B128:C128"/>
    <mergeCell ref="B129:C130"/>
    <mergeCell ref="B137:G137"/>
    <mergeCell ref="B141:G142"/>
    <mergeCell ref="B144:G145"/>
    <mergeCell ref="B83:G83"/>
    <mergeCell ref="B3:G3"/>
    <mergeCell ref="B5:G15"/>
    <mergeCell ref="A20:H21"/>
    <mergeCell ref="B22:G23"/>
    <mergeCell ref="B25:G25"/>
    <mergeCell ref="B31:G31"/>
    <mergeCell ref="C32:G32"/>
    <mergeCell ref="B39:E39"/>
    <mergeCell ref="G40:H41"/>
    <mergeCell ref="G42:H44"/>
    <mergeCell ref="B48:G48"/>
  </mergeCells>
  <pageMargins left="0.59055118110236227" right="0.59055118110236227" top="0.59055118110236227" bottom="0.59055118110236227" header="0.29527559055118113" footer="0.29527559055118113"/>
  <pageSetup orientation="portrait" verticalDpi="0" r:id="rId1"/>
  <headerFooter>
    <oddHeader>&amp;L&amp;G
&amp;R&amp;"Bahnschrift Light,Light Negrita Cursiva"&amp;10Ing. César Humberto Madera Robles
RFC: MARC871025ED0
Ced. Prof. 7719337</oddHeader>
    <oddFooter>&amp;R&amp;P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Avalúo de mejoras</vt:lpstr>
      <vt:lpstr>'Avalúo de mejoras'!Área_de_impresión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Madera</dc:creator>
  <cp:lastModifiedBy>Ing. Madera</cp:lastModifiedBy>
  <cp:lastPrinted>2024-10-20T22:00:55Z</cp:lastPrinted>
  <dcterms:created xsi:type="dcterms:W3CDTF">2024-10-20T21:59:19Z</dcterms:created>
  <dcterms:modified xsi:type="dcterms:W3CDTF">2024-10-20T22:08:53Z</dcterms:modified>
</cp:coreProperties>
</file>