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G10" i="1"/>
  <c r="G9" i="1"/>
  <c r="E9" i="1"/>
  <c r="E10" i="1"/>
  <c r="AI3" i="1"/>
  <c r="R2" i="1" l="1"/>
  <c r="R1" i="1"/>
  <c r="AJ10" i="1" l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3" i="1" l="1"/>
  <c r="D12" i="1"/>
  <c r="D11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9" i="1" l="1"/>
  <c r="D10" i="1"/>
  <c r="P12" i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<sst xmlns="http://schemas.openxmlformats.org/spreadsheetml/2006/main" count="103" uniqueCount="87">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</sst>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R1" workbookViewId="0">
      <selection activeCell="AI15" sqref="AI15"/>
    </sheetView>
  </sheetViews>
  <sheetFormatPr baseColWidth="10" defaultColWidth="11.25" defaultRowHeight="14.25"/>
  <cols>
    <col min="1" max="1" width="11.25" style="1"/>
    <col min="2" max="2" width="24.125" style="1" bestFit="1" customWidth="1"/>
    <col min="3" max="4" width="11.25" style="1"/>
    <col min="5" max="5" width="12.625" style="1" bestFit="1" customWidth="1"/>
    <col min="6" max="16384" width="11.25" style="1"/>
  </cols>
  <sheetData>
    <row r="1" spans="1:36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 ht="15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 ht="15">
      <c r="B3" s="7"/>
      <c r="R3" s="17"/>
      <c r="AF3" s="4" t="s">
        <v>78</v>
      </c>
      <c r="AG3" s="1" t="s">
        <v>73</v>
      </c>
      <c r="AI3" s="17">
        <f>AI1+AI2</f>
        <v>1489.56</v>
      </c>
    </row>
    <row r="4" spans="1:36" ht="15">
      <c r="B4" s="7"/>
      <c r="R4" s="17"/>
      <c r="AF4" s="4" t="s">
        <v>80</v>
      </c>
      <c r="AG4" s="1" t="s">
        <v>74</v>
      </c>
      <c r="AI4" s="17">
        <v>1066.05</v>
      </c>
    </row>
    <row r="5" spans="1:36" ht="15">
      <c r="B5" s="7"/>
      <c r="R5" s="17"/>
      <c r="AF5" s="4" t="s">
        <v>79</v>
      </c>
      <c r="AG5" s="1" t="s">
        <v>75</v>
      </c>
      <c r="AI5" s="17">
        <v>1331.37</v>
      </c>
    </row>
    <row r="7" spans="1:36" ht="15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8.75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 ht="15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14.180738146551725</v>
      </c>
      <c r="E9" s="17">
        <f>8315/1.16</f>
        <v>7168.1034482758623</v>
      </c>
      <c r="F9" s="18">
        <v>0.1</v>
      </c>
      <c r="G9" s="17">
        <f>E9*F9</f>
        <v>716.81034482758628</v>
      </c>
      <c r="H9" s="19">
        <v>10000</v>
      </c>
      <c r="I9" s="7">
        <f>(E9-G9)/H9</f>
        <v>0.64512931034482768</v>
      </c>
      <c r="J9" s="19">
        <v>2000</v>
      </c>
      <c r="K9" s="20">
        <v>0.15740000000000001</v>
      </c>
      <c r="L9" s="7">
        <f>(E9+G9)/2/J9</f>
        <v>1.9712284482758622</v>
      </c>
      <c r="M9" s="6">
        <v>0.05</v>
      </c>
      <c r="N9" s="7">
        <f>(E9+G9)*M9/2/J9</f>
        <v>9.8561422413793107E-2</v>
      </c>
      <c r="O9" s="1">
        <v>1</v>
      </c>
      <c r="P9" s="7">
        <f>O9*I9</f>
        <v>0.64512931034482768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>
        <v>0</v>
      </c>
      <c r="AB9" s="19"/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 ht="15">
      <c r="A10" s="1" t="s">
        <v>2</v>
      </c>
      <c r="B10" s="1" t="s">
        <v>3</v>
      </c>
      <c r="C10" s="1" t="s">
        <v>7</v>
      </c>
      <c r="D10" s="7">
        <f t="shared" si="0"/>
        <v>52.995948275862069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0.15740000000000001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17">
        <f>(857/1.16)*2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 ht="15">
      <c r="A11" s="1" t="s">
        <v>63</v>
      </c>
      <c r="B11" s="1" t="s">
        <v>64</v>
      </c>
      <c r="C11" s="1" t="s">
        <v>7</v>
      </c>
      <c r="D11" s="7">
        <f t="shared" si="0"/>
        <v>907.19235632183916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6</v>
      </c>
      <c r="AJ11" s="7">
        <f t="shared" si="3"/>
        <v>136.87166666666667</v>
      </c>
    </row>
    <row r="12" spans="1:36" ht="15">
      <c r="A12" s="1" t="s">
        <v>65</v>
      </c>
      <c r="B12" s="1" t="s">
        <v>66</v>
      </c>
      <c r="C12" s="1" t="s">
        <v>7</v>
      </c>
      <c r="D12" s="7">
        <f t="shared" si="0"/>
        <v>1034.4956896551726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1066.05</v>
      </c>
      <c r="AI12" s="23">
        <v>6</v>
      </c>
      <c r="AJ12" s="7">
        <f t="shared" si="3"/>
        <v>177.67499999999998</v>
      </c>
    </row>
    <row r="13" spans="1:36" ht="15">
      <c r="A13" s="1" t="s">
        <v>68</v>
      </c>
      <c r="B13" s="1" t="s">
        <v>69</v>
      </c>
      <c r="C13" s="1" t="s">
        <v>7</v>
      </c>
      <c r="D13" s="7">
        <f>I13+L13+N13+P13+T13+U13+Z13+AC13+AF13+AJ13</f>
        <v>1146.9806896551725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6</v>
      </c>
      <c r="AJ13" s="7">
        <f t="shared" si="3"/>
        <v>248.26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ING. EDGAR ESPINOZA GARCIA</cp:lastModifiedBy>
  <dcterms:created xsi:type="dcterms:W3CDTF">2024-09-16T22:41:39Z</dcterms:created>
  <dcterms:modified xsi:type="dcterms:W3CDTF">2024-10-05T15:54:09Z</dcterms:modified>
</cp:coreProperties>
</file>