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8_{D5152F7D-616B-4506-9E65-63D65B3BCD84}" xr6:coauthVersionLast="47" xr6:coauthVersionMax="47" xr10:uidLastSave="{00000000-0000-0000-0000-000000000000}"/>
  <bookViews>
    <workbookView xWindow="-108" yWindow="-108" windowWidth="23256" windowHeight="12456" xr2:uid="{ED762CDD-8F57-4120-96A3-5318D0FBEFDE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22" i="2" l="1"/>
  <c r="D22" i="2" s="1"/>
  <c r="E22" i="2" s="1"/>
  <c r="F22" i="2" s="1"/>
  <c r="G22" i="2" s="1"/>
  <c r="H22" i="2" s="1"/>
  <c r="I22" i="2" s="1"/>
  <c r="B15" i="2"/>
  <c r="B16" i="2" s="1"/>
  <c r="D5" i="2" s="1"/>
  <c r="D17" i="2"/>
  <c r="D19" i="2" s="1"/>
  <c r="H17" i="2"/>
  <c r="H18" i="2" s="1"/>
  <c r="H19" i="2"/>
  <c r="E17" i="2"/>
  <c r="E19" i="2" s="1"/>
  <c r="C17" i="2"/>
  <c r="C18" i="2" s="1"/>
  <c r="F17" i="2"/>
  <c r="F18" i="2" s="1"/>
  <c r="G17" i="2"/>
  <c r="G19" i="2" s="1"/>
  <c r="I17" i="2"/>
  <c r="I18" i="2" s="1"/>
  <c r="I19" i="2"/>
  <c r="C19" i="2" l="1"/>
  <c r="F19" i="2"/>
  <c r="F20" i="2" s="1"/>
  <c r="E18" i="2"/>
  <c r="E20" i="2" s="1"/>
  <c r="E21" i="2" s="1"/>
  <c r="F24" i="2" s="1"/>
  <c r="G26" i="2" s="1"/>
  <c r="I20" i="2"/>
  <c r="I21" i="2" s="1"/>
  <c r="H20" i="2"/>
  <c r="H21" i="2" s="1"/>
  <c r="I24" i="2" s="1"/>
  <c r="B19" i="2"/>
  <c r="C20" i="2"/>
  <c r="D18" i="2"/>
  <c r="B17" i="2"/>
  <c r="G18" i="2"/>
  <c r="F21" i="2" l="1"/>
  <c r="G24" i="2" s="1"/>
  <c r="H26" i="2" s="1"/>
  <c r="B18" i="2"/>
  <c r="G27" i="2"/>
  <c r="G28" i="2" s="1"/>
  <c r="G20" i="2"/>
  <c r="G21" i="2" s="1"/>
  <c r="H24" i="2" s="1"/>
  <c r="I26" i="2" s="1"/>
  <c r="C21" i="2"/>
  <c r="H27" i="2"/>
  <c r="H28" i="2" s="1"/>
  <c r="D20" i="2"/>
  <c r="D21" i="2" s="1"/>
  <c r="E24" i="2" s="1"/>
  <c r="F26" i="2" s="1"/>
  <c r="F27" i="2" l="1"/>
  <c r="F28" i="2" s="1"/>
  <c r="I27" i="2"/>
  <c r="I28" i="2" s="1"/>
  <c r="B20" i="2"/>
  <c r="B21" i="2"/>
  <c r="D8" i="2" s="1"/>
  <c r="D24" i="2"/>
  <c r="C25" i="2" l="1"/>
  <c r="C28" i="2" s="1"/>
  <c r="D9" i="2"/>
  <c r="B24" i="2"/>
  <c r="E26" i="2"/>
  <c r="E27" i="2" l="1"/>
  <c r="B27" i="2" s="1"/>
  <c r="B26" i="2"/>
  <c r="C30" i="2"/>
  <c r="E28" i="2" l="1"/>
  <c r="B28" i="2" s="1"/>
  <c r="C31" i="2"/>
  <c r="D29" i="2" l="1"/>
  <c r="D30" i="2" s="1"/>
  <c r="C32" i="2"/>
  <c r="C33" i="2"/>
  <c r="C34" i="2" l="1"/>
  <c r="C36" i="2" s="1"/>
  <c r="D31" i="2"/>
  <c r="E29" i="2" l="1"/>
  <c r="E30" i="2" s="1"/>
  <c r="D32" i="2"/>
  <c r="D33" i="2"/>
  <c r="D34" i="2" l="1"/>
  <c r="D36" i="2" s="1"/>
  <c r="E31" i="2"/>
  <c r="F29" i="2" l="1"/>
  <c r="F30" i="2" s="1"/>
  <c r="E32" i="2"/>
  <c r="E33" i="2"/>
  <c r="E34" i="2" l="1"/>
  <c r="E36" i="2" s="1"/>
  <c r="F31" i="2"/>
  <c r="F33" i="2" l="1"/>
  <c r="F32" i="2"/>
  <c r="G29" i="2"/>
  <c r="G30" i="2" s="1"/>
  <c r="F34" i="2" l="1"/>
  <c r="F36" i="2" s="1"/>
  <c r="G31" i="2"/>
  <c r="H29" i="2" l="1"/>
  <c r="H30" i="2" s="1"/>
  <c r="G32" i="2"/>
  <c r="G33" i="2"/>
  <c r="G34" i="2" l="1"/>
  <c r="G36" i="2" s="1"/>
  <c r="H31" i="2"/>
  <c r="I29" i="2" l="1"/>
  <c r="I30" i="2" s="1"/>
  <c r="I31" i="2" s="1"/>
  <c r="H32" i="2"/>
  <c r="H33" i="2"/>
  <c r="H34" i="2" l="1"/>
  <c r="H36" i="2" s="1"/>
  <c r="I33" i="2"/>
  <c r="I32" i="2"/>
  <c r="I34" i="2" l="1"/>
  <c r="I36" i="2" s="1"/>
  <c r="I38" i="2" s="1"/>
  <c r="O6" i="2" s="1"/>
</calcChain>
</file>

<file path=xl/sharedStrings.xml><?xml version="1.0" encoding="utf-8"?>
<sst xmlns="http://schemas.openxmlformats.org/spreadsheetml/2006/main" count="41" uniqueCount="40">
  <si>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</si>
  <si>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</si>
  <si>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</si>
  <si>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</si>
  <si>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</si>
  <si>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</si>
  <si>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</si>
  <si>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</si>
  <si>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</si>
  <si>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</si>
  <si>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</si>
  <si>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</si>
  <si>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</si>
  <si>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</si>
  <si>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</si>
  <si>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</si>
  <si>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</si>
  <si>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</si>
  <si>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</si>
  <si>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</si>
  <si>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</si>
  <si>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</si>
  <si>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</si>
  <si>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</si>
  <si>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</si>
  <si>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</si>
  <si>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</si>
  <si>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</si>
  <si>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</si>
  <si>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</si>
  <si>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</si>
  <si>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</si>
  <si>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</si>
  <si>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</si>
  <si>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</si>
  <si>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</si>
  <si>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</si>
  <si>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TIE</t>
  </si>
  <si>
    <t>SE SUMA .05</t>
  </si>
  <si>
    <t>SUMA DE % DE INDIRECTOS 15.21+20.54 DEL EJERCICIO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</si>
</sst>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H7" sqref="H7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5440000</v>
      </c>
      <c r="E5" s="20"/>
      <c r="F5" s="18" t="s">
        <v>3</v>
      </c>
      <c r="H5" s="101">
        <v>0.36</v>
      </c>
      <c r="I5" s="1" t="s">
        <v>39</v>
      </c>
      <c r="J5" s="1"/>
      <c r="K5" s="1"/>
      <c r="L5" s="20"/>
      <c r="O5" s="105">
        <v>5.5999999999999999E-3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0.1074/12</f>
        <v>8.9499999999999996E-3</v>
      </c>
      <c r="E6" s="22" t="s">
        <v>37</v>
      </c>
      <c r="F6" s="20" t="s">
        <v>5</v>
      </c>
      <c r="H6" s="102">
        <v>0.3</v>
      </c>
      <c r="I6" s="1"/>
      <c r="J6" s="1"/>
      <c r="K6" s="1"/>
      <c r="L6" s="20"/>
      <c r="O6" s="23">
        <f>I38</f>
        <v>5.5696176073554409E-3</v>
      </c>
      <c r="P6" s="21"/>
      <c r="S6" s="24"/>
    </row>
    <row r="7" spans="1:65" ht="14.4" customHeight="1" thickBot="1" x14ac:dyDescent="0.25">
      <c r="A7" s="17" t="s">
        <v>6</v>
      </c>
      <c r="B7" s="18"/>
      <c r="D7" s="101">
        <f>D6+0.05/12</f>
        <v>1.3116666666666665E-2</v>
      </c>
      <c r="E7" s="22" t="s">
        <v>38</v>
      </c>
      <c r="F7" s="20" t="s">
        <v>7</v>
      </c>
      <c r="G7" s="1"/>
      <c r="H7" s="103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2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4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13"/>
      <c r="B12" s="113"/>
      <c r="C12" s="99">
        <v>1</v>
      </c>
      <c r="D12" s="36">
        <f>+C12+1</f>
        <v>2</v>
      </c>
      <c r="E12" s="36">
        <f t="shared" ref="E12:P12" si="0">+D12+1</f>
        <v>3</v>
      </c>
      <c r="F12" s="36">
        <f t="shared" si="0"/>
        <v>4</v>
      </c>
      <c r="G12" s="36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4000000</v>
      </c>
      <c r="C14" s="100">
        <v>500000</v>
      </c>
      <c r="D14" s="100">
        <v>750000</v>
      </c>
      <c r="E14" s="100">
        <v>1000000</v>
      </c>
      <c r="F14" s="100">
        <v>1000000</v>
      </c>
      <c r="G14" s="100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6017510.4000000004</v>
      </c>
      <c r="C26" s="72"/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10071.015424000001</v>
      </c>
      <c r="E29" s="70">
        <f t="shared" si="13"/>
        <v>1122.2866000896017</v>
      </c>
      <c r="F29" s="70">
        <f t="shared" si="13"/>
        <v>-6407.2972258135924</v>
      </c>
      <c r="G29" s="70">
        <f t="shared" si="13"/>
        <v>-11635.338063226453</v>
      </c>
      <c r="H29" s="70">
        <f t="shared" si="13"/>
        <v>-11490.339640387174</v>
      </c>
      <c r="I29" s="70">
        <f t="shared" si="13"/>
        <v>-2166.9547802842321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1805253.12</v>
      </c>
      <c r="D30" s="74">
        <f t="shared" ref="D30:I30" si="14">+D28+C30+D29</f>
        <v>1815324.1354240002</v>
      </c>
      <c r="E30" s="74">
        <f t="shared" si="14"/>
        <v>2342978.58202409</v>
      </c>
      <c r="F30" s="74">
        <f t="shared" si="14"/>
        <v>3126369.5247982768</v>
      </c>
      <c r="G30" s="74">
        <f t="shared" si="14"/>
        <v>4167798.5067350506</v>
      </c>
      <c r="H30" s="74">
        <f t="shared" si="14"/>
        <v>5209372.4870946631</v>
      </c>
      <c r="I30" s="74">
        <f t="shared" si="14"/>
        <v>5997003.772314379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1125253.1200000001</v>
      </c>
      <c r="D31" s="67">
        <f>+D30-D22+D29</f>
        <v>125395.15084800021</v>
      </c>
      <c r="E31" s="67">
        <f t="shared" ref="E31:I31" si="15">+E30+E29-E22</f>
        <v>-715899.13137582038</v>
      </c>
      <c r="F31" s="67">
        <f t="shared" si="15"/>
        <v>-1300037.7724275365</v>
      </c>
      <c r="G31" s="67">
        <f t="shared" si="15"/>
        <v>-1283836.831328176</v>
      </c>
      <c r="H31" s="67">
        <f t="shared" si="15"/>
        <v>-242117.85254572425</v>
      </c>
      <c r="I31" s="67">
        <f t="shared" si="15"/>
        <v>554836.81753409468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10071.015424000001</v>
      </c>
      <c r="D32" s="72">
        <f t="shared" si="16"/>
        <v>1122.2866000896017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4965.7895169301473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-9390.2102732128424</v>
      </c>
      <c r="F33" s="51">
        <f t="shared" si="17"/>
        <v>-17052.162115007854</v>
      </c>
      <c r="G33" s="51">
        <f t="shared" si="17"/>
        <v>-16839.65977092124</v>
      </c>
      <c r="H33" s="51">
        <f t="shared" si="17"/>
        <v>-3175.7791658914161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10071.015424000001</v>
      </c>
      <c r="D34" s="77">
        <f t="shared" ref="D34:I34" si="18">+D32+D33+C34</f>
        <v>11193.302024089602</v>
      </c>
      <c r="E34" s="77">
        <f t="shared" si="18"/>
        <v>1803.0917508767598</v>
      </c>
      <c r="F34" s="77">
        <f t="shared" si="18"/>
        <v>-15249.070364131094</v>
      </c>
      <c r="G34" s="77">
        <f t="shared" si="18"/>
        <v>-32088.730135052334</v>
      </c>
      <c r="H34" s="77">
        <f t="shared" si="18"/>
        <v>-35264.509300943748</v>
      </c>
      <c r="I34" s="77">
        <f t="shared" si="18"/>
        <v>-30298.7197840136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>
        <f t="shared" ref="C36:H36" si="19">+C34/$D$5</f>
        <v>1.8512896000000001E-3</v>
      </c>
      <c r="D36" s="83">
        <f t="shared" si="19"/>
        <v>2.0575922838400006E-3</v>
      </c>
      <c r="E36" s="83">
        <f t="shared" si="19"/>
        <v>3.3145068949940436E-4</v>
      </c>
      <c r="F36" s="83">
        <f t="shared" si="19"/>
        <v>-2.8031379345829217E-3</v>
      </c>
      <c r="G36" s="83">
        <f t="shared" si="19"/>
        <v>-5.8986636277669731E-3</v>
      </c>
      <c r="H36" s="83">
        <f t="shared" si="19"/>
        <v>-6.4824465626734827E-3</v>
      </c>
      <c r="I36" s="83">
        <f>+I34/$D$5</f>
        <v>-5.5696176073554409E-3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5.5696176073554409E-3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 gonzalez</cp:lastModifiedBy>
  <dcterms:created xsi:type="dcterms:W3CDTF">2024-09-16T18:38:05Z</dcterms:created>
  <dcterms:modified xsi:type="dcterms:W3CDTF">2024-10-11T01:07:44Z</dcterms:modified>
</cp:coreProperties>
</file>