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qdi\OneDrive\Documentos\MAESTRIA VALUACION\INGENERIA DE COSTOS\"/>
    </mc:Choice>
  </mc:AlternateContent>
  <xr:revisionPtr revIDLastSave="0" documentId="13_ncr:1_{C41B92E0-65ED-4DBF-B7B3-8A7CA47BAC99}" xr6:coauthVersionLast="47" xr6:coauthVersionMax="47" xr10:uidLastSave="{00000000-0000-0000-0000-000000000000}"/>
  <bookViews>
    <workbookView xWindow="-108" yWindow="-108" windowWidth="23256" windowHeight="12456" activeTab="1" xr2:uid="{AE5D22F6-A630-436F-8921-93F5C0C0772D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H9" i="2"/>
  <c r="H8" i="2"/>
  <c r="E7" i="2"/>
  <c r="G7" i="2" s="1"/>
  <c r="E6" i="2"/>
  <c r="G6" i="2"/>
  <c r="G5" i="2"/>
  <c r="E5" i="2"/>
  <c r="F4" i="2"/>
  <c r="G4" i="2"/>
  <c r="E4" i="2"/>
  <c r="F3" i="2"/>
  <c r="G3" i="2"/>
  <c r="E3" i="2"/>
  <c r="E9" i="2"/>
  <c r="E10" i="2"/>
  <c r="E8" i="2"/>
  <c r="J7" i="2"/>
  <c r="B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2" i="2" l="1"/>
  <c r="G17" i="1"/>
</calcChain>
</file>

<file path=xl/sharedStrings.xml><?xml version="1.0" encoding="utf-8"?>
<sst xmlns="http://schemas.openxmlformats.org/spreadsheetml/2006/main" count="41" uniqueCount="39">
  <si>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</si>
  <si>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</si>
  <si>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</si>
  <si>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</si>
  <si>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</si>
  <si>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</si>
  <si>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</si>
  <si>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</si>
  <si>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</si>
  <si>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</si>
  <si>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</si>
  <si>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</si>
  <si>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</si>
  <si>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</si>
  <si>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</si>
  <si>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</si>
  <si>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</si>
  <si>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</si>
  <si>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</si>
  <si>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</si>
  <si>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</si>
  <si>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</si>
  <si>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</si>
  <si>
    <t>CIMENTACION Y SUBESTRUCTURA</t>
  </si>
  <si>
    <t>ESTRUCTURA</t>
  </si>
  <si>
    <t>CUBIERTA EXTERIOR</t>
  </si>
  <si>
    <t>SISTEMAS MECANICOS</t>
  </si>
  <si>
    <t>SISTEMAS ELECTRICOS</t>
  </si>
  <si>
    <t>ESPECIALIDADES</t>
  </si>
  <si>
    <t>OBRA EXTERIOR</t>
  </si>
  <si>
    <t xml:space="preserve">CONDICIONES GENERALES </t>
  </si>
  <si>
    <t>$/M2</t>
  </si>
  <si>
    <t>VRN</t>
  </si>
  <si>
    <t>COSTO CURA</t>
  </si>
  <si>
    <t>CONTRUCCION NAVE M2</t>
  </si>
  <si>
    <t>TERRENO M2</t>
  </si>
  <si>
    <t>AREA EXTERIOR</t>
  </si>
  <si>
    <t>CONSTRUCCION INTERIOR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</si>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</sst>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%"/>
  </numFmts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44" fontId="0" fillId="0" borderId="0" xfId="0" applyNumberFormat="1"/>
    <xf numFmtId="0" fontId="0" fillId="0" borderId="6" xfId="0" applyBorder="1"/>
    <xf numFmtId="0" fontId="0" fillId="0" borderId="6" xfId="0" applyBorder="1" applyAlignment="1">
      <alignment horizontal="center" vertical="center"/>
    </xf>
    <xf numFmtId="44" fontId="0" fillId="0" borderId="6" xfId="2" applyFont="1" applyBorder="1"/>
    <xf numFmtId="44" fontId="0" fillId="0" borderId="6" xfId="0" applyNumberFormat="1" applyBorder="1"/>
    <xf numFmtId="10" fontId="0" fillId="0" borderId="6" xfId="3" applyNumberFormat="1" applyFont="1" applyBorder="1"/>
    <xf numFmtId="10" fontId="0" fillId="0" borderId="0" xfId="0" applyNumberFormat="1"/>
    <xf numFmtId="164" fontId="0" fillId="0" borderId="6" xfId="3" applyNumberFormat="1" applyFont="1" applyBorder="1"/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9" fontId="0" fillId="0" borderId="6" xfId="3" applyFont="1" applyBorder="1"/>
  </cellXfs>
  <cellStyles count="4">
    <cellStyle name="Celda de comprobación" xfId="1" builtinId="2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7"/>
  <sheetViews>
    <sheetView workbookViewId="0">
      <selection activeCell="G11" sqref="G11"/>
    </sheetView>
  </sheetViews>
  <sheetFormatPr baseColWidth="10" defaultRowHeight="14.4" x14ac:dyDescent="0.3"/>
  <cols>
    <col min="1" max="1" width="54.5546875" bestFit="1" customWidth="1"/>
    <col min="2" max="2" width="8.88671875" bestFit="1" customWidth="1"/>
    <col min="3" max="3" width="29.88671875" bestFit="1" customWidth="1"/>
    <col min="4" max="4" width="17" bestFit="1" customWidth="1"/>
    <col min="5" max="7" width="16.109375" customWidth="1"/>
  </cols>
  <sheetData>
    <row r="1" spans="1:7" ht="47.4" x14ac:dyDescent="0.3">
      <c r="A1" s="1"/>
      <c r="B1" s="2"/>
      <c r="C1" s="2"/>
      <c r="D1" s="2"/>
      <c r="E1" s="34" t="s">
        <v>0</v>
      </c>
      <c r="F1" s="35"/>
      <c r="G1" s="21">
        <v>32</v>
      </c>
    </row>
    <row r="2" spans="1:7" x14ac:dyDescent="0.3">
      <c r="A2" s="36" t="s">
        <v>1</v>
      </c>
      <c r="B2" s="36" t="s">
        <v>2</v>
      </c>
      <c r="C2" s="37" t="s">
        <v>3</v>
      </c>
      <c r="D2" s="37" t="s">
        <v>4</v>
      </c>
      <c r="E2" s="37" t="s">
        <v>5</v>
      </c>
      <c r="F2" s="37"/>
      <c r="G2" s="37"/>
    </row>
    <row r="3" spans="1:7" ht="41.4" x14ac:dyDescent="0.3">
      <c r="A3" s="36"/>
      <c r="B3" s="36"/>
      <c r="C3" s="37"/>
      <c r="D3" s="37"/>
      <c r="E3" s="19" t="s">
        <v>6</v>
      </c>
      <c r="F3" s="19" t="s">
        <v>7</v>
      </c>
      <c r="G3" s="19" t="s">
        <v>8</v>
      </c>
    </row>
    <row r="4" spans="1:7" ht="18" x14ac:dyDescent="0.35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8" x14ac:dyDescent="0.35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8" x14ac:dyDescent="0.35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8" x14ac:dyDescent="0.35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8" x14ac:dyDescent="0.35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8" x14ac:dyDescent="0.35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8" x14ac:dyDescent="0.35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8" x14ac:dyDescent="0.35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8" x14ac:dyDescent="0.35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8" x14ac:dyDescent="0.35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8" x14ac:dyDescent="0.35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8" x14ac:dyDescent="0.35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8" x14ac:dyDescent="0.35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47.4" x14ac:dyDescent="0.3">
      <c r="A17" s="15"/>
      <c r="B17" s="20">
        <f>SUM(B4:B16)</f>
        <v>1</v>
      </c>
      <c r="C17" s="16"/>
      <c r="D17" s="17"/>
      <c r="E17" s="33" t="s">
        <v>22</v>
      </c>
      <c r="F17" s="33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6480-DB47-458C-B7D8-8F3542A3AFF2}">
  <dimension ref="A1:J12"/>
  <sheetViews>
    <sheetView tabSelected="1" workbookViewId="0">
      <selection activeCell="G12" sqref="G12"/>
    </sheetView>
  </sheetViews>
  <sheetFormatPr baseColWidth="10" defaultRowHeight="14.4" x14ac:dyDescent="0.3"/>
  <cols>
    <col min="1" max="1" width="34.21875" customWidth="1"/>
    <col min="3" max="3" width="12.77734375" customWidth="1"/>
    <col min="4" max="4" width="12.44140625" bestFit="1" customWidth="1"/>
    <col min="5" max="5" width="15" bestFit="1" customWidth="1"/>
    <col min="6" max="6" width="15.88671875" customWidth="1"/>
    <col min="7" max="7" width="17.6640625" bestFit="1" customWidth="1"/>
    <col min="8" max="8" width="15" hidden="1" customWidth="1"/>
    <col min="10" max="10" width="30.77734375" customWidth="1"/>
  </cols>
  <sheetData>
    <row r="1" spans="1:10" x14ac:dyDescent="0.3">
      <c r="A1" s="26" t="s">
        <v>1</v>
      </c>
      <c r="B1" s="26"/>
      <c r="C1" s="26" t="s">
        <v>31</v>
      </c>
      <c r="D1" s="27"/>
      <c r="E1" s="27" t="s">
        <v>32</v>
      </c>
      <c r="F1" s="27" t="s">
        <v>2</v>
      </c>
      <c r="G1" s="26" t="s">
        <v>33</v>
      </c>
    </row>
    <row r="2" spans="1:10" x14ac:dyDescent="0.3">
      <c r="A2" s="26" t="s">
        <v>23</v>
      </c>
      <c r="B2" s="30"/>
      <c r="C2" s="28">
        <v>1685.87</v>
      </c>
      <c r="D2" s="29"/>
      <c r="E2" s="29"/>
      <c r="F2" s="26">
        <v>0</v>
      </c>
      <c r="G2" s="26"/>
      <c r="J2" t="s">
        <v>34</v>
      </c>
    </row>
    <row r="3" spans="1:10" x14ac:dyDescent="0.3">
      <c r="A3" s="26" t="s">
        <v>24</v>
      </c>
      <c r="B3" s="30"/>
      <c r="C3" s="28">
        <v>5386.9</v>
      </c>
      <c r="D3" s="29"/>
      <c r="E3" s="29">
        <f>J3*C3</f>
        <v>46930672.799999997</v>
      </c>
      <c r="F3" s="32">
        <f>70/J3*1.2</f>
        <v>9.6418732782369149E-3</v>
      </c>
      <c r="G3" s="29">
        <f>F3*E3</f>
        <v>452499.6</v>
      </c>
      <c r="J3" s="24">
        <v>8712</v>
      </c>
    </row>
    <row r="4" spans="1:10" x14ac:dyDescent="0.3">
      <c r="A4" s="26" t="s">
        <v>25</v>
      </c>
      <c r="B4" s="30"/>
      <c r="C4" s="28">
        <v>497.26</v>
      </c>
      <c r="D4" s="29"/>
      <c r="E4" s="29">
        <f>J3*C4</f>
        <v>4332129.12</v>
      </c>
      <c r="F4" s="32">
        <f>70/J3*1.2</f>
        <v>9.6418732782369149E-3</v>
      </c>
      <c r="G4" s="29">
        <f>F4*E4</f>
        <v>41769.840000000004</v>
      </c>
      <c r="J4" t="s">
        <v>35</v>
      </c>
    </row>
    <row r="5" spans="1:10" x14ac:dyDescent="0.3">
      <c r="A5" s="26" t="s">
        <v>37</v>
      </c>
      <c r="B5" s="30"/>
      <c r="C5" s="28">
        <v>790.71</v>
      </c>
      <c r="D5" s="29"/>
      <c r="E5" s="29">
        <f>C5*J3</f>
        <v>6888665.5200000005</v>
      </c>
      <c r="F5" s="32">
        <v>0.25</v>
      </c>
      <c r="G5" s="29">
        <f>F5*E5</f>
        <v>1722166.3800000001</v>
      </c>
      <c r="J5" s="24">
        <v>22476</v>
      </c>
    </row>
    <row r="6" spans="1:10" x14ac:dyDescent="0.3">
      <c r="A6" s="26" t="s">
        <v>26</v>
      </c>
      <c r="B6" s="30"/>
      <c r="C6" s="28">
        <v>1038.01</v>
      </c>
      <c r="D6" s="29"/>
      <c r="E6" s="29">
        <f>J3*C6</f>
        <v>9043143.1199999992</v>
      </c>
      <c r="F6" s="38">
        <v>1.3</v>
      </c>
      <c r="G6" s="29">
        <f t="shared" ref="G6:G7" si="0">F6*E6</f>
        <v>11756086.056</v>
      </c>
      <c r="J6" t="s">
        <v>36</v>
      </c>
    </row>
    <row r="7" spans="1:10" x14ac:dyDescent="0.3">
      <c r="A7" s="26" t="s">
        <v>27</v>
      </c>
      <c r="B7" s="30"/>
      <c r="C7" s="28">
        <v>916.65</v>
      </c>
      <c r="D7" s="29"/>
      <c r="E7" s="29">
        <f>J3*C7</f>
        <v>7985854.7999999998</v>
      </c>
      <c r="F7" s="38">
        <v>1.1000000000000001</v>
      </c>
      <c r="G7" s="29">
        <f t="shared" si="0"/>
        <v>8784440.2800000012</v>
      </c>
      <c r="J7">
        <f>J5-J3</f>
        <v>13764</v>
      </c>
    </row>
    <row r="8" spans="1:10" x14ac:dyDescent="0.3">
      <c r="A8" s="26" t="s">
        <v>28</v>
      </c>
      <c r="B8" s="30"/>
      <c r="C8" s="28">
        <v>195.28</v>
      </c>
      <c r="D8" s="29"/>
      <c r="E8" s="29">
        <f>D8*J9*B8</f>
        <v>0</v>
      </c>
      <c r="F8" s="26">
        <v>0</v>
      </c>
      <c r="G8" s="26"/>
      <c r="H8" s="25">
        <f>G3+G4+G5+G6+G7</f>
        <v>22756962.156000003</v>
      </c>
    </row>
    <row r="9" spans="1:10" x14ac:dyDescent="0.3">
      <c r="A9" s="26" t="s">
        <v>29</v>
      </c>
      <c r="B9" s="30"/>
      <c r="C9" s="26"/>
      <c r="D9" s="26"/>
      <c r="E9" s="29">
        <f>D9*J10*B9</f>
        <v>0</v>
      </c>
      <c r="F9" s="26">
        <v>0</v>
      </c>
      <c r="G9" s="26"/>
      <c r="H9" s="25">
        <f>H8*0.28</f>
        <v>6371949.4036800014</v>
      </c>
    </row>
    <row r="10" spans="1:10" x14ac:dyDescent="0.3">
      <c r="A10" s="26" t="s">
        <v>30</v>
      </c>
      <c r="B10" s="30"/>
      <c r="C10" s="26"/>
      <c r="D10" s="26"/>
      <c r="E10" s="29">
        <f>D10*J11*B10</f>
        <v>0</v>
      </c>
      <c r="F10" s="38">
        <v>0.28000000000000003</v>
      </c>
      <c r="G10" s="29">
        <f>H9</f>
        <v>6371949.4036800014</v>
      </c>
    </row>
    <row r="11" spans="1:10" x14ac:dyDescent="0.3">
      <c r="B11" s="31"/>
    </row>
    <row r="12" spans="1:10" x14ac:dyDescent="0.3">
      <c r="F12" t="s">
        <v>38</v>
      </c>
      <c r="G12" s="25">
        <f>SUM(G3:G11)</f>
        <v>29128911.559680004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diego lara</cp:lastModifiedBy>
  <dcterms:created xsi:type="dcterms:W3CDTF">2024-10-15T05:02:45Z</dcterms:created>
  <dcterms:modified xsi:type="dcterms:W3CDTF">2024-10-26T02:54:30Z</dcterms:modified>
</cp:coreProperties>
</file>