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5636e9f8f88445ca/Escritorio/"/>
    </mc:Choice>
  </mc:AlternateContent>
  <xr:revisionPtr revIDLastSave="101" documentId="8_{4D4D478A-D73A-42CA-9418-C6AE471B7EFC}" xr6:coauthVersionLast="47" xr6:coauthVersionMax="47" xr10:uidLastSave="{4FC5D188-91FC-4756-B710-72A1BA2FEC2F}"/>
  <bookViews>
    <workbookView xWindow="-120" yWindow="-120" windowWidth="19800" windowHeight="11760" xr2:uid="{3D1F004D-6E9E-4A67-A8C1-0DCA46F2AA87}"/>
  </bookViews>
  <sheets>
    <sheet name="15 Costo de la cura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9" i="1" l="1"/>
  <c r="E10" i="1"/>
  <c r="E11" i="1"/>
  <c r="E12" i="1"/>
  <c r="E13" i="1"/>
  <c r="E14" i="1"/>
  <c r="E15" i="1"/>
  <c r="E16" i="1"/>
  <c r="E8" i="1"/>
  <c r="C5" i="1"/>
  <c r="G15" i="1"/>
  <c r="G14" i="1"/>
  <c r="G13" i="1"/>
  <c r="G12" i="1"/>
  <c r="G11" i="1"/>
  <c r="G10" i="1"/>
  <c r="G9" i="1"/>
  <c r="G8" i="1"/>
  <c r="G16" i="1" l="1" a="1"/>
  <c r="G16" i="1" s="1"/>
  <c r="E17" i="1"/>
  <c r="G1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<sst xmlns="http://schemas.openxmlformats.org/spreadsheetml/2006/main" count="44" uniqueCount="38">
  <si>
    <t>PARTIDA</t>
  </si>
  <si>
    <t>%</t>
  </si>
  <si>
    <t>$/M2</t>
  </si>
  <si>
    <t>Área</t>
  </si>
  <si>
    <t>Porcentaje</t>
  </si>
  <si>
    <t>Costo de la cura</t>
  </si>
  <si>
    <t>Cimentación y subestructura</t>
  </si>
  <si>
    <t>Estructura</t>
  </si>
  <si>
    <t>Cubierta Exterior</t>
  </si>
  <si>
    <t>Construcción Interior</t>
  </si>
  <si>
    <t>Sistemas Mecánicos</t>
  </si>
  <si>
    <t>Sistemas Eléctricos</t>
  </si>
  <si>
    <t>Especialidades</t>
  </si>
  <si>
    <t>Obra Exterior</t>
  </si>
  <si>
    <t>Condiciones generales</t>
  </si>
  <si>
    <t>Terracerias</t>
  </si>
  <si>
    <t>Pavimentos y banquetas</t>
  </si>
  <si>
    <t>Agua potable</t>
  </si>
  <si>
    <t>Drenaje</t>
  </si>
  <si>
    <t>Electrificación y telefonia</t>
  </si>
  <si>
    <t>Diversos infraestructura</t>
  </si>
  <si>
    <t>Señalamiento</t>
  </si>
  <si>
    <t>Tratamiento de aguas</t>
  </si>
  <si>
    <t>Paisaje y jardineria</t>
  </si>
  <si>
    <t>Bardas y cercado</t>
  </si>
  <si>
    <t>Equipamiento urbano</t>
  </si>
  <si>
    <t>Canales y canalones</t>
  </si>
  <si>
    <t>Demoliciones y conservación</t>
  </si>
  <si>
    <t>Área del terreno</t>
  </si>
  <si>
    <t>Superficie de la nave industrial</t>
  </si>
  <si>
    <t>Estacionamiento</t>
  </si>
  <si>
    <t>VRN</t>
  </si>
  <si>
    <t>Ejercicio No. 15 Costo de la cura de nave industrial</t>
  </si>
  <si>
    <t>Área m2</t>
  </si>
  <si>
    <t>Porcentaje ponderado</t>
  </si>
  <si>
    <t>Total Valor de Reposición nuevo</t>
  </si>
  <si>
    <t>M2</t>
  </si>
  <si>
    <t>Localización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</si>
</sst>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164" formatCode="&quot;$&quot;#,##0.00"/>
    <numFmt numFmtId="165" formatCode="0.000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color theme="1"/>
      <name val="Bahnschrift Light"/>
      <family val="2"/>
    </font>
    <font>
      <sz val="12"/>
      <color theme="1"/>
      <name val="Bahnschrift Light"/>
      <family val="2"/>
    </font>
    <font>
      <b/>
      <sz val="12"/>
      <color rgb="FF0070C0"/>
      <name val="Bahnschrift Light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3">
    <xf numFmtId="0" fontId="0" fillId="0" borderId="0" xfId="0"/>
    <xf numFmtId="0" fontId="2" fillId="0" borderId="0" xfId="0" applyFont="1"/>
    <xf numFmtId="0" fontId="3" fillId="0" borderId="0" xfId="0" applyFont="1"/>
    <xf numFmtId="165" fontId="3" fillId="0" borderId="0" xfId="0" applyNumberFormat="1" applyFont="1"/>
    <xf numFmtId="0" fontId="3" fillId="0" borderId="0" xfId="0" applyFont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4" fontId="3" fillId="0" borderId="0" xfId="1" applyNumberFormat="1" applyFont="1"/>
    <xf numFmtId="165" fontId="3" fillId="0" borderId="0" xfId="0" applyNumberFormat="1" applyFont="1" applyAlignment="1">
      <alignment horizontal="center" vertical="center"/>
    </xf>
    <xf numFmtId="164" fontId="3" fillId="0" borderId="0" xfId="0" applyNumberFormat="1" applyFont="1"/>
    <xf numFmtId="2" fontId="3" fillId="0" borderId="0" xfId="0" applyNumberFormat="1" applyFont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2" fontId="3" fillId="0" borderId="1" xfId="0" applyNumberFormat="1" applyFont="1" applyBorder="1" applyAlignment="1">
      <alignment horizontal="center" vertical="center"/>
    </xf>
    <xf numFmtId="164" fontId="3" fillId="0" borderId="1" xfId="1" applyNumberFormat="1" applyFont="1" applyBorder="1"/>
    <xf numFmtId="2" fontId="3" fillId="0" borderId="1" xfId="0" applyNumberFormat="1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 vertical="center"/>
    </xf>
    <xf numFmtId="10" fontId="3" fillId="0" borderId="1" xfId="2" applyNumberFormat="1" applyFont="1" applyBorder="1" applyAlignment="1">
      <alignment horizontal="center" vertical="center"/>
    </xf>
    <xf numFmtId="164" fontId="4" fillId="0" borderId="1" xfId="1" applyNumberFormat="1" applyFont="1" applyBorder="1" applyAlignment="1">
      <alignment horizontal="center" wrapText="1"/>
    </xf>
    <xf numFmtId="164" fontId="2" fillId="0" borderId="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662029</xdr:colOff>
      <xdr:row>0</xdr:row>
      <xdr:rowOff>107737</xdr:rowOff>
    </xdr:from>
    <xdr:to>
      <xdr:col>11</xdr:col>
      <xdr:colOff>453756</xdr:colOff>
      <xdr:row>9</xdr:row>
      <xdr:rowOff>2737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5A8E2F4-8B72-4C59-84C4-09D0BE4CA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82764" y="107737"/>
          <a:ext cx="2839727" cy="1800000"/>
        </a:xfrm>
        <a:prstGeom prst="rect">
          <a:avLst/>
        </a:prstGeom>
      </xdr:spPr>
    </xdr:pic>
    <xdr:clientData/>
  </xdr:twoCellAnchor>
  <xdr:twoCellAnchor editAs="oneCell">
    <xdr:from>
      <xdr:col>7</xdr:col>
      <xdr:colOff>291353</xdr:colOff>
      <xdr:row>11</xdr:row>
      <xdr:rowOff>134471</xdr:rowOff>
    </xdr:from>
    <xdr:to>
      <xdr:col>12</xdr:col>
      <xdr:colOff>634007</xdr:colOff>
      <xdr:row>41</xdr:row>
      <xdr:rowOff>167471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514B87E-82D8-365D-A0B7-48DD368EE6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2088" y="2420471"/>
          <a:ext cx="4152654" cy="27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BDB30B-A09A-4B4A-9B61-0317EA1C4625}">
  <dimension ref="A1:L36"/>
  <sheetViews>
    <sheetView tabSelected="1" zoomScale="85" zoomScaleNormal="85" workbookViewId="0">
      <selection activeCell="N7" sqref="N7"/>
    </sheetView>
  </sheetViews>
  <sheetFormatPr baseColWidth="10" defaultRowHeight="15" x14ac:dyDescent="0.2"/>
  <cols>
    <col min="1" max="1" width="39.7109375" style="2" bestFit="1" customWidth="1"/>
    <col min="2" max="2" width="6.7109375" style="2" bestFit="1" customWidth="1"/>
    <col min="3" max="3" width="11.85546875" style="2" bestFit="1" customWidth="1"/>
    <col min="4" max="4" width="11.5703125" style="2" bestFit="1" customWidth="1"/>
    <col min="5" max="5" width="19.85546875" style="2" customWidth="1"/>
    <col min="6" max="6" width="17" style="2" bestFit="1" customWidth="1"/>
    <col min="7" max="7" width="28.5703125" style="2" bestFit="1" customWidth="1"/>
    <col min="8" max="16384" width="11.42578125" style="2"/>
  </cols>
  <sheetData>
    <row r="1" spans="1:12" x14ac:dyDescent="0.2">
      <c r="A1" s="1" t="s">
        <v>32</v>
      </c>
    </row>
    <row r="3" spans="1:12" x14ac:dyDescent="0.2">
      <c r="A3" s="1" t="s">
        <v>28</v>
      </c>
      <c r="C3" s="5">
        <v>22500</v>
      </c>
      <c r="D3" s="2" t="s">
        <v>36</v>
      </c>
    </row>
    <row r="4" spans="1:12" x14ac:dyDescent="0.2">
      <c r="A4" s="1" t="s">
        <v>29</v>
      </c>
      <c r="C4" s="5">
        <v>8533</v>
      </c>
      <c r="D4" s="2" t="s">
        <v>36</v>
      </c>
    </row>
    <row r="5" spans="1:12" x14ac:dyDescent="0.2">
      <c r="A5" s="1" t="s">
        <v>30</v>
      </c>
      <c r="C5" s="5">
        <f>+C3-C4</f>
        <v>13967</v>
      </c>
      <c r="D5" s="2" t="s">
        <v>36</v>
      </c>
    </row>
    <row r="6" spans="1:12" x14ac:dyDescent="0.2">
      <c r="C6" s="3"/>
    </row>
    <row r="7" spans="1:12" s="4" customFormat="1" ht="30" x14ac:dyDescent="0.25">
      <c r="A7" s="10" t="s">
        <v>0</v>
      </c>
      <c r="B7" s="10" t="s">
        <v>1</v>
      </c>
      <c r="C7" s="10" t="s">
        <v>2</v>
      </c>
      <c r="D7" s="10" t="s">
        <v>33</v>
      </c>
      <c r="E7" s="10" t="s">
        <v>31</v>
      </c>
      <c r="F7" s="11" t="s">
        <v>34</v>
      </c>
      <c r="G7" s="11" t="s">
        <v>5</v>
      </c>
    </row>
    <row r="8" spans="1:12" x14ac:dyDescent="0.2">
      <c r="A8" s="12" t="s">
        <v>6</v>
      </c>
      <c r="B8" s="13">
        <v>11.46</v>
      </c>
      <c r="C8" s="14">
        <v>1685.87</v>
      </c>
      <c r="D8" s="15">
        <v>8533</v>
      </c>
      <c r="E8" s="16">
        <f>+$C$4*C8</f>
        <v>14385528.709999999</v>
      </c>
      <c r="F8" s="17">
        <v>0</v>
      </c>
      <c r="G8" s="16">
        <f>+C8*$D$8*F8</f>
        <v>0</v>
      </c>
    </row>
    <row r="9" spans="1:12" x14ac:dyDescent="0.2">
      <c r="A9" s="12" t="s">
        <v>7</v>
      </c>
      <c r="B9" s="13">
        <v>36.630000000000003</v>
      </c>
      <c r="C9" s="14">
        <v>5386.9</v>
      </c>
      <c r="D9" s="15"/>
      <c r="E9" s="16">
        <f t="shared" ref="E9:E16" si="0">+$C$4*C9</f>
        <v>45966417.699999996</v>
      </c>
      <c r="F9" s="17">
        <v>9.4999999999999998E-3</v>
      </c>
      <c r="G9" s="16">
        <f>+C9*$D$8*F9</f>
        <v>436680.96814999997</v>
      </c>
    </row>
    <row r="10" spans="1:12" x14ac:dyDescent="0.2">
      <c r="A10" s="12" t="s">
        <v>8</v>
      </c>
      <c r="B10" s="13">
        <v>3.38</v>
      </c>
      <c r="C10" s="14">
        <v>497.26</v>
      </c>
      <c r="D10" s="15"/>
      <c r="E10" s="16">
        <f t="shared" si="0"/>
        <v>4243119.58</v>
      </c>
      <c r="F10" s="17">
        <v>7.4999999999999997E-3</v>
      </c>
      <c r="G10" s="16">
        <f>+C10*$D$8*F10</f>
        <v>31823.396850000001</v>
      </c>
    </row>
    <row r="11" spans="1:12" x14ac:dyDescent="0.2">
      <c r="A11" s="12" t="s">
        <v>9</v>
      </c>
      <c r="B11" s="13">
        <v>5.38</v>
      </c>
      <c r="C11" s="14">
        <v>790.71</v>
      </c>
      <c r="D11" s="15"/>
      <c r="E11" s="16">
        <f t="shared" si="0"/>
        <v>6747128.4300000006</v>
      </c>
      <c r="F11" s="17">
        <v>0.22500000000000001</v>
      </c>
      <c r="G11" s="16">
        <f>+C11*$D$8*F11</f>
        <v>1518103.8967500001</v>
      </c>
      <c r="I11" s="22" t="s">
        <v>37</v>
      </c>
      <c r="J11" s="22"/>
      <c r="K11" s="22"/>
      <c r="L11" s="22"/>
    </row>
    <row r="12" spans="1:12" x14ac:dyDescent="0.2">
      <c r="A12" s="12" t="s">
        <v>10</v>
      </c>
      <c r="B12" s="13">
        <v>7.06</v>
      </c>
      <c r="C12" s="14">
        <v>1038.01</v>
      </c>
      <c r="D12" s="15"/>
      <c r="E12" s="16">
        <f t="shared" si="0"/>
        <v>8857339.3300000001</v>
      </c>
      <c r="F12" s="17">
        <v>1.2749999999999999</v>
      </c>
      <c r="G12" s="16">
        <f>+C12*$D$8*F12</f>
        <v>11293107.645749999</v>
      </c>
    </row>
    <row r="13" spans="1:12" x14ac:dyDescent="0.2">
      <c r="A13" s="12" t="s">
        <v>11</v>
      </c>
      <c r="B13" s="13">
        <v>6.23</v>
      </c>
      <c r="C13" s="14">
        <v>916.65</v>
      </c>
      <c r="D13" s="15"/>
      <c r="E13" s="16">
        <f t="shared" si="0"/>
        <v>7821774.4500000002</v>
      </c>
      <c r="F13" s="17">
        <v>1.0349999999999999</v>
      </c>
      <c r="G13" s="16">
        <f>+C13*$D$8*F13</f>
        <v>8095536.5557499994</v>
      </c>
    </row>
    <row r="14" spans="1:12" x14ac:dyDescent="0.2">
      <c r="A14" s="12" t="s">
        <v>12</v>
      </c>
      <c r="B14" s="13">
        <v>1.33</v>
      </c>
      <c r="C14" s="14">
        <v>195.28</v>
      </c>
      <c r="D14" s="15"/>
      <c r="E14" s="16">
        <f t="shared" si="0"/>
        <v>1666324.24</v>
      </c>
      <c r="F14" s="17">
        <v>0</v>
      </c>
      <c r="G14" s="16">
        <f>+C14*$D$8*F14</f>
        <v>0</v>
      </c>
    </row>
    <row r="15" spans="1:12" x14ac:dyDescent="0.2">
      <c r="A15" s="12" t="s">
        <v>13</v>
      </c>
      <c r="B15" s="13">
        <v>0</v>
      </c>
      <c r="C15" s="14">
        <v>0</v>
      </c>
      <c r="D15" s="15"/>
      <c r="E15" s="16">
        <f t="shared" si="0"/>
        <v>0</v>
      </c>
      <c r="F15" s="17">
        <v>0</v>
      </c>
      <c r="G15" s="16">
        <f>+C15*$D$8*F15</f>
        <v>0</v>
      </c>
    </row>
    <row r="16" spans="1:12" x14ac:dyDescent="0.2">
      <c r="A16" s="12" t="s">
        <v>14</v>
      </c>
      <c r="B16" s="13">
        <v>28.53</v>
      </c>
      <c r="C16" s="14">
        <v>4194.78</v>
      </c>
      <c r="D16" s="15"/>
      <c r="E16" s="16">
        <f t="shared" si="0"/>
        <v>35794057.739999995</v>
      </c>
      <c r="F16" s="17">
        <v>0.28000000000000003</v>
      </c>
      <c r="G16" s="16" cm="1">
        <f t="array" ref="G16">SUM(G8:G15*F16)</f>
        <v>5985070.6897100005</v>
      </c>
    </row>
    <row r="17" spans="1:7" ht="15" customHeight="1" x14ac:dyDescent="0.2">
      <c r="A17" s="12"/>
      <c r="B17" s="13"/>
      <c r="C17" s="18" t="s">
        <v>35</v>
      </c>
      <c r="D17" s="18"/>
      <c r="E17" s="19">
        <f>+SUM(E8:E16)</f>
        <v>125481690.17999999</v>
      </c>
      <c r="F17" s="20" t="s">
        <v>5</v>
      </c>
      <c r="G17" s="21">
        <f>+SUM(G8:G16)</f>
        <v>27360323.152959995</v>
      </c>
    </row>
    <row r="18" spans="1:7" x14ac:dyDescent="0.2">
      <c r="A18" s="12"/>
      <c r="B18" s="13"/>
      <c r="C18" s="18"/>
      <c r="D18" s="18"/>
      <c r="E18" s="19"/>
      <c r="F18" s="20"/>
      <c r="G18" s="21"/>
    </row>
    <row r="19" spans="1:7" x14ac:dyDescent="0.2">
      <c r="B19" s="5"/>
      <c r="C19" s="6"/>
      <c r="D19" s="5"/>
      <c r="E19" s="5"/>
      <c r="F19" s="7"/>
      <c r="G19" s="8"/>
    </row>
    <row r="20" spans="1:7" hidden="1" x14ac:dyDescent="0.2">
      <c r="F20" s="5"/>
    </row>
    <row r="21" spans="1:7" hidden="1" x14ac:dyDescent="0.2">
      <c r="A21" s="2" t="s">
        <v>0</v>
      </c>
      <c r="B21" s="2" t="s">
        <v>1</v>
      </c>
      <c r="C21" s="2" t="s">
        <v>2</v>
      </c>
      <c r="D21" s="2" t="s">
        <v>3</v>
      </c>
      <c r="F21" s="2" t="s">
        <v>4</v>
      </c>
    </row>
    <row r="22" spans="1:7" hidden="1" x14ac:dyDescent="0.2">
      <c r="A22" s="2" t="s">
        <v>15</v>
      </c>
      <c r="B22" s="5">
        <v>11.46</v>
      </c>
      <c r="C22" s="6">
        <v>1685.87</v>
      </c>
    </row>
    <row r="23" spans="1:7" hidden="1" x14ac:dyDescent="0.2">
      <c r="A23" s="2" t="s">
        <v>16</v>
      </c>
      <c r="B23" s="5">
        <v>36.630000000000003</v>
      </c>
      <c r="C23" s="6">
        <v>5386.9</v>
      </c>
    </row>
    <row r="24" spans="1:7" hidden="1" x14ac:dyDescent="0.2">
      <c r="A24" s="2" t="s">
        <v>17</v>
      </c>
      <c r="B24" s="5">
        <v>3.38</v>
      </c>
      <c r="C24" s="6">
        <v>497.26</v>
      </c>
    </row>
    <row r="25" spans="1:7" hidden="1" x14ac:dyDescent="0.2">
      <c r="A25" s="2" t="s">
        <v>18</v>
      </c>
      <c r="B25" s="5">
        <v>5.38</v>
      </c>
      <c r="C25" s="6">
        <v>790.71</v>
      </c>
    </row>
    <row r="26" spans="1:7" hidden="1" x14ac:dyDescent="0.2">
      <c r="A26" s="2" t="s">
        <v>19</v>
      </c>
      <c r="B26" s="5">
        <v>7.06</v>
      </c>
      <c r="C26" s="6">
        <v>1038.01</v>
      </c>
    </row>
    <row r="27" spans="1:7" hidden="1" x14ac:dyDescent="0.2">
      <c r="A27" s="2" t="s">
        <v>20</v>
      </c>
      <c r="B27" s="5">
        <v>6.23</v>
      </c>
      <c r="C27" s="6">
        <v>916.65</v>
      </c>
    </row>
    <row r="28" spans="1:7" hidden="1" x14ac:dyDescent="0.2">
      <c r="A28" s="2" t="s">
        <v>21</v>
      </c>
      <c r="B28" s="5">
        <v>1.33</v>
      </c>
      <c r="C28" s="6">
        <v>195.28</v>
      </c>
    </row>
    <row r="29" spans="1:7" hidden="1" x14ac:dyDescent="0.2">
      <c r="A29" s="2" t="s">
        <v>22</v>
      </c>
      <c r="B29" s="5">
        <v>0</v>
      </c>
      <c r="C29" s="6">
        <v>0</v>
      </c>
    </row>
    <row r="30" spans="1:7" hidden="1" x14ac:dyDescent="0.2">
      <c r="A30" s="2" t="s">
        <v>23</v>
      </c>
      <c r="B30" s="5">
        <v>28.53</v>
      </c>
      <c r="C30" s="6">
        <v>4194.78</v>
      </c>
    </row>
    <row r="31" spans="1:7" hidden="1" x14ac:dyDescent="0.2">
      <c r="A31" s="2" t="s">
        <v>24</v>
      </c>
    </row>
    <row r="32" spans="1:7" hidden="1" x14ac:dyDescent="0.2">
      <c r="A32" s="2" t="s">
        <v>25</v>
      </c>
    </row>
    <row r="33" spans="1:9" hidden="1" x14ac:dyDescent="0.2">
      <c r="A33" s="2" t="s">
        <v>26</v>
      </c>
    </row>
    <row r="34" spans="1:9" hidden="1" x14ac:dyDescent="0.2">
      <c r="A34" s="2" t="s">
        <v>27</v>
      </c>
    </row>
    <row r="35" spans="1:9" hidden="1" x14ac:dyDescent="0.2"/>
    <row r="36" spans="1:9" x14ac:dyDescent="0.2">
      <c r="I36" s="9"/>
    </row>
  </sheetData>
  <mergeCells count="6">
    <mergeCell ref="I11:L11"/>
    <mergeCell ref="D8:D16"/>
    <mergeCell ref="G17:G18"/>
    <mergeCell ref="F17:F18"/>
    <mergeCell ref="C17:D18"/>
    <mergeCell ref="E17:E1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15 Costo de la cura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Ing. Madera</dc:creator>
  <cp:lastModifiedBy>Ing. Madera</cp:lastModifiedBy>
  <dcterms:created xsi:type="dcterms:W3CDTF">2024-10-26T02:37:38Z</dcterms:created>
  <dcterms:modified xsi:type="dcterms:W3CDTF">2024-10-26T02:55:14Z</dcterms:modified>
</cp:coreProperties>
</file>