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o\OneDrive\Documentos\COSTOS DE LA CONSTRUCCION\"/>
    </mc:Choice>
  </mc:AlternateContent>
  <xr:revisionPtr revIDLastSave="0" documentId="13_ncr:1_{E3A0E264-8D4B-4F35-B719-0CC469E651D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7" i="1" l="1"/>
  <c r="I225" i="1"/>
  <c r="I237" i="1"/>
  <c r="J237" i="1"/>
  <c r="I238" i="1"/>
  <c r="J238" i="1" s="1"/>
  <c r="I239" i="1"/>
  <c r="I240" i="1"/>
  <c r="I241" i="1"/>
  <c r="J241" i="1" s="1"/>
  <c r="I242" i="1"/>
  <c r="I243" i="1"/>
  <c r="I244" i="1"/>
  <c r="I236" i="1"/>
  <c r="J236" i="1" s="1"/>
  <c r="D244" i="1"/>
  <c r="E244" i="1"/>
  <c r="D243" i="1"/>
  <c r="E243" i="1" s="1"/>
  <c r="D242" i="1"/>
  <c r="B242" i="1"/>
  <c r="D240" i="1"/>
  <c r="E240" i="1" s="1"/>
  <c r="D239" i="1"/>
  <c r="E239" i="1" s="1"/>
  <c r="D238" i="1"/>
  <c r="E238" i="1" s="1"/>
  <c r="D237" i="1"/>
  <c r="E237" i="1" s="1"/>
  <c r="D236" i="1"/>
  <c r="E236" i="1" s="1"/>
  <c r="D241" i="1"/>
  <c r="E241" i="1"/>
  <c r="J240" i="1" l="1"/>
  <c r="J243" i="1"/>
  <c r="J244" i="1"/>
  <c r="E245" i="1"/>
  <c r="J239" i="1"/>
  <c r="E242" i="1"/>
  <c r="J242" i="1" s="1"/>
  <c r="I245" i="1" l="1"/>
  <c r="I259" i="1" s="1"/>
  <c r="I281" i="1" s="1"/>
  <c r="G47" i="1" s="1"/>
</calcChain>
</file>

<file path=xl/sharedStrings.xml><?xml version="1.0" encoding="utf-8"?>
<sst xmlns="http://schemas.openxmlformats.org/spreadsheetml/2006/main" count="261" uniqueCount="225">
  <si>
    <t>AVALUO DE MEJORAS</t>
  </si>
  <si>
    <t>I.</t>
  </si>
  <si>
    <t>INMUEBLE QUE SE AVALUA</t>
  </si>
  <si>
    <t>PROPIETARIO</t>
  </si>
  <si>
    <t>VALUADOR</t>
  </si>
  <si>
    <t>No. SOCIO COLEGIO DE VALUADORES</t>
  </si>
  <si>
    <t>ESPECIALIDAD</t>
  </si>
  <si>
    <t>FECHA DE AVALUO</t>
  </si>
  <si>
    <t>UBICACIÓN DE AVALUO</t>
  </si>
  <si>
    <t>LOTE</t>
  </si>
  <si>
    <t>MANZANA</t>
  </si>
  <si>
    <t>REGIMEN DE PROPIEDAD</t>
  </si>
  <si>
    <t>OBJETO DE AVALUO</t>
  </si>
  <si>
    <t>PROPOSITO DE AVALUO</t>
  </si>
  <si>
    <t>CUENTA CATASTRAL</t>
  </si>
  <si>
    <t>CUENTA PREDIAL</t>
  </si>
  <si>
    <t>FOLIO REAL</t>
  </si>
  <si>
    <t>ESCRITURA</t>
  </si>
  <si>
    <t>ING. MARIO ALBERTO GARCIA AMEZQUITA</t>
  </si>
  <si>
    <t>SAC-XXXXXXXXX</t>
  </si>
  <si>
    <t>INMUEBLES</t>
  </si>
  <si>
    <t>MUNICIPIO AGUASCALIENTES, AGUASCALIENTES</t>
  </si>
  <si>
    <t>PRIVADA</t>
  </si>
  <si>
    <t>ESTIMAR VALOR COMERCIAL DE LAS MEJORAS</t>
  </si>
  <si>
    <t>XX-XXXX-XX-XXXX-XXX-XXX</t>
  </si>
  <si>
    <t xml:space="preserve"> UXXXXXX</t>
  </si>
  <si>
    <t xml:space="preserve">NO EXISTE </t>
  </si>
  <si>
    <t>$</t>
  </si>
  <si>
    <t>PESOS</t>
  </si>
  <si>
    <t>II.</t>
  </si>
  <si>
    <t xml:space="preserve">       CARACTERISTICAS URBANAS</t>
  </si>
  <si>
    <t>CLASIFICACION DE ZONA</t>
  </si>
  <si>
    <t>TIPOS DE CONSTRUCCION</t>
  </si>
  <si>
    <t>INDICES DE SATURACION</t>
  </si>
  <si>
    <t>POBLACION</t>
  </si>
  <si>
    <t>CONTAMINACION AMBIENTAL</t>
  </si>
  <si>
    <t>USO DE SUELO</t>
  </si>
  <si>
    <t>VÍAS DE ACCESO IMPORTANCIA</t>
  </si>
  <si>
    <t>SERVICIOS</t>
  </si>
  <si>
    <t>R</t>
  </si>
  <si>
    <t>AGUA</t>
  </si>
  <si>
    <t>LUZ</t>
  </si>
  <si>
    <t>DRENAJE</t>
  </si>
  <si>
    <t>TELEFONO</t>
  </si>
  <si>
    <t>PARQUES</t>
  </si>
  <si>
    <t>ESCUELAS</t>
  </si>
  <si>
    <t>HOSPITAL</t>
  </si>
  <si>
    <t>GUARNICIONES</t>
  </si>
  <si>
    <t>L-5</t>
  </si>
  <si>
    <t>M-4</t>
  </si>
  <si>
    <t>GAS NATURAL</t>
  </si>
  <si>
    <t>TV POR CABLE</t>
  </si>
  <si>
    <t>INTERNET</t>
  </si>
  <si>
    <t>VIGILANCIA</t>
  </si>
  <si>
    <t>ABASTO</t>
  </si>
  <si>
    <t>OFICINAS</t>
  </si>
  <si>
    <t>PAVIMENTOS</t>
  </si>
  <si>
    <t>BANQUETAS</t>
  </si>
  <si>
    <t>*</t>
  </si>
  <si>
    <t>III.</t>
  </si>
  <si>
    <t>TERRENO</t>
  </si>
  <si>
    <t xml:space="preserve">TRAMOS DE CALLES </t>
  </si>
  <si>
    <t>TRANSVERSALES,</t>
  </si>
  <si>
    <t>LIMÍTROFES Y</t>
  </si>
  <si>
    <t>ORIENTACION</t>
  </si>
  <si>
    <t>CASAS UNIFAMILIARES</t>
  </si>
  <si>
    <t>BAJA</t>
  </si>
  <si>
    <t>NORTE:</t>
  </si>
  <si>
    <t>SUR:</t>
  </si>
  <si>
    <t>ESTE:</t>
  </si>
  <si>
    <t>OESTE:</t>
  </si>
  <si>
    <t>MEDIDAS Y COLINDANCIAS</t>
  </si>
  <si>
    <t>TOPOGRAFIA Y CONFIG.</t>
  </si>
  <si>
    <t>CARACT. PANORAMICAS</t>
  </si>
  <si>
    <t>TERRENO IRREGULAR PLANO</t>
  </si>
  <si>
    <t>SERVIDUMBRE Y RESTRICC.</t>
  </si>
  <si>
    <t>FALLAS</t>
  </si>
  <si>
    <t xml:space="preserve">NO SE APRECIAN FALLAS CERCANAS SEGÚN EL SISTEMA DE </t>
  </si>
  <si>
    <t>INFORMACION DE FALLAS GEOLOGICAS Y GRIETAS (Sifagg)</t>
  </si>
  <si>
    <t>GEORREFERENCIA</t>
  </si>
  <si>
    <t>IV.</t>
  </si>
  <si>
    <t>DESCRIPCION GENERAL DEL INMUEBLE</t>
  </si>
  <si>
    <t>SUPERFICIES</t>
  </si>
  <si>
    <t>CONSTRUCCION</t>
  </si>
  <si>
    <t>TIPO</t>
  </si>
  <si>
    <t>AREAS CONSTRUIDAS</t>
  </si>
  <si>
    <t>SUP. DE TERRENO</t>
  </si>
  <si>
    <t>USO ACTUAL:</t>
  </si>
  <si>
    <t>ESPACIOS CONSTRUIDOS:</t>
  </si>
  <si>
    <t>NUMERO DE NIVELES:</t>
  </si>
  <si>
    <t>EDAD APROXIMADA:</t>
  </si>
  <si>
    <t>VIDA UTIL REMANENTE:</t>
  </si>
  <si>
    <t>ESTADO DE CONSERVACION:</t>
  </si>
  <si>
    <t>CALIDAD DEL PROYECTO:</t>
  </si>
  <si>
    <t>UNIDADES RENTABLES:</t>
  </si>
  <si>
    <t>NO APLICA</t>
  </si>
  <si>
    <t>V.</t>
  </si>
  <si>
    <t>CONSIDERACIONES PREVIAS AL AVALÚO</t>
  </si>
  <si>
    <t>AMPLIACION DE LA DESCRIPCION DEL INMUEBLE:</t>
  </si>
  <si>
    <t>COMENTARIOS GENERALES, SUPUESTOS, EXCLUSIONES Y CONDICIONES LIMITADAS AL AVALUO</t>
  </si>
  <si>
    <t xml:space="preserve">uso lícito del mismo. Los valores de la calle y de mercado se estiman con base en la homologación de los </t>
  </si>
  <si>
    <t>comparables obtenidos en la investigación del mercado inmobiliario de la zona de ubicación del inmueble</t>
  </si>
  <si>
    <t>y zonas de características similares. La homologación considera las condiciones del inmueble que se analiza.</t>
  </si>
  <si>
    <t>FACTORES DE HOMOLOGACION EMPLEADOS</t>
  </si>
  <si>
    <t>sup</t>
  </si>
  <si>
    <t>neg</t>
  </si>
  <si>
    <t>fub</t>
  </si>
  <si>
    <t>csp</t>
  </si>
  <si>
    <t>ec</t>
  </si>
  <si>
    <t>proy</t>
  </si>
  <si>
    <t xml:space="preserve">Superficie construída / terreno                                   </t>
  </si>
  <si>
    <t xml:space="preserve">Factor de negoaciación                                                         </t>
  </si>
  <si>
    <t xml:space="preserve">Factor de ubicación dentro de la colonia                                    </t>
  </si>
  <si>
    <t>Calidad de los serv. Públicos (0-10)</t>
  </si>
  <si>
    <t>Estado de conservación</t>
  </si>
  <si>
    <t>Calidad del proyecto</t>
  </si>
  <si>
    <t>Vl.</t>
  </si>
  <si>
    <t>INVESTIGACIÓN DE MERCADO</t>
  </si>
  <si>
    <t>TERRENOS EN VENTA</t>
  </si>
  <si>
    <t>VlI.</t>
  </si>
  <si>
    <t>APLICACIÓN DEL ENFOQUE COMPARATIVO DE MERCADO</t>
  </si>
  <si>
    <t>Vum$</t>
  </si>
  <si>
    <t>top</t>
  </si>
  <si>
    <t>for</t>
  </si>
  <si>
    <t>tfr</t>
  </si>
  <si>
    <t>fesq</t>
  </si>
  <si>
    <t>VALOR UNITARIO DEL</t>
  </si>
  <si>
    <t>TERRENO HOMOLOGADO</t>
  </si>
  <si>
    <t>FACT. DE HOMOLOGACION</t>
  </si>
  <si>
    <t>SUPERFICIE</t>
  </si>
  <si>
    <t>INDIVISO</t>
  </si>
  <si>
    <t>PRECIO DE MERCADO PONDERADO</t>
  </si>
  <si>
    <t xml:space="preserve">VALOR DEL TERRENO </t>
  </si>
  <si>
    <t>$/M2</t>
  </si>
  <si>
    <t>VlII.</t>
  </si>
  <si>
    <t>APLICACIÓN DEL ENFOQUE DE COSTOS (VALOR FISICO O DIRECTO)</t>
  </si>
  <si>
    <t>FRACCION</t>
  </si>
  <si>
    <t>AREA (M2)</t>
  </si>
  <si>
    <t>FACTOR</t>
  </si>
  <si>
    <t>VALOR U.</t>
  </si>
  <si>
    <t>TOTAL</t>
  </si>
  <si>
    <t>UNICA</t>
  </si>
  <si>
    <t>VALOR DEL TERRENO</t>
  </si>
  <si>
    <t>VALOR UNIT.</t>
  </si>
  <si>
    <t>edad</t>
  </si>
  <si>
    <t>vut</t>
  </si>
  <si>
    <t>fec</t>
  </si>
  <si>
    <t>vnr</t>
  </si>
  <si>
    <t>MEJORAS</t>
  </si>
  <si>
    <t>APLICACIÓN DEL ENFOQUE DE INGRESOS (VALOR DE CAPITALIZACION DE RENTAS)</t>
  </si>
  <si>
    <t xml:space="preserve">VALOR DE CAPITALIZACION </t>
  </si>
  <si>
    <t>RESULTADO DE LA APLICACIÓN DEL ENFOQUE DE INGRESOS</t>
  </si>
  <si>
    <t>IX.</t>
  </si>
  <si>
    <t>X.</t>
  </si>
  <si>
    <t>RESUMEN DE VALORES</t>
  </si>
  <si>
    <t>ENFOQUE COMPARATIVO DE MERCADO (VALOR COMPARATIVO DE MERCADO)</t>
  </si>
  <si>
    <t>ENFOQUE DE COSTOS (VALOR FISICO O DIRECTO, NETO DE REPOSICION)</t>
  </si>
  <si>
    <t>ENFOQUE DE INGRESOS (VALOR DE CAPITALIZACION DE RENTAS)</t>
  </si>
  <si>
    <t>XI.</t>
  </si>
  <si>
    <t>CONSIDERACIONES PREVIAS A LA CONCLUSION</t>
  </si>
  <si>
    <t>XII.</t>
  </si>
  <si>
    <t>CONCLUSION</t>
  </si>
  <si>
    <t>VALORES ACTUALES</t>
  </si>
  <si>
    <t>NOMBRE:</t>
  </si>
  <si>
    <t>N° DE REGISTRO COLEGIO DE VALUADORES DEL ESTADO DE AGS.</t>
  </si>
  <si>
    <t>ESPECIALIDAD: INMUEBLES</t>
  </si>
  <si>
    <t>CEDULA ESPECIALIDAD EN V</t>
  </si>
  <si>
    <t>CEDULA MAESTRIA EN VALUACION</t>
  </si>
  <si>
    <t>CROQUIS</t>
  </si>
  <si>
    <t>XIII.</t>
  </si>
  <si>
    <t>XIV.</t>
  </si>
  <si>
    <t>REPORTE FOTOGRAFICO</t>
  </si>
  <si>
    <t>CASA HABITACION</t>
  </si>
  <si>
    <t>Avenida del Valle 1201 #1201, Colonia Cavalia, C.P. 20326</t>
  </si>
  <si>
    <t>XXXXXXXXXXXXXXX</t>
  </si>
  <si>
    <t>CALCULO DE I.S.R.</t>
  </si>
  <si>
    <t>RESIDENCIAL</t>
  </si>
  <si>
    <t>HABITACIONAL RESIDENCIAL</t>
  </si>
  <si>
    <t>AV AGUASCALIENTES</t>
  </si>
  <si>
    <t>NORESTE:</t>
  </si>
  <si>
    <t>PREDIO 10</t>
  </si>
  <si>
    <t>SURESTE:</t>
  </si>
  <si>
    <t>17.00 m</t>
  </si>
  <si>
    <t>PREDIO 12</t>
  </si>
  <si>
    <t xml:space="preserve">SUROESTE: </t>
  </si>
  <si>
    <t>11.00m</t>
  </si>
  <si>
    <t>CIRCUITO PRIETO</t>
  </si>
  <si>
    <t>NOROESTE:</t>
  </si>
  <si>
    <t>13.96 m</t>
  </si>
  <si>
    <t>AREA COMUN</t>
  </si>
  <si>
    <t>8.38m</t>
  </si>
  <si>
    <t>4.01m</t>
  </si>
  <si>
    <t>VISTA NORMAL</t>
  </si>
  <si>
    <t>LAS PROPIAS DEL REGIMEN DEL CONDOMINIO</t>
  </si>
  <si>
    <t>X=776260</t>
  </si>
  <si>
    <t>Y=242426</t>
  </si>
  <si>
    <t>21°54´5.336"N 102°22´59.036W</t>
  </si>
  <si>
    <t>EXCELENTE</t>
  </si>
  <si>
    <t>MUY BUENA</t>
  </si>
  <si>
    <t>HABITACIONAL</t>
  </si>
  <si>
    <t>CASA DESHABITADA</t>
  </si>
  <si>
    <t xml:space="preserve">CASA HABITACIONAL EN FRACCIONAMIENTO RESIDENCIAL CON TODOS LOS SERVICIOS. EL SOLICITANTE MANIFIESTA QUE </t>
  </si>
  <si>
    <t>ADQUIRIÓ EL TERRENO BALDIO, EN EL CUAL CONSTRUYÓ POR SU CUENTA LOS 197.25 M2 EXISTENTES, LOS CUALES</t>
  </si>
  <si>
    <t>TERMINÓ EN FEBRERO DEL 2020.</t>
  </si>
  <si>
    <t>El presente análisis presupone que no existe una restricción legal en cuanto a la posesión del bien y al</t>
  </si>
  <si>
    <t>FACTORES</t>
  </si>
  <si>
    <t>INTERCIUDAD</t>
  </si>
  <si>
    <t>SISMICIDAD</t>
  </si>
  <si>
    <t>CD MEXICO</t>
  </si>
  <si>
    <t>ECON. A ESCALA</t>
  </si>
  <si>
    <t>CONSTRUCCINES</t>
  </si>
  <si>
    <t>M2</t>
  </si>
  <si>
    <t>TERRAZA</t>
  </si>
  <si>
    <t>COCHERA</t>
  </si>
  <si>
    <t>AREA DE LAVADO</t>
  </si>
  <si>
    <t>VRN</t>
  </si>
  <si>
    <t>FACT</t>
  </si>
  <si>
    <t>ROOF GARDEN SIN TECHAR</t>
  </si>
  <si>
    <t>ROOF GARDEN TECHADO</t>
  </si>
  <si>
    <t>BARDAS Y PRETILES</t>
  </si>
  <si>
    <t>COCINA INTEGRAL</t>
  </si>
  <si>
    <t>VALOR REFERIDO A FEBRERO 2020</t>
  </si>
  <si>
    <t xml:space="preserve">CISTERNA </t>
  </si>
  <si>
    <t>VALOR NETO DE REPOSICION</t>
  </si>
  <si>
    <t>VALOR ACTUAL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</si>
</sst>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"/>
    <numFmt numFmtId="165" formatCode="0.000000"/>
    <numFmt numFmtId="17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1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right"/>
    </xf>
    <xf numFmtId="0" fontId="11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2" fillId="0" borderId="1" xfId="0" applyFont="1" applyBorder="1"/>
    <xf numFmtId="0" fontId="0" fillId="0" borderId="12" xfId="0" applyBorder="1"/>
    <xf numFmtId="0" fontId="0" fillId="0" borderId="0" xfId="0" applyAlignment="1">
      <alignment horizontal="center"/>
    </xf>
    <xf numFmtId="9" fontId="0" fillId="0" borderId="0" xfId="2" applyFont="1"/>
    <xf numFmtId="2" fontId="9" fillId="0" borderId="0" xfId="0" applyNumberFormat="1" applyFont="1"/>
    <xf numFmtId="0" fontId="14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5" fontId="0" fillId="0" borderId="0" xfId="0" applyNumberFormat="1"/>
    <xf numFmtId="0" fontId="10" fillId="4" borderId="0" xfId="0" applyFont="1" applyFill="1"/>
    <xf numFmtId="9" fontId="10" fillId="0" borderId="0" xfId="0" applyNumberFormat="1" applyFont="1"/>
    <xf numFmtId="0" fontId="8" fillId="0" borderId="13" xfId="0" applyFont="1" applyBorder="1" applyAlignment="1">
      <alignment horizont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44" fontId="10" fillId="0" borderId="0" xfId="1" applyFont="1"/>
    <xf numFmtId="44" fontId="2" fillId="0" borderId="0" xfId="0" applyNumberFormat="1" applyFont="1"/>
    <xf numFmtId="0" fontId="14" fillId="0" borderId="0" xfId="0" applyFont="1" applyAlignment="1">
      <alignment horizontal="center"/>
    </xf>
    <xf numFmtId="0" fontId="11" fillId="0" borderId="2" xfId="0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0" fillId="0" borderId="0" xfId="1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4" fontId="10" fillId="0" borderId="0" xfId="1" applyNumberFormat="1" applyFont="1" applyAlignment="1">
      <alignment horizontal="center"/>
    </xf>
    <xf numFmtId="175" fontId="10" fillId="0" borderId="0" xfId="0" applyNumberFormat="1" applyFont="1" applyAlignment="1">
      <alignment horizontal="center"/>
    </xf>
    <xf numFmtId="2" fontId="10" fillId="4" borderId="0" xfId="0" applyNumberFormat="1" applyFont="1" applyFill="1" applyAlignment="1">
      <alignment horizontal="center"/>
    </xf>
    <xf numFmtId="44" fontId="10" fillId="4" borderId="0" xfId="1" applyFont="1" applyFill="1" applyAlignment="1">
      <alignment horizontal="center"/>
    </xf>
    <xf numFmtId="0" fontId="10" fillId="4" borderId="0" xfId="1" applyNumberFormat="1" applyFont="1" applyFill="1" applyAlignment="1">
      <alignment horizontal="center"/>
    </xf>
    <xf numFmtId="44" fontId="10" fillId="4" borderId="0" xfId="1" applyFont="1" applyFill="1"/>
    <xf numFmtId="44" fontId="0" fillId="0" borderId="0" xfId="0" applyNumberFormat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44" fontId="2" fillId="3" borderId="0" xfId="1" applyFont="1" applyFill="1" applyAlignment="1">
      <alignment horizontal="center"/>
    </xf>
    <xf numFmtId="44" fontId="4" fillId="3" borderId="2" xfId="1" applyFont="1" applyFill="1" applyBorder="1" applyAlignment="1">
      <alignment horizontal="center" vertical="center"/>
    </xf>
    <xf numFmtId="44" fontId="4" fillId="3" borderId="0" xfId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12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864093F-4E9A-B392-0B26-B16856A0D57F}"/>
            </a:ext>
          </a:extLst>
        </xdr:cNvPr>
        <xdr:cNvSpPr>
          <a:spLocks noChangeAspect="1" noChangeArrowheads="1"/>
        </xdr:cNvSpPr>
      </xdr:nvSpPr>
      <xdr:spPr bwMode="auto">
        <a:xfrm>
          <a:off x="192024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71437</xdr:colOff>
      <xdr:row>127</xdr:row>
      <xdr:rowOff>134935</xdr:rowOff>
    </xdr:from>
    <xdr:to>
      <xdr:col>8</xdr:col>
      <xdr:colOff>355609</xdr:colOff>
      <xdr:row>142</xdr:row>
      <xdr:rowOff>39685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6178AD5-BF11-FAD3-A490-16710403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" y="23899810"/>
          <a:ext cx="6528531" cy="2643189"/>
        </a:xfrm>
        <a:prstGeom prst="rect">
          <a:avLst/>
        </a:prstGeom>
      </xdr:spPr>
    </xdr:pic>
    <xdr:clientData/>
  </xdr:twoCellAnchor>
  <xdr:twoCellAnchor editAs="oneCell">
    <xdr:from>
      <xdr:col>0</xdr:col>
      <xdr:colOff>15393</xdr:colOff>
      <xdr:row>164</xdr:row>
      <xdr:rowOff>74881</xdr:rowOff>
    </xdr:from>
    <xdr:to>
      <xdr:col>8</xdr:col>
      <xdr:colOff>269389</xdr:colOff>
      <xdr:row>176</xdr:row>
      <xdr:rowOff>2433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E94E7A-172A-01C3-A4B1-B85350A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3" y="30924336"/>
          <a:ext cx="6463719" cy="2140527"/>
        </a:xfrm>
        <a:prstGeom prst="rect">
          <a:avLst/>
        </a:prstGeom>
      </xdr:spPr>
    </xdr:pic>
    <xdr:clientData/>
  </xdr:twoCellAnchor>
  <xdr:twoCellAnchor editAs="oneCell">
    <xdr:from>
      <xdr:col>0</xdr:col>
      <xdr:colOff>58616</xdr:colOff>
      <xdr:row>268</xdr:row>
      <xdr:rowOff>58615</xdr:rowOff>
    </xdr:from>
    <xdr:to>
      <xdr:col>8</xdr:col>
      <xdr:colOff>287795</xdr:colOff>
      <xdr:row>273</xdr:row>
      <xdr:rowOff>8373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159287-2D2D-EE7B-2291-21BD668F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16" y="49236923"/>
          <a:ext cx="6416318" cy="870857"/>
        </a:xfrm>
        <a:prstGeom prst="rect">
          <a:avLst/>
        </a:prstGeom>
      </xdr:spPr>
    </xdr:pic>
    <xdr:clientData/>
  </xdr:twoCellAnchor>
  <xdr:twoCellAnchor editAs="oneCell">
    <xdr:from>
      <xdr:col>2</xdr:col>
      <xdr:colOff>77952</xdr:colOff>
      <xdr:row>295</xdr:row>
      <xdr:rowOff>134394</xdr:rowOff>
    </xdr:from>
    <xdr:to>
      <xdr:col>7</xdr:col>
      <xdr:colOff>140061</xdr:colOff>
      <xdr:row>314</xdr:row>
      <xdr:rowOff>83736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771F1F-F01D-AEBB-FA9A-5A900D381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4516" y="55718830"/>
          <a:ext cx="3601945" cy="3371415"/>
        </a:xfrm>
        <a:prstGeom prst="rect">
          <a:avLst/>
        </a:prstGeom>
      </xdr:spPr>
    </xdr:pic>
    <xdr:clientData/>
  </xdr:twoCellAnchor>
  <xdr:twoCellAnchor editAs="oneCell">
    <xdr:from>
      <xdr:col>0</xdr:col>
      <xdr:colOff>184220</xdr:colOff>
      <xdr:row>318</xdr:row>
      <xdr:rowOff>0</xdr:rowOff>
    </xdr:from>
    <xdr:to>
      <xdr:col>3</xdr:col>
      <xdr:colOff>430824</xdr:colOff>
      <xdr:row>327</xdr:row>
      <xdr:rowOff>135184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1A4145D-DCCA-1091-AD51-8BC9BF2FD0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220" y="60281736"/>
          <a:ext cx="2830286" cy="1793161"/>
        </a:xfrm>
        <a:prstGeom prst="rect">
          <a:avLst/>
        </a:prstGeom>
      </xdr:spPr>
    </xdr:pic>
    <xdr:clientData/>
  </xdr:twoCellAnchor>
  <xdr:twoCellAnchor editAs="oneCell">
    <xdr:from>
      <xdr:col>0</xdr:col>
      <xdr:colOff>159099</xdr:colOff>
      <xdr:row>328</xdr:row>
      <xdr:rowOff>66312</xdr:rowOff>
    </xdr:from>
    <xdr:to>
      <xdr:col>3</xdr:col>
      <xdr:colOff>564802</xdr:colOff>
      <xdr:row>341</xdr:row>
      <xdr:rowOff>127279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BFE297-A287-5766-2DEE-85B430886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49"/>
        <a:stretch/>
      </xdr:blipFill>
      <xdr:spPr>
        <a:xfrm>
          <a:off x="159099" y="62190246"/>
          <a:ext cx="2989385" cy="2455824"/>
        </a:xfrm>
        <a:prstGeom prst="rect">
          <a:avLst/>
        </a:prstGeom>
      </xdr:spPr>
    </xdr:pic>
    <xdr:clientData/>
  </xdr:twoCellAnchor>
  <xdr:twoCellAnchor editAs="oneCell">
    <xdr:from>
      <xdr:col>5</xdr:col>
      <xdr:colOff>71918</xdr:colOff>
      <xdr:row>330</xdr:row>
      <xdr:rowOff>117229</xdr:rowOff>
    </xdr:from>
    <xdr:to>
      <xdr:col>9</xdr:col>
      <xdr:colOff>428804</xdr:colOff>
      <xdr:row>339</xdr:row>
      <xdr:rowOff>159098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3CF9C05-A7EB-1E26-751C-8C8E7DE9F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38116" y="62609603"/>
          <a:ext cx="2874758" cy="1699847"/>
        </a:xfrm>
        <a:prstGeom prst="rect">
          <a:avLst/>
        </a:prstGeom>
      </xdr:spPr>
    </xdr:pic>
    <xdr:clientData/>
  </xdr:twoCellAnchor>
  <xdr:twoCellAnchor editAs="oneCell">
    <xdr:from>
      <xdr:col>5</xdr:col>
      <xdr:colOff>586152</xdr:colOff>
      <xdr:row>317</xdr:row>
      <xdr:rowOff>150727</xdr:rowOff>
    </xdr:from>
    <xdr:to>
      <xdr:col>9</xdr:col>
      <xdr:colOff>116886</xdr:colOff>
      <xdr:row>329</xdr:row>
      <xdr:rowOff>159100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63DD929-EB1B-ECDA-9A72-59D897F35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52350" y="60248243"/>
          <a:ext cx="2048607" cy="2219011"/>
        </a:xfrm>
        <a:prstGeom prst="rect">
          <a:avLst/>
        </a:prstGeom>
      </xdr:spPr>
    </xdr:pic>
    <xdr:clientData/>
  </xdr:twoCellAnchor>
  <xdr:twoCellAnchor editAs="oneCell">
    <xdr:from>
      <xdr:col>1</xdr:col>
      <xdr:colOff>605060</xdr:colOff>
      <xdr:row>3</xdr:row>
      <xdr:rowOff>34635</xdr:rowOff>
    </xdr:from>
    <xdr:to>
      <xdr:col>8</xdr:col>
      <xdr:colOff>23468</xdr:colOff>
      <xdr:row>20</xdr:row>
      <xdr:rowOff>173182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36F64-9B09-4B7E-1530-8C557107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69" y="588817"/>
          <a:ext cx="4288281" cy="31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62345</xdr:colOff>
      <xdr:row>61</xdr:row>
      <xdr:rowOff>6930</xdr:rowOff>
    </xdr:from>
    <xdr:to>
      <xdr:col>9</xdr:col>
      <xdr:colOff>464129</xdr:colOff>
      <xdr:row>72</xdr:row>
      <xdr:rowOff>145474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15AE73B-5FB9-0256-CE9B-F5EAE5B81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347" r="18918"/>
        <a:stretch/>
      </xdr:blipFill>
      <xdr:spPr>
        <a:xfrm>
          <a:off x="3435927" y="11152912"/>
          <a:ext cx="2923310" cy="211974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304800</xdr:colOff>
      <xdr:row>83</xdr:row>
      <xdr:rowOff>121920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8AE765D9-822A-DE5A-6E3F-B27E4CA92E88}"/>
            </a:ext>
          </a:extLst>
        </xdr:cNvPr>
        <xdr:cNvSpPr>
          <a:spLocks noChangeAspect="1" noChangeArrowheads="1"/>
        </xdr:cNvSpPr>
      </xdr:nvSpPr>
      <xdr:spPr bwMode="auto">
        <a:xfrm>
          <a:off x="4023360" y="15133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304800</xdr:colOff>
      <xdr:row>80</xdr:row>
      <xdr:rowOff>121920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14B13CA3-EE7C-3F88-E92D-5F918EF8096F}"/>
            </a:ext>
          </a:extLst>
        </xdr:cNvPr>
        <xdr:cNvSpPr>
          <a:spLocks noChangeAspect="1" noChangeArrowheads="1"/>
        </xdr:cNvSpPr>
      </xdr:nvSpPr>
      <xdr:spPr bwMode="auto">
        <a:xfrm>
          <a:off x="3383280" y="1456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304800</xdr:colOff>
      <xdr:row>79</xdr:row>
      <xdr:rowOff>121921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1104F81F-10C3-9C55-54A9-4BC230DADB5C}"/>
            </a:ext>
          </a:extLst>
        </xdr:cNvPr>
        <xdr:cNvSpPr>
          <a:spLocks noChangeAspect="1" noChangeArrowheads="1"/>
        </xdr:cNvSpPr>
      </xdr:nvSpPr>
      <xdr:spPr bwMode="auto">
        <a:xfrm>
          <a:off x="4663440" y="1438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257808</xdr:colOff>
      <xdr:row>78</xdr:row>
      <xdr:rowOff>62347</xdr:rowOff>
    </xdr:from>
    <xdr:to>
      <xdr:col>9</xdr:col>
      <xdr:colOff>658093</xdr:colOff>
      <xdr:row>93</xdr:row>
      <xdr:rowOff>112223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9F444D5-2ACF-2660-9A3E-CC74C2D3A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" t="-247" r="13217" b="247"/>
        <a:stretch/>
      </xdr:blipFill>
      <xdr:spPr bwMode="auto">
        <a:xfrm>
          <a:off x="3631390" y="14297892"/>
          <a:ext cx="2921811" cy="280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7"/>
  <sheetViews>
    <sheetView tabSelected="1" view="pageLayout" zoomScale="110" zoomScaleNormal="80" zoomScaleSheetLayoutView="110" zoomScalePageLayoutView="110" workbookViewId="0">
      <selection activeCell="I60" sqref="I60"/>
    </sheetView>
  </sheetViews>
  <sheetFormatPr baseColWidth="10" defaultColWidth="8.88671875" defaultRowHeight="14.4" x14ac:dyDescent="0.3"/>
  <cols>
    <col min="1" max="1" width="18.33203125" customWidth="1"/>
    <col min="5" max="5" width="13.77734375" bestFit="1" customWidth="1"/>
    <col min="8" max="8" width="9.6640625" customWidth="1"/>
    <col min="9" max="9" width="7.77734375" customWidth="1"/>
    <col min="10" max="10" width="11.5546875" customWidth="1"/>
  </cols>
  <sheetData>
    <row r="1" spans="1:10" ht="14.4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x14ac:dyDescent="0.3">
      <c r="A2" s="49"/>
      <c r="B2" s="50"/>
      <c r="C2" s="50"/>
      <c r="D2" s="50"/>
      <c r="E2" s="50"/>
      <c r="F2" s="50"/>
      <c r="G2" s="50"/>
      <c r="H2" s="50"/>
      <c r="I2" s="50"/>
      <c r="J2" s="51"/>
    </row>
    <row r="3" spans="1:10" ht="15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4"/>
    </row>
    <row r="8" spans="1:10" ht="13.8" customHeight="1" x14ac:dyDescent="0.3"/>
    <row r="21" spans="1:10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58" t="s">
        <v>1</v>
      </c>
      <c r="B22" s="59" t="s">
        <v>2</v>
      </c>
      <c r="C22" s="59"/>
      <c r="D22" s="59"/>
      <c r="E22" t="s">
        <v>172</v>
      </c>
    </row>
    <row r="23" spans="1:10" ht="15" thickBot="1" x14ac:dyDescent="0.35">
      <c r="A23" s="39"/>
      <c r="B23" s="41"/>
      <c r="C23" s="41"/>
      <c r="D23" s="41"/>
      <c r="E23" s="1" t="s">
        <v>173</v>
      </c>
      <c r="F23" s="1"/>
      <c r="G23" s="1"/>
      <c r="H23" s="1"/>
      <c r="I23" s="1"/>
      <c r="J23" s="1"/>
    </row>
    <row r="28" spans="1:10" x14ac:dyDescent="0.3">
      <c r="D28" s="3" t="s">
        <v>3</v>
      </c>
      <c r="E28" t="s">
        <v>174</v>
      </c>
    </row>
    <row r="29" spans="1:10" x14ac:dyDescent="0.3">
      <c r="D29" s="3" t="s">
        <v>4</v>
      </c>
      <c r="E29" t="s">
        <v>18</v>
      </c>
    </row>
    <row r="30" spans="1:10" x14ac:dyDescent="0.3">
      <c r="D30" s="3" t="s">
        <v>5</v>
      </c>
      <c r="E30" t="s">
        <v>19</v>
      </c>
    </row>
    <row r="31" spans="1:10" x14ac:dyDescent="0.3">
      <c r="D31" s="3" t="s">
        <v>6</v>
      </c>
      <c r="E31" t="s">
        <v>20</v>
      </c>
    </row>
    <row r="32" spans="1:10" x14ac:dyDescent="0.3">
      <c r="D32" s="3" t="s">
        <v>7</v>
      </c>
      <c r="E32" s="2">
        <v>45583</v>
      </c>
    </row>
    <row r="33" spans="1:10" x14ac:dyDescent="0.3">
      <c r="D33" s="3" t="s">
        <v>8</v>
      </c>
      <c r="E33" t="s">
        <v>173</v>
      </c>
    </row>
    <row r="34" spans="1:10" x14ac:dyDescent="0.3">
      <c r="D34" s="3"/>
      <c r="E34" t="s">
        <v>21</v>
      </c>
    </row>
    <row r="35" spans="1:10" x14ac:dyDescent="0.3">
      <c r="D35" s="3" t="s">
        <v>9</v>
      </c>
      <c r="E35" t="s">
        <v>48</v>
      </c>
    </row>
    <row r="36" spans="1:10" x14ac:dyDescent="0.3">
      <c r="D36" s="3" t="s">
        <v>10</v>
      </c>
      <c r="E36" t="s">
        <v>49</v>
      </c>
    </row>
    <row r="37" spans="1:10" x14ac:dyDescent="0.3">
      <c r="D37" s="3" t="s">
        <v>11</v>
      </c>
      <c r="E37" t="s">
        <v>22</v>
      </c>
    </row>
    <row r="38" spans="1:10" x14ac:dyDescent="0.3">
      <c r="D38" s="3" t="s">
        <v>12</v>
      </c>
      <c r="E38" t="s">
        <v>23</v>
      </c>
    </row>
    <row r="39" spans="1:10" ht="14.4" customHeight="1" x14ac:dyDescent="0.3">
      <c r="D39" s="3" t="s">
        <v>13</v>
      </c>
      <c r="E39" t="s">
        <v>175</v>
      </c>
    </row>
    <row r="40" spans="1:10" ht="15" customHeight="1" x14ac:dyDescent="0.3">
      <c r="D40" s="3" t="s">
        <v>14</v>
      </c>
      <c r="E40" t="s">
        <v>24</v>
      </c>
    </row>
    <row r="41" spans="1:10" x14ac:dyDescent="0.3">
      <c r="D41" s="3" t="s">
        <v>15</v>
      </c>
      <c r="E41" t="s">
        <v>25</v>
      </c>
    </row>
    <row r="42" spans="1:10" x14ac:dyDescent="0.3">
      <c r="D42" s="3" t="s">
        <v>16</v>
      </c>
      <c r="E42" t="s">
        <v>26</v>
      </c>
    </row>
    <row r="43" spans="1:10" x14ac:dyDescent="0.3">
      <c r="D43" s="3" t="s">
        <v>17</v>
      </c>
      <c r="E43" t="s">
        <v>174</v>
      </c>
    </row>
    <row r="46" spans="1:10" ht="18.600000000000001" customHeight="1" thickBot="1" x14ac:dyDescent="0.35">
      <c r="A46" s="1"/>
      <c r="B46" s="1"/>
      <c r="H46" s="1"/>
      <c r="I46" s="1"/>
      <c r="J46" s="1"/>
    </row>
    <row r="47" spans="1:10" ht="14.4" customHeight="1" x14ac:dyDescent="0.3">
      <c r="A47" s="38" t="s">
        <v>27</v>
      </c>
      <c r="B47" s="40" t="s">
        <v>221</v>
      </c>
      <c r="C47" s="40"/>
      <c r="D47" s="40"/>
      <c r="E47" s="40"/>
      <c r="F47" s="40"/>
      <c r="G47" s="81">
        <f>+I281</f>
        <v>7342629.2296814015</v>
      </c>
      <c r="H47" s="82"/>
      <c r="I47" s="60" t="s">
        <v>28</v>
      </c>
      <c r="J47" s="60"/>
    </row>
    <row r="48" spans="1:10" ht="14.4" customHeight="1" thickBot="1" x14ac:dyDescent="0.35">
      <c r="A48" s="39"/>
      <c r="B48" s="41"/>
      <c r="C48" s="41"/>
      <c r="D48" s="41"/>
      <c r="E48" s="41"/>
      <c r="F48" s="41"/>
      <c r="G48" s="83"/>
      <c r="H48" s="83"/>
      <c r="I48" s="61"/>
      <c r="J48" s="61"/>
    </row>
    <row r="49" spans="1:10" ht="15" customHeight="1" x14ac:dyDescent="0.3"/>
    <row r="51" spans="1:10" ht="15" thickBot="1" x14ac:dyDescent="0.35">
      <c r="B51" s="1"/>
      <c r="C51" s="1"/>
      <c r="D51" s="1"/>
      <c r="E51" s="1"/>
      <c r="F51" s="1"/>
      <c r="G51" s="1"/>
      <c r="H51" s="1"/>
      <c r="I51" s="1"/>
      <c r="J51" s="1"/>
    </row>
    <row r="52" spans="1:10" ht="14.4" customHeight="1" x14ac:dyDescent="0.3">
      <c r="A52" s="38" t="s">
        <v>29</v>
      </c>
      <c r="B52" s="40" t="s">
        <v>30</v>
      </c>
      <c r="C52" s="40"/>
      <c r="D52" s="40"/>
      <c r="E52" s="40"/>
      <c r="F52" s="40"/>
      <c r="G52" s="40"/>
      <c r="H52" s="40"/>
      <c r="I52" s="40"/>
      <c r="J52" s="40"/>
    </row>
    <row r="53" spans="1:10" ht="15" customHeight="1" thickBot="1" x14ac:dyDescent="0.35">
      <c r="A53" s="39"/>
      <c r="B53" s="41"/>
      <c r="C53" s="41"/>
      <c r="D53" s="41"/>
      <c r="E53" s="41"/>
      <c r="F53" s="41"/>
      <c r="G53" s="41"/>
      <c r="H53" s="41"/>
      <c r="I53" s="41"/>
      <c r="J53" s="41"/>
    </row>
    <row r="55" spans="1:10" x14ac:dyDescent="0.3">
      <c r="C55" s="3" t="s">
        <v>31</v>
      </c>
      <c r="D55" s="24" t="s">
        <v>176</v>
      </c>
    </row>
    <row r="56" spans="1:10" x14ac:dyDescent="0.3">
      <c r="C56" s="3" t="s">
        <v>32</v>
      </c>
      <c r="D56" s="8" t="s">
        <v>65</v>
      </c>
    </row>
    <row r="57" spans="1:10" x14ac:dyDescent="0.3">
      <c r="C57" s="3" t="s">
        <v>33</v>
      </c>
      <c r="D57" s="25">
        <v>0.75</v>
      </c>
    </row>
    <row r="58" spans="1:10" x14ac:dyDescent="0.3">
      <c r="C58" s="3" t="s">
        <v>34</v>
      </c>
      <c r="D58" s="25">
        <v>0.7</v>
      </c>
    </row>
    <row r="59" spans="1:10" x14ac:dyDescent="0.3">
      <c r="C59" s="3" t="s">
        <v>35</v>
      </c>
      <c r="D59" s="8" t="s">
        <v>66</v>
      </c>
    </row>
    <row r="60" spans="1:10" x14ac:dyDescent="0.3">
      <c r="C60" s="3" t="s">
        <v>36</v>
      </c>
      <c r="D60" s="8" t="s">
        <v>177</v>
      </c>
    </row>
    <row r="61" spans="1:10" x14ac:dyDescent="0.3">
      <c r="C61" s="3" t="s">
        <v>37</v>
      </c>
      <c r="D61" s="8" t="s">
        <v>178</v>
      </c>
    </row>
    <row r="63" spans="1:10" x14ac:dyDescent="0.3">
      <c r="A63" s="4" t="s">
        <v>38</v>
      </c>
      <c r="C63" s="5"/>
    </row>
    <row r="64" spans="1:10" x14ac:dyDescent="0.3">
      <c r="A64" s="9" t="s">
        <v>39</v>
      </c>
      <c r="B64" s="8" t="s">
        <v>40</v>
      </c>
      <c r="C64" s="9" t="s">
        <v>58</v>
      </c>
      <c r="D64" s="8" t="s">
        <v>50</v>
      </c>
    </row>
    <row r="65" spans="1:10" x14ac:dyDescent="0.3">
      <c r="A65" s="9" t="s">
        <v>39</v>
      </c>
      <c r="B65" s="8" t="s">
        <v>41</v>
      </c>
      <c r="C65" s="9" t="s">
        <v>39</v>
      </c>
      <c r="D65" s="8" t="s">
        <v>51</v>
      </c>
    </row>
    <row r="66" spans="1:10" x14ac:dyDescent="0.3">
      <c r="A66" s="9" t="s">
        <v>39</v>
      </c>
      <c r="B66" s="8" t="s">
        <v>42</v>
      </c>
      <c r="C66" s="9" t="s">
        <v>39</v>
      </c>
      <c r="D66" s="8" t="s">
        <v>52</v>
      </c>
    </row>
    <row r="67" spans="1:10" x14ac:dyDescent="0.3">
      <c r="A67" s="9" t="s">
        <v>39</v>
      </c>
      <c r="B67" s="8" t="s">
        <v>43</v>
      </c>
      <c r="C67" s="9" t="s">
        <v>39</v>
      </c>
      <c r="D67" s="8" t="s">
        <v>53</v>
      </c>
    </row>
    <row r="68" spans="1:10" x14ac:dyDescent="0.3">
      <c r="A68" s="9" t="s">
        <v>39</v>
      </c>
      <c r="B68" s="8" t="s">
        <v>44</v>
      </c>
      <c r="C68" s="9" t="s">
        <v>39</v>
      </c>
      <c r="D68" s="8" t="s">
        <v>54</v>
      </c>
    </row>
    <row r="69" spans="1:10" x14ac:dyDescent="0.3">
      <c r="A69" s="9" t="s">
        <v>58</v>
      </c>
      <c r="B69" s="8" t="s">
        <v>45</v>
      </c>
      <c r="C69" s="9" t="s">
        <v>39</v>
      </c>
      <c r="D69" s="8" t="s">
        <v>55</v>
      </c>
    </row>
    <row r="70" spans="1:10" x14ac:dyDescent="0.3">
      <c r="A70" s="9" t="s">
        <v>58</v>
      </c>
      <c r="B70" s="8" t="s">
        <v>46</v>
      </c>
      <c r="C70" s="9" t="s">
        <v>39</v>
      </c>
      <c r="D70" s="8" t="s">
        <v>56</v>
      </c>
    </row>
    <row r="71" spans="1:10" x14ac:dyDescent="0.3">
      <c r="A71" s="9" t="s">
        <v>39</v>
      </c>
      <c r="B71" s="8" t="s">
        <v>47</v>
      </c>
      <c r="C71" s="9" t="s">
        <v>39</v>
      </c>
      <c r="D71" s="8" t="s">
        <v>57</v>
      </c>
    </row>
    <row r="73" spans="1:10" ht="15" thickBot="1" x14ac:dyDescent="0.35"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">
      <c r="A74" s="38" t="s">
        <v>59</v>
      </c>
      <c r="B74" s="40" t="s">
        <v>60</v>
      </c>
      <c r="C74" s="40"/>
      <c r="D74" s="40"/>
      <c r="E74" s="40"/>
      <c r="F74" s="40"/>
      <c r="G74" s="40"/>
      <c r="H74" s="40"/>
      <c r="I74" s="40"/>
      <c r="J74" s="40"/>
    </row>
    <row r="75" spans="1:10" ht="15" thickBot="1" x14ac:dyDescent="0.35">
      <c r="A75" s="39"/>
      <c r="B75" s="41"/>
      <c r="C75" s="41"/>
      <c r="D75" s="41"/>
      <c r="E75" s="41"/>
      <c r="F75" s="41"/>
      <c r="G75" s="41"/>
      <c r="H75" s="41"/>
      <c r="I75" s="41"/>
      <c r="J75" s="41"/>
    </row>
    <row r="77" spans="1:10" x14ac:dyDescent="0.3">
      <c r="A77" s="10" t="s">
        <v>61</v>
      </c>
      <c r="B77" s="10"/>
      <c r="C77" s="10" t="s">
        <v>67</v>
      </c>
      <c r="D77" s="7"/>
      <c r="E77" s="7"/>
    </row>
    <row r="78" spans="1:10" x14ac:dyDescent="0.3">
      <c r="A78" s="10" t="s">
        <v>62</v>
      </c>
      <c r="B78" s="10"/>
      <c r="C78" s="10" t="s">
        <v>68</v>
      </c>
      <c r="D78" s="7"/>
      <c r="E78" s="7"/>
    </row>
    <row r="79" spans="1:10" x14ac:dyDescent="0.3">
      <c r="A79" s="10" t="s">
        <v>63</v>
      </c>
      <c r="B79" s="10"/>
      <c r="C79" s="10" t="s">
        <v>69</v>
      </c>
      <c r="D79" s="7"/>
      <c r="E79" s="7"/>
    </row>
    <row r="80" spans="1:10" x14ac:dyDescent="0.3">
      <c r="A80" s="10" t="s">
        <v>64</v>
      </c>
      <c r="B80" s="10"/>
      <c r="C80" s="10" t="s">
        <v>70</v>
      </c>
      <c r="D80" s="7"/>
      <c r="E80" s="7"/>
    </row>
    <row r="81" spans="1:5" ht="15" thickBot="1" x14ac:dyDescent="0.35">
      <c r="A81" s="7"/>
      <c r="B81" s="7"/>
      <c r="C81" s="7"/>
      <c r="D81" s="7"/>
      <c r="E81" s="7"/>
    </row>
    <row r="82" spans="1:5" ht="15" thickBot="1" x14ac:dyDescent="0.35">
      <c r="A82" s="55" t="s">
        <v>71</v>
      </c>
      <c r="B82" s="56"/>
      <c r="C82" s="56"/>
      <c r="D82" s="56"/>
      <c r="E82" s="57"/>
    </row>
    <row r="83" spans="1:5" x14ac:dyDescent="0.3">
      <c r="A83" s="10" t="s">
        <v>179</v>
      </c>
      <c r="B83" s="7" t="s">
        <v>190</v>
      </c>
      <c r="C83" s="7" t="s">
        <v>180</v>
      </c>
      <c r="D83" s="7"/>
      <c r="E83" s="7"/>
    </row>
    <row r="84" spans="1:5" x14ac:dyDescent="0.3">
      <c r="A84" s="10" t="s">
        <v>181</v>
      </c>
      <c r="B84" s="7" t="s">
        <v>182</v>
      </c>
      <c r="C84" s="7" t="s">
        <v>183</v>
      </c>
      <c r="D84" s="7"/>
      <c r="E84" s="7"/>
    </row>
    <row r="85" spans="1:5" x14ac:dyDescent="0.3">
      <c r="A85" s="10" t="s">
        <v>184</v>
      </c>
      <c r="B85" s="7" t="s">
        <v>185</v>
      </c>
      <c r="C85" s="7" t="s">
        <v>186</v>
      </c>
      <c r="D85" s="7"/>
      <c r="E85" s="7"/>
    </row>
    <row r="86" spans="1:5" x14ac:dyDescent="0.3">
      <c r="A86" s="10" t="s">
        <v>187</v>
      </c>
      <c r="B86" s="7" t="s">
        <v>188</v>
      </c>
      <c r="C86" s="7" t="s">
        <v>189</v>
      </c>
      <c r="D86" s="7"/>
      <c r="E86" s="7"/>
    </row>
    <row r="87" spans="1:5" x14ac:dyDescent="0.3">
      <c r="A87" s="10" t="s">
        <v>187</v>
      </c>
      <c r="B87" s="7" t="s">
        <v>191</v>
      </c>
      <c r="C87" s="7" t="s">
        <v>186</v>
      </c>
      <c r="D87" s="7"/>
      <c r="E87" s="7"/>
    </row>
    <row r="88" spans="1:5" x14ac:dyDescent="0.3">
      <c r="A88" s="7"/>
      <c r="B88" s="7"/>
      <c r="C88" s="7"/>
      <c r="D88" s="7"/>
      <c r="E88" s="7"/>
    </row>
    <row r="89" spans="1:5" x14ac:dyDescent="0.3">
      <c r="A89" s="10" t="s">
        <v>72</v>
      </c>
      <c r="B89" s="7"/>
      <c r="C89" s="11" t="s">
        <v>74</v>
      </c>
      <c r="D89" s="7"/>
      <c r="E89" s="7"/>
    </row>
    <row r="90" spans="1:5" x14ac:dyDescent="0.3">
      <c r="A90" s="10" t="s">
        <v>73</v>
      </c>
      <c r="B90" s="7"/>
      <c r="C90" s="7" t="s">
        <v>192</v>
      </c>
      <c r="D90" s="7"/>
      <c r="E90" s="7"/>
    </row>
    <row r="91" spans="1:5" x14ac:dyDescent="0.3">
      <c r="A91" s="19" t="s">
        <v>75</v>
      </c>
      <c r="B91" s="7"/>
      <c r="C91" s="7" t="s">
        <v>193</v>
      </c>
      <c r="D91" s="7"/>
      <c r="E91" s="7"/>
    </row>
    <row r="92" spans="1:5" ht="15" thickBot="1" x14ac:dyDescent="0.35"/>
    <row r="93" spans="1:5" ht="15" thickBot="1" x14ac:dyDescent="0.35">
      <c r="A93" s="62" t="s">
        <v>76</v>
      </c>
      <c r="B93" s="63"/>
      <c r="C93" s="63"/>
      <c r="D93" s="63"/>
      <c r="E93" s="64"/>
    </row>
    <row r="94" spans="1:5" x14ac:dyDescent="0.3">
      <c r="A94" s="7" t="s">
        <v>77</v>
      </c>
    </row>
    <row r="95" spans="1:5" x14ac:dyDescent="0.3">
      <c r="A95" s="7" t="s">
        <v>78</v>
      </c>
    </row>
    <row r="96" spans="1:5" ht="15" thickBot="1" x14ac:dyDescent="0.35"/>
    <row r="97" spans="1:10" ht="15" thickBot="1" x14ac:dyDescent="0.35">
      <c r="A97" s="62" t="s">
        <v>79</v>
      </c>
      <c r="B97" s="63"/>
      <c r="C97" s="63"/>
      <c r="D97" s="63"/>
      <c r="E97" s="64"/>
    </row>
    <row r="98" spans="1:10" x14ac:dyDescent="0.3">
      <c r="A98" t="s">
        <v>194</v>
      </c>
      <c r="C98" t="s">
        <v>195</v>
      </c>
    </row>
    <row r="99" spans="1:10" x14ac:dyDescent="0.3">
      <c r="A99" t="s">
        <v>196</v>
      </c>
    </row>
    <row r="102" spans="1:10" ht="15" thickBot="1" x14ac:dyDescent="0.35"/>
    <row r="103" spans="1:10" x14ac:dyDescent="0.3">
      <c r="A103" s="38" t="s">
        <v>80</v>
      </c>
      <c r="B103" s="40" t="s">
        <v>81</v>
      </c>
      <c r="C103" s="40"/>
      <c r="D103" s="40"/>
      <c r="E103" s="40"/>
      <c r="F103" s="40"/>
      <c r="G103" s="40"/>
      <c r="H103" s="40"/>
      <c r="I103" s="40"/>
      <c r="J103" s="40"/>
    </row>
    <row r="104" spans="1:10" ht="15" thickBot="1" x14ac:dyDescent="0.35">
      <c r="A104" s="39"/>
      <c r="B104" s="41"/>
      <c r="C104" s="41"/>
      <c r="D104" s="41"/>
      <c r="E104" s="41"/>
      <c r="F104" s="41"/>
      <c r="G104" s="41"/>
      <c r="H104" s="41"/>
      <c r="I104" s="41"/>
      <c r="J104" s="41"/>
    </row>
    <row r="106" spans="1:10" x14ac:dyDescent="0.3">
      <c r="A106" s="43" t="s">
        <v>82</v>
      </c>
      <c r="B106" s="43"/>
      <c r="C106" s="43"/>
      <c r="D106" s="43"/>
      <c r="E106" s="15"/>
      <c r="F106" s="15"/>
      <c r="G106" s="15"/>
      <c r="H106" s="15"/>
      <c r="I106" s="15"/>
      <c r="J106" s="15"/>
    </row>
    <row r="107" spans="1:10" x14ac:dyDescent="0.3">
      <c r="H107" s="13" t="s">
        <v>87</v>
      </c>
      <c r="I107" s="6" t="s">
        <v>200</v>
      </c>
    </row>
    <row r="108" spans="1:10" x14ac:dyDescent="0.3">
      <c r="B108" s="13" t="s">
        <v>83</v>
      </c>
      <c r="C108" s="6" t="s">
        <v>176</v>
      </c>
      <c r="H108" s="13" t="s">
        <v>88</v>
      </c>
      <c r="I108" s="6">
        <v>16</v>
      </c>
    </row>
    <row r="109" spans="1:10" x14ac:dyDescent="0.3">
      <c r="B109" s="13" t="s">
        <v>84</v>
      </c>
      <c r="C109" s="6" t="s">
        <v>199</v>
      </c>
      <c r="H109" s="13" t="s">
        <v>89</v>
      </c>
      <c r="I109" s="6">
        <v>2</v>
      </c>
    </row>
    <row r="110" spans="1:10" x14ac:dyDescent="0.3">
      <c r="B110" s="13" t="s">
        <v>85</v>
      </c>
      <c r="C110" s="12">
        <v>198.83</v>
      </c>
      <c r="D110" s="7" t="s">
        <v>211</v>
      </c>
      <c r="H110" s="13" t="s">
        <v>90</v>
      </c>
      <c r="I110" s="6">
        <v>0</v>
      </c>
    </row>
    <row r="111" spans="1:10" x14ac:dyDescent="0.3">
      <c r="C111" s="6"/>
      <c r="H111" s="13" t="s">
        <v>91</v>
      </c>
      <c r="I111" s="6">
        <v>60</v>
      </c>
    </row>
    <row r="112" spans="1:10" x14ac:dyDescent="0.3">
      <c r="B112" s="13" t="s">
        <v>86</v>
      </c>
      <c r="C112" s="12">
        <v>183</v>
      </c>
      <c r="D112" s="7" t="s">
        <v>211</v>
      </c>
      <c r="H112" s="13" t="s">
        <v>92</v>
      </c>
      <c r="I112" s="6" t="s">
        <v>197</v>
      </c>
    </row>
    <row r="113" spans="1:10" x14ac:dyDescent="0.3">
      <c r="H113" s="13" t="s">
        <v>93</v>
      </c>
      <c r="I113" s="6" t="s">
        <v>198</v>
      </c>
    </row>
    <row r="114" spans="1:10" x14ac:dyDescent="0.3">
      <c r="H114" s="13" t="s">
        <v>94</v>
      </c>
      <c r="I114" s="6" t="s">
        <v>95</v>
      </c>
    </row>
    <row r="117" spans="1:10" ht="15" thickBot="1" x14ac:dyDescent="0.35"/>
    <row r="118" spans="1:10" x14ac:dyDescent="0.3">
      <c r="A118" s="38" t="s">
        <v>96</v>
      </c>
      <c r="B118" s="40" t="s">
        <v>97</v>
      </c>
      <c r="C118" s="40"/>
      <c r="D118" s="40"/>
      <c r="E118" s="40"/>
      <c r="F118" s="40"/>
      <c r="G118" s="40"/>
      <c r="H118" s="40"/>
      <c r="I118" s="40"/>
      <c r="J118" s="40"/>
    </row>
    <row r="119" spans="1:10" ht="15" thickBot="1" x14ac:dyDescent="0.35">
      <c r="A119" s="39"/>
      <c r="B119" s="41"/>
      <c r="C119" s="41"/>
      <c r="D119" s="41"/>
      <c r="E119" s="41"/>
      <c r="F119" s="41"/>
      <c r="G119" s="41"/>
      <c r="H119" s="41"/>
      <c r="I119" s="41"/>
      <c r="J119" s="41"/>
    </row>
    <row r="122" spans="1:10" x14ac:dyDescent="0.3">
      <c r="B122" s="4"/>
      <c r="C122" s="4"/>
      <c r="D122" s="4"/>
      <c r="E122" s="4"/>
    </row>
    <row r="124" spans="1:10" ht="15" thickBot="1" x14ac:dyDescent="0.35">
      <c r="A124" s="14" t="s">
        <v>98</v>
      </c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3">
      <c r="A125" s="6" t="s">
        <v>201</v>
      </c>
    </row>
    <row r="126" spans="1:10" x14ac:dyDescent="0.3">
      <c r="A126" s="6" t="s">
        <v>202</v>
      </c>
    </row>
    <row r="127" spans="1:10" x14ac:dyDescent="0.3">
      <c r="A127" s="6" t="s">
        <v>203</v>
      </c>
    </row>
    <row r="151" spans="1:10" ht="15" thickBot="1" x14ac:dyDescent="0.35">
      <c r="A151" s="14" t="s">
        <v>99</v>
      </c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3">
      <c r="A152" t="s">
        <v>204</v>
      </c>
    </row>
    <row r="153" spans="1:10" x14ac:dyDescent="0.3">
      <c r="A153" t="s">
        <v>100</v>
      </c>
    </row>
    <row r="154" spans="1:10" ht="12.6" customHeight="1" x14ac:dyDescent="0.3">
      <c r="A154" t="s">
        <v>101</v>
      </c>
    </row>
    <row r="155" spans="1:10" x14ac:dyDescent="0.3">
      <c r="A155" t="s">
        <v>102</v>
      </c>
    </row>
    <row r="158" spans="1:10" ht="15" thickBot="1" x14ac:dyDescent="0.35">
      <c r="A158" s="14" t="s">
        <v>103</v>
      </c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3">
      <c r="A159" s="4" t="s">
        <v>104</v>
      </c>
      <c r="B159" t="s">
        <v>110</v>
      </c>
      <c r="F159" s="4" t="s">
        <v>107</v>
      </c>
      <c r="G159" t="s">
        <v>113</v>
      </c>
    </row>
    <row r="160" spans="1:10" x14ac:dyDescent="0.3">
      <c r="A160" s="4" t="s">
        <v>105</v>
      </c>
      <c r="B160" t="s">
        <v>111</v>
      </c>
      <c r="F160" s="4" t="s">
        <v>108</v>
      </c>
      <c r="G160" t="s">
        <v>114</v>
      </c>
    </row>
    <row r="161" spans="1:7" x14ac:dyDescent="0.3">
      <c r="A161" s="4" t="s">
        <v>106</v>
      </c>
      <c r="B161" t="s">
        <v>112</v>
      </c>
      <c r="F161" s="4" t="s">
        <v>109</v>
      </c>
      <c r="G161" t="s">
        <v>115</v>
      </c>
    </row>
    <row r="178" spans="1:10" ht="15" thickBot="1" x14ac:dyDescent="0.35"/>
    <row r="179" spans="1:10" x14ac:dyDescent="0.3">
      <c r="A179" s="38" t="s">
        <v>116</v>
      </c>
      <c r="B179" s="40" t="s">
        <v>117</v>
      </c>
      <c r="C179" s="40"/>
      <c r="D179" s="40"/>
      <c r="E179" s="40"/>
      <c r="F179" s="40"/>
      <c r="G179" s="40"/>
      <c r="H179" s="40"/>
      <c r="I179" s="40"/>
      <c r="J179" s="40"/>
    </row>
    <row r="180" spans="1:10" ht="15" thickBot="1" x14ac:dyDescent="0.35">
      <c r="A180" s="39"/>
      <c r="B180" s="41"/>
      <c r="C180" s="41"/>
      <c r="D180" s="41"/>
      <c r="E180" s="41"/>
      <c r="F180" s="41"/>
      <c r="G180" s="41"/>
      <c r="H180" s="41"/>
      <c r="I180" s="41"/>
      <c r="J180" s="41"/>
    </row>
    <row r="182" spans="1:10" ht="15" thickBot="1" x14ac:dyDescent="0.35">
      <c r="A182" s="14" t="s">
        <v>118</v>
      </c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3">
      <c r="A183" s="36">
        <v>1</v>
      </c>
      <c r="B183" s="36"/>
      <c r="C183" s="36">
        <v>2</v>
      </c>
      <c r="D183" s="36"/>
      <c r="E183" s="36">
        <v>3</v>
      </c>
      <c r="F183" s="36"/>
      <c r="G183" s="36">
        <v>4</v>
      </c>
      <c r="H183" s="36"/>
    </row>
    <row r="186" spans="1:10" x14ac:dyDescent="0.3">
      <c r="B186" s="36" t="s">
        <v>95</v>
      </c>
      <c r="C186" s="36"/>
      <c r="D186" s="36"/>
    </row>
    <row r="199" spans="1:10" ht="15" thickBot="1" x14ac:dyDescent="0.35"/>
    <row r="200" spans="1:10" x14ac:dyDescent="0.3">
      <c r="A200" s="38" t="s">
        <v>119</v>
      </c>
      <c r="B200" s="40" t="s">
        <v>120</v>
      </c>
      <c r="C200" s="40"/>
      <c r="D200" s="40"/>
      <c r="E200" s="40"/>
      <c r="F200" s="40"/>
      <c r="G200" s="40"/>
      <c r="H200" s="40"/>
      <c r="I200" s="40"/>
      <c r="J200" s="40"/>
    </row>
    <row r="201" spans="1:10" ht="15" thickBot="1" x14ac:dyDescent="0.35">
      <c r="A201" s="39"/>
      <c r="B201" s="41"/>
      <c r="C201" s="41"/>
      <c r="D201" s="41"/>
      <c r="E201" s="41"/>
      <c r="F201" s="41"/>
      <c r="G201" s="41"/>
      <c r="H201" s="41"/>
      <c r="I201" s="41"/>
      <c r="J201" s="41"/>
    </row>
    <row r="203" spans="1:10" ht="15" thickBot="1" x14ac:dyDescent="0.35">
      <c r="A203" s="14" t="s">
        <v>118</v>
      </c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3">
      <c r="A204" s="65"/>
      <c r="B204" s="65"/>
      <c r="C204" s="65">
        <v>1</v>
      </c>
      <c r="D204" s="65"/>
      <c r="E204" s="65">
        <v>2</v>
      </c>
      <c r="F204" s="65"/>
      <c r="G204" s="65">
        <v>3</v>
      </c>
      <c r="H204" s="65"/>
      <c r="I204" s="65">
        <v>4</v>
      </c>
      <c r="J204" s="65"/>
    </row>
    <row r="205" spans="1:10" x14ac:dyDescent="0.3">
      <c r="A205" s="4" t="s">
        <v>121</v>
      </c>
      <c r="C205" s="36"/>
      <c r="D205" s="36"/>
      <c r="E205" s="36"/>
      <c r="F205" s="36"/>
      <c r="G205" s="36"/>
      <c r="H205" s="36"/>
      <c r="I205" s="36"/>
      <c r="J205" s="36"/>
    </row>
    <row r="206" spans="1:10" x14ac:dyDescent="0.3">
      <c r="A206" s="4" t="s">
        <v>104</v>
      </c>
      <c r="C206" s="36"/>
      <c r="D206" s="36"/>
      <c r="E206" s="36"/>
      <c r="F206" s="36"/>
      <c r="G206" s="36"/>
      <c r="H206" s="36"/>
      <c r="I206" s="36"/>
      <c r="J206" s="36"/>
    </row>
    <row r="207" spans="1:10" x14ac:dyDescent="0.3">
      <c r="A207" s="4" t="s">
        <v>105</v>
      </c>
      <c r="C207" s="36"/>
      <c r="D207" s="36"/>
      <c r="E207" s="36"/>
      <c r="F207" s="36"/>
      <c r="G207" s="36"/>
      <c r="H207" s="36"/>
      <c r="I207" s="36"/>
      <c r="J207" s="36"/>
    </row>
    <row r="208" spans="1:10" x14ac:dyDescent="0.3">
      <c r="A208" s="4" t="s">
        <v>106</v>
      </c>
      <c r="C208" s="36"/>
      <c r="D208" s="36"/>
      <c r="E208" s="36"/>
      <c r="F208" s="36"/>
      <c r="G208" s="36"/>
      <c r="H208" s="36"/>
      <c r="I208" s="36"/>
      <c r="J208" s="36"/>
    </row>
    <row r="209" spans="1:10" x14ac:dyDescent="0.3">
      <c r="A209" s="4" t="s">
        <v>107</v>
      </c>
      <c r="C209" s="36"/>
      <c r="D209" s="36"/>
      <c r="E209" s="36"/>
      <c r="F209" s="36"/>
      <c r="G209" s="36"/>
      <c r="H209" s="36"/>
      <c r="I209" s="36"/>
      <c r="J209" s="36"/>
    </row>
    <row r="210" spans="1:10" x14ac:dyDescent="0.3">
      <c r="A210" s="4" t="s">
        <v>122</v>
      </c>
      <c r="C210" s="36"/>
      <c r="D210" s="36"/>
      <c r="E210" s="36"/>
      <c r="F210" s="36"/>
      <c r="G210" s="36"/>
      <c r="H210" s="36"/>
      <c r="I210" s="36"/>
      <c r="J210" s="36"/>
    </row>
    <row r="211" spans="1:10" x14ac:dyDescent="0.3">
      <c r="A211" s="4" t="s">
        <v>123</v>
      </c>
      <c r="C211" s="36"/>
      <c r="D211" s="36"/>
      <c r="E211" s="36"/>
      <c r="F211" s="36"/>
      <c r="G211" s="36"/>
      <c r="H211" s="36"/>
      <c r="I211" s="36"/>
      <c r="J211" s="36"/>
    </row>
    <row r="212" spans="1:10" x14ac:dyDescent="0.3">
      <c r="A212" s="4" t="s">
        <v>124</v>
      </c>
      <c r="C212" s="36"/>
      <c r="D212" s="36"/>
      <c r="E212" s="36"/>
      <c r="F212" s="36"/>
      <c r="G212" s="36"/>
      <c r="H212" s="36"/>
      <c r="I212" s="36"/>
      <c r="J212" s="36"/>
    </row>
    <row r="213" spans="1:10" x14ac:dyDescent="0.3">
      <c r="A213" s="4" t="s">
        <v>125</v>
      </c>
      <c r="C213" s="36"/>
      <c r="D213" s="36"/>
      <c r="E213" s="36"/>
      <c r="F213" s="36"/>
      <c r="G213" s="36"/>
      <c r="H213" s="36"/>
      <c r="I213" s="36"/>
      <c r="J213" s="36"/>
    </row>
    <row r="214" spans="1:10" x14ac:dyDescent="0.3">
      <c r="A214" s="19" t="s">
        <v>128</v>
      </c>
      <c r="C214" s="45">
        <v>0</v>
      </c>
      <c r="D214" s="45"/>
      <c r="E214" s="45">
        <v>0</v>
      </c>
      <c r="F214" s="45"/>
      <c r="G214" s="45">
        <v>0</v>
      </c>
      <c r="H214" s="45"/>
      <c r="I214" s="45">
        <v>0</v>
      </c>
      <c r="J214" s="45"/>
    </row>
    <row r="215" spans="1:10" x14ac:dyDescent="0.3">
      <c r="A215" s="19" t="s">
        <v>126</v>
      </c>
      <c r="C215" s="44">
        <v>0</v>
      </c>
      <c r="D215" s="44"/>
      <c r="E215" s="44">
        <v>0</v>
      </c>
      <c r="F215" s="44"/>
      <c r="G215" s="44">
        <v>0</v>
      </c>
      <c r="H215" s="44"/>
      <c r="I215" s="44">
        <v>0</v>
      </c>
      <c r="J215" s="44"/>
    </row>
    <row r="216" spans="1:10" x14ac:dyDescent="0.3">
      <c r="A216" s="19" t="s">
        <v>127</v>
      </c>
      <c r="C216" s="36"/>
      <c r="D216" s="36"/>
      <c r="E216" s="36"/>
      <c r="F216" s="36"/>
      <c r="G216" s="36"/>
      <c r="H216" s="36"/>
      <c r="I216" s="36"/>
      <c r="J216" s="36"/>
    </row>
    <row r="217" spans="1:10" x14ac:dyDescent="0.3">
      <c r="C217" s="10" t="s">
        <v>129</v>
      </c>
      <c r="D217" s="18">
        <v>0</v>
      </c>
      <c r="E217" s="7"/>
      <c r="F217" s="10" t="s">
        <v>131</v>
      </c>
      <c r="G217" s="7"/>
      <c r="H217" s="7"/>
      <c r="I217" s="18">
        <v>0</v>
      </c>
      <c r="J217" t="s">
        <v>133</v>
      </c>
    </row>
    <row r="218" spans="1:10" x14ac:dyDescent="0.3">
      <c r="C218" s="10" t="s">
        <v>130</v>
      </c>
      <c r="D218" s="17">
        <v>1</v>
      </c>
      <c r="E218" s="7"/>
      <c r="F218" s="10" t="s">
        <v>132</v>
      </c>
      <c r="G218" s="7"/>
      <c r="H218" t="s">
        <v>95</v>
      </c>
      <c r="I218" s="7"/>
    </row>
    <row r="219" spans="1:10" ht="15" thickBot="1" x14ac:dyDescent="0.35"/>
    <row r="220" spans="1:10" x14ac:dyDescent="0.3">
      <c r="A220" s="38" t="s">
        <v>134</v>
      </c>
      <c r="B220" s="40" t="s">
        <v>135</v>
      </c>
      <c r="C220" s="40"/>
      <c r="D220" s="40"/>
      <c r="E220" s="40"/>
      <c r="F220" s="40"/>
      <c r="G220" s="40"/>
      <c r="H220" s="40"/>
      <c r="I220" s="40"/>
      <c r="J220" s="40"/>
    </row>
    <row r="221" spans="1:10" ht="15" thickBot="1" x14ac:dyDescent="0.35">
      <c r="A221" s="39"/>
      <c r="B221" s="41"/>
      <c r="C221" s="41"/>
      <c r="D221" s="41"/>
      <c r="E221" s="41"/>
      <c r="F221" s="41"/>
      <c r="G221" s="41"/>
      <c r="H221" s="41"/>
      <c r="I221" s="41"/>
      <c r="J221" s="41"/>
    </row>
    <row r="223" spans="1:10" ht="15" thickBot="1" x14ac:dyDescent="0.35">
      <c r="A223" s="14" t="s">
        <v>60</v>
      </c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1:10" x14ac:dyDescent="0.3">
      <c r="A224" s="66" t="s">
        <v>136</v>
      </c>
      <c r="B224" s="66"/>
      <c r="C224" s="66" t="s">
        <v>137</v>
      </c>
      <c r="D224" s="66"/>
      <c r="E224" s="66" t="s">
        <v>138</v>
      </c>
      <c r="F224" s="66"/>
      <c r="G224" s="66" t="s">
        <v>139</v>
      </c>
      <c r="H224" s="66"/>
      <c r="I224" s="66" t="s">
        <v>140</v>
      </c>
      <c r="J224" s="66"/>
    </row>
    <row r="225" spans="1:10" x14ac:dyDescent="0.3">
      <c r="A225" s="36" t="s">
        <v>141</v>
      </c>
      <c r="B225" s="36"/>
      <c r="C225" s="36">
        <v>183</v>
      </c>
      <c r="D225" s="36"/>
      <c r="E225" s="36">
        <v>1</v>
      </c>
      <c r="F225" s="36"/>
      <c r="G225" s="42">
        <v>10000</v>
      </c>
      <c r="H225" s="42"/>
      <c r="I225" s="76">
        <f>C225*G225</f>
        <v>1830000</v>
      </c>
      <c r="J225" s="36"/>
    </row>
    <row r="226" spans="1:10" x14ac:dyDescent="0.3">
      <c r="A226" s="36"/>
      <c r="B226" s="36"/>
      <c r="C226" s="36"/>
      <c r="D226" s="36"/>
      <c r="E226" s="36"/>
      <c r="F226" s="36"/>
      <c r="G226" s="36"/>
      <c r="H226" s="36"/>
      <c r="I226" s="36"/>
      <c r="J226" s="36"/>
    </row>
    <row r="227" spans="1:10" ht="15" thickBot="1" x14ac:dyDescent="0.35">
      <c r="C227" s="37" t="s">
        <v>142</v>
      </c>
      <c r="D227" s="37"/>
      <c r="E227" s="37"/>
      <c r="F227" s="37"/>
      <c r="G227" s="37"/>
      <c r="H227" s="37"/>
      <c r="I227" s="77">
        <f>+I225</f>
        <v>1830000</v>
      </c>
      <c r="J227" s="77"/>
    </row>
    <row r="229" spans="1:10" x14ac:dyDescent="0.3">
      <c r="A229" s="67" t="s">
        <v>205</v>
      </c>
      <c r="B229" s="68"/>
      <c r="C229" s="68"/>
      <c r="D229" s="69"/>
      <c r="E229" s="4"/>
      <c r="I229" s="31"/>
    </row>
    <row r="230" spans="1:10" x14ac:dyDescent="0.3">
      <c r="A230" s="27"/>
      <c r="B230" s="28" t="s">
        <v>206</v>
      </c>
      <c r="C230" s="28" t="s">
        <v>207</v>
      </c>
      <c r="D230" s="29" t="s">
        <v>209</v>
      </c>
      <c r="E230" s="33"/>
      <c r="F230" s="4"/>
      <c r="G230" s="4"/>
      <c r="H230" s="4"/>
      <c r="I230" s="32"/>
      <c r="J230" s="4"/>
    </row>
    <row r="231" spans="1:10" x14ac:dyDescent="0.3">
      <c r="A231" s="27" t="s">
        <v>208</v>
      </c>
      <c r="B231" s="26">
        <v>0.89700000000000002</v>
      </c>
      <c r="C231" s="26">
        <v>0.98</v>
      </c>
      <c r="D231" s="30">
        <v>1.125</v>
      </c>
      <c r="E231" s="35"/>
      <c r="F231" s="20"/>
      <c r="G231" s="20"/>
      <c r="H231" s="20"/>
      <c r="I231" s="20"/>
      <c r="J231" s="20"/>
    </row>
    <row r="232" spans="1:10" x14ac:dyDescent="0.3">
      <c r="A232" s="36"/>
      <c r="B232" s="36"/>
    </row>
    <row r="233" spans="1:10" x14ac:dyDescent="0.3">
      <c r="A233" s="36"/>
      <c r="B233" s="36"/>
      <c r="J233" s="23"/>
    </row>
    <row r="234" spans="1:10" ht="15" thickBot="1" x14ac:dyDescent="0.35">
      <c r="A234" s="14" t="s">
        <v>148</v>
      </c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1:10" x14ac:dyDescent="0.3">
      <c r="A235" s="34" t="s">
        <v>136</v>
      </c>
      <c r="B235" s="20" t="s">
        <v>137</v>
      </c>
      <c r="C235" s="20" t="s">
        <v>143</v>
      </c>
      <c r="D235" s="20" t="s">
        <v>216</v>
      </c>
      <c r="E235" s="33" t="s">
        <v>215</v>
      </c>
      <c r="F235" s="20" t="s">
        <v>144</v>
      </c>
      <c r="G235" s="20" t="s">
        <v>108</v>
      </c>
      <c r="H235" s="20" t="s">
        <v>145</v>
      </c>
      <c r="I235" s="20" t="s">
        <v>146</v>
      </c>
      <c r="J235" s="20" t="s">
        <v>147</v>
      </c>
    </row>
    <row r="236" spans="1:10" x14ac:dyDescent="0.3">
      <c r="A236" s="8" t="s">
        <v>210</v>
      </c>
      <c r="B236" s="72">
        <v>198.5</v>
      </c>
      <c r="C236" s="73">
        <v>23453.46</v>
      </c>
      <c r="D236" s="74">
        <f>B231*C231*D231</f>
        <v>0.98894249999999995</v>
      </c>
      <c r="E236" s="73">
        <f>+B236*C236*D236</f>
        <v>4604033.4881609241</v>
      </c>
      <c r="F236" s="21">
        <v>4</v>
      </c>
      <c r="G236" s="21">
        <v>0.95</v>
      </c>
      <c r="H236" s="21">
        <v>60</v>
      </c>
      <c r="I236" s="71">
        <f>(1-(F236/H236)^1.4)*G236</f>
        <v>0.92856142856716417</v>
      </c>
      <c r="J236" s="70">
        <f>+E236*I236</f>
        <v>4275127.9129377715</v>
      </c>
    </row>
    <row r="237" spans="1:10" x14ac:dyDescent="0.3">
      <c r="A237" s="8" t="s">
        <v>212</v>
      </c>
      <c r="B237" s="72">
        <v>9.34</v>
      </c>
      <c r="C237" s="75">
        <v>1800</v>
      </c>
      <c r="D237" s="74">
        <f>C231*D231</f>
        <v>1.1025</v>
      </c>
      <c r="E237" s="73">
        <f t="shared" ref="E237:E242" si="0">+B237*C237*D237</f>
        <v>18535.23</v>
      </c>
      <c r="F237" s="21">
        <v>4</v>
      </c>
      <c r="G237" s="21">
        <v>0.95</v>
      </c>
      <c r="H237" s="21">
        <v>60</v>
      </c>
      <c r="I237" s="71">
        <f t="shared" ref="I237:I244" si="1">(1-(F237/H237)^1.4)*G237</f>
        <v>0.92856142856716417</v>
      </c>
      <c r="J237" s="70">
        <f t="shared" ref="J237:J244" si="2">+E237*I237</f>
        <v>17211.099647620958</v>
      </c>
    </row>
    <row r="238" spans="1:10" x14ac:dyDescent="0.3">
      <c r="A238" s="8" t="s">
        <v>213</v>
      </c>
      <c r="B238" s="72">
        <v>30.88</v>
      </c>
      <c r="C238" s="75">
        <v>4200</v>
      </c>
      <c r="D238" s="74">
        <f>B231*C231*D231</f>
        <v>0.98894249999999995</v>
      </c>
      <c r="E238" s="73">
        <f t="shared" si="0"/>
        <v>128261.88647999999</v>
      </c>
      <c r="F238" s="21">
        <v>4</v>
      </c>
      <c r="G238" s="21">
        <v>0.95</v>
      </c>
      <c r="H238" s="21">
        <v>60</v>
      </c>
      <c r="I238" s="71">
        <f t="shared" si="1"/>
        <v>0.92856142856716417</v>
      </c>
      <c r="J238" s="70">
        <f t="shared" si="2"/>
        <v>119099.04054058823</v>
      </c>
    </row>
    <row r="239" spans="1:10" x14ac:dyDescent="0.3">
      <c r="A239" s="8" t="s">
        <v>217</v>
      </c>
      <c r="B239" s="72">
        <v>19</v>
      </c>
      <c r="C239" s="75">
        <v>1800</v>
      </c>
      <c r="D239" s="74">
        <f>C231*D231</f>
        <v>1.1025</v>
      </c>
      <c r="E239" s="73">
        <f t="shared" si="0"/>
        <v>37705.5</v>
      </c>
      <c r="F239" s="21">
        <v>4</v>
      </c>
      <c r="G239" s="21">
        <v>0.95</v>
      </c>
      <c r="H239" s="21">
        <v>45</v>
      </c>
      <c r="I239" s="71">
        <f t="shared" si="1"/>
        <v>0.91792917929321871</v>
      </c>
      <c r="J239" s="70">
        <f t="shared" si="2"/>
        <v>34610.978669840457</v>
      </c>
    </row>
    <row r="240" spans="1:10" x14ac:dyDescent="0.3">
      <c r="A240" s="8" t="s">
        <v>218</v>
      </c>
      <c r="B240" s="72">
        <v>24.78</v>
      </c>
      <c r="C240" s="73">
        <v>23453.46</v>
      </c>
      <c r="D240" s="74">
        <f>+B231*C231*D231</f>
        <v>0.98894249999999995</v>
      </c>
      <c r="E240" s="73">
        <f t="shared" si="0"/>
        <v>574750.37701071904</v>
      </c>
      <c r="F240" s="21">
        <v>4</v>
      </c>
      <c r="G240" s="21">
        <v>0.95</v>
      </c>
      <c r="H240" s="21">
        <v>60</v>
      </c>
      <c r="I240" s="71">
        <f t="shared" si="1"/>
        <v>0.92856142856716417</v>
      </c>
      <c r="J240" s="70">
        <f t="shared" si="2"/>
        <v>533691.03114658943</v>
      </c>
    </row>
    <row r="241" spans="1:10" x14ac:dyDescent="0.3">
      <c r="A241" s="8" t="s">
        <v>214</v>
      </c>
      <c r="B241" s="72">
        <v>6.29</v>
      </c>
      <c r="C241" s="75">
        <v>1800</v>
      </c>
      <c r="D241" s="74">
        <f>+C231*D231</f>
        <v>1.1025</v>
      </c>
      <c r="E241" s="73">
        <f t="shared" si="0"/>
        <v>12482.505000000001</v>
      </c>
      <c r="F241" s="21">
        <v>4</v>
      </c>
      <c r="G241" s="21">
        <v>0.95</v>
      </c>
      <c r="H241" s="21">
        <v>60</v>
      </c>
      <c r="I241" s="71">
        <f t="shared" si="1"/>
        <v>0.92856142856716417</v>
      </c>
      <c r="J241" s="70">
        <f t="shared" si="2"/>
        <v>11590.772674896771</v>
      </c>
    </row>
    <row r="242" spans="1:10" x14ac:dyDescent="0.3">
      <c r="A242" s="8" t="s">
        <v>219</v>
      </c>
      <c r="B242" s="72">
        <f>14.18+31.35</f>
        <v>45.53</v>
      </c>
      <c r="C242" s="75">
        <v>5864.49</v>
      </c>
      <c r="D242" s="74">
        <f>+B231*C231*D231</f>
        <v>0.98894249999999995</v>
      </c>
      <c r="E242" s="73">
        <f t="shared" si="0"/>
        <v>264057.76408509223</v>
      </c>
      <c r="F242" s="21">
        <v>4</v>
      </c>
      <c r="G242" s="21">
        <v>0.95</v>
      </c>
      <c r="H242" s="21">
        <v>50</v>
      </c>
      <c r="I242" s="71">
        <f t="shared" si="1"/>
        <v>0.92232742411400359</v>
      </c>
      <c r="J242" s="70">
        <f t="shared" si="2"/>
        <v>243547.71736590637</v>
      </c>
    </row>
    <row r="243" spans="1:10" x14ac:dyDescent="0.3">
      <c r="A243" s="8" t="s">
        <v>220</v>
      </c>
      <c r="B243" s="72">
        <v>4.5</v>
      </c>
      <c r="C243" s="75">
        <v>45000</v>
      </c>
      <c r="D243" s="74">
        <f>+B231*C231*D231</f>
        <v>0.98894249999999995</v>
      </c>
      <c r="E243" s="73">
        <f>+B243*C243*D243</f>
        <v>200260.85624999998</v>
      </c>
      <c r="F243" s="21">
        <v>4</v>
      </c>
      <c r="G243" s="21">
        <v>0.95</v>
      </c>
      <c r="H243" s="21">
        <v>30</v>
      </c>
      <c r="I243" s="71">
        <f t="shared" si="1"/>
        <v>0.89342327079740691</v>
      </c>
      <c r="J243" s="70">
        <f t="shared" si="2"/>
        <v>178917.7092035643</v>
      </c>
    </row>
    <row r="244" spans="1:10" x14ac:dyDescent="0.3">
      <c r="A244" s="8" t="s">
        <v>222</v>
      </c>
      <c r="B244" s="72">
        <v>1</v>
      </c>
      <c r="C244" s="75">
        <v>97193.7</v>
      </c>
      <c r="D244" s="74">
        <f>+C231*D231</f>
        <v>1.1025</v>
      </c>
      <c r="E244" s="73">
        <f>+B244*C244*D244</f>
        <v>107156.05425</v>
      </c>
      <c r="F244" s="21">
        <v>4</v>
      </c>
      <c r="G244" s="21">
        <v>0.95</v>
      </c>
      <c r="H244" s="21">
        <v>50</v>
      </c>
      <c r="I244" s="71">
        <f t="shared" si="1"/>
        <v>0.92232742411400359</v>
      </c>
      <c r="J244" s="70">
        <f t="shared" si="2"/>
        <v>98832.967494622935</v>
      </c>
    </row>
    <row r="245" spans="1:10" ht="15" thickBot="1" x14ac:dyDescent="0.35">
      <c r="A245" s="37" t="s">
        <v>223</v>
      </c>
      <c r="B245" s="37"/>
      <c r="C245" s="37"/>
      <c r="D245" s="37"/>
      <c r="E245" s="78">
        <f>SUM(E236:E244)</f>
        <v>5947243.661236736</v>
      </c>
      <c r="F245" s="37" t="s">
        <v>223</v>
      </c>
      <c r="G245" s="37"/>
      <c r="H245" s="37"/>
      <c r="I245" s="77">
        <f>SUM(J236:J244)</f>
        <v>5512629.2296814015</v>
      </c>
      <c r="J245" s="79"/>
    </row>
    <row r="246" spans="1:10" ht="15" thickBot="1" x14ac:dyDescent="0.35"/>
    <row r="247" spans="1:10" x14ac:dyDescent="0.3">
      <c r="A247" s="38" t="s">
        <v>152</v>
      </c>
      <c r="B247" s="40" t="s">
        <v>149</v>
      </c>
      <c r="C247" s="40"/>
      <c r="D247" s="40"/>
      <c r="E247" s="40"/>
      <c r="F247" s="40"/>
      <c r="G247" s="40"/>
      <c r="H247" s="40"/>
      <c r="I247" s="40"/>
      <c r="J247" s="40"/>
    </row>
    <row r="248" spans="1:10" ht="15" thickBot="1" x14ac:dyDescent="0.35">
      <c r="A248" s="39"/>
      <c r="B248" s="41"/>
      <c r="C248" s="41"/>
      <c r="D248" s="41"/>
      <c r="E248" s="41"/>
      <c r="F248" s="41"/>
      <c r="G248" s="41"/>
      <c r="H248" s="41"/>
      <c r="I248" s="41"/>
      <c r="J248" s="41"/>
    </row>
    <row r="251" spans="1:10" ht="15" thickBot="1" x14ac:dyDescent="0.35">
      <c r="E251" s="22" t="s">
        <v>151</v>
      </c>
      <c r="F251" s="37" t="s">
        <v>150</v>
      </c>
      <c r="G251" s="37"/>
      <c r="H251" s="37"/>
      <c r="I251" t="s">
        <v>95</v>
      </c>
    </row>
    <row r="254" spans="1:10" ht="15" thickBot="1" x14ac:dyDescent="0.35"/>
    <row r="255" spans="1:10" x14ac:dyDescent="0.3">
      <c r="A255" s="38" t="s">
        <v>153</v>
      </c>
      <c r="B255" s="40" t="s">
        <v>154</v>
      </c>
      <c r="C255" s="40"/>
      <c r="D255" s="40"/>
      <c r="E255" s="40"/>
      <c r="F255" s="40"/>
      <c r="G255" s="40"/>
      <c r="H255" s="40"/>
      <c r="I255" s="40"/>
      <c r="J255" s="40"/>
    </row>
    <row r="256" spans="1:10" ht="15" thickBot="1" x14ac:dyDescent="0.35">
      <c r="A256" s="39"/>
      <c r="B256" s="41"/>
      <c r="C256" s="41"/>
      <c r="D256" s="41"/>
      <c r="E256" s="41"/>
      <c r="F256" s="41"/>
      <c r="G256" s="41"/>
      <c r="H256" s="41"/>
      <c r="I256" s="41"/>
      <c r="J256" s="41"/>
    </row>
    <row r="258" spans="1:10" x14ac:dyDescent="0.3">
      <c r="B258" t="s">
        <v>155</v>
      </c>
      <c r="I258" s="36" t="s">
        <v>95</v>
      </c>
      <c r="J258" s="36"/>
    </row>
    <row r="259" spans="1:10" x14ac:dyDescent="0.3">
      <c r="B259" t="s">
        <v>156</v>
      </c>
      <c r="I259" s="80">
        <f>+I245+I227</f>
        <v>7342629.2296814015</v>
      </c>
      <c r="J259" s="80"/>
    </row>
    <row r="260" spans="1:10" x14ac:dyDescent="0.3">
      <c r="B260" t="s">
        <v>157</v>
      </c>
      <c r="I260" s="36" t="s">
        <v>95</v>
      </c>
      <c r="J260" s="36"/>
    </row>
    <row r="261" spans="1:10" x14ac:dyDescent="0.3">
      <c r="I261" s="16"/>
      <c r="J261" s="16"/>
    </row>
    <row r="262" spans="1:10" x14ac:dyDescent="0.3">
      <c r="I262" s="16"/>
      <c r="J262" s="16"/>
    </row>
    <row r="264" spans="1:10" ht="15" thickBot="1" x14ac:dyDescent="0.35"/>
    <row r="265" spans="1:10" x14ac:dyDescent="0.3">
      <c r="A265" s="38" t="s">
        <v>158</v>
      </c>
      <c r="B265" s="40" t="s">
        <v>159</v>
      </c>
      <c r="C265" s="40"/>
      <c r="D265" s="40"/>
      <c r="E265" s="40"/>
      <c r="F265" s="40"/>
      <c r="G265" s="40"/>
      <c r="H265" s="40"/>
      <c r="I265" s="40"/>
      <c r="J265" s="40"/>
    </row>
    <row r="266" spans="1:10" ht="15" thickBot="1" x14ac:dyDescent="0.35">
      <c r="A266" s="39"/>
      <c r="B266" s="41"/>
      <c r="C266" s="41"/>
      <c r="D266" s="41"/>
      <c r="E266" s="41"/>
      <c r="F266" s="41"/>
      <c r="G266" s="41"/>
      <c r="H266" s="41"/>
      <c r="I266" s="41"/>
      <c r="J266" s="41"/>
    </row>
    <row r="276" spans="1:10" ht="15" thickBot="1" x14ac:dyDescent="0.35"/>
    <row r="277" spans="1:10" x14ac:dyDescent="0.3">
      <c r="A277" s="38" t="s">
        <v>160</v>
      </c>
      <c r="B277" s="40" t="s">
        <v>161</v>
      </c>
      <c r="C277" s="40"/>
      <c r="D277" s="40"/>
      <c r="E277" s="40"/>
      <c r="F277" s="40"/>
      <c r="G277" s="40"/>
      <c r="H277" s="40"/>
      <c r="I277" s="40"/>
      <c r="J277" s="40"/>
    </row>
    <row r="278" spans="1:10" ht="15" thickBot="1" x14ac:dyDescent="0.35">
      <c r="A278" s="39"/>
      <c r="B278" s="41"/>
      <c r="C278" s="41"/>
      <c r="D278" s="41"/>
      <c r="E278" s="41"/>
      <c r="F278" s="41"/>
      <c r="G278" s="41"/>
      <c r="H278" s="41"/>
      <c r="I278" s="41"/>
      <c r="J278" s="41"/>
    </row>
    <row r="280" spans="1:10" x14ac:dyDescent="0.3">
      <c r="A280" s="4" t="s">
        <v>162</v>
      </c>
    </row>
    <row r="281" spans="1:10" x14ac:dyDescent="0.3">
      <c r="B281" s="10" t="s">
        <v>224</v>
      </c>
      <c r="I281" s="80">
        <f>+I259</f>
        <v>7342629.2296814015</v>
      </c>
      <c r="J281" s="80"/>
    </row>
    <row r="285" spans="1:10" x14ac:dyDescent="0.3">
      <c r="B285" s="4" t="s">
        <v>4</v>
      </c>
    </row>
    <row r="286" spans="1:10" x14ac:dyDescent="0.3">
      <c r="B286" t="s">
        <v>163</v>
      </c>
    </row>
    <row r="287" spans="1:10" x14ac:dyDescent="0.3">
      <c r="B287" t="s">
        <v>164</v>
      </c>
    </row>
    <row r="288" spans="1:10" x14ac:dyDescent="0.3">
      <c r="B288" t="s">
        <v>165</v>
      </c>
    </row>
    <row r="289" spans="1:10" x14ac:dyDescent="0.3">
      <c r="B289" t="s">
        <v>166</v>
      </c>
    </row>
    <row r="290" spans="1:10" x14ac:dyDescent="0.3">
      <c r="B290" t="s">
        <v>167</v>
      </c>
    </row>
    <row r="293" spans="1:10" ht="15" thickBot="1" x14ac:dyDescent="0.35"/>
    <row r="294" spans="1:10" x14ac:dyDescent="0.3">
      <c r="A294" s="38" t="s">
        <v>169</v>
      </c>
      <c r="B294" s="40" t="s">
        <v>168</v>
      </c>
      <c r="C294" s="40"/>
      <c r="D294" s="40"/>
      <c r="E294" s="40"/>
      <c r="F294" s="40"/>
      <c r="G294" s="40"/>
      <c r="H294" s="40"/>
      <c r="I294" s="40"/>
      <c r="J294" s="40"/>
    </row>
    <row r="295" spans="1:10" ht="15" thickBot="1" x14ac:dyDescent="0.35">
      <c r="A295" s="39"/>
      <c r="B295" s="41"/>
      <c r="C295" s="41"/>
      <c r="D295" s="41"/>
      <c r="E295" s="41"/>
      <c r="F295" s="41"/>
      <c r="G295" s="41"/>
      <c r="H295" s="41"/>
      <c r="I295" s="41"/>
      <c r="J295" s="41"/>
    </row>
    <row r="315" spans="1:10" ht="15" thickBot="1" x14ac:dyDescent="0.35"/>
    <row r="316" spans="1:10" x14ac:dyDescent="0.3">
      <c r="A316" s="38" t="s">
        <v>170</v>
      </c>
      <c r="B316" s="40" t="s">
        <v>171</v>
      </c>
      <c r="C316" s="40"/>
      <c r="D316" s="40"/>
      <c r="E316" s="40"/>
      <c r="F316" s="40"/>
      <c r="G316" s="40"/>
      <c r="H316" s="40"/>
      <c r="I316" s="40"/>
      <c r="J316" s="40"/>
    </row>
    <row r="317" spans="1:10" ht="15" thickBot="1" x14ac:dyDescent="0.35">
      <c r="A317" s="39"/>
      <c r="B317" s="41"/>
      <c r="C317" s="41"/>
      <c r="D317" s="41"/>
      <c r="E317" s="41"/>
      <c r="F317" s="41"/>
      <c r="G317" s="41"/>
      <c r="H317" s="41"/>
      <c r="I317" s="41"/>
      <c r="J317" s="41"/>
    </row>
  </sheetData>
  <mergeCells count="123">
    <mergeCell ref="A229:D229"/>
    <mergeCell ref="B118:J119"/>
    <mergeCell ref="C215:D215"/>
    <mergeCell ref="C216:D216"/>
    <mergeCell ref="E210:F210"/>
    <mergeCell ref="E211:F211"/>
    <mergeCell ref="E212:F212"/>
    <mergeCell ref="E213:F213"/>
    <mergeCell ref="E214:F214"/>
    <mergeCell ref="G206:H206"/>
    <mergeCell ref="I224:J224"/>
    <mergeCell ref="C225:D225"/>
    <mergeCell ref="I225:J225"/>
    <mergeCell ref="I226:J226"/>
    <mergeCell ref="A225:B225"/>
    <mergeCell ref="A226:B226"/>
    <mergeCell ref="C227:H227"/>
    <mergeCell ref="C226:D226"/>
    <mergeCell ref="E225:F225"/>
    <mergeCell ref="E226:F226"/>
    <mergeCell ref="G225:H225"/>
    <mergeCell ref="G226:H226"/>
    <mergeCell ref="I227:J227"/>
    <mergeCell ref="A294:A295"/>
    <mergeCell ref="B294:J295"/>
    <mergeCell ref="E207:F207"/>
    <mergeCell ref="E208:F208"/>
    <mergeCell ref="E209:F209"/>
    <mergeCell ref="I213:J213"/>
    <mergeCell ref="I214:J214"/>
    <mergeCell ref="I215:J215"/>
    <mergeCell ref="I216:J216"/>
    <mergeCell ref="G211:H211"/>
    <mergeCell ref="G212:H212"/>
    <mergeCell ref="G213:H213"/>
    <mergeCell ref="G214:H214"/>
    <mergeCell ref="G215:H215"/>
    <mergeCell ref="G207:H207"/>
    <mergeCell ref="G208:H208"/>
    <mergeCell ref="G209:H209"/>
    <mergeCell ref="G210:H210"/>
    <mergeCell ref="A220:A221"/>
    <mergeCell ref="B220:J221"/>
    <mergeCell ref="A224:B224"/>
    <mergeCell ref="C224:D224"/>
    <mergeCell ref="E224:F224"/>
    <mergeCell ref="G224:H224"/>
    <mergeCell ref="A316:A317"/>
    <mergeCell ref="B316:J317"/>
    <mergeCell ref="I245:J245"/>
    <mergeCell ref="A183:B183"/>
    <mergeCell ref="C183:D183"/>
    <mergeCell ref="E183:F183"/>
    <mergeCell ref="G183:H183"/>
    <mergeCell ref="B186:D186"/>
    <mergeCell ref="I47:J48"/>
    <mergeCell ref="A93:E93"/>
    <mergeCell ref="A97:E97"/>
    <mergeCell ref="C208:D208"/>
    <mergeCell ref="C209:D209"/>
    <mergeCell ref="A200:A201"/>
    <mergeCell ref="B200:J201"/>
    <mergeCell ref="A204:B204"/>
    <mergeCell ref="C204:D204"/>
    <mergeCell ref="E204:F204"/>
    <mergeCell ref="G204:H204"/>
    <mergeCell ref="I204:J204"/>
    <mergeCell ref="E205:F205"/>
    <mergeCell ref="G205:H205"/>
    <mergeCell ref="I205:J205"/>
    <mergeCell ref="E206:F206"/>
    <mergeCell ref="A1:J3"/>
    <mergeCell ref="A74:A75"/>
    <mergeCell ref="B74:J75"/>
    <mergeCell ref="A82:E82"/>
    <mergeCell ref="G47:H48"/>
    <mergeCell ref="B47:F48"/>
    <mergeCell ref="A47:A48"/>
    <mergeCell ref="A52:A53"/>
    <mergeCell ref="B52:J53"/>
    <mergeCell ref="A22:A23"/>
    <mergeCell ref="B22:D23"/>
    <mergeCell ref="A103:A104"/>
    <mergeCell ref="B103:J104"/>
    <mergeCell ref="A179:A180"/>
    <mergeCell ref="B179:J180"/>
    <mergeCell ref="A106:D106"/>
    <mergeCell ref="A118:A119"/>
    <mergeCell ref="E215:F215"/>
    <mergeCell ref="E216:F216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G216:H216"/>
    <mergeCell ref="I206:J206"/>
    <mergeCell ref="I207:J207"/>
    <mergeCell ref="I208:J208"/>
    <mergeCell ref="I209:J209"/>
    <mergeCell ref="I210:J210"/>
    <mergeCell ref="I211:J211"/>
    <mergeCell ref="I212:J212"/>
    <mergeCell ref="F245:H245"/>
    <mergeCell ref="A247:A248"/>
    <mergeCell ref="B247:J248"/>
    <mergeCell ref="A232:B232"/>
    <mergeCell ref="A233:B233"/>
    <mergeCell ref="I281:J281"/>
    <mergeCell ref="I259:J259"/>
    <mergeCell ref="I260:J260"/>
    <mergeCell ref="A265:A266"/>
    <mergeCell ref="B265:J266"/>
    <mergeCell ref="A277:A278"/>
    <mergeCell ref="B277:J278"/>
    <mergeCell ref="F251:H251"/>
    <mergeCell ref="A255:A256"/>
    <mergeCell ref="B255:J256"/>
    <mergeCell ref="I258:J258"/>
    <mergeCell ref="A245:D245"/>
  </mergeCells>
  <phoneticPr fontId="13" type="noConversion"/>
  <pageMargins left="0.25" right="0.25" top="0.75" bottom="0.75" header="0.3" footer="0.3"/>
  <pageSetup paperSize="9" scale="93" orientation="portrait" r:id="rId1"/>
  <headerFooter>
    <oddHeader>&amp;C&amp;"-,Negrita"
&amp;RAVALUO  XXXXX-XXX-XX
15 DE OCTUBRE DEL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Salvador Amezquita Aguiñaga</cp:lastModifiedBy>
  <dcterms:created xsi:type="dcterms:W3CDTF">2015-06-05T18:19:34Z</dcterms:created>
  <dcterms:modified xsi:type="dcterms:W3CDTF">2024-10-26T01:30:55Z</dcterms:modified>
</cp:coreProperties>
</file>