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Ejercicios\"/>
    </mc:Choice>
  </mc:AlternateContent>
  <xr:revisionPtr revIDLastSave="0" documentId="13_ncr:1_{D0EAEE90-A289-435D-A4CF-ABB59878F57D}" xr6:coauthVersionLast="47" xr6:coauthVersionMax="47" xr10:uidLastSave="{00000000-0000-0000-0000-000000000000}"/>
  <bookViews>
    <workbookView xWindow="-120" yWindow="-120" windowWidth="20730" windowHeight="11160" xr2:uid="{FFC683F7-F5BC-4C65-BC67-34920B1AECC2}"/>
  </bookViews>
  <sheets>
    <sheet name="Mejor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K12" i="2"/>
  <c r="R6" i="2" l="1"/>
  <c r="P13" i="2"/>
  <c r="P12" i="2"/>
  <c r="P20" i="2"/>
  <c r="P21" i="2"/>
  <c r="P22" i="2"/>
  <c r="P23" i="2"/>
  <c r="P24" i="2"/>
  <c r="P19" i="2"/>
  <c r="J24" i="2" l="1"/>
  <c r="F24" i="2"/>
  <c r="F21" i="2"/>
  <c r="F20" i="2"/>
  <c r="F22" i="2"/>
  <c r="F23" i="2"/>
  <c r="F19" i="2"/>
  <c r="K24" i="2" l="1"/>
  <c r="L24" i="2" s="1"/>
  <c r="Q24" i="2" s="1"/>
  <c r="R24" i="2" s="1"/>
  <c r="J13" i="2"/>
  <c r="J12" i="2"/>
  <c r="J20" i="2"/>
  <c r="J21" i="2"/>
  <c r="J22" i="2"/>
  <c r="J23" i="2"/>
  <c r="J19" i="2"/>
  <c r="L12" i="2" l="1"/>
  <c r="Q12" i="2" s="1"/>
  <c r="R12" i="2" s="1"/>
  <c r="K13" i="2"/>
  <c r="L13" i="2" s="1"/>
  <c r="Q13" i="2" s="1"/>
  <c r="R13" i="2" s="1"/>
  <c r="K19" i="2"/>
  <c r="L19" i="2" s="1"/>
  <c r="K23" i="2"/>
  <c r="L23" i="2" s="1"/>
  <c r="Q23" i="2" s="1"/>
  <c r="R23" i="2" s="1"/>
  <c r="Q19" i="2" l="1"/>
  <c r="R19" i="2" s="1"/>
  <c r="R14" i="2"/>
  <c r="R27" i="2" s="1"/>
  <c r="K21" i="2"/>
  <c r="L21" i="2" s="1"/>
  <c r="Q21" i="2" s="1"/>
  <c r="R21" i="2" s="1"/>
  <c r="K22" i="2"/>
  <c r="L22" i="2" s="1"/>
  <c r="Q22" i="2" s="1"/>
  <c r="R22" i="2" s="1"/>
  <c r="K20" i="2"/>
  <c r="L20" i="2" s="1"/>
  <c r="Q20" i="2" s="1"/>
  <c r="R20" i="2" s="1"/>
  <c r="L25" i="2" l="1"/>
  <c r="R25" i="2"/>
</calcChain>
</file>

<file path=xl/sharedStrings.xml><?xml version="1.0" encoding="utf-8"?>
<sst xmlns="http://schemas.openxmlformats.org/spreadsheetml/2006/main" count="65" uniqueCount="33">
  <si>
    <t>Terreno</t>
  </si>
  <si>
    <t>Fracción</t>
  </si>
  <si>
    <t>TOTAL</t>
  </si>
  <si>
    <t>Superficie</t>
  </si>
  <si>
    <t>Paramétrico</t>
  </si>
  <si>
    <t>m2</t>
  </si>
  <si>
    <t>VRN</t>
  </si>
  <si>
    <t>pza</t>
  </si>
  <si>
    <t>TERRENO</t>
  </si>
  <si>
    <t>MEJORAS</t>
  </si>
  <si>
    <t>Valor Unitario</t>
  </si>
  <si>
    <t>Cantidad</t>
  </si>
  <si>
    <t>Unidad</t>
  </si>
  <si>
    <t>Cisterna</t>
  </si>
  <si>
    <t>Cocina Interal</t>
  </si>
  <si>
    <t>Bardas</t>
  </si>
  <si>
    <t>Patio</t>
  </si>
  <si>
    <t>Roof Garden</t>
  </si>
  <si>
    <t>Terraza PB</t>
  </si>
  <si>
    <t>Casa</t>
  </si>
  <si>
    <t>Accesorios</t>
  </si>
  <si>
    <t>FIC</t>
  </si>
  <si>
    <t>FSIS</t>
  </si>
  <si>
    <t>FEE</t>
  </si>
  <si>
    <t>FR</t>
  </si>
  <si>
    <t>UNITARIO</t>
  </si>
  <si>
    <t>VRN UNIT</t>
  </si>
  <si>
    <t>EDAD</t>
  </si>
  <si>
    <t>EC</t>
  </si>
  <si>
    <t>VUT</t>
  </si>
  <si>
    <t>FEC</t>
  </si>
  <si>
    <t>VNR</t>
  </si>
  <si>
    <t>Valor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</si>
</sst>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Baskerville Old Face"/>
      <family val="1"/>
    </font>
    <font>
      <b/>
      <sz val="14"/>
      <color theme="1"/>
      <name val="Baskerville Old Face"/>
      <family val="1"/>
    </font>
    <font>
      <sz val="12"/>
      <color theme="1"/>
      <name val="Baskerville Old Face"/>
      <family val="1"/>
    </font>
    <font>
      <b/>
      <sz val="12"/>
      <color theme="1"/>
      <name val="Baskerville Old Face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44" fontId="5" fillId="0" borderId="0" xfId="0" applyNumberFormat="1" applyFont="1"/>
    <xf numFmtId="2" fontId="4" fillId="0" borderId="0" xfId="0" applyNumberFormat="1" applyFont="1"/>
    <xf numFmtId="44" fontId="4" fillId="0" borderId="0" xfId="1" applyFont="1" applyFill="1"/>
    <xf numFmtId="44" fontId="4" fillId="0" borderId="0" xfId="0" applyNumberFormat="1" applyFont="1"/>
    <xf numFmtId="164" fontId="4" fillId="0" borderId="0" xfId="0" applyNumberFormat="1" applyFont="1"/>
    <xf numFmtId="44" fontId="4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/>
    <xf numFmtId="44" fontId="5" fillId="2" borderId="4" xfId="0" applyNumberFormat="1" applyFont="1" applyFill="1" applyBorder="1"/>
    <xf numFmtId="1" fontId="4" fillId="0" borderId="0" xfId="0" applyNumberFormat="1" applyFont="1"/>
    <xf numFmtId="15" fontId="5" fillId="2" borderId="0" xfId="0" applyNumberFormat="1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0" borderId="0" xfId="3" applyNumberFormat="1" applyFont="1"/>
    <xf numFmtId="0" fontId="5" fillId="2" borderId="0" xfId="0" applyFont="1" applyFill="1" applyAlignment="1">
      <alignment horizontal="center"/>
    </xf>
  </cellXfs>
  <cellStyles count="4">
    <cellStyle name="Moneda" xfId="1" builtinId="4"/>
    <cellStyle name="Moneda 2" xfId="2" xr:uid="{F80A28E9-CAA5-476D-8681-A7B8E8B91849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26E2-72CB-4CA6-A6D6-666E598937A2}">
  <dimension ref="B3:R27"/>
  <sheetViews>
    <sheetView tabSelected="1" zoomScale="60" zoomScaleNormal="60" workbookViewId="0">
      <selection activeCell="R29" sqref="R29"/>
    </sheetView>
  </sheetViews>
  <sheetFormatPr baseColWidth="10" defaultRowHeight="15.75" x14ac:dyDescent="0.25"/>
  <cols>
    <col min="1" max="1" width="13.42578125" style="2" bestFit="1" customWidth="1"/>
    <col min="2" max="2" width="16.5703125" style="2" bestFit="1" customWidth="1"/>
    <col min="3" max="3" width="17.85546875" style="2" bestFit="1" customWidth="1"/>
    <col min="4" max="4" width="9.42578125" style="2" bestFit="1" customWidth="1"/>
    <col min="5" max="5" width="20.5703125" style="2" bestFit="1" customWidth="1"/>
    <col min="6" max="6" width="21.5703125" style="2" bestFit="1" customWidth="1"/>
    <col min="7" max="8" width="8" style="2" bestFit="1" customWidth="1"/>
    <col min="9" max="9" width="7.5703125" style="2" bestFit="1" customWidth="1"/>
    <col min="10" max="10" width="8" style="2" bestFit="1" customWidth="1"/>
    <col min="11" max="11" width="26.140625" style="2" bestFit="1" customWidth="1"/>
    <col min="12" max="12" width="24.42578125" style="2" bestFit="1" customWidth="1"/>
    <col min="13" max="16" width="11.42578125" style="2"/>
    <col min="17" max="17" width="16.85546875" style="2" bestFit="1" customWidth="1"/>
    <col min="18" max="18" width="24.140625" style="2" bestFit="1" customWidth="1"/>
    <col min="19" max="16384" width="11.42578125" style="2"/>
  </cols>
  <sheetData>
    <row r="3" spans="2:18" x14ac:dyDescent="0.25">
      <c r="B3" s="16" t="s">
        <v>8</v>
      </c>
      <c r="C3" s="16"/>
      <c r="D3" s="16"/>
      <c r="E3" s="16"/>
      <c r="F3" s="16"/>
      <c r="G3" s="19"/>
      <c r="H3" s="19"/>
      <c r="I3" s="19"/>
      <c r="J3" s="19"/>
      <c r="K3" s="19"/>
      <c r="L3" s="9"/>
      <c r="M3" s="9"/>
      <c r="N3" s="9"/>
      <c r="O3" s="9"/>
      <c r="P3" s="9"/>
      <c r="Q3" s="9"/>
      <c r="R3" s="9"/>
    </row>
    <row r="4" spans="2:18" x14ac:dyDescent="0.25">
      <c r="B4" s="16"/>
      <c r="C4" s="16"/>
      <c r="D4" s="16"/>
      <c r="E4" s="16"/>
      <c r="F4" s="16"/>
      <c r="G4" s="19"/>
      <c r="H4" s="19"/>
      <c r="I4" s="19"/>
      <c r="J4" s="19"/>
      <c r="K4" s="19"/>
      <c r="L4" s="9"/>
      <c r="M4" s="9"/>
      <c r="N4" s="9"/>
      <c r="O4" s="9"/>
      <c r="P4" s="9"/>
      <c r="Q4" s="22"/>
      <c r="R4" s="22"/>
    </row>
    <row r="5" spans="2:18" ht="16.5" thickBot="1" x14ac:dyDescent="0.3">
      <c r="B5" s="10" t="s">
        <v>1</v>
      </c>
      <c r="C5" s="10" t="s">
        <v>3</v>
      </c>
      <c r="D5" s="10"/>
      <c r="E5" s="11" t="s">
        <v>4</v>
      </c>
      <c r="F5" s="10" t="s">
        <v>10</v>
      </c>
      <c r="G5" s="20"/>
      <c r="H5" s="20"/>
      <c r="I5" s="20"/>
      <c r="J5" s="20"/>
      <c r="K5" s="20"/>
      <c r="L5" s="12"/>
      <c r="M5" s="12"/>
      <c r="N5" s="12"/>
      <c r="O5" s="12"/>
      <c r="P5" s="12"/>
      <c r="Q5" s="12"/>
      <c r="R5" s="12" t="s">
        <v>2</v>
      </c>
    </row>
    <row r="6" spans="2:18" x14ac:dyDescent="0.25">
      <c r="B6" s="2" t="s">
        <v>0</v>
      </c>
      <c r="C6" s="4">
        <v>183</v>
      </c>
      <c r="D6" s="2" t="s">
        <v>5</v>
      </c>
      <c r="E6" s="8">
        <v>10000</v>
      </c>
      <c r="F6" s="6">
        <v>10000</v>
      </c>
      <c r="G6" s="7"/>
      <c r="H6" s="7"/>
      <c r="I6" s="7"/>
      <c r="J6" s="7"/>
      <c r="L6" s="6"/>
      <c r="M6" s="15"/>
      <c r="N6" s="4"/>
      <c r="O6" s="15"/>
      <c r="P6" s="21"/>
      <c r="Q6" s="6"/>
      <c r="R6" s="6">
        <f>F6*C6</f>
        <v>1830000</v>
      </c>
    </row>
    <row r="7" spans="2:18" x14ac:dyDescent="0.25">
      <c r="C7" s="4"/>
      <c r="E7" s="8"/>
      <c r="F7" s="6"/>
      <c r="G7" s="7"/>
      <c r="H7" s="7"/>
      <c r="I7" s="7"/>
      <c r="J7" s="7"/>
      <c r="K7" s="6"/>
      <c r="L7" s="3"/>
    </row>
    <row r="9" spans="2:18" ht="15.75" customHeight="1" x14ac:dyDescent="0.25">
      <c r="B9" s="16" t="s">
        <v>9</v>
      </c>
      <c r="C9" s="16"/>
      <c r="D9" s="16"/>
      <c r="E9" s="16"/>
      <c r="F9" s="16"/>
      <c r="G9" s="19" t="s">
        <v>21</v>
      </c>
      <c r="H9" s="19" t="s">
        <v>22</v>
      </c>
      <c r="I9" s="19" t="s">
        <v>23</v>
      </c>
      <c r="J9" s="19" t="s">
        <v>24</v>
      </c>
      <c r="K9" s="9"/>
      <c r="L9" s="9"/>
      <c r="M9" s="9"/>
      <c r="N9" s="9"/>
      <c r="O9" s="9"/>
      <c r="P9" s="9"/>
      <c r="Q9" s="9"/>
      <c r="R9" s="9"/>
    </row>
    <row r="10" spans="2:18" x14ac:dyDescent="0.25">
      <c r="B10" s="16" t="s">
        <v>9</v>
      </c>
      <c r="C10" s="16"/>
      <c r="D10" s="16"/>
      <c r="E10" s="16"/>
      <c r="F10" s="16"/>
      <c r="G10" s="19"/>
      <c r="H10" s="19"/>
      <c r="I10" s="19"/>
      <c r="J10" s="19"/>
      <c r="K10" s="9"/>
      <c r="L10" s="9"/>
      <c r="M10" s="9"/>
      <c r="N10" s="9"/>
      <c r="O10" s="9"/>
      <c r="P10" s="9"/>
      <c r="Q10" s="22" t="s">
        <v>25</v>
      </c>
      <c r="R10" s="22" t="s">
        <v>2</v>
      </c>
    </row>
    <row r="11" spans="2:18" ht="16.5" thickBot="1" x14ac:dyDescent="0.3">
      <c r="B11" s="10" t="s">
        <v>1</v>
      </c>
      <c r="C11" s="10" t="s">
        <v>11</v>
      </c>
      <c r="D11" s="10" t="s">
        <v>12</v>
      </c>
      <c r="E11" s="11" t="s">
        <v>4</v>
      </c>
      <c r="F11" s="10" t="s">
        <v>6</v>
      </c>
      <c r="G11" s="20"/>
      <c r="H11" s="20"/>
      <c r="I11" s="20"/>
      <c r="J11" s="20"/>
      <c r="K11" s="12" t="s">
        <v>6</v>
      </c>
      <c r="L11" s="12" t="s">
        <v>26</v>
      </c>
      <c r="M11" s="12" t="s">
        <v>27</v>
      </c>
      <c r="N11" s="12" t="s">
        <v>28</v>
      </c>
      <c r="O11" s="12" t="s">
        <v>29</v>
      </c>
      <c r="P11" s="12" t="s">
        <v>30</v>
      </c>
      <c r="Q11" s="12" t="s">
        <v>31</v>
      </c>
      <c r="R11" s="12"/>
    </row>
    <row r="12" spans="2:18" x14ac:dyDescent="0.25">
      <c r="B12" s="2" t="s">
        <v>19</v>
      </c>
      <c r="C12" s="4">
        <v>196</v>
      </c>
      <c r="D12" s="2" t="s">
        <v>5</v>
      </c>
      <c r="E12" s="5">
        <v>23453.46</v>
      </c>
      <c r="F12" s="6">
        <f>E12*C12</f>
        <v>4596878.16</v>
      </c>
      <c r="G12" s="7">
        <v>0.89700000000000002</v>
      </c>
      <c r="H12" s="7">
        <v>0.98</v>
      </c>
      <c r="I12" s="7">
        <v>1.1299999999999999</v>
      </c>
      <c r="J12" s="7">
        <f>G12*H12*I12</f>
        <v>0.99333779999999983</v>
      </c>
      <c r="K12" s="6">
        <f>J12*F12</f>
        <v>4566252.8383224476</v>
      </c>
      <c r="L12" s="6">
        <f>K12/C12</f>
        <v>23297.208358787997</v>
      </c>
      <c r="M12" s="15">
        <v>4</v>
      </c>
      <c r="N12" s="4">
        <v>0.9</v>
      </c>
      <c r="O12" s="15">
        <v>40</v>
      </c>
      <c r="P12" s="21">
        <f>(1-(M12/O12)^1.4)*N12</f>
        <v>0.86417035465018521</v>
      </c>
      <c r="Q12" s="6">
        <f>L12*P12</f>
        <v>20132.756809773084</v>
      </c>
      <c r="R12" s="6">
        <f>Q12*C12</f>
        <v>3946020.3347155242</v>
      </c>
    </row>
    <row r="13" spans="2:18" x14ac:dyDescent="0.25">
      <c r="B13" s="2" t="s">
        <v>20</v>
      </c>
      <c r="C13" s="4">
        <v>55.77</v>
      </c>
      <c r="D13" s="2" t="s">
        <v>5</v>
      </c>
      <c r="E13" s="5">
        <v>23453.46</v>
      </c>
      <c r="F13" s="6">
        <f>E13*C13</f>
        <v>1307999.4642</v>
      </c>
      <c r="G13" s="7">
        <v>0.89700000000000002</v>
      </c>
      <c r="H13" s="7">
        <v>0.98</v>
      </c>
      <c r="I13" s="7">
        <v>1.1299999999999999</v>
      </c>
      <c r="J13" s="7">
        <f t="shared" ref="J13" si="0">G13*H13*I13</f>
        <v>0.99333779999999983</v>
      </c>
      <c r="K13" s="6">
        <f t="shared" ref="K13" si="1">J13*F13</f>
        <v>1299285.3101696065</v>
      </c>
      <c r="L13" s="6">
        <f t="shared" ref="L13" si="2">K13/C13</f>
        <v>23297.208358787993</v>
      </c>
      <c r="M13" s="15">
        <v>4</v>
      </c>
      <c r="N13" s="4">
        <v>0.9</v>
      </c>
      <c r="O13" s="15">
        <v>70</v>
      </c>
      <c r="P13" s="21">
        <f t="shared" ref="P13" si="3">(1-(M13/O13)^1.4)*N13</f>
        <v>0.88363224026715659</v>
      </c>
      <c r="Q13" s="6">
        <f t="shared" ref="Q13" si="4">L13*P13</f>
        <v>20586.164414046561</v>
      </c>
      <c r="R13" s="6">
        <f t="shared" ref="R13" si="5">Q13*C13</f>
        <v>1148090.3893713767</v>
      </c>
    </row>
    <row r="14" spans="2:18" x14ac:dyDescent="0.25">
      <c r="C14" s="4"/>
      <c r="E14" s="5"/>
      <c r="F14" s="6"/>
      <c r="G14" s="7"/>
      <c r="H14" s="7"/>
      <c r="I14" s="7"/>
      <c r="J14" s="7"/>
      <c r="R14" s="3">
        <f>SUM(R12:R13)</f>
        <v>5094110.7240869012</v>
      </c>
    </row>
    <row r="16" spans="2:18" ht="15.75" customHeight="1" x14ac:dyDescent="0.25">
      <c r="B16" s="16" t="s">
        <v>9</v>
      </c>
      <c r="C16" s="16"/>
      <c r="D16" s="16"/>
      <c r="E16" s="16"/>
      <c r="F16" s="16"/>
      <c r="G16" s="19" t="s">
        <v>21</v>
      </c>
      <c r="H16" s="19" t="s">
        <v>22</v>
      </c>
      <c r="I16" s="19" t="s">
        <v>23</v>
      </c>
      <c r="J16" s="19" t="s">
        <v>24</v>
      </c>
      <c r="K16" s="9"/>
      <c r="L16" s="9"/>
      <c r="M16" s="9"/>
      <c r="N16" s="9"/>
      <c r="O16" s="9"/>
      <c r="P16" s="9"/>
      <c r="Q16" s="9"/>
      <c r="R16" s="9"/>
    </row>
    <row r="17" spans="2:18" x14ac:dyDescent="0.25">
      <c r="B17" s="16" t="s">
        <v>9</v>
      </c>
      <c r="C17" s="16"/>
      <c r="D17" s="16"/>
      <c r="E17" s="16"/>
      <c r="F17" s="16"/>
      <c r="G17" s="19"/>
      <c r="H17" s="19"/>
      <c r="I17" s="19"/>
      <c r="J17" s="19"/>
      <c r="K17" s="9"/>
      <c r="L17" s="9"/>
      <c r="M17" s="9"/>
      <c r="N17" s="9"/>
      <c r="O17" s="9"/>
      <c r="P17" s="9"/>
      <c r="Q17" s="22" t="s">
        <v>25</v>
      </c>
      <c r="R17" s="22" t="s">
        <v>2</v>
      </c>
    </row>
    <row r="18" spans="2:18" ht="16.5" thickBot="1" x14ac:dyDescent="0.3">
      <c r="B18" s="10" t="s">
        <v>1</v>
      </c>
      <c r="C18" s="10" t="s">
        <v>11</v>
      </c>
      <c r="D18" s="10" t="s">
        <v>12</v>
      </c>
      <c r="E18" s="11" t="s">
        <v>4</v>
      </c>
      <c r="F18" s="10" t="s">
        <v>6</v>
      </c>
      <c r="G18" s="20"/>
      <c r="H18" s="20"/>
      <c r="I18" s="20"/>
      <c r="J18" s="20"/>
      <c r="K18" s="12" t="s">
        <v>6</v>
      </c>
      <c r="L18" s="12" t="s">
        <v>26</v>
      </c>
      <c r="M18" s="12" t="s">
        <v>27</v>
      </c>
      <c r="N18" s="12" t="s">
        <v>28</v>
      </c>
      <c r="O18" s="12" t="s">
        <v>29</v>
      </c>
      <c r="P18" s="12" t="s">
        <v>30</v>
      </c>
      <c r="Q18" s="12" t="s">
        <v>31</v>
      </c>
      <c r="R18" s="12"/>
    </row>
    <row r="19" spans="2:18" x14ac:dyDescent="0.25">
      <c r="B19" s="2" t="s">
        <v>13</v>
      </c>
      <c r="C19" s="15">
        <v>1</v>
      </c>
      <c r="D19" s="2" t="s">
        <v>7</v>
      </c>
      <c r="E19" s="5">
        <v>100000</v>
      </c>
      <c r="F19" s="6">
        <f>E19*C19</f>
        <v>100000</v>
      </c>
      <c r="G19" s="7">
        <v>0.89700000000000002</v>
      </c>
      <c r="H19" s="7">
        <v>0.98</v>
      </c>
      <c r="I19" s="7">
        <v>1.1299999999999999</v>
      </c>
      <c r="J19" s="7">
        <f>G19*H19*I19</f>
        <v>0.99333779999999983</v>
      </c>
      <c r="K19" s="6">
        <f>J19*F19</f>
        <v>99333.779999999984</v>
      </c>
      <c r="L19" s="6">
        <f>K19/C19</f>
        <v>99333.779999999984</v>
      </c>
      <c r="M19" s="15">
        <v>4</v>
      </c>
      <c r="N19" s="4">
        <v>0.9</v>
      </c>
      <c r="O19" s="15">
        <v>40</v>
      </c>
      <c r="P19" s="21">
        <f>(1-(M19/O19)^1.4)*N19</f>
        <v>0.86417035465018521</v>
      </c>
      <c r="Q19" s="6">
        <f>L19*P19</f>
        <v>85841.307891343458</v>
      </c>
      <c r="R19" s="6">
        <f>Q19*C19</f>
        <v>85841.307891343458</v>
      </c>
    </row>
    <row r="20" spans="2:18" x14ac:dyDescent="0.25">
      <c r="B20" s="2" t="s">
        <v>14</v>
      </c>
      <c r="C20" s="4">
        <v>1</v>
      </c>
      <c r="D20" s="2" t="s">
        <v>5</v>
      </c>
      <c r="E20" s="5">
        <v>100000</v>
      </c>
      <c r="F20" s="6">
        <f t="shared" ref="F20:F24" si="6">E20*C20</f>
        <v>100000</v>
      </c>
      <c r="G20" s="7">
        <v>1</v>
      </c>
      <c r="H20" s="7">
        <v>1</v>
      </c>
      <c r="I20" s="7">
        <v>1</v>
      </c>
      <c r="J20" s="7">
        <f t="shared" ref="J20:J23" si="7">G20*H20*I20</f>
        <v>1</v>
      </c>
      <c r="K20" s="6">
        <f t="shared" ref="K20:K23" si="8">J20*F20</f>
        <v>100000</v>
      </c>
      <c r="L20" s="6">
        <f t="shared" ref="L20:L24" si="9">K20/C20</f>
        <v>100000</v>
      </c>
      <c r="M20" s="15">
        <v>4</v>
      </c>
      <c r="N20" s="4">
        <v>0.9</v>
      </c>
      <c r="O20" s="15">
        <v>70</v>
      </c>
      <c r="P20" s="21">
        <f t="shared" ref="P20:P24" si="10">(1-(M20/O20)^1.4)*N20</f>
        <v>0.88363224026715659</v>
      </c>
      <c r="Q20" s="6">
        <f t="shared" ref="Q20:Q24" si="11">L20*P20</f>
        <v>88363.224026715659</v>
      </c>
      <c r="R20" s="6">
        <f t="shared" ref="R20:R24" si="12">Q20*C20</f>
        <v>88363.224026715659</v>
      </c>
    </row>
    <row r="21" spans="2:18" x14ac:dyDescent="0.25">
      <c r="B21" s="2" t="s">
        <v>15</v>
      </c>
      <c r="C21" s="4">
        <v>26.4</v>
      </c>
      <c r="D21" s="2" t="s">
        <v>7</v>
      </c>
      <c r="E21" s="5">
        <v>6067.8</v>
      </c>
      <c r="F21" s="6">
        <f>E21*C21</f>
        <v>160189.91999999998</v>
      </c>
      <c r="G21" s="7">
        <v>0.89700000000000002</v>
      </c>
      <c r="H21" s="7">
        <v>0.98</v>
      </c>
      <c r="I21" s="7">
        <v>1.1299999999999999</v>
      </c>
      <c r="J21" s="7">
        <f t="shared" si="7"/>
        <v>0.99333779999999983</v>
      </c>
      <c r="K21" s="6">
        <f t="shared" si="8"/>
        <v>159122.70271497595</v>
      </c>
      <c r="L21" s="6">
        <f t="shared" si="9"/>
        <v>6027.3751028399984</v>
      </c>
      <c r="M21" s="15">
        <v>4</v>
      </c>
      <c r="N21" s="4">
        <v>0.9</v>
      </c>
      <c r="O21" s="15">
        <v>70</v>
      </c>
      <c r="P21" s="21">
        <f t="shared" si="10"/>
        <v>0.88363224026715659</v>
      </c>
      <c r="Q21" s="6">
        <f t="shared" si="11"/>
        <v>5325.9829650529909</v>
      </c>
      <c r="R21" s="6">
        <f t="shared" si="12"/>
        <v>140605.95027739895</v>
      </c>
    </row>
    <row r="22" spans="2:18" x14ac:dyDescent="0.25">
      <c r="B22" s="2" t="s">
        <v>16</v>
      </c>
      <c r="C22" s="15">
        <v>4.0999999999999996</v>
      </c>
      <c r="D22" s="2" t="s">
        <v>7</v>
      </c>
      <c r="E22" s="5">
        <v>1800</v>
      </c>
      <c r="F22" s="6">
        <f t="shared" si="6"/>
        <v>7379.9999999999991</v>
      </c>
      <c r="G22" s="7">
        <v>1</v>
      </c>
      <c r="H22" s="7">
        <v>1</v>
      </c>
      <c r="I22" s="7">
        <v>1</v>
      </c>
      <c r="J22" s="7">
        <f t="shared" si="7"/>
        <v>1</v>
      </c>
      <c r="K22" s="6">
        <f t="shared" si="8"/>
        <v>7379.9999999999991</v>
      </c>
      <c r="L22" s="6">
        <f t="shared" si="9"/>
        <v>1800</v>
      </c>
      <c r="M22" s="15">
        <v>4</v>
      </c>
      <c r="N22" s="4">
        <v>0.9</v>
      </c>
      <c r="O22" s="15">
        <v>70</v>
      </c>
      <c r="P22" s="21">
        <f t="shared" si="10"/>
        <v>0.88363224026715659</v>
      </c>
      <c r="Q22" s="6">
        <f>L22*P22</f>
        <v>1590.5380324808818</v>
      </c>
      <c r="R22" s="6">
        <f t="shared" si="12"/>
        <v>6521.2059331716146</v>
      </c>
    </row>
    <row r="23" spans="2:18" x14ac:dyDescent="0.25">
      <c r="B23" s="2" t="s">
        <v>17</v>
      </c>
      <c r="C23" s="2">
        <v>19.8</v>
      </c>
      <c r="D23" s="2" t="s">
        <v>5</v>
      </c>
      <c r="E23" s="5">
        <v>23453.46</v>
      </c>
      <c r="F23" s="6">
        <f t="shared" si="6"/>
        <v>464378.50799999997</v>
      </c>
      <c r="G23" s="7">
        <v>0.89700000000000002</v>
      </c>
      <c r="H23" s="7">
        <v>0.98</v>
      </c>
      <c r="I23" s="7">
        <v>1.1299999999999999</v>
      </c>
      <c r="J23" s="7">
        <f t="shared" si="7"/>
        <v>0.99333779999999983</v>
      </c>
      <c r="K23" s="6">
        <f t="shared" si="8"/>
        <v>461284.7255040023</v>
      </c>
      <c r="L23" s="6">
        <f t="shared" si="9"/>
        <v>23297.208358787993</v>
      </c>
      <c r="M23" s="15">
        <v>4</v>
      </c>
      <c r="N23" s="4">
        <v>0.9</v>
      </c>
      <c r="O23" s="15">
        <v>70</v>
      </c>
      <c r="P23" s="21">
        <f t="shared" si="10"/>
        <v>0.88363224026715659</v>
      </c>
      <c r="Q23" s="6">
        <f t="shared" si="11"/>
        <v>20586.164414046561</v>
      </c>
      <c r="R23" s="6">
        <f t="shared" si="12"/>
        <v>407606.05539812194</v>
      </c>
    </row>
    <row r="24" spans="2:18" x14ac:dyDescent="0.25">
      <c r="B24" s="2" t="s">
        <v>18</v>
      </c>
      <c r="C24" s="2">
        <v>9.8000000000000007</v>
      </c>
      <c r="D24" s="2" t="s">
        <v>5</v>
      </c>
      <c r="E24" s="5">
        <v>1800</v>
      </c>
      <c r="F24" s="6">
        <f t="shared" si="6"/>
        <v>17640</v>
      </c>
      <c r="G24" s="7">
        <v>1</v>
      </c>
      <c r="H24" s="7">
        <v>1</v>
      </c>
      <c r="I24" s="7">
        <v>1</v>
      </c>
      <c r="J24" s="7">
        <f t="shared" ref="J24" si="13">G24*H24*I24</f>
        <v>1</v>
      </c>
      <c r="K24" s="6">
        <f t="shared" ref="K24" si="14">J24*F24</f>
        <v>17640</v>
      </c>
      <c r="L24" s="6">
        <f t="shared" si="9"/>
        <v>1799.9999999999998</v>
      </c>
      <c r="M24" s="15">
        <v>4</v>
      </c>
      <c r="N24" s="4">
        <v>0.9</v>
      </c>
      <c r="O24" s="15">
        <v>70</v>
      </c>
      <c r="P24" s="21">
        <f t="shared" si="10"/>
        <v>0.88363224026715659</v>
      </c>
      <c r="Q24" s="6">
        <f t="shared" si="11"/>
        <v>1590.5380324808816</v>
      </c>
      <c r="R24" s="6">
        <f t="shared" si="12"/>
        <v>15587.272718312641</v>
      </c>
    </row>
    <row r="25" spans="2:18" x14ac:dyDescent="0.25">
      <c r="L25" s="3">
        <f>SUM(L19:L23)</f>
        <v>230458.36346162795</v>
      </c>
      <c r="M25"/>
      <c r="N25"/>
      <c r="O25"/>
      <c r="P25"/>
      <c r="Q25"/>
      <c r="R25" s="3">
        <f>SUM(R19:R24)</f>
        <v>744525.01624506433</v>
      </c>
    </row>
    <row r="26" spans="2:18" ht="19.5" thickBot="1" x14ac:dyDescent="0.35">
      <c r="G26" s="13"/>
    </row>
    <row r="27" spans="2:18" ht="19.5" thickBot="1" x14ac:dyDescent="0.35">
      <c r="B27" s="1"/>
      <c r="C27" s="1"/>
      <c r="D27" s="1"/>
      <c r="E27" s="1"/>
      <c r="F27" s="1"/>
      <c r="G27" s="1"/>
      <c r="H27" s="1"/>
      <c r="I27" s="1"/>
      <c r="J27" s="1"/>
      <c r="O27" s="17" t="s">
        <v>32</v>
      </c>
      <c r="P27" s="18"/>
      <c r="Q27" s="18"/>
      <c r="R27" s="14">
        <f>R6+R14+R25</f>
        <v>7668635.7403319655</v>
      </c>
    </row>
  </sheetData>
  <mergeCells count="17">
    <mergeCell ref="K3:K5"/>
    <mergeCell ref="B9:F10"/>
    <mergeCell ref="B16:F17"/>
    <mergeCell ref="O27:Q27"/>
    <mergeCell ref="G3:G5"/>
    <mergeCell ref="H3:H5"/>
    <mergeCell ref="I3:I5"/>
    <mergeCell ref="J3:J5"/>
    <mergeCell ref="B3:F4"/>
    <mergeCell ref="G9:G11"/>
    <mergeCell ref="H9:H11"/>
    <mergeCell ref="I9:I11"/>
    <mergeCell ref="J9:J11"/>
    <mergeCell ref="H16:H18"/>
    <mergeCell ref="I16:I18"/>
    <mergeCell ref="J16:J18"/>
    <mergeCell ref="G16:G18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Mejoras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SAUCEDO MARES</dc:creator>
  <cp:lastModifiedBy>JORGE ADRIAN SAUCEDO MARES</cp:lastModifiedBy>
  <cp:lastPrinted>2024-10-19T02:30:20Z</cp:lastPrinted>
  <dcterms:created xsi:type="dcterms:W3CDTF">2024-10-19T01:59:10Z</dcterms:created>
  <dcterms:modified xsi:type="dcterms:W3CDTF">2024-10-26T07:52:38Z</dcterms:modified>
</cp:coreProperties>
</file>