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3CC4CC7D-D22D-42AA-B2EF-941853731AF8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D18" i="1" l="1"/>
  <c r="I20" i="1"/>
  <c r="J20" i="1" s="1"/>
  <c r="J19" i="1"/>
  <c r="I18" i="1"/>
  <c r="J18" i="1" s="1"/>
  <c r="I17" i="1"/>
  <c r="J17" i="1" s="1"/>
  <c r="I16" i="1"/>
  <c r="J16" i="1" s="1"/>
  <c r="I11" i="1"/>
  <c r="J11" i="1" s="1"/>
  <c r="I10" i="1"/>
  <c r="J10" i="1" s="1"/>
  <c r="J21" i="1" l="1"/>
  <c r="J12" i="1"/>
  <c r="J23" i="1" l="1"/>
</calcChain>
</file>

<file path=xl/sharedStrings.xml><?xml version="1.0" encoding="utf-8"?>
<sst xmlns="http://schemas.openxmlformats.org/spreadsheetml/2006/main" count="43" uniqueCount="33">
  <si>
    <t>MEJORAS EN SUPERFICIE CONSTRUIDA</t>
  </si>
  <si>
    <t>FRACCIÓN</t>
  </si>
  <si>
    <t>ÁREA (m2)</t>
  </si>
  <si>
    <t>VALOR UNIT.</t>
  </si>
  <si>
    <t>FIC</t>
  </si>
  <si>
    <t>SISM</t>
  </si>
  <si>
    <t>FEE</t>
  </si>
  <si>
    <t>FRS</t>
  </si>
  <si>
    <t>VRN / M2</t>
  </si>
  <si>
    <t>VALOR DE REPOSICIÓN NUEVO</t>
  </si>
  <si>
    <t>MEJORAS EN ELEMENTOS ADICIONALES</t>
  </si>
  <si>
    <t>VALOR DE REPOSICIÓN NUEVO TOTAL</t>
  </si>
  <si>
    <t>Terreno</t>
  </si>
  <si>
    <t>Nave Industrial</t>
  </si>
  <si>
    <t>Barda</t>
  </si>
  <si>
    <t>Sub-estación</t>
  </si>
  <si>
    <t>Oficinas</t>
  </si>
  <si>
    <t>Caseta de vigilancia</t>
  </si>
  <si>
    <t>Patio de maniobras</t>
  </si>
  <si>
    <t>Página 313 del pdf</t>
  </si>
  <si>
    <t>Libro II de Varela</t>
  </si>
  <si>
    <t>Nave Industrial:</t>
  </si>
  <si>
    <t>Báscula</t>
  </si>
  <si>
    <t>Página 379 del pdf</t>
  </si>
  <si>
    <t>Piso de firme:</t>
  </si>
  <si>
    <t>Caseta</t>
  </si>
  <si>
    <t>Página 435 del pdf</t>
  </si>
  <si>
    <t>$/m2</t>
  </si>
  <si>
    <t>m2 del terreno</t>
  </si>
  <si>
    <t>VALOR FÍSICO</t>
  </si>
  <si>
    <t>TOTAL</t>
  </si>
  <si>
    <t>Nave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</si>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</sst>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7E3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2" fillId="5" borderId="5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4" fontId="2" fillId="5" borderId="10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4" fontId="0" fillId="5" borderId="9" xfId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4" fontId="0" fillId="5" borderId="12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5" borderId="10" xfId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0" borderId="0" xfId="0" applyAlignment="1"/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6" fontId="0" fillId="0" borderId="16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5" xfId="0" applyBorder="1" applyAlignment="1"/>
    <xf numFmtId="44" fontId="0" fillId="0" borderId="20" xfId="1" applyFont="1" applyBorder="1" applyAlignment="1">
      <alignment horizontal="center" vertical="center"/>
    </xf>
    <xf numFmtId="44" fontId="0" fillId="0" borderId="21" xfId="1" applyFont="1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9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N30"/>
  <sheetViews>
    <sheetView tabSelected="1" zoomScale="91" zoomScaleNormal="91" workbookViewId="0">
      <selection activeCell="J5" sqref="J5"/>
    </sheetView>
  </sheetViews>
  <sheetFormatPr baseColWidth="10" defaultColWidth="8.88671875" defaultRowHeight="14.4" x14ac:dyDescent="0.3"/>
  <cols>
    <col min="3" max="3" width="28.6640625" style="28" bestFit="1" customWidth="1"/>
    <col min="4" max="4" width="27.33203125" style="2" bestFit="1" customWidth="1"/>
    <col min="5" max="5" width="17.88671875" style="32" customWidth="1"/>
    <col min="6" max="6" width="8.6640625" style="2" customWidth="1"/>
    <col min="7" max="7" width="5.33203125" style="2" bestFit="1" customWidth="1"/>
    <col min="8" max="8" width="6" style="2" bestFit="1" customWidth="1"/>
    <col min="9" max="9" width="13.88671875" style="2" customWidth="1"/>
    <col min="10" max="10" width="21.6640625" style="32" customWidth="1"/>
    <col min="12" max="14" width="8.88671875" style="2"/>
  </cols>
  <sheetData>
    <row r="2" spans="3:13" ht="15" thickBot="1" x14ac:dyDescent="0.35">
      <c r="I2" s="58"/>
      <c r="J2" s="59"/>
      <c r="M2" s="3"/>
    </row>
    <row r="3" spans="3:13" ht="15" thickBot="1" x14ac:dyDescent="0.35">
      <c r="C3" s="53"/>
      <c r="D3" s="47" t="s">
        <v>28</v>
      </c>
      <c r="E3" s="48" t="s">
        <v>27</v>
      </c>
      <c r="F3" s="49" t="s">
        <v>30</v>
      </c>
      <c r="G3" s="50"/>
      <c r="H3" s="63"/>
      <c r="I3" s="60"/>
      <c r="J3" s="61"/>
    </row>
    <row r="4" spans="3:13" x14ac:dyDescent="0.3">
      <c r="C4" s="51" t="s">
        <v>12</v>
      </c>
      <c r="D4" s="45">
        <v>8055</v>
      </c>
      <c r="E4" s="46">
        <v>4000</v>
      </c>
      <c r="F4" s="54">
        <v>32220000</v>
      </c>
      <c r="G4" s="55"/>
      <c r="H4" s="64"/>
      <c r="I4" s="62"/>
      <c r="J4" s="61"/>
    </row>
    <row r="5" spans="3:13" ht="15" thickBot="1" x14ac:dyDescent="0.35">
      <c r="C5" s="52" t="s">
        <v>31</v>
      </c>
      <c r="D5" s="43" t="s">
        <v>32</v>
      </c>
      <c r="E5" s="44" t="s">
        <v>32</v>
      </c>
      <c r="F5" s="56">
        <f>J23</f>
        <v>61723611.625309482</v>
      </c>
      <c r="G5" s="57"/>
      <c r="H5" s="65"/>
      <c r="I5" s="58"/>
      <c r="J5" s="59"/>
    </row>
    <row r="6" spans="3:13" ht="15" thickBot="1" x14ac:dyDescent="0.35">
      <c r="C6" s="66" t="s">
        <v>29</v>
      </c>
      <c r="D6" s="67"/>
      <c r="E6" s="68"/>
      <c r="F6" s="69">
        <f>F4+F5</f>
        <v>93943611.625309482</v>
      </c>
      <c r="G6" s="70"/>
      <c r="H6" s="71"/>
      <c r="I6" s="58"/>
      <c r="J6" s="59"/>
    </row>
    <row r="8" spans="3:13" ht="18.600000000000001" thickBot="1" x14ac:dyDescent="0.35">
      <c r="C8" s="39" t="s">
        <v>0</v>
      </c>
      <c r="D8" s="39"/>
      <c r="E8" s="39"/>
      <c r="F8" s="39"/>
      <c r="G8" s="39"/>
      <c r="H8" s="39"/>
      <c r="I8" s="39"/>
      <c r="J8" s="39"/>
    </row>
    <row r="9" spans="3:13" ht="15" thickBot="1" x14ac:dyDescent="0.35">
      <c r="C9" s="11" t="s">
        <v>1</v>
      </c>
      <c r="D9" s="11" t="s">
        <v>2</v>
      </c>
      <c r="E9" s="33" t="s">
        <v>3</v>
      </c>
      <c r="F9" s="9" t="s">
        <v>4</v>
      </c>
      <c r="G9" s="9" t="s">
        <v>5</v>
      </c>
      <c r="H9" s="9" t="s">
        <v>6</v>
      </c>
      <c r="I9" s="9" t="s">
        <v>7</v>
      </c>
      <c r="J9" s="34" t="s">
        <v>8</v>
      </c>
    </row>
    <row r="10" spans="3:13" x14ac:dyDescent="0.3">
      <c r="C10" s="24" t="s">
        <v>13</v>
      </c>
      <c r="D10" s="31">
        <v>6975.94</v>
      </c>
      <c r="E10" s="12">
        <v>10743.55</v>
      </c>
      <c r="F10" s="13">
        <v>0.89700000000000002</v>
      </c>
      <c r="G10" s="13">
        <v>0.98</v>
      </c>
      <c r="H10" s="13">
        <v>0.875</v>
      </c>
      <c r="I10" s="14">
        <f>F10*G10*H10</f>
        <v>0.76917749999999996</v>
      </c>
      <c r="J10" s="15">
        <f>D10*E10*I10</f>
        <v>57647053.962736182</v>
      </c>
    </row>
    <row r="11" spans="3:13" ht="15" thickBot="1" x14ac:dyDescent="0.35">
      <c r="C11" s="23" t="s">
        <v>16</v>
      </c>
      <c r="D11" s="27">
        <v>150</v>
      </c>
      <c r="E11" s="4">
        <v>12535.43</v>
      </c>
      <c r="F11" s="20">
        <v>0.89700000000000002</v>
      </c>
      <c r="G11" s="20">
        <v>0.98</v>
      </c>
      <c r="H11" s="20">
        <v>1.125</v>
      </c>
      <c r="I11" s="21">
        <f>F11*G11*H11</f>
        <v>0.98894249999999995</v>
      </c>
      <c r="J11" s="22">
        <f>D11*E11*I11</f>
        <v>1859522.92241625</v>
      </c>
    </row>
    <row r="12" spans="3:13" ht="15" thickBot="1" x14ac:dyDescent="0.35">
      <c r="C12" s="8"/>
      <c r="D12" s="36" t="s">
        <v>9</v>
      </c>
      <c r="E12" s="38"/>
      <c r="F12" s="29"/>
      <c r="G12" s="30"/>
      <c r="H12" s="30"/>
      <c r="I12" s="30"/>
      <c r="J12" s="10">
        <f>J10</f>
        <v>57647053.962736182</v>
      </c>
    </row>
    <row r="13" spans="3:13" x14ac:dyDescent="0.3">
      <c r="C13" s="8"/>
      <c r="D13" s="7"/>
      <c r="E13" s="6"/>
      <c r="F13" s="7"/>
      <c r="G13" s="7"/>
      <c r="H13" s="7"/>
      <c r="I13" s="7"/>
      <c r="J13" s="6"/>
    </row>
    <row r="14" spans="3:13" ht="18.600000000000001" thickBot="1" x14ac:dyDescent="0.35">
      <c r="C14" s="40" t="s">
        <v>10</v>
      </c>
      <c r="D14" s="40"/>
      <c r="E14" s="40"/>
      <c r="F14" s="40"/>
      <c r="G14" s="40"/>
      <c r="H14" s="40"/>
      <c r="I14" s="40"/>
      <c r="J14" s="40"/>
    </row>
    <row r="15" spans="3:13" ht="15" thickBot="1" x14ac:dyDescent="0.35">
      <c r="C15" s="11" t="s">
        <v>1</v>
      </c>
      <c r="D15" s="11" t="s">
        <v>2</v>
      </c>
      <c r="E15" s="33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34" t="s">
        <v>8</v>
      </c>
    </row>
    <row r="16" spans="3:13" x14ac:dyDescent="0.3">
      <c r="C16" s="24" t="s">
        <v>22</v>
      </c>
      <c r="D16" s="31">
        <v>1</v>
      </c>
      <c r="E16" s="12">
        <v>2000000</v>
      </c>
      <c r="F16" s="13">
        <v>1</v>
      </c>
      <c r="G16" s="13">
        <v>1</v>
      </c>
      <c r="H16" s="13">
        <v>1</v>
      </c>
      <c r="I16" s="14">
        <f>F16*G16*H16</f>
        <v>1</v>
      </c>
      <c r="J16" s="15">
        <f t="shared" ref="J16:J20" si="0">D16*E16*I16</f>
        <v>2000000</v>
      </c>
    </row>
    <row r="17" spans="3:10" x14ac:dyDescent="0.3">
      <c r="C17" s="25" t="s">
        <v>18</v>
      </c>
      <c r="D17" s="26">
        <v>908.31</v>
      </c>
      <c r="E17" s="16">
        <v>1594.03</v>
      </c>
      <c r="F17" s="17">
        <v>0.89700000000000002</v>
      </c>
      <c r="G17" s="17">
        <v>0.98</v>
      </c>
      <c r="H17" s="17">
        <v>1.1000000000000001</v>
      </c>
      <c r="I17" s="18">
        <f>F17*G17*H17</f>
        <v>0.96696599999999999</v>
      </c>
      <c r="J17" s="19">
        <f t="shared" si="0"/>
        <v>1400044.3397578637</v>
      </c>
    </row>
    <row r="18" spans="3:10" x14ac:dyDescent="0.3">
      <c r="C18" s="25" t="s">
        <v>14</v>
      </c>
      <c r="D18" s="26">
        <f>40.28</f>
        <v>40.28</v>
      </c>
      <c r="E18" s="16">
        <v>4562.26</v>
      </c>
      <c r="F18" s="17">
        <v>0.89700000000000002</v>
      </c>
      <c r="G18" s="17">
        <v>0.98</v>
      </c>
      <c r="H18" s="17">
        <v>1.125</v>
      </c>
      <c r="I18" s="18">
        <f>F18*G18*H18</f>
        <v>0.98894249999999995</v>
      </c>
      <c r="J18" s="19">
        <f t="shared" si="0"/>
        <v>181735.81998881401</v>
      </c>
    </row>
    <row r="19" spans="3:10" x14ac:dyDescent="0.3">
      <c r="C19" s="25" t="s">
        <v>17</v>
      </c>
      <c r="D19" s="26">
        <v>10</v>
      </c>
      <c r="E19" s="16">
        <v>20000</v>
      </c>
      <c r="F19" s="17">
        <v>1</v>
      </c>
      <c r="G19" s="17">
        <v>1</v>
      </c>
      <c r="H19" s="17">
        <v>1</v>
      </c>
      <c r="I19" s="18">
        <v>1</v>
      </c>
      <c r="J19" s="19">
        <f t="shared" si="0"/>
        <v>200000</v>
      </c>
    </row>
    <row r="20" spans="3:10" ht="15" thickBot="1" x14ac:dyDescent="0.35">
      <c r="C20" s="23" t="s">
        <v>15</v>
      </c>
      <c r="D20" s="27">
        <v>1</v>
      </c>
      <c r="E20" s="4">
        <v>298073.45</v>
      </c>
      <c r="F20" s="20">
        <v>0.89700000000000002</v>
      </c>
      <c r="G20" s="20">
        <v>0.98</v>
      </c>
      <c r="H20" s="20">
        <v>1.125</v>
      </c>
      <c r="I20" s="21">
        <f>F20*G20*H20</f>
        <v>0.98894249999999995</v>
      </c>
      <c r="J20" s="22">
        <f t="shared" si="0"/>
        <v>294777.50282662502</v>
      </c>
    </row>
    <row r="21" spans="3:10" ht="15" thickBot="1" x14ac:dyDescent="0.35">
      <c r="C21" s="1"/>
      <c r="D21" s="41" t="s">
        <v>11</v>
      </c>
      <c r="E21" s="42"/>
      <c r="F21" s="29"/>
      <c r="G21" s="30"/>
      <c r="H21" s="30"/>
      <c r="I21" s="30"/>
      <c r="J21" s="10">
        <f>SUM(J16:J20)</f>
        <v>4076557.6625733026</v>
      </c>
    </row>
    <row r="22" spans="3:10" ht="15" thickBot="1" x14ac:dyDescent="0.35"/>
    <row r="23" spans="3:10" ht="15" thickBot="1" x14ac:dyDescent="0.35">
      <c r="D23" s="36" t="s">
        <v>11</v>
      </c>
      <c r="E23" s="37"/>
      <c r="F23" s="37"/>
      <c r="G23" s="37"/>
      <c r="H23" s="37"/>
      <c r="I23" s="38"/>
      <c r="J23" s="5">
        <f>SUM(J12+J21)</f>
        <v>61723611.625309482</v>
      </c>
    </row>
    <row r="25" spans="3:10" x14ac:dyDescent="0.3">
      <c r="C25" s="35" t="s">
        <v>20</v>
      </c>
      <c r="D25" s="35"/>
    </row>
    <row r="26" spans="3:10" x14ac:dyDescent="0.3">
      <c r="C26" s="2" t="s">
        <v>21</v>
      </c>
      <c r="D26" s="2" t="s">
        <v>24</v>
      </c>
    </row>
    <row r="27" spans="3:10" x14ac:dyDescent="0.3">
      <c r="C27" s="2" t="s">
        <v>19</v>
      </c>
      <c r="D27" s="2" t="s">
        <v>23</v>
      </c>
    </row>
    <row r="29" spans="3:10" x14ac:dyDescent="0.3">
      <c r="C29" s="32" t="s">
        <v>25</v>
      </c>
    </row>
    <row r="30" spans="3:10" x14ac:dyDescent="0.3">
      <c r="C30" s="2" t="s">
        <v>26</v>
      </c>
    </row>
  </sheetData>
  <mergeCells count="10">
    <mergeCell ref="F6:H6"/>
    <mergeCell ref="F5:H5"/>
    <mergeCell ref="F3:H3"/>
    <mergeCell ref="F4:H4"/>
    <mergeCell ref="C25:D25"/>
    <mergeCell ref="D23:I23"/>
    <mergeCell ref="C8:J8"/>
    <mergeCell ref="C14:J14"/>
    <mergeCell ref="D21:E21"/>
    <mergeCell ref="D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2024-10-23T03:02:29Z</dcterms:modified>
</cp:coreProperties>
</file>