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13_ncr:1_{0CF932F8-56B3-46BD-A927-FC1D30A49FE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JA 01" sheetId="1" r:id="rId1"/>
    <sheet name="HOJA 02" sheetId="9" r:id="rId2"/>
  </sheets>
  <definedNames>
    <definedName name="_xlnm.Print_Area" localSheetId="0">'HOJA 01'!$A$1:$J$151</definedName>
    <definedName name="_xlnm.Print_Area" localSheetId="1">'HOJA 02'!$A$3:$O$157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9" l="1"/>
  <c r="J44" i="9"/>
  <c r="F44" i="9"/>
  <c r="J29" i="9"/>
  <c r="K43" i="9"/>
  <c r="J43" i="9"/>
  <c r="F43" i="9"/>
  <c r="J42" i="9"/>
  <c r="F42" i="9"/>
  <c r="K42" i="9" s="1"/>
  <c r="K47" i="9" s="1"/>
  <c r="C23" i="1" s="1"/>
  <c r="J41" i="9"/>
  <c r="K41" i="9" s="1"/>
  <c r="F41" i="9"/>
  <c r="J35" i="9"/>
  <c r="J36" i="9"/>
  <c r="F36" i="9"/>
  <c r="S85" i="9"/>
  <c r="S80" i="9"/>
  <c r="U80" i="9" s="1"/>
  <c r="V80" i="9" s="1"/>
  <c r="F35" i="9"/>
  <c r="F40" i="9"/>
  <c r="K36" i="9" l="1"/>
  <c r="K40" i="9"/>
  <c r="K35" i="9"/>
  <c r="Q91" i="9" l="1"/>
  <c r="R91" i="9" s="1"/>
  <c r="T91" i="9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<sst xmlns="http://schemas.openxmlformats.org/spreadsheetml/2006/main" count="282" uniqueCount="255">
  <si>
    <r>
      <rPr>
        <b/>
        <sz val="7"/>
        <rFont val="Arial"/>
        <family val="2"/>
      </rPr>
      <t>USO ACTUAL:</t>
    </r>
  </si>
  <si>
    <r>
      <rPr>
        <b/>
        <sz val="7"/>
        <rFont val="Arial"/>
        <family val="2"/>
      </rPr>
      <t>ESPACIOS CONSTRUIDOS:</t>
    </r>
  </si>
  <si>
    <r>
      <rPr>
        <b/>
        <sz val="7"/>
        <rFont val="Arial"/>
        <family val="2"/>
      </rPr>
      <t>NÚMERO DE NIVELES</t>
    </r>
  </si>
  <si>
    <r>
      <rPr>
        <b/>
        <sz val="7"/>
        <rFont val="Arial"/>
        <family val="2"/>
      </rPr>
      <t>EDAD APROXIMADA</t>
    </r>
  </si>
  <si>
    <r>
      <rPr>
        <b/>
        <sz val="7"/>
        <rFont val="Arial"/>
        <family val="2"/>
      </rPr>
      <t>VIDA ÚTIL REMANENTE</t>
    </r>
  </si>
  <si>
    <r>
      <rPr>
        <b/>
        <sz val="7"/>
        <rFont val="Arial"/>
        <family val="2"/>
      </rPr>
      <t>ESTADO DE CONSERVACIÓN</t>
    </r>
  </si>
  <si>
    <r>
      <rPr>
        <b/>
        <sz val="7"/>
        <rFont val="Arial"/>
        <family val="2"/>
      </rPr>
      <t>CALIDAD DEL PROYECTO</t>
    </r>
  </si>
  <si>
    <r>
      <rPr>
        <b/>
        <sz val="7"/>
        <rFont val="Arial"/>
        <family val="2"/>
      </rPr>
      <t>UNIDADES RENTABLES</t>
    </r>
  </si>
  <si>
    <r>
      <rPr>
        <u/>
        <sz val="14"/>
        <color rgb="FF0E233D"/>
        <rFont val="Corbel"/>
        <family val="2"/>
      </rPr>
      <t> Ampliación de la descripción del inmueble:                                                                                                                  </t>
    </r>
  </si>
  <si>
    <r>
      <rPr>
        <sz val="14"/>
        <color rgb="FF0E233D"/>
        <rFont val="Corbel"/>
        <family val="2"/>
      </rPr>
      <t>Metodología</t>
    </r>
  </si>
  <si>
    <r>
      <rPr>
        <b/>
        <sz val="8"/>
        <rFont val="Arial"/>
        <family val="2"/>
      </rPr>
      <t>Enfoque de Costos</t>
    </r>
  </si>
  <si>
    <r>
      <rPr>
        <sz val="8"/>
        <rFont val="Arial MT"/>
        <family val="2"/>
      </rPr>
      <t>La valuación del terreno se estima de acuerdo a la Investigación de Mercado.</t>
    </r>
  </si>
  <si>
    <r>
      <rPr>
        <sz val="8"/>
        <rFont val="Arial MT"/>
        <family val="2"/>
      </rPr>
      <t>Se aplica el criterio y tablas de Ross-Heidecke, para la estimación de los factores de depreciación.</t>
    </r>
  </si>
  <si>
    <r>
      <rPr>
        <sz val="8"/>
        <rFont val="Arial MT"/>
        <family val="2"/>
      </rPr>
      <t>Este enfoque considera que valor máximo del bien para el comprador con información pertinente, será la cantidad necesaria</t>
    </r>
  </si>
  <si>
    <r>
      <rPr>
        <sz val="8"/>
        <rFont val="Arial MT"/>
        <family val="2"/>
      </rPr>
      <t>para construir o adquirir un nuevo bien de igual utilidad. Cuando el bien no es nuevo, el valor de reposición nuevo deberá</t>
    </r>
  </si>
  <si>
    <r>
      <rPr>
        <sz val="8"/>
        <rFont val="Arial MT"/>
        <family val="2"/>
      </rPr>
      <t>ser ajustado de acuerdo a todos los métodos de apreciación y obsolescencia a la fecha del avalúo.</t>
    </r>
  </si>
  <si>
    <r>
      <rPr>
        <b/>
        <sz val="8"/>
        <rFont val="Arial"/>
        <family val="2"/>
      </rPr>
      <t>Enfoque de Ingresos (Valor de capitalización de rentas):</t>
    </r>
  </si>
  <si>
    <r>
      <rPr>
        <sz val="8"/>
        <rFont val="Arial MT"/>
        <family val="2"/>
      </rPr>
      <t>Es el valor presente de beneficios futuros derivados de la propiedad y es generalmente medido a través de la capitalización</t>
    </r>
  </si>
  <si>
    <r>
      <rPr>
        <sz val="8"/>
        <rFont val="Arial MT"/>
        <family val="2"/>
      </rPr>
      <t>de un nivel específico de ingresos.</t>
    </r>
  </si>
  <si>
    <r>
      <rPr>
        <b/>
        <sz val="8"/>
        <rFont val="Arial"/>
        <family val="2"/>
      </rPr>
      <t>Enfoque de Mercado (Valor comparativo de mercado):</t>
    </r>
  </si>
  <si>
    <r>
      <rPr>
        <sz val="8"/>
        <rFont val="Arial MT"/>
        <family val="2"/>
      </rPr>
      <t>Es la cantidad estimada, en términos monetarios a partir del análisis y comparación de bienes iguales o similares al bien objeto</t>
    </r>
  </si>
  <si>
    <r>
      <rPr>
        <sz val="8"/>
        <rFont val="Arial MT"/>
        <family val="2"/>
      </rPr>
      <t>de estudio, que han sido vendidos o que se encuentran en proceso de venta en el mercado abierto.</t>
    </r>
  </si>
  <si>
    <r>
      <rPr>
        <sz val="8"/>
        <rFont val="Arial MT"/>
        <family val="2"/>
      </rPr>
      <t>Este análisis, para inmuebles especiales, se puede ralizar comparando superficie de construcción, habitaciones de hotel, camas de hospital, etc.</t>
    </r>
  </si>
  <si>
    <r>
      <rPr>
        <b/>
        <sz val="8"/>
        <rFont val="Arial"/>
        <family val="2"/>
      </rPr>
      <t>Valor Comercial:</t>
    </r>
  </si>
  <si>
    <r>
      <rPr>
        <sz val="8"/>
        <rFont val="Arial MT"/>
        <family val="2"/>
      </rPr>
      <t>Es el precio más probable en que se podría comercializar un bien, en las circunstancias prevalecientes a la fecha del avalúo,</t>
    </r>
  </si>
  <si>
    <r>
      <rPr>
        <sz val="8"/>
        <rFont val="Arial MT"/>
        <family val="2"/>
      </rPr>
      <t>en un plazo razonable de exposición en una transacción llevada a cabo entre un oferente y un demandante libres de</t>
    </r>
  </si>
  <si>
    <r>
      <rPr>
        <sz val="8"/>
        <rFont val="Arial MT"/>
        <family val="2"/>
      </rPr>
      <t>presiones, bien informados y como resultado de ponderar el valor físico, el valor de capitalización de rentas y el valor de</t>
    </r>
  </si>
  <si>
    <r>
      <rPr>
        <sz val="8"/>
        <rFont val="Arial MT"/>
        <family val="2"/>
      </rPr>
      <t>mercado del bien que se trate.</t>
    </r>
  </si>
  <si>
    <r>
      <rPr>
        <sz val="14"/>
        <color rgb="FF0E233D"/>
        <rFont val="Corbel"/>
        <family val="2"/>
      </rPr>
      <t xml:space="preserve">Comentarios generales, supuestos, exclusiones y condiciones limitantes al avalúo
</t>
    </r>
    <r>
      <rPr>
        <sz val="8"/>
        <rFont val="Arial MT"/>
        <family val="2"/>
      </rPr>
      <t>El presente análisis presupone que no existe una restricción legal en cuanto a la posesión del bien y al uso lícito del mismo.  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  </r>
  </si>
  <si>
    <r>
      <rPr>
        <sz val="14"/>
        <color rgb="FF0E233D"/>
        <rFont val="Corbel"/>
        <family val="2"/>
      </rPr>
      <t>Factores de Homologación empleados</t>
    </r>
  </si>
  <si>
    <r>
      <rPr>
        <sz val="8"/>
        <rFont val="Arial MT"/>
        <family val="2"/>
      </rPr>
      <t>sup</t>
    </r>
  </si>
  <si>
    <r>
      <rPr>
        <sz val="8"/>
        <rFont val="Arial MT"/>
        <family val="2"/>
      </rPr>
      <t>Superficie construída / terreno                                                 csp           Calidad de los servicios públicos (0-10)</t>
    </r>
  </si>
  <si>
    <r>
      <rPr>
        <sz val="8"/>
        <rFont val="Arial MT"/>
        <family val="2"/>
      </rPr>
      <t>neg</t>
    </r>
  </si>
  <si>
    <r>
      <rPr>
        <sz val="8"/>
        <rFont val="Arial MT"/>
        <family val="2"/>
      </rPr>
      <t>Factor de negoaciación                                                           ec            Estado de conservación</t>
    </r>
  </si>
  <si>
    <r>
      <rPr>
        <sz val="8"/>
        <rFont val="Arial MT"/>
        <family val="2"/>
      </rPr>
      <t>fub</t>
    </r>
  </si>
  <si>
    <r>
      <rPr>
        <sz val="8"/>
        <rFont val="Arial MT"/>
        <family val="2"/>
      </rPr>
      <t>Factor de ubicación dentro de la colonia                                    proy           Calidad del Proyecto</t>
    </r>
  </si>
  <si>
    <r>
      <rPr>
        <sz val="14"/>
        <color rgb="FF0E233D"/>
        <rFont val="Corbel"/>
        <family val="2"/>
      </rPr>
      <t xml:space="preserve">tfr - Tipo de Fracc. - Factores de Zona                     for = Factor de Forma
</t>
    </r>
    <r>
      <rPr>
        <sz val="8"/>
        <rFont val="Arial MT"/>
        <family val="2"/>
      </rPr>
      <t xml:space="preserve">Turistica comercial                                              TC                                 1.0            Regular                                          R                                  1.00
</t>
    </r>
    <r>
      <rPr>
        <sz val="8"/>
        <rFont val="Arial MT"/>
        <family val="2"/>
      </rPr>
      <t xml:space="preserve">Comercial de 1ª                                                  C1                                 0.9            Irregular 4L                                     I4L                                0.90
</t>
    </r>
    <r>
      <rPr>
        <sz val="8"/>
        <rFont val="Arial MT"/>
        <family val="2"/>
      </rPr>
      <t>Comercial de 2ª                                                  C2                                 0.8            Irregular +4L                                    I+4L                              0.80</t>
    </r>
  </si>
  <si>
    <r>
      <rPr>
        <sz val="8"/>
        <rFont val="Arial MT"/>
        <family val="2"/>
      </rPr>
      <t>Residencial de lujo</t>
    </r>
  </si>
  <si>
    <r>
      <rPr>
        <sz val="8"/>
        <rFont val="Arial MT"/>
        <family val="2"/>
      </rPr>
      <t>Residencial de 1ª</t>
    </r>
  </si>
  <si>
    <r>
      <rPr>
        <sz val="8"/>
        <rFont val="Arial MT"/>
        <family val="2"/>
      </rPr>
      <t>R1</t>
    </r>
  </si>
  <si>
    <r>
      <rPr>
        <sz val="8"/>
        <rFont val="Arial MT"/>
        <family val="2"/>
      </rPr>
      <t>Residencial de 2ª</t>
    </r>
  </si>
  <si>
    <r>
      <rPr>
        <sz val="8"/>
        <rFont val="Arial MT"/>
        <family val="2"/>
      </rPr>
      <t>R2</t>
    </r>
  </si>
  <si>
    <r>
      <rPr>
        <sz val="8"/>
        <rFont val="Arial MT"/>
        <family val="2"/>
      </rPr>
      <t>Interes Social</t>
    </r>
  </si>
  <si>
    <r>
      <rPr>
        <sz val="8"/>
        <rFont val="Arial MT"/>
        <family val="2"/>
      </rPr>
      <t>IS</t>
    </r>
  </si>
  <si>
    <r>
      <rPr>
        <sz val="8"/>
        <rFont val="Arial MT"/>
        <family val="2"/>
      </rPr>
      <t>Habitacional Popular</t>
    </r>
  </si>
  <si>
    <r>
      <rPr>
        <sz val="8"/>
        <rFont val="Arial MT"/>
        <family val="2"/>
      </rPr>
      <t>HP</t>
    </r>
  </si>
  <si>
    <r>
      <rPr>
        <sz val="14"/>
        <color rgb="FF0E233D"/>
        <rFont val="Corbel"/>
        <family val="2"/>
      </rPr>
      <t>fesq = Factor de Esquina                                                top = Factor de Topografia</t>
    </r>
  </si>
  <si>
    <r>
      <rPr>
        <sz val="8"/>
        <rFont val="Arial MT"/>
        <family val="2"/>
      </rPr>
      <t>Interior                                                              INT                               0.85           Plano                                             PL                                 1.00</t>
    </r>
  </si>
  <si>
    <r>
      <rPr>
        <sz val="8"/>
        <rFont val="Arial MT"/>
        <family val="2"/>
      </rPr>
      <t>Medianero                                                         MED                             1.00           Ascendente                                     AS                                0.90</t>
    </r>
  </si>
  <si>
    <r>
      <rPr>
        <sz val="8"/>
        <rFont val="Arial MT"/>
        <family val="2"/>
      </rPr>
      <t>Esquina                                                            ESQ                              1.15           Descendente                                   DE                                0.90</t>
    </r>
  </si>
  <si>
    <r>
      <rPr>
        <sz val="8"/>
        <rFont val="Arial MT"/>
        <family val="2"/>
      </rPr>
      <t>Cabecero                                                          CAB                              1.25           Accidentado                                    AC                                0.80</t>
    </r>
  </si>
  <si>
    <r>
      <rPr>
        <sz val="8"/>
        <rFont val="Arial MT"/>
        <family val="2"/>
      </rPr>
      <t>Manzanero                                                        MAN                              1.35</t>
    </r>
  </si>
  <si>
    <r>
      <rPr>
        <sz val="14"/>
        <color rgb="FF0E233D"/>
        <rFont val="Corbel"/>
        <family val="2"/>
      </rPr>
      <t>TERRENO</t>
    </r>
  </si>
  <si>
    <r>
      <rPr>
        <sz val="10"/>
        <rFont val="Arial MT"/>
        <family val="2"/>
      </rPr>
      <t>sujeto</t>
    </r>
  </si>
  <si>
    <r>
      <rPr>
        <b/>
        <sz val="7"/>
        <rFont val="Arial"/>
        <family val="2"/>
      </rPr>
      <t>vum$</t>
    </r>
  </si>
  <si>
    <r>
      <rPr>
        <b/>
        <sz val="7"/>
        <rFont val="Arial"/>
        <family val="2"/>
      </rPr>
      <t>sup</t>
    </r>
  </si>
  <si>
    <r>
      <rPr>
        <b/>
        <sz val="7"/>
        <rFont val="Arial"/>
        <family val="2"/>
      </rPr>
      <t>neg</t>
    </r>
  </si>
  <si>
    <r>
      <rPr>
        <b/>
        <sz val="7"/>
        <rFont val="Arial"/>
        <family val="2"/>
      </rPr>
      <t>fub</t>
    </r>
  </si>
  <si>
    <r>
      <rPr>
        <b/>
        <sz val="7"/>
        <rFont val="Arial"/>
        <family val="2"/>
      </rPr>
      <t>csp</t>
    </r>
  </si>
  <si>
    <r>
      <rPr>
        <b/>
        <sz val="7"/>
        <rFont val="Arial"/>
        <family val="2"/>
      </rPr>
      <t>top</t>
    </r>
  </si>
  <si>
    <r>
      <rPr>
        <b/>
        <sz val="7"/>
        <rFont val="Arial"/>
        <family val="2"/>
      </rPr>
      <t>for</t>
    </r>
  </si>
  <si>
    <r>
      <rPr>
        <b/>
        <sz val="7"/>
        <rFont val="Arial"/>
        <family val="2"/>
      </rPr>
      <t>tfr</t>
    </r>
  </si>
  <si>
    <r>
      <rPr>
        <b/>
        <sz val="7"/>
        <rFont val="Arial"/>
        <family val="2"/>
      </rPr>
      <t>Fesq</t>
    </r>
  </si>
  <si>
    <r>
      <rPr>
        <b/>
        <sz val="8"/>
        <rFont val="Arial"/>
        <family val="2"/>
      </rPr>
      <t>factor de homologación</t>
    </r>
  </si>
  <si>
    <r>
      <rPr>
        <b/>
        <sz val="8"/>
        <rFont val="Arial"/>
        <family val="2"/>
      </rPr>
      <t>valor unitario  del terreno homologado</t>
    </r>
  </si>
  <si>
    <r>
      <rPr>
        <b/>
        <sz val="8"/>
        <rFont val="Arial"/>
        <family val="2"/>
      </rPr>
      <t>precio de mercado ponderado</t>
    </r>
  </si>
  <si>
    <r>
      <rPr>
        <sz val="10"/>
        <rFont val="Arial MT"/>
        <family val="2"/>
      </rPr>
      <t>$/m2</t>
    </r>
  </si>
  <si>
    <r>
      <rPr>
        <u/>
        <sz val="14"/>
        <color rgb="FF0E233D"/>
        <rFont val="Corbel"/>
        <family val="2"/>
      </rPr>
      <t>                            valor del terreno  </t>
    </r>
  </si>
  <si>
    <r>
      <rPr>
        <u/>
        <sz val="14"/>
        <color rgb="FF0E233D"/>
        <rFont val="Arial MT"/>
        <family val="2"/>
      </rPr>
      <t>NO APLICA          </t>
    </r>
  </si>
  <si>
    <r>
      <rPr>
        <b/>
        <sz val="8"/>
        <rFont val="Arial"/>
        <family val="2"/>
      </rPr>
      <t>superficie</t>
    </r>
  </si>
  <si>
    <r>
      <rPr>
        <b/>
        <sz val="8"/>
        <rFont val="Arial"/>
        <family val="2"/>
      </rPr>
      <t>indiviso</t>
    </r>
  </si>
  <si>
    <r>
      <rPr>
        <sz val="14"/>
        <color rgb="FF0E233D"/>
        <rFont val="Corbel"/>
        <family val="2"/>
      </rPr>
      <t>CONSTRUCCION ORIGINAL</t>
    </r>
  </si>
  <si>
    <r>
      <rPr>
        <sz val="8"/>
        <color rgb="FF0E233D"/>
        <rFont val="Corbel"/>
        <family val="2"/>
      </rPr>
      <t xml:space="preserve">RESULTADO DE LA APLICACIÓN DEL ENFOQUE DE INGRESOS </t>
    </r>
    <r>
      <rPr>
        <u/>
        <sz val="14"/>
        <color rgb="FF0E233D"/>
        <rFont val="Corbel"/>
        <family val="2"/>
      </rPr>
      <t> VALOR DE CAPITALIZACIÓN         </t>
    </r>
  </si>
  <si>
    <r>
      <rPr>
        <u/>
        <sz val="14"/>
        <color rgb="FF0E233D"/>
        <rFont val="Arial MT"/>
        <family val="2"/>
      </rPr>
      <t>NO APLICA     </t>
    </r>
  </si>
  <si>
    <r>
      <rPr>
        <sz val="14"/>
        <color rgb="FF0E233D"/>
        <rFont val="Arial MT"/>
        <family val="2"/>
      </rPr>
      <t>NO APLICA</t>
    </r>
  </si>
  <si>
    <r>
      <rPr>
        <sz val="12"/>
        <color rgb="FF0E233D"/>
        <rFont val="Corbel"/>
        <family val="2"/>
      </rPr>
      <t>Enfoque comparativo de mercado (Valor comparativo de mercado)</t>
    </r>
  </si>
  <si>
    <r>
      <rPr>
        <sz val="12"/>
        <color rgb="FF0E233D"/>
        <rFont val="Corbel"/>
        <family val="2"/>
      </rPr>
      <t>Enfoque de costos (Valor físico o directo, neto de reposición)</t>
    </r>
  </si>
  <si>
    <r>
      <rPr>
        <sz val="12"/>
        <color rgb="FF0E233D"/>
        <rFont val="Corbel"/>
        <family val="2"/>
      </rPr>
      <t>Enfoque de ingresos (Valor de capitalización de rentas)</t>
    </r>
  </si>
  <si>
    <r>
      <rPr>
        <b/>
        <sz val="8"/>
        <rFont val="Arial"/>
        <family val="2"/>
      </rPr>
      <t>Declaraciones</t>
    </r>
  </si>
  <si>
    <r>
      <rPr>
        <sz val="8"/>
        <rFont val="Arial MT"/>
        <family val="2"/>
      </rPr>
      <t>PARA OBTENER EL VALOR DEL TERRENO, SE REALIZÓ INVESTIGACIÓN Y HOMOLOGACIÓN CON TERRENOS DE</t>
    </r>
  </si>
  <si>
    <r>
      <rPr>
        <sz val="8"/>
        <rFont val="Arial MT"/>
        <family val="2"/>
      </rPr>
      <t>CARACTERÍSTICAS SIMILARES.</t>
    </r>
  </si>
  <si>
    <r>
      <rPr>
        <sz val="8"/>
        <rFont val="Arial MT"/>
        <family val="2"/>
      </rPr>
      <t>SE ESTIMA EL VALOR FÍSICO O DE REPOSICIÓN DEL INMUEBLE, FUNDADO EN ANÁLISIS DE COSTOS Y PRESUPUESTOS</t>
    </r>
  </si>
  <si>
    <r>
      <rPr>
        <sz val="8"/>
        <rFont val="Arial MT"/>
        <family val="2"/>
      </rPr>
      <t>ACTUALIZADOS DE CONSTRUCCIONES ESPECIALES Y SIMILARES A LAS ESPECIFICADAS DEL INMUEBLE QUE SE ANALIZA</t>
    </r>
  </si>
  <si>
    <r>
      <rPr>
        <sz val="8"/>
        <rFont val="Arial MT"/>
        <family val="2"/>
      </rPr>
      <t>PARA EL ENFOQUE DE MERCADO SE REALIZÓ INVESTIGACIÓN Y HOMOLOGACIÓN CON INMUEBLES SIMILARES EN LA LOCALIDAD.</t>
    </r>
  </si>
  <si>
    <t>Avalúo</t>
  </si>
  <si>
    <t>PROPIETARIO</t>
  </si>
  <si>
    <t>VALUADOR</t>
  </si>
  <si>
    <t>No. SOCIO COLEGIO DE VALUADORES</t>
  </si>
  <si>
    <t>ESPECIALIDAD</t>
  </si>
  <si>
    <t>INMUEBLES</t>
  </si>
  <si>
    <t>FECHA DEL AVALÚO</t>
  </si>
  <si>
    <t>UBICACION DEL INMUEBLE</t>
  </si>
  <si>
    <t>LOTE</t>
  </si>
  <si>
    <t>MANZANA</t>
  </si>
  <si>
    <t>S/N</t>
  </si>
  <si>
    <t>REGIMEN DE PROPIEDAD</t>
  </si>
  <si>
    <t>PRIVADA</t>
  </si>
  <si>
    <t>OBJETO DEL AVALÚO</t>
  </si>
  <si>
    <t>ESTIMAR EL VALOR COMERCIAL DE LAS MEJORAS</t>
  </si>
  <si>
    <t>PROPÓSITO DEL AVALÚO</t>
  </si>
  <si>
    <t>CALCULO DE I.S.R.</t>
  </si>
  <si>
    <t>CUENTA CATASTRAL</t>
  </si>
  <si>
    <t>XX-XXXX-XX-XXXX-XXX-XXX</t>
  </si>
  <si>
    <t>CUENTA PREDIAL</t>
  </si>
  <si>
    <t>UXXXXXX</t>
  </si>
  <si>
    <t>FOLIO REAL</t>
  </si>
  <si>
    <t>NO EXISTE</t>
  </si>
  <si>
    <t>ESCRITURA</t>
  </si>
  <si>
    <t>I.</t>
  </si>
  <si>
    <t xml:space="preserve">INMUEBLE QUE SE VALUA </t>
  </si>
  <si>
    <t xml:space="preserve">LIZELDA CAMACHO LARA </t>
  </si>
  <si>
    <t>ARQ. DIEGO A. LARA IBARRA</t>
  </si>
  <si>
    <t>SAC-00041/2542</t>
  </si>
  <si>
    <t>MUNICIPIO DE  TABASCO, ZACATECAS</t>
  </si>
  <si>
    <t xml:space="preserve">EN TRAMITE </t>
  </si>
  <si>
    <t>II.</t>
  </si>
  <si>
    <t xml:space="preserve">CARACTERISTICAS URBANAS </t>
  </si>
  <si>
    <t>CLASIFICACION DE LA ZONA</t>
  </si>
  <si>
    <t>TIPOS DE CONTRUCCION</t>
  </si>
  <si>
    <t>INDICE DE SATURACION</t>
  </si>
  <si>
    <t>POBLACION</t>
  </si>
  <si>
    <t>CONTAMINACION AMBIENTAL</t>
  </si>
  <si>
    <t>USO DE SUELO</t>
  </si>
  <si>
    <t xml:space="preserve">VIAS DE ACCESO E IMPORTANCIA </t>
  </si>
  <si>
    <t>ALTA</t>
  </si>
  <si>
    <t>MEDIA</t>
  </si>
  <si>
    <t>GARCIA SALINAS #255</t>
  </si>
  <si>
    <t xml:space="preserve">SERVICIOS PUBICOS </t>
  </si>
  <si>
    <t xml:space="preserve">AGUA </t>
  </si>
  <si>
    <t>LUZ</t>
  </si>
  <si>
    <t>DREJANE</t>
  </si>
  <si>
    <t>TELEFONO</t>
  </si>
  <si>
    <t>GAS NATURAL</t>
  </si>
  <si>
    <t xml:space="preserve">TV POR CABLE </t>
  </si>
  <si>
    <t>INTERNET</t>
  </si>
  <si>
    <t>VIGILACIA</t>
  </si>
  <si>
    <t>EQUIPAMIENTO URBANO</t>
  </si>
  <si>
    <t>PARQUES</t>
  </si>
  <si>
    <t xml:space="preserve">ESCUELAS </t>
  </si>
  <si>
    <t xml:space="preserve">HOSPITALES </t>
  </si>
  <si>
    <t>GUARNICIONES</t>
  </si>
  <si>
    <t>ABASTO</t>
  </si>
  <si>
    <t>OFICINAS</t>
  </si>
  <si>
    <t>PAVIMENTOS</t>
  </si>
  <si>
    <t>BANQUETAS</t>
  </si>
  <si>
    <t>TERRENO</t>
  </si>
  <si>
    <t>III.</t>
  </si>
  <si>
    <t xml:space="preserve">TRAMO DE CALLES TRANSVERSALES LIMITROFES Y ORIENTACION </t>
  </si>
  <si>
    <t>MEDIDAS Y COLINDANCIAS DEL TERRENO</t>
  </si>
  <si>
    <t xml:space="preserve">FALLAS </t>
  </si>
  <si>
    <t xml:space="preserve">GEOREFERIANCIA </t>
  </si>
  <si>
    <t>NO SE APRESIAN FALLAS CERCAS SEGÚN EL SISTEMA DE INFORMACION DE FALLAS GEOLOGICAS Y GREITAS</t>
  </si>
  <si>
    <t>IV.</t>
  </si>
  <si>
    <t>DESCRIPCION GENERAL DEL INMUEBLE</t>
  </si>
  <si>
    <t xml:space="preserve">SUPERFICIES </t>
  </si>
  <si>
    <r>
      <rPr>
        <b/>
        <sz val="7"/>
        <rFont val="Arial"/>
        <family val="2"/>
      </rPr>
      <t>CONSTRUCCION</t>
    </r>
    <r>
      <rPr>
        <b/>
        <sz val="9"/>
        <color theme="1"/>
        <rFont val="Corbel"/>
        <family val="2"/>
      </rPr>
      <t>:</t>
    </r>
  </si>
  <si>
    <r>
      <rPr>
        <b/>
        <sz val="7"/>
        <rFont val="Arial"/>
        <family val="2"/>
      </rPr>
      <t>TIPO</t>
    </r>
    <r>
      <rPr>
        <b/>
        <sz val="9"/>
        <color theme="1"/>
        <rFont val="Corbel"/>
        <family val="2"/>
      </rPr>
      <t>:</t>
    </r>
  </si>
  <si>
    <r>
      <rPr>
        <b/>
        <sz val="7"/>
        <rFont val="Arial"/>
        <family val="2"/>
      </rPr>
      <t>AREA CONSTRUIDA</t>
    </r>
    <r>
      <rPr>
        <b/>
        <sz val="9"/>
        <color theme="1"/>
        <rFont val="Corbel"/>
        <family val="2"/>
      </rPr>
      <t>:</t>
    </r>
  </si>
  <si>
    <t>SUP. TERRENO</t>
  </si>
  <si>
    <t>fuente escritura</t>
  </si>
  <si>
    <t>V.</t>
  </si>
  <si>
    <t>RL</t>
  </si>
  <si>
    <t>VI.</t>
  </si>
  <si>
    <t xml:space="preserve">INVESTIGACION DE MERCADO </t>
  </si>
  <si>
    <t xml:space="preserve">TERRENOS EN VENTA </t>
  </si>
  <si>
    <t>NO APLICA</t>
  </si>
  <si>
    <t xml:space="preserve">aplicación del enfoque comparativo del mercado </t>
  </si>
  <si>
    <t xml:space="preserve">aplicación del enfoque de costos valor fisico </t>
  </si>
  <si>
    <t>VIII.</t>
  </si>
  <si>
    <t>VII.</t>
  </si>
  <si>
    <t>XIX.</t>
  </si>
  <si>
    <t>APLICACIÓN DE ENFOQUE DE INGRESOS (CAPITALIZACION DE RENTAS)</t>
  </si>
  <si>
    <t>RESUMEN DE VALORES</t>
  </si>
  <si>
    <t>X.</t>
  </si>
  <si>
    <t>XI.</t>
  </si>
  <si>
    <t xml:space="preserve">CONSIDERACIONES PREVIAS A LA CONCLUSION </t>
  </si>
  <si>
    <t>XII.</t>
  </si>
  <si>
    <t xml:space="preserve">CONCLUSION </t>
  </si>
  <si>
    <t>XIV.</t>
  </si>
  <si>
    <t>REPORTE FOTOGRAFICO</t>
  </si>
  <si>
    <t>$/m2</t>
  </si>
  <si>
    <t>Cantidad</t>
  </si>
  <si>
    <t>Unidad</t>
  </si>
  <si>
    <t>Valor actual de mejoras</t>
  </si>
  <si>
    <t>Total</t>
  </si>
  <si>
    <t>m2</t>
  </si>
  <si>
    <t>croquis</t>
  </si>
  <si>
    <t>pza</t>
  </si>
  <si>
    <t>FRACCION                                                          AREA (m2)                                                             VALOR U.                    TOTAL</t>
  </si>
  <si>
    <t>HABITACIONAL</t>
  </si>
  <si>
    <t>RESIDELCIAL</t>
  </si>
  <si>
    <t>HABITACIONAL UNIFAMILIAR</t>
  </si>
  <si>
    <t>AV. EUGENIO GARZA SADA</t>
  </si>
  <si>
    <t>COLINDA CON LOTE 10 AMZANA 1</t>
  </si>
  <si>
    <t>.</t>
  </si>
  <si>
    <t xml:space="preserve">NORESTE </t>
  </si>
  <si>
    <t>SURESTE:</t>
  </si>
  <si>
    <t>COLINDA CON LOTE 12 AMZANA 1</t>
  </si>
  <si>
    <t>SUROESTE</t>
  </si>
  <si>
    <t>COLINDA CON CIRCUITO PIETRO AZABACHE</t>
  </si>
  <si>
    <t>NOROESTE</t>
  </si>
  <si>
    <t xml:space="preserve">COLINDA CON AREA COMUN </t>
  </si>
  <si>
    <t>CALLE PIETRO ZABACHO</t>
  </si>
  <si>
    <t>8.38 m</t>
  </si>
  <si>
    <t>17 m</t>
  </si>
  <si>
    <t>11 m</t>
  </si>
  <si>
    <t>13.96 m</t>
  </si>
  <si>
    <t>4.01 m</t>
  </si>
  <si>
    <t>TOP. Y CONFIGUTACION</t>
  </si>
  <si>
    <t xml:space="preserve">IRREGULAR PLANO </t>
  </si>
  <si>
    <t>CARACT. PANORAMICAS</t>
  </si>
  <si>
    <t>VISTA NORMAL</t>
  </si>
  <si>
    <t>21°54'04.8"N 102°19'38.7"W
21.901342, -102.327414</t>
  </si>
  <si>
    <t>197.25 m2</t>
  </si>
  <si>
    <t>183.00 m2</t>
  </si>
  <si>
    <t>4 AÑOS</t>
  </si>
  <si>
    <t xml:space="preserve">66 AÑOIS </t>
  </si>
  <si>
    <t>ECXELENTE</t>
  </si>
  <si>
    <t>CASA HABITACION DE 3 NIVELES DE CONSTRCCION  EN UNA SUPERFICIE DE TERRENO DE 183 M2, QUE CUENTA CON TRES RECAMARAS, Y UNA RESCAMRA DE SERVICIO, CON TRES BAÑÑOS COMPLETOS Y UN MEDIO BAÑO, CUENTA CON AREA DE LAVANDERIA, SALA COMEDOR , COCINA, JARDIN, COCHERA PARA DOS AUTOS, Y UN ROOF TOP TERRAZA.</t>
  </si>
  <si>
    <t>RESIDENCIAL</t>
  </si>
  <si>
    <t xml:space="preserve"> HABITADA</t>
  </si>
  <si>
    <t>COSNTRUCCION</t>
  </si>
  <si>
    <t>FIC</t>
  </si>
  <si>
    <t>FSISM</t>
  </si>
  <si>
    <t>FEE</t>
  </si>
  <si>
    <t>FR</t>
  </si>
  <si>
    <t>VRN</t>
  </si>
  <si>
    <t xml:space="preserve">ELEMENTOS ADICIONALES </t>
  </si>
  <si>
    <t>VRN AGS</t>
  </si>
  <si>
    <t>ISR SIN AVALUO</t>
  </si>
  <si>
    <t>M2</t>
  </si>
  <si>
    <t>$*M2</t>
  </si>
  <si>
    <t>TOTAL</t>
  </si>
  <si>
    <t xml:space="preserve">PRECIO DE VENTA </t>
  </si>
  <si>
    <t xml:space="preserve">DIFERENCIA </t>
  </si>
  <si>
    <t>ISR A  PAGO</t>
  </si>
  <si>
    <t>INP SEPT 2018</t>
  </si>
  <si>
    <t>INP SEPT 2024</t>
  </si>
  <si>
    <t xml:space="preserve">FACTOR </t>
  </si>
  <si>
    <t xml:space="preserve">ISR CON AVALUO </t>
  </si>
  <si>
    <t>CONST 80%</t>
  </si>
  <si>
    <t>TERRENO + CONSTRUCCION</t>
  </si>
  <si>
    <t xml:space="preserve">ISR A PAGAR </t>
  </si>
  <si>
    <t>VALOR ACTUAL DE LAS MEJORAS</t>
  </si>
  <si>
    <t>AVALUO PROYECTADO</t>
  </si>
  <si>
    <t>NAVE INDUTRIAL Blvd. Lic. Adolfo Ruiz Cortines, Francisco Villa 20218 Aguascalientes, Ags.</t>
  </si>
  <si>
    <t xml:space="preserve">BASCULA  100 TNS </t>
  </si>
  <si>
    <t xml:space="preserve">CONSTRUCCION NAVE </t>
  </si>
  <si>
    <t xml:space="preserve">CONSTRUCCION OFICINAS </t>
  </si>
  <si>
    <t>CASETA DE VIGILANCIA</t>
  </si>
  <si>
    <t xml:space="preserve">PATIO DE MANIOBRAS  Y ESTACIONAMIENTO </t>
  </si>
  <si>
    <t>SUBESTACION ELECTRICA</t>
  </si>
  <si>
    <t>PZA</t>
  </si>
  <si>
    <t>BARDA</t>
  </si>
  <si>
    <t>ENFOQUE DE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</si>
</sst>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0.000"/>
    <numFmt numFmtId="166" formatCode="0.0%"/>
    <numFmt numFmtId="167" formatCode="0.00000"/>
    <numFmt numFmtId="168" formatCode="0.0000"/>
    <numFmt numFmtId="169" formatCode="_-* #,##0.000_-;\-* #,##0.000_-;_-* &quot;-&quot;??_-;_-@_-"/>
  </numFmts>
  <fonts count="49">
    <font>
      <sz val="10"/>
      <color rgb="FF000000"/>
      <name val="Times New Roman"/>
      <charset val="204"/>
    </font>
    <font>
      <b/>
      <sz val="8"/>
      <name val="Arial"/>
    </font>
    <font>
      <sz val="9"/>
      <name val="Arial MT"/>
    </font>
    <font>
      <sz val="10"/>
      <name val="Arial MT"/>
    </font>
    <font>
      <sz val="22"/>
      <name val="Corbel"/>
    </font>
    <font>
      <b/>
      <sz val="7"/>
      <name val="Arial"/>
    </font>
    <font>
      <sz val="8"/>
      <name val="Arial MT"/>
    </font>
    <font>
      <sz val="8"/>
      <color rgb="FF000000"/>
      <name val="Arial MT"/>
      <family val="2"/>
    </font>
    <font>
      <sz val="18"/>
      <name val="Corbel"/>
    </font>
    <font>
      <sz val="14"/>
      <name val="Corbel"/>
    </font>
    <font>
      <sz val="10"/>
      <color rgb="FF000000"/>
      <name val="Arial MT"/>
      <family val="2"/>
    </font>
    <font>
      <sz val="9"/>
      <color rgb="FF000000"/>
      <name val="Arial MT"/>
      <family val="2"/>
    </font>
    <font>
      <sz val="14"/>
      <name val="Arial MT"/>
    </font>
    <font>
      <b/>
      <sz val="12"/>
      <name val="Corbel"/>
    </font>
    <font>
      <sz val="14"/>
      <color rgb="FF0E233D"/>
      <name val="Arial MT"/>
      <family val="2"/>
    </font>
    <font>
      <sz val="12"/>
      <name val="Corbel"/>
    </font>
    <font>
      <b/>
      <sz val="8"/>
      <name val="Arial"/>
      <family val="2"/>
    </font>
    <font>
      <sz val="10"/>
      <name val="Arial MT"/>
      <family val="2"/>
    </font>
    <font>
      <sz val="14"/>
      <color rgb="FF0E233D"/>
      <name val="Corbel"/>
      <family val="2"/>
    </font>
    <font>
      <b/>
      <sz val="7"/>
      <name val="Arial"/>
      <family val="2"/>
    </font>
    <font>
      <sz val="8"/>
      <name val="Arial MT"/>
      <family val="2"/>
    </font>
    <font>
      <u/>
      <sz val="14"/>
      <color rgb="FF0E233D"/>
      <name val="Corbel"/>
      <family val="2"/>
    </font>
    <font>
      <b/>
      <sz val="8"/>
      <color rgb="FF365F92"/>
      <name val="Arial"/>
      <family val="2"/>
    </font>
    <font>
      <u/>
      <sz val="14"/>
      <color rgb="FF0E233D"/>
      <name val="Arial MT"/>
      <family val="2"/>
    </font>
    <font>
      <sz val="8"/>
      <color rgb="FF0E233D"/>
      <name val="Corbel"/>
      <family val="2"/>
    </font>
    <font>
      <sz val="12"/>
      <color rgb="FF0E233D"/>
      <name val="Corbel"/>
      <family val="2"/>
    </font>
    <font>
      <sz val="10"/>
      <color rgb="FF000000"/>
      <name val="Times New Roman"/>
      <charset val="204"/>
    </font>
    <font>
      <b/>
      <sz val="8"/>
      <name val="TechnicLite"/>
      <charset val="2"/>
    </font>
    <font>
      <sz val="9"/>
      <name val="TechnicLite"/>
      <charset val="2"/>
    </font>
    <font>
      <sz val="10"/>
      <name val="TechnicLite"/>
      <charset val="2"/>
    </font>
    <font>
      <sz val="10"/>
      <color rgb="FF000000"/>
      <name val="TechnicLite"/>
      <charset val="2"/>
    </font>
    <font>
      <b/>
      <sz val="7"/>
      <name val="TechnicLite"/>
      <charset val="2"/>
    </font>
    <font>
      <sz val="22"/>
      <color theme="3"/>
      <name val="TechnicLite"/>
      <charset val="2"/>
    </font>
    <font>
      <b/>
      <sz val="10"/>
      <color rgb="FF000000"/>
      <name val="TechnicLite"/>
      <charset val="2"/>
    </font>
    <font>
      <b/>
      <sz val="8"/>
      <color rgb="FF000000"/>
      <name val="TechnicLite"/>
      <charset val="2"/>
    </font>
    <font>
      <b/>
      <sz val="28"/>
      <color theme="3"/>
      <name val="TechnicLite"/>
      <charset val="2"/>
    </font>
    <font>
      <b/>
      <sz val="16"/>
      <color rgb="FF000000"/>
      <name val="TechnicLite"/>
      <charset val="2"/>
    </font>
    <font>
      <b/>
      <sz val="14"/>
      <color rgb="FF0E233D"/>
      <name val="TechnicLite"/>
      <charset val="2"/>
    </font>
    <font>
      <b/>
      <sz val="9"/>
      <color theme="1"/>
      <name val="Corbel"/>
      <family val="2"/>
    </font>
    <font>
      <sz val="9"/>
      <color theme="1"/>
      <name val="Corbel"/>
      <family val="2"/>
    </font>
    <font>
      <b/>
      <sz val="10"/>
      <name val="Arial MT"/>
    </font>
    <font>
      <sz val="10"/>
      <color rgb="FF000000"/>
      <name val="Times New Roman"/>
      <family val="2"/>
      <charset val="204"/>
    </font>
    <font>
      <sz val="18"/>
      <color rgb="FF000000"/>
      <name val="Times New Roman"/>
      <family val="1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color theme="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rgb="FF0E233D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212">
    <xf numFmtId="0" fontId="0" fillId="0" borderId="0" xfId="0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1" fontId="10" fillId="0" borderId="6" xfId="0" applyNumberFormat="1" applyFont="1" applyBorder="1" applyAlignment="1">
      <alignment horizontal="right" vertical="top" shrinkToFit="1"/>
    </xf>
    <xf numFmtId="165" fontId="7" fillId="0" borderId="0" xfId="0" applyNumberFormat="1" applyFont="1" applyAlignment="1">
      <alignment horizontal="right" vertical="top" shrinkToFit="1"/>
    </xf>
    <xf numFmtId="2" fontId="7" fillId="0" borderId="0" xfId="0" applyNumberFormat="1" applyFont="1" applyAlignment="1">
      <alignment horizontal="right" vertical="top" shrinkToFit="1"/>
    </xf>
    <xf numFmtId="0" fontId="0" fillId="0" borderId="1" xfId="0" applyBorder="1" applyAlignment="1">
      <alignment horizontal="left" wrapText="1"/>
    </xf>
    <xf numFmtId="0" fontId="30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left" wrapText="1"/>
    </xf>
    <xf numFmtId="9" fontId="39" fillId="0" borderId="0" xfId="0" applyNumberFormat="1" applyFont="1" applyAlignment="1">
      <alignment horizontal="left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38" fillId="0" borderId="8" xfId="0" applyFont="1" applyBorder="1" applyAlignment="1">
      <alignment horizontal="right" wrapText="1"/>
    </xf>
    <xf numFmtId="0" fontId="39" fillId="0" borderId="8" xfId="0" applyFont="1" applyBorder="1" applyAlignment="1">
      <alignment horizontal="left" wrapText="1"/>
    </xf>
    <xf numFmtId="0" fontId="38" fillId="0" borderId="8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166" fontId="7" fillId="0" borderId="0" xfId="0" applyNumberFormat="1" applyFont="1" applyAlignment="1">
      <alignment vertical="top" shrinkToFit="1"/>
    </xf>
    <xf numFmtId="2" fontId="7" fillId="0" borderId="0" xfId="0" applyNumberFormat="1" applyFont="1" applyAlignment="1">
      <alignment vertical="top" shrinkToFit="1"/>
    </xf>
    <xf numFmtId="2" fontId="11" fillId="0" borderId="0" xfId="0" applyNumberFormat="1" applyFont="1" applyAlignment="1">
      <alignment vertical="top" shrinkToFit="1"/>
    </xf>
    <xf numFmtId="2" fontId="11" fillId="0" borderId="0" xfId="0" applyNumberFormat="1" applyFont="1" applyAlignment="1">
      <alignment horizontal="center" vertical="center" shrinkToFit="1"/>
    </xf>
    <xf numFmtId="2" fontId="14" fillId="0" borderId="0" xfId="0" applyNumberFormat="1" applyFont="1" applyAlignment="1">
      <alignment vertical="top" shrinkToFi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3" fillId="0" borderId="0" xfId="0" applyFont="1"/>
    <xf numFmtId="17" fontId="43" fillId="0" borderId="27" xfId="0" applyNumberFormat="1" applyFont="1" applyBorder="1" applyAlignment="1">
      <alignment horizontal="center"/>
    </xf>
    <xf numFmtId="0" fontId="43" fillId="0" borderId="28" xfId="0" applyFont="1" applyBorder="1" applyAlignment="1">
      <alignment horizontal="left"/>
    </xf>
    <xf numFmtId="2" fontId="45" fillId="0" borderId="29" xfId="0" applyNumberFormat="1" applyFont="1" applyBorder="1" applyAlignment="1">
      <alignment horizontal="center"/>
    </xf>
    <xf numFmtId="0" fontId="45" fillId="0" borderId="29" xfId="0" applyFont="1" applyBorder="1" applyAlignment="1">
      <alignment horizontal="center"/>
    </xf>
    <xf numFmtId="44" fontId="45" fillId="0" borderId="29" xfId="1" applyFont="1" applyBorder="1"/>
    <xf numFmtId="44" fontId="45" fillId="0" borderId="0" xfId="1" applyFont="1" applyBorder="1"/>
    <xf numFmtId="0" fontId="44" fillId="2" borderId="34" xfId="0" applyFont="1" applyFill="1" applyBorder="1" applyAlignment="1">
      <alignment horizontal="left"/>
    </xf>
    <xf numFmtId="0" fontId="43" fillId="0" borderId="35" xfId="0" applyFont="1" applyBorder="1" applyAlignment="1">
      <alignment horizontal="left"/>
    </xf>
    <xf numFmtId="0" fontId="43" fillId="0" borderId="31" xfId="0" applyFont="1" applyBorder="1" applyAlignment="1">
      <alignment horizontal="left"/>
    </xf>
    <xf numFmtId="0" fontId="43" fillId="0" borderId="34" xfId="0" applyFont="1" applyBorder="1" applyAlignment="1">
      <alignment horizontal="left"/>
    </xf>
    <xf numFmtId="0" fontId="43" fillId="0" borderId="32" xfId="0" applyFont="1" applyBorder="1" applyAlignment="1">
      <alignment horizontal="left"/>
    </xf>
    <xf numFmtId="44" fontId="45" fillId="0" borderId="35" xfId="1" applyFont="1" applyBorder="1"/>
    <xf numFmtId="44" fontId="45" fillId="0" borderId="44" xfId="1" applyFont="1" applyBorder="1"/>
    <xf numFmtId="0" fontId="45" fillId="0" borderId="10" xfId="0" applyFont="1" applyBorder="1"/>
    <xf numFmtId="0" fontId="45" fillId="0" borderId="0" xfId="0" applyFont="1"/>
    <xf numFmtId="2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8" fillId="2" borderId="29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38" fillId="0" borderId="8" xfId="0" applyFont="1" applyBorder="1" applyAlignment="1">
      <alignment horizontal="right"/>
    </xf>
    <xf numFmtId="44" fontId="6" fillId="0" borderId="3" xfId="1" applyFont="1" applyBorder="1" applyAlignment="1">
      <alignment horizontal="center" vertical="center" wrapText="1"/>
    </xf>
    <xf numFmtId="167" fontId="45" fillId="0" borderId="26" xfId="0" applyNumberFormat="1" applyFont="1" applyBorder="1" applyAlignment="1">
      <alignment vertical="center"/>
    </xf>
    <xf numFmtId="167" fontId="45" fillId="0" borderId="29" xfId="0" applyNumberFormat="1" applyFont="1" applyBorder="1" applyAlignment="1">
      <alignment vertical="center"/>
    </xf>
    <xf numFmtId="43" fontId="45" fillId="0" borderId="44" xfId="2" applyFont="1" applyBorder="1"/>
    <xf numFmtId="169" fontId="45" fillId="0" borderId="44" xfId="2" applyNumberFormat="1" applyFont="1" applyBorder="1"/>
    <xf numFmtId="43" fontId="45" fillId="0" borderId="27" xfId="2" applyFont="1" applyBorder="1"/>
    <xf numFmtId="0" fontId="43" fillId="0" borderId="29" xfId="0" applyFont="1" applyBorder="1"/>
    <xf numFmtId="44" fontId="45" fillId="0" borderId="27" xfId="1" applyFont="1" applyBorder="1"/>
    <xf numFmtId="44" fontId="43" fillId="0" borderId="29" xfId="1" applyFont="1" applyBorder="1"/>
    <xf numFmtId="0" fontId="46" fillId="0" borderId="0" xfId="0" applyFont="1"/>
    <xf numFmtId="44" fontId="46" fillId="0" borderId="0" xfId="0" applyNumberFormat="1" applyFont="1"/>
    <xf numFmtId="44" fontId="46" fillId="2" borderId="29" xfId="1" applyFont="1" applyFill="1" applyBorder="1"/>
    <xf numFmtId="169" fontId="45" fillId="0" borderId="29" xfId="2" applyNumberFormat="1" applyFont="1" applyBorder="1"/>
    <xf numFmtId="0" fontId="43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/>
    </xf>
    <xf numFmtId="44" fontId="43" fillId="0" borderId="29" xfId="0" applyNumberFormat="1" applyFont="1" applyBorder="1"/>
    <xf numFmtId="0" fontId="43" fillId="3" borderId="0" xfId="0" applyFont="1" applyFill="1"/>
    <xf numFmtId="44" fontId="43" fillId="0" borderId="33" xfId="1" applyFont="1" applyBorder="1"/>
    <xf numFmtId="44" fontId="0" fillId="0" borderId="29" xfId="0" applyNumberFormat="1" applyBorder="1" applyAlignment="1">
      <alignment horizontal="left" vertical="top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top" wrapText="1"/>
    </xf>
    <xf numFmtId="0" fontId="40" fillId="0" borderId="12" xfId="0" applyFont="1" applyBorder="1" applyAlignment="1">
      <alignment horizontal="center" vertical="top" wrapText="1"/>
    </xf>
    <xf numFmtId="0" fontId="40" fillId="0" borderId="13" xfId="0" applyFont="1" applyBorder="1" applyAlignment="1">
      <alignment horizontal="center" vertical="top" wrapText="1"/>
    </xf>
    <xf numFmtId="0" fontId="42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3"/>
    </xf>
    <xf numFmtId="164" fontId="7" fillId="0" borderId="0" xfId="0" applyNumberFormat="1" applyFont="1" applyAlignment="1">
      <alignment horizontal="left" vertical="top" indent="3" shrinkToFit="1"/>
    </xf>
    <xf numFmtId="0" fontId="9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4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5"/>
    </xf>
    <xf numFmtId="0" fontId="6" fillId="0" borderId="0" xfId="0" applyFont="1" applyAlignment="1">
      <alignment horizontal="left" vertical="top" wrapText="1" indent="6"/>
    </xf>
    <xf numFmtId="0" fontId="22" fillId="0" borderId="0" xfId="0" applyFont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5"/>
    </xf>
    <xf numFmtId="0" fontId="19" fillId="0" borderId="3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wrapText="1"/>
    </xf>
    <xf numFmtId="0" fontId="39" fillId="0" borderId="23" xfId="0" applyFont="1" applyBorder="1" applyAlignment="1">
      <alignment horizontal="center" wrapText="1"/>
    </xf>
    <xf numFmtId="0" fontId="39" fillId="0" borderId="24" xfId="0" applyFont="1" applyBorder="1" applyAlignment="1">
      <alignment horizontal="center" wrapText="1"/>
    </xf>
    <xf numFmtId="0" fontId="39" fillId="0" borderId="25" xfId="0" applyFont="1" applyBorder="1" applyAlignment="1">
      <alignment horizont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19" fillId="0" borderId="28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9" fontId="7" fillId="0" borderId="0" xfId="0" applyNumberFormat="1" applyFont="1" applyAlignment="1">
      <alignment horizontal="left" vertical="top" shrinkToFit="1"/>
    </xf>
    <xf numFmtId="0" fontId="31" fillId="0" borderId="4" xfId="0" applyFont="1" applyBorder="1" applyAlignment="1">
      <alignment horizontal="right" vertical="top" wrapText="1"/>
    </xf>
    <xf numFmtId="0" fontId="27" fillId="0" borderId="0" xfId="0" applyFont="1" applyAlignment="1">
      <alignment horizontal="left" vertical="top" wrapText="1"/>
    </xf>
    <xf numFmtId="0" fontId="31" fillId="0" borderId="3" xfId="0" applyFont="1" applyBorder="1" applyAlignment="1">
      <alignment horizontal="right" vertical="top" wrapText="1"/>
    </xf>
    <xf numFmtId="0" fontId="37" fillId="0" borderId="11" xfId="0" applyFont="1" applyBorder="1" applyAlignment="1">
      <alignment vertical="center" wrapText="1"/>
    </xf>
    <xf numFmtId="0" fontId="33" fillId="0" borderId="2" xfId="0" applyFont="1" applyBorder="1" applyAlignment="1">
      <alignment horizontal="left" wrapText="1"/>
    </xf>
    <xf numFmtId="1" fontId="34" fillId="0" borderId="0" xfId="0" applyNumberFormat="1" applyFont="1" applyAlignment="1">
      <alignment horizontal="left" vertical="top" shrinkToFit="1"/>
    </xf>
    <xf numFmtId="15" fontId="27" fillId="0" borderId="0" xfId="0" applyNumberFormat="1" applyFont="1" applyAlignment="1">
      <alignment horizontal="left" vertical="top" wrapText="1"/>
    </xf>
    <xf numFmtId="0" fontId="31" fillId="0" borderId="2" xfId="0" applyFont="1" applyBorder="1" applyAlignment="1">
      <alignment horizontal="right" vertical="top" wrapText="1"/>
    </xf>
    <xf numFmtId="0" fontId="27" fillId="0" borderId="0" xfId="0" applyFont="1" applyAlignment="1">
      <alignment horizontal="right" vertical="top" wrapText="1"/>
    </xf>
    <xf numFmtId="0" fontId="28" fillId="0" borderId="0" xfId="0" applyFont="1" applyAlignment="1">
      <alignment horizontal="right" vertical="top" wrapText="1" indent="1"/>
    </xf>
    <xf numFmtId="15" fontId="29" fillId="0" borderId="0" xfId="0" applyNumberFormat="1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35" fillId="2" borderId="11" xfId="0" applyFont="1" applyFill="1" applyBorder="1" applyAlignment="1">
      <alignment horizontal="center" vertical="top" wrapText="1"/>
    </xf>
    <xf numFmtId="0" fontId="35" fillId="2" borderId="12" xfId="0" applyFont="1" applyFill="1" applyBorder="1" applyAlignment="1">
      <alignment horizontal="center" vertical="top" wrapText="1"/>
    </xf>
    <xf numFmtId="0" fontId="35" fillId="2" borderId="13" xfId="0" applyFont="1" applyFill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45" fillId="0" borderId="43" xfId="0" applyFont="1" applyBorder="1"/>
    <xf numFmtId="0" fontId="45" fillId="0" borderId="29" xfId="0" applyFont="1" applyBorder="1"/>
    <xf numFmtId="0" fontId="48" fillId="2" borderId="40" xfId="0" applyFont="1" applyFill="1" applyBorder="1" applyAlignment="1">
      <alignment horizontal="center" vertical="center"/>
    </xf>
    <xf numFmtId="0" fontId="48" fillId="2" borderId="42" xfId="0" applyFont="1" applyFill="1" applyBorder="1" applyAlignment="1">
      <alignment horizontal="center" vertical="center"/>
    </xf>
    <xf numFmtId="0" fontId="46" fillId="0" borderId="29" xfId="0" applyFont="1" applyBorder="1" applyAlignment="1">
      <alignment horizontal="center"/>
    </xf>
    <xf numFmtId="0" fontId="48" fillId="2" borderId="22" xfId="0" applyFont="1" applyFill="1" applyBorder="1" applyAlignment="1">
      <alignment horizontal="center" vertical="center" wrapText="1"/>
    </xf>
    <xf numFmtId="0" fontId="48" fillId="2" borderId="37" xfId="0" applyFont="1" applyFill="1" applyBorder="1" applyAlignment="1">
      <alignment horizontal="center" vertical="center" wrapText="1"/>
    </xf>
    <xf numFmtId="0" fontId="48" fillId="2" borderId="41" xfId="0" applyFont="1" applyFill="1" applyBorder="1" applyAlignment="1">
      <alignment horizontal="center" vertical="center" wrapText="1"/>
    </xf>
    <xf numFmtId="0" fontId="48" fillId="2" borderId="32" xfId="0" applyFont="1" applyFill="1" applyBorder="1" applyAlignment="1">
      <alignment horizontal="center" vertical="center" wrapText="1"/>
    </xf>
    <xf numFmtId="0" fontId="48" fillId="2" borderId="38" xfId="0" applyFont="1" applyFill="1" applyBorder="1" applyAlignment="1">
      <alignment horizontal="center" vertical="center" wrapText="1"/>
    </xf>
    <xf numFmtId="0" fontId="48" fillId="2" borderId="29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center" vertical="center" wrapText="1"/>
    </xf>
    <xf numFmtId="0" fontId="48" fillId="2" borderId="38" xfId="0" applyFont="1" applyFill="1" applyBorder="1" applyAlignment="1">
      <alignment horizontal="center" wrapText="1"/>
    </xf>
    <xf numFmtId="0" fontId="48" fillId="2" borderId="30" xfId="0" applyFont="1" applyFill="1" applyBorder="1" applyAlignment="1">
      <alignment horizontal="center" vertical="center" wrapText="1"/>
    </xf>
    <xf numFmtId="0" fontId="47" fillId="2" borderId="29" xfId="0" applyFont="1" applyFill="1" applyBorder="1"/>
    <xf numFmtId="44" fontId="47" fillId="2" borderId="29" xfId="0" applyNumberFormat="1" applyFont="1" applyFill="1" applyBorder="1"/>
    <xf numFmtId="0" fontId="47" fillId="2" borderId="35" xfId="0" applyFont="1" applyFill="1" applyBorder="1"/>
    <xf numFmtId="0" fontId="43" fillId="0" borderId="27" xfId="0" applyFont="1" applyBorder="1" applyAlignment="1">
      <alignment horizontal="center" vertical="center"/>
    </xf>
    <xf numFmtId="168" fontId="43" fillId="0" borderId="27" xfId="0" applyNumberFormat="1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2" fontId="14" fillId="0" borderId="0" xfId="0" applyNumberFormat="1" applyFont="1" applyAlignment="1">
      <alignment horizontal="center" vertical="top" shrinkToFi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 indent="9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1"/>
    </xf>
    <xf numFmtId="0" fontId="13" fillId="0" borderId="0" xfId="0" applyFont="1" applyAlignment="1">
      <alignment horizontal="left" vertical="top" wrapText="1" indent="40"/>
    </xf>
    <xf numFmtId="0" fontId="0" fillId="0" borderId="0" xfId="0" applyAlignment="1">
      <alignment horizontal="left" wrapText="1"/>
    </xf>
    <xf numFmtId="0" fontId="19" fillId="0" borderId="7" xfId="0" applyFont="1" applyBorder="1" applyAlignment="1">
      <alignment horizontal="right" vertical="top" wrapText="1" indent="15"/>
    </xf>
    <xf numFmtId="0" fontId="5" fillId="0" borderId="7" xfId="0" applyFont="1" applyBorder="1" applyAlignment="1">
      <alignment horizontal="right" vertical="top" wrapText="1" indent="15"/>
    </xf>
    <xf numFmtId="0" fontId="0" fillId="0" borderId="0" xfId="0" applyAlignment="1">
      <alignment horizontal="left" vertical="top" wrapText="1" indent="14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 indent="8"/>
    </xf>
    <xf numFmtId="165" fontId="7" fillId="0" borderId="0" xfId="0" applyNumberFormat="1" applyFont="1" applyAlignment="1">
      <alignment horizontal="left" vertical="top" indent="5" shrinkToFit="1"/>
    </xf>
    <xf numFmtId="165" fontId="7" fillId="0" borderId="0" xfId="0" applyNumberFormat="1" applyFont="1" applyAlignment="1">
      <alignment horizontal="left" vertical="top" indent="2" shrinkToFit="1"/>
    </xf>
    <xf numFmtId="165" fontId="7" fillId="0" borderId="0" xfId="0" applyNumberFormat="1" applyFont="1" applyAlignment="1">
      <alignment horizontal="right" vertical="top" shrinkToFit="1"/>
    </xf>
    <xf numFmtId="0" fontId="1" fillId="0" borderId="0" xfId="0" applyFont="1" applyAlignment="1">
      <alignment horizontal="left" vertical="top" wrapText="1" indent="1"/>
    </xf>
    <xf numFmtId="2" fontId="7" fillId="0" borderId="0" xfId="0" applyNumberFormat="1" applyFont="1" applyAlignment="1">
      <alignment horizontal="left" vertical="top" indent="5" shrinkToFit="1"/>
    </xf>
    <xf numFmtId="2" fontId="7" fillId="0" borderId="0" xfId="0" applyNumberFormat="1" applyFont="1" applyAlignment="1">
      <alignment horizontal="left" vertical="top" indent="3" shrinkToFit="1"/>
    </xf>
    <xf numFmtId="2" fontId="7" fillId="0" borderId="0" xfId="0" applyNumberFormat="1" applyFont="1" applyAlignment="1">
      <alignment horizontal="right" vertical="top" shrinkToFi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44" fontId="6" fillId="0" borderId="3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 indent="5"/>
    </xf>
    <xf numFmtId="1" fontId="10" fillId="0" borderId="6" xfId="0" applyNumberFormat="1" applyFont="1" applyBorder="1" applyAlignment="1">
      <alignment horizontal="center" vertical="center" shrinkToFit="1"/>
    </xf>
    <xf numFmtId="1" fontId="10" fillId="0" borderId="6" xfId="0" applyNumberFormat="1" applyFont="1" applyBorder="1" applyAlignment="1">
      <alignment horizontal="center" vertical="top" shrinkToFit="1"/>
    </xf>
    <xf numFmtId="0" fontId="0" fillId="0" borderId="5" xfId="0" applyBorder="1" applyAlignment="1">
      <alignment horizontal="left" wrapText="1"/>
    </xf>
    <xf numFmtId="44" fontId="33" fillId="0" borderId="0" xfId="0" applyNumberFormat="1" applyFont="1" applyBorder="1" applyAlignment="1">
      <alignment vertical="top" wrapText="1"/>
    </xf>
    <xf numFmtId="0" fontId="37" fillId="0" borderId="12" xfId="0" applyFont="1" applyBorder="1" applyAlignment="1">
      <alignment vertical="center" wrapText="1"/>
    </xf>
    <xf numFmtId="44" fontId="33" fillId="0" borderId="51" xfId="0" applyNumberFormat="1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44" fontId="46" fillId="0" borderId="0" xfId="1" applyFont="1" applyFill="1" applyBorder="1"/>
    <xf numFmtId="0" fontId="45" fillId="0" borderId="52" xfId="0" applyFont="1" applyBorder="1"/>
    <xf numFmtId="0" fontId="45" fillId="0" borderId="28" xfId="0" applyFon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484631</xdr:colOff>
      <xdr:row>33</xdr:row>
      <xdr:rowOff>18237</xdr:rowOff>
    </xdr:from>
    <xdr:ext cx="36830" cy="14224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70BC9C53-3789-4030-B741-A5B22B46AC8A}"/>
            </a:ext>
          </a:extLst>
        </xdr:cNvPr>
        <xdr:cNvSpPr/>
      </xdr:nvSpPr>
      <xdr:spPr>
        <a:xfrm>
          <a:off x="484631" y="1374597"/>
          <a:ext cx="36830" cy="142240"/>
        </a:xfrm>
        <a:custGeom>
          <a:avLst/>
          <a:gdLst/>
          <a:ahLst/>
          <a:cxnLst/>
          <a:rect l="0" t="0" r="0" b="0"/>
          <a:pathLst>
            <a:path w="36830" h="142240">
              <a:moveTo>
                <a:pt x="36575" y="0"/>
              </a:moveTo>
              <a:lnTo>
                <a:pt x="0" y="0"/>
              </a:lnTo>
              <a:lnTo>
                <a:pt x="0" y="142036"/>
              </a:lnTo>
              <a:lnTo>
                <a:pt x="36575" y="142036"/>
              </a:lnTo>
              <a:lnTo>
                <a:pt x="3657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484631</xdr:colOff>
      <xdr:row>34</xdr:row>
      <xdr:rowOff>123444</xdr:rowOff>
    </xdr:from>
    <xdr:ext cx="36830" cy="17843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16728C58-144D-482C-B2FD-0B8CF8EFDE48}"/>
            </a:ext>
          </a:extLst>
        </xdr:cNvPr>
        <xdr:cNvSpPr/>
      </xdr:nvSpPr>
      <xdr:spPr>
        <a:xfrm>
          <a:off x="484631" y="1616964"/>
          <a:ext cx="36830" cy="178435"/>
        </a:xfrm>
        <a:custGeom>
          <a:avLst/>
          <a:gdLst/>
          <a:ahLst/>
          <a:cxnLst/>
          <a:rect l="0" t="0" r="0" b="0"/>
          <a:pathLst>
            <a:path w="36830" h="178435">
              <a:moveTo>
                <a:pt x="36575" y="0"/>
              </a:moveTo>
              <a:lnTo>
                <a:pt x="0" y="0"/>
              </a:lnTo>
              <a:lnTo>
                <a:pt x="0" y="178307"/>
              </a:lnTo>
              <a:lnTo>
                <a:pt x="36575" y="178307"/>
              </a:lnTo>
              <a:lnTo>
                <a:pt x="3657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twoCellAnchor>
    <xdr:from>
      <xdr:col>1</xdr:col>
      <xdr:colOff>815339</xdr:colOff>
      <xdr:row>36</xdr:row>
      <xdr:rowOff>76200</xdr:rowOff>
    </xdr:from>
    <xdr:to>
      <xdr:col>1</xdr:col>
      <xdr:colOff>1466380</xdr:colOff>
      <xdr:row>38</xdr:row>
      <xdr:rowOff>53340</xdr:rowOff>
    </xdr:to>
    <xdr:pic>
      <xdr:nvPicPr>
        <xdr:cNvPr id="51" name="image17.png">
          <a:extLst>
            <a:ext uri="{FF2B5EF4-FFF2-40B4-BE49-F238E27FC236}">
              <a16:creationId xmlns:a16="http://schemas.microsoft.com/office/drawing/2014/main" id="{FF32F94A-27D8-4B81-A064-5EB3388B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19" y="10287000"/>
          <a:ext cx="651041" cy="297180"/>
        </a:xfrm>
        <a:prstGeom prst="rect">
          <a:avLst/>
        </a:prstGeom>
      </xdr:spPr>
    </xdr:pic>
    <xdr:clientData/>
  </xdr:twoCellAnchor>
  <xdr:twoCellAnchor>
    <xdr:from>
      <xdr:col>1</xdr:col>
      <xdr:colOff>822959</xdr:colOff>
      <xdr:row>37</xdr:row>
      <xdr:rowOff>137160</xdr:rowOff>
    </xdr:from>
    <xdr:to>
      <xdr:col>1</xdr:col>
      <xdr:colOff>1474000</xdr:colOff>
      <xdr:row>39</xdr:row>
      <xdr:rowOff>83820</xdr:rowOff>
    </xdr:to>
    <xdr:pic>
      <xdr:nvPicPr>
        <xdr:cNvPr id="52" name="image17.png">
          <a:extLst>
            <a:ext uri="{FF2B5EF4-FFF2-40B4-BE49-F238E27FC236}">
              <a16:creationId xmlns:a16="http://schemas.microsoft.com/office/drawing/2014/main" id="{C6EE4C39-4852-46A4-9B5A-6C996CC18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39" y="10492740"/>
          <a:ext cx="651041" cy="297180"/>
        </a:xfrm>
        <a:prstGeom prst="rect">
          <a:avLst/>
        </a:prstGeom>
      </xdr:spPr>
    </xdr:pic>
    <xdr:clientData/>
  </xdr:twoCellAnchor>
  <xdr:twoCellAnchor>
    <xdr:from>
      <xdr:col>1</xdr:col>
      <xdr:colOff>822959</xdr:colOff>
      <xdr:row>38</xdr:row>
      <xdr:rowOff>152400</xdr:rowOff>
    </xdr:from>
    <xdr:to>
      <xdr:col>1</xdr:col>
      <xdr:colOff>1474000</xdr:colOff>
      <xdr:row>40</xdr:row>
      <xdr:rowOff>99060</xdr:rowOff>
    </xdr:to>
    <xdr:pic>
      <xdr:nvPicPr>
        <xdr:cNvPr id="53" name="image17.png">
          <a:extLst>
            <a:ext uri="{FF2B5EF4-FFF2-40B4-BE49-F238E27FC236}">
              <a16:creationId xmlns:a16="http://schemas.microsoft.com/office/drawing/2014/main" id="{DA77EF56-079A-4624-9696-23FA4715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39" y="10683240"/>
          <a:ext cx="651041" cy="297180"/>
        </a:xfrm>
        <a:prstGeom prst="rect">
          <a:avLst/>
        </a:prstGeom>
      </xdr:spPr>
    </xdr:pic>
    <xdr:clientData/>
  </xdr:twoCellAnchor>
  <xdr:twoCellAnchor>
    <xdr:from>
      <xdr:col>1</xdr:col>
      <xdr:colOff>822959</xdr:colOff>
      <xdr:row>39</xdr:row>
      <xdr:rowOff>144780</xdr:rowOff>
    </xdr:from>
    <xdr:to>
      <xdr:col>1</xdr:col>
      <xdr:colOff>1474000</xdr:colOff>
      <xdr:row>41</xdr:row>
      <xdr:rowOff>91440</xdr:rowOff>
    </xdr:to>
    <xdr:pic>
      <xdr:nvPicPr>
        <xdr:cNvPr id="54" name="image17.png">
          <a:extLst>
            <a:ext uri="{FF2B5EF4-FFF2-40B4-BE49-F238E27FC236}">
              <a16:creationId xmlns:a16="http://schemas.microsoft.com/office/drawing/2014/main" id="{995DF953-105B-4941-9048-659D791A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39" y="1085088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845819</xdr:colOff>
      <xdr:row>36</xdr:row>
      <xdr:rowOff>83820</xdr:rowOff>
    </xdr:from>
    <xdr:to>
      <xdr:col>2</xdr:col>
      <xdr:colOff>1496860</xdr:colOff>
      <xdr:row>38</xdr:row>
      <xdr:rowOff>60960</xdr:rowOff>
    </xdr:to>
    <xdr:pic>
      <xdr:nvPicPr>
        <xdr:cNvPr id="55" name="image17.png">
          <a:extLst>
            <a:ext uri="{FF2B5EF4-FFF2-40B4-BE49-F238E27FC236}">
              <a16:creationId xmlns:a16="http://schemas.microsoft.com/office/drawing/2014/main" id="{A3196B71-F93B-49A3-AF3A-1987B2DD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19" y="1029462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853439</xdr:colOff>
      <xdr:row>37</xdr:row>
      <xdr:rowOff>144780</xdr:rowOff>
    </xdr:from>
    <xdr:to>
      <xdr:col>2</xdr:col>
      <xdr:colOff>1504480</xdr:colOff>
      <xdr:row>39</xdr:row>
      <xdr:rowOff>91440</xdr:rowOff>
    </xdr:to>
    <xdr:pic>
      <xdr:nvPicPr>
        <xdr:cNvPr id="56" name="image17.png">
          <a:extLst>
            <a:ext uri="{FF2B5EF4-FFF2-40B4-BE49-F238E27FC236}">
              <a16:creationId xmlns:a16="http://schemas.microsoft.com/office/drawing/2014/main" id="{75C0C10B-36F3-4088-9C12-4C8C09EC0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39" y="1050036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853439</xdr:colOff>
      <xdr:row>38</xdr:row>
      <xdr:rowOff>160020</xdr:rowOff>
    </xdr:from>
    <xdr:to>
      <xdr:col>2</xdr:col>
      <xdr:colOff>1504480</xdr:colOff>
      <xdr:row>40</xdr:row>
      <xdr:rowOff>106680</xdr:rowOff>
    </xdr:to>
    <xdr:pic>
      <xdr:nvPicPr>
        <xdr:cNvPr id="57" name="image17.png">
          <a:extLst>
            <a:ext uri="{FF2B5EF4-FFF2-40B4-BE49-F238E27FC236}">
              <a16:creationId xmlns:a16="http://schemas.microsoft.com/office/drawing/2014/main" id="{1500929F-BAD3-43F4-A2F3-44A672F75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39" y="1069086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853439</xdr:colOff>
      <xdr:row>39</xdr:row>
      <xdr:rowOff>152400</xdr:rowOff>
    </xdr:from>
    <xdr:to>
      <xdr:col>2</xdr:col>
      <xdr:colOff>1504480</xdr:colOff>
      <xdr:row>41</xdr:row>
      <xdr:rowOff>99060</xdr:rowOff>
    </xdr:to>
    <xdr:pic>
      <xdr:nvPicPr>
        <xdr:cNvPr id="58" name="image17.png">
          <a:extLst>
            <a:ext uri="{FF2B5EF4-FFF2-40B4-BE49-F238E27FC236}">
              <a16:creationId xmlns:a16="http://schemas.microsoft.com/office/drawing/2014/main" id="{757CFF50-3BFF-476C-A120-AA007EC0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39" y="1085850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822959</xdr:colOff>
      <xdr:row>41</xdr:row>
      <xdr:rowOff>160020</xdr:rowOff>
    </xdr:from>
    <xdr:to>
      <xdr:col>2</xdr:col>
      <xdr:colOff>1474000</xdr:colOff>
      <xdr:row>43</xdr:row>
      <xdr:rowOff>7620</xdr:rowOff>
    </xdr:to>
    <xdr:pic>
      <xdr:nvPicPr>
        <xdr:cNvPr id="59" name="image17.png">
          <a:extLst>
            <a:ext uri="{FF2B5EF4-FFF2-40B4-BE49-F238E27FC236}">
              <a16:creationId xmlns:a16="http://schemas.microsoft.com/office/drawing/2014/main" id="{7BD3333F-0C11-4EDF-AB88-AB7926271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259" y="1121664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830579</xdr:colOff>
      <xdr:row>42</xdr:row>
      <xdr:rowOff>91440</xdr:rowOff>
    </xdr:from>
    <xdr:to>
      <xdr:col>2</xdr:col>
      <xdr:colOff>1481620</xdr:colOff>
      <xdr:row>44</xdr:row>
      <xdr:rowOff>38100</xdr:rowOff>
    </xdr:to>
    <xdr:pic>
      <xdr:nvPicPr>
        <xdr:cNvPr id="60" name="image17.png">
          <a:extLst>
            <a:ext uri="{FF2B5EF4-FFF2-40B4-BE49-F238E27FC236}">
              <a16:creationId xmlns:a16="http://schemas.microsoft.com/office/drawing/2014/main" id="{89E226F2-2874-4E1A-A433-07218855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79" y="1142238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830579</xdr:colOff>
      <xdr:row>43</xdr:row>
      <xdr:rowOff>106680</xdr:rowOff>
    </xdr:from>
    <xdr:to>
      <xdr:col>2</xdr:col>
      <xdr:colOff>1481620</xdr:colOff>
      <xdr:row>45</xdr:row>
      <xdr:rowOff>53340</xdr:rowOff>
    </xdr:to>
    <xdr:pic>
      <xdr:nvPicPr>
        <xdr:cNvPr id="61" name="image17.png">
          <a:extLst>
            <a:ext uri="{FF2B5EF4-FFF2-40B4-BE49-F238E27FC236}">
              <a16:creationId xmlns:a16="http://schemas.microsoft.com/office/drawing/2014/main" id="{4CB2D40B-1E28-4FA7-8F78-3B7E067C4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79" y="11612880"/>
          <a:ext cx="651041" cy="297180"/>
        </a:xfrm>
        <a:prstGeom prst="rect">
          <a:avLst/>
        </a:prstGeom>
      </xdr:spPr>
    </xdr:pic>
    <xdr:clientData/>
  </xdr:twoCellAnchor>
  <xdr:twoCellAnchor>
    <xdr:from>
      <xdr:col>2</xdr:col>
      <xdr:colOff>830579</xdr:colOff>
      <xdr:row>44</xdr:row>
      <xdr:rowOff>99060</xdr:rowOff>
    </xdr:from>
    <xdr:to>
      <xdr:col>2</xdr:col>
      <xdr:colOff>1481620</xdr:colOff>
      <xdr:row>46</xdr:row>
      <xdr:rowOff>45720</xdr:rowOff>
    </xdr:to>
    <xdr:pic>
      <xdr:nvPicPr>
        <xdr:cNvPr id="62" name="image17.png">
          <a:extLst>
            <a:ext uri="{FF2B5EF4-FFF2-40B4-BE49-F238E27FC236}">
              <a16:creationId xmlns:a16="http://schemas.microsoft.com/office/drawing/2014/main" id="{5F99DB7F-D16C-46F1-8CA9-1963DE02D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79" y="11780520"/>
          <a:ext cx="651041" cy="297180"/>
        </a:xfrm>
        <a:prstGeom prst="rect">
          <a:avLst/>
        </a:prstGeom>
      </xdr:spPr>
    </xdr:pic>
    <xdr:clientData/>
  </xdr:twoCellAnchor>
  <xdr:twoCellAnchor>
    <xdr:from>
      <xdr:col>1</xdr:col>
      <xdr:colOff>830579</xdr:colOff>
      <xdr:row>41</xdr:row>
      <xdr:rowOff>190500</xdr:rowOff>
    </xdr:from>
    <xdr:to>
      <xdr:col>1</xdr:col>
      <xdr:colOff>1481620</xdr:colOff>
      <xdr:row>43</xdr:row>
      <xdr:rowOff>38100</xdr:rowOff>
    </xdr:to>
    <xdr:pic>
      <xdr:nvPicPr>
        <xdr:cNvPr id="63" name="image17.png">
          <a:extLst>
            <a:ext uri="{FF2B5EF4-FFF2-40B4-BE49-F238E27FC236}">
              <a16:creationId xmlns:a16="http://schemas.microsoft.com/office/drawing/2014/main" id="{38252E42-F00A-4C75-8F18-3EB125EDC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59" y="11247120"/>
          <a:ext cx="651041" cy="297180"/>
        </a:xfrm>
        <a:prstGeom prst="rect">
          <a:avLst/>
        </a:prstGeom>
      </xdr:spPr>
    </xdr:pic>
    <xdr:clientData/>
  </xdr:twoCellAnchor>
  <xdr:twoCellAnchor>
    <xdr:from>
      <xdr:col>1</xdr:col>
      <xdr:colOff>838199</xdr:colOff>
      <xdr:row>42</xdr:row>
      <xdr:rowOff>121920</xdr:rowOff>
    </xdr:from>
    <xdr:to>
      <xdr:col>1</xdr:col>
      <xdr:colOff>1489240</xdr:colOff>
      <xdr:row>44</xdr:row>
      <xdr:rowOff>68580</xdr:rowOff>
    </xdr:to>
    <xdr:pic>
      <xdr:nvPicPr>
        <xdr:cNvPr id="64" name="image17.png">
          <a:extLst>
            <a:ext uri="{FF2B5EF4-FFF2-40B4-BE49-F238E27FC236}">
              <a16:creationId xmlns:a16="http://schemas.microsoft.com/office/drawing/2014/main" id="{46E514A4-B21E-4102-8B7D-892D8EED9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79" y="11452860"/>
          <a:ext cx="651041" cy="297180"/>
        </a:xfrm>
        <a:prstGeom prst="rect">
          <a:avLst/>
        </a:prstGeom>
      </xdr:spPr>
    </xdr:pic>
    <xdr:clientData/>
  </xdr:twoCellAnchor>
  <xdr:twoCellAnchor>
    <xdr:from>
      <xdr:col>1</xdr:col>
      <xdr:colOff>838199</xdr:colOff>
      <xdr:row>43</xdr:row>
      <xdr:rowOff>137160</xdr:rowOff>
    </xdr:from>
    <xdr:to>
      <xdr:col>1</xdr:col>
      <xdr:colOff>1489240</xdr:colOff>
      <xdr:row>45</xdr:row>
      <xdr:rowOff>83820</xdr:rowOff>
    </xdr:to>
    <xdr:pic>
      <xdr:nvPicPr>
        <xdr:cNvPr id="65" name="image17.png">
          <a:extLst>
            <a:ext uri="{FF2B5EF4-FFF2-40B4-BE49-F238E27FC236}">
              <a16:creationId xmlns:a16="http://schemas.microsoft.com/office/drawing/2014/main" id="{48DF801F-878B-4181-8615-4789495C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79" y="11643360"/>
          <a:ext cx="651041" cy="297180"/>
        </a:xfrm>
        <a:prstGeom prst="rect">
          <a:avLst/>
        </a:prstGeom>
      </xdr:spPr>
    </xdr:pic>
    <xdr:clientData/>
  </xdr:twoCellAnchor>
  <xdr:twoCellAnchor>
    <xdr:from>
      <xdr:col>1</xdr:col>
      <xdr:colOff>838199</xdr:colOff>
      <xdr:row>44</xdr:row>
      <xdr:rowOff>129540</xdr:rowOff>
    </xdr:from>
    <xdr:to>
      <xdr:col>1</xdr:col>
      <xdr:colOff>1489240</xdr:colOff>
      <xdr:row>46</xdr:row>
      <xdr:rowOff>76200</xdr:rowOff>
    </xdr:to>
    <xdr:pic>
      <xdr:nvPicPr>
        <xdr:cNvPr id="66" name="image17.png">
          <a:extLst>
            <a:ext uri="{FF2B5EF4-FFF2-40B4-BE49-F238E27FC236}">
              <a16:creationId xmlns:a16="http://schemas.microsoft.com/office/drawing/2014/main" id="{D6824D37-0B88-4C33-A76A-657CCD0E1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079" y="11811000"/>
          <a:ext cx="651041" cy="297180"/>
        </a:xfrm>
        <a:prstGeom prst="rect">
          <a:avLst/>
        </a:prstGeom>
      </xdr:spPr>
    </xdr:pic>
    <xdr:clientData/>
  </xdr:twoCellAnchor>
  <xdr:oneCellAnchor>
    <xdr:from>
      <xdr:col>0</xdr:col>
      <xdr:colOff>69954</xdr:colOff>
      <xdr:row>120</xdr:row>
      <xdr:rowOff>202789</xdr:rowOff>
    </xdr:from>
    <xdr:ext cx="7190740" cy="12700"/>
    <xdr:grpSp>
      <xdr:nvGrpSpPr>
        <xdr:cNvPr id="79" name="Group 37">
          <a:extLst>
            <a:ext uri="{FF2B5EF4-FFF2-40B4-BE49-F238E27FC236}">
              <a16:creationId xmlns:a16="http://schemas.microsoft.com/office/drawing/2014/main" id="{326DC252-3D0B-416F-B4EC-ADB77DA0C714}"/>
            </a:ext>
          </a:extLst>
        </xdr:cNvPr>
        <xdr:cNvGrpSpPr/>
      </xdr:nvGrpSpPr>
      <xdr:grpSpPr>
        <a:xfrm>
          <a:off x="69954" y="25424989"/>
          <a:ext cx="7190740" cy="12700"/>
          <a:chOff x="0" y="0"/>
          <a:chExt cx="7190740" cy="12700"/>
        </a:xfrm>
      </xdr:grpSpPr>
      <xdr:sp macro="" textlink="">
        <xdr:nvSpPr>
          <xdr:cNvPr id="80" name="Shape 38">
            <a:extLst>
              <a:ext uri="{FF2B5EF4-FFF2-40B4-BE49-F238E27FC236}">
                <a16:creationId xmlns:a16="http://schemas.microsoft.com/office/drawing/2014/main" id="{FB028FE1-CB4B-D890-4B31-6676CBF5F3FE}"/>
              </a:ext>
            </a:extLst>
          </xdr:cNvPr>
          <xdr:cNvSpPr/>
        </xdr:nvSpPr>
        <xdr:spPr>
          <a:xfrm>
            <a:off x="761" y="889"/>
            <a:ext cx="7188834" cy="0"/>
          </a:xfrm>
          <a:custGeom>
            <a:avLst/>
            <a:gdLst/>
            <a:ahLst/>
            <a:cxnLst/>
            <a:rect l="0" t="0" r="0" b="0"/>
            <a:pathLst>
              <a:path w="7188834">
                <a:moveTo>
                  <a:pt x="0" y="0"/>
                </a:moveTo>
                <a:lnTo>
                  <a:pt x="7188708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81" name="Shape 39">
            <a:extLst>
              <a:ext uri="{FF2B5EF4-FFF2-40B4-BE49-F238E27FC236}">
                <a16:creationId xmlns:a16="http://schemas.microsoft.com/office/drawing/2014/main" id="{888B7BD4-1802-211C-5AE3-28F4D8860A0B}"/>
              </a:ext>
            </a:extLst>
          </xdr:cNvPr>
          <xdr:cNvSpPr/>
        </xdr:nvSpPr>
        <xdr:spPr>
          <a:xfrm>
            <a:off x="0" y="126"/>
            <a:ext cx="7190740" cy="12700"/>
          </a:xfrm>
          <a:custGeom>
            <a:avLst/>
            <a:gdLst/>
            <a:ahLst/>
            <a:cxnLst/>
            <a:rect l="0" t="0" r="0" b="0"/>
            <a:pathLst>
              <a:path w="7190740" h="12700">
                <a:moveTo>
                  <a:pt x="7190232" y="0"/>
                </a:moveTo>
                <a:lnTo>
                  <a:pt x="0" y="0"/>
                </a:lnTo>
                <a:lnTo>
                  <a:pt x="0" y="12192"/>
                </a:lnTo>
                <a:lnTo>
                  <a:pt x="7190232" y="12192"/>
                </a:lnTo>
                <a:lnTo>
                  <a:pt x="7190232" y="0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</xdr:grpSp>
    <xdr:clientData/>
  </xdr:oneCellAnchor>
  <xdr:twoCellAnchor editAs="oneCell">
    <xdr:from>
      <xdr:col>2</xdr:col>
      <xdr:colOff>1965960</xdr:colOff>
      <xdr:row>28</xdr:row>
      <xdr:rowOff>121920</xdr:rowOff>
    </xdr:from>
    <xdr:to>
      <xdr:col>4</xdr:col>
      <xdr:colOff>274158</xdr:colOff>
      <xdr:row>45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C7B9B1-FAA3-3B06-A200-D8C36C6A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8938260"/>
          <a:ext cx="2994498" cy="2987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18160</xdr:colOff>
      <xdr:row>27</xdr:row>
      <xdr:rowOff>114848</xdr:rowOff>
    </xdr:from>
    <xdr:ext cx="1482090" cy="36830"/>
    <xdr:sp macro="" textlink="">
      <xdr:nvSpPr>
        <xdr:cNvPr id="3" name="Shape 44">
          <a:extLst>
            <a:ext uri="{FF2B5EF4-FFF2-40B4-BE49-F238E27FC236}">
              <a16:creationId xmlns:a16="http://schemas.microsoft.com/office/drawing/2014/main" id="{D1627F63-AA27-49F4-83E0-679E97581CFA}"/>
            </a:ext>
          </a:extLst>
        </xdr:cNvPr>
        <xdr:cNvSpPr/>
      </xdr:nvSpPr>
      <xdr:spPr>
        <a:xfrm>
          <a:off x="673480" y="4435388"/>
          <a:ext cx="1482090" cy="36830"/>
        </a:xfrm>
        <a:custGeom>
          <a:avLst/>
          <a:gdLst/>
          <a:ahLst/>
          <a:cxnLst/>
          <a:rect l="0" t="0" r="0" b="0"/>
          <a:pathLst>
            <a:path w="1482090" h="36830">
              <a:moveTo>
                <a:pt x="1481582" y="0"/>
              </a:moveTo>
              <a:lnTo>
                <a:pt x="0" y="0"/>
              </a:lnTo>
              <a:lnTo>
                <a:pt x="0" y="36575"/>
              </a:lnTo>
              <a:lnTo>
                <a:pt x="1481582" y="36575"/>
              </a:lnTo>
              <a:lnTo>
                <a:pt x="1481582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8</xdr:col>
      <xdr:colOff>498348</xdr:colOff>
      <xdr:row>28</xdr:row>
      <xdr:rowOff>18287</xdr:rowOff>
    </xdr:from>
    <xdr:ext cx="36830" cy="135890"/>
    <xdr:sp macro="" textlink="">
      <xdr:nvSpPr>
        <xdr:cNvPr id="5" name="Shape 46">
          <a:extLst>
            <a:ext uri="{FF2B5EF4-FFF2-40B4-BE49-F238E27FC236}">
              <a16:creationId xmlns:a16="http://schemas.microsoft.com/office/drawing/2014/main" id="{3A96D024-DC75-4241-8381-6BF978C08888}"/>
            </a:ext>
          </a:extLst>
        </xdr:cNvPr>
        <xdr:cNvSpPr/>
      </xdr:nvSpPr>
      <xdr:spPr>
        <a:xfrm>
          <a:off x="6960108" y="4468367"/>
          <a:ext cx="36830" cy="135890"/>
        </a:xfrm>
        <a:custGeom>
          <a:avLst/>
          <a:gdLst/>
          <a:ahLst/>
          <a:cxnLst/>
          <a:rect l="0" t="0" r="0" b="0"/>
          <a:pathLst>
            <a:path w="36830" h="135890">
              <a:moveTo>
                <a:pt x="36575" y="0"/>
              </a:moveTo>
              <a:lnTo>
                <a:pt x="0" y="0"/>
              </a:lnTo>
              <a:lnTo>
                <a:pt x="0" y="135636"/>
              </a:lnTo>
              <a:lnTo>
                <a:pt x="36575" y="135636"/>
              </a:lnTo>
              <a:lnTo>
                <a:pt x="36575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0</xdr:col>
      <xdr:colOff>329184</xdr:colOff>
      <xdr:row>53</xdr:row>
      <xdr:rowOff>2794</xdr:rowOff>
    </xdr:from>
    <xdr:ext cx="7190740" cy="12700"/>
    <xdr:grpSp>
      <xdr:nvGrpSpPr>
        <xdr:cNvPr id="6" name="Group 47">
          <a:extLst>
            <a:ext uri="{FF2B5EF4-FFF2-40B4-BE49-F238E27FC236}">
              <a16:creationId xmlns:a16="http://schemas.microsoft.com/office/drawing/2014/main" id="{DC4FE804-61C3-448B-A0F2-4E7513C438FE}"/>
            </a:ext>
          </a:extLst>
        </xdr:cNvPr>
        <xdr:cNvGrpSpPr/>
      </xdr:nvGrpSpPr>
      <xdr:grpSpPr>
        <a:xfrm>
          <a:off x="329184" y="10457434"/>
          <a:ext cx="7190740" cy="12700"/>
          <a:chOff x="0" y="0"/>
          <a:chExt cx="7190740" cy="12700"/>
        </a:xfrm>
      </xdr:grpSpPr>
      <xdr:sp macro="" textlink="">
        <xdr:nvSpPr>
          <xdr:cNvPr id="7" name="Shape 48">
            <a:extLst>
              <a:ext uri="{FF2B5EF4-FFF2-40B4-BE49-F238E27FC236}">
                <a16:creationId xmlns:a16="http://schemas.microsoft.com/office/drawing/2014/main" id="{23BA2386-1B44-46C9-7BA4-5550899A2440}"/>
              </a:ext>
            </a:extLst>
          </xdr:cNvPr>
          <xdr:cNvSpPr/>
        </xdr:nvSpPr>
        <xdr:spPr>
          <a:xfrm>
            <a:off x="761" y="889"/>
            <a:ext cx="7188834" cy="0"/>
          </a:xfrm>
          <a:custGeom>
            <a:avLst/>
            <a:gdLst/>
            <a:ahLst/>
            <a:cxnLst/>
            <a:rect l="0" t="0" r="0" b="0"/>
            <a:pathLst>
              <a:path w="7188834">
                <a:moveTo>
                  <a:pt x="0" y="0"/>
                </a:moveTo>
                <a:lnTo>
                  <a:pt x="7188708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8" name="Shape 49">
            <a:extLst>
              <a:ext uri="{FF2B5EF4-FFF2-40B4-BE49-F238E27FC236}">
                <a16:creationId xmlns:a16="http://schemas.microsoft.com/office/drawing/2014/main" id="{662784D1-6219-F13E-429A-4F6C6E49A20F}"/>
              </a:ext>
            </a:extLst>
          </xdr:cNvPr>
          <xdr:cNvSpPr/>
        </xdr:nvSpPr>
        <xdr:spPr>
          <a:xfrm>
            <a:off x="0" y="126"/>
            <a:ext cx="7190740" cy="12700"/>
          </a:xfrm>
          <a:custGeom>
            <a:avLst/>
            <a:gdLst/>
            <a:ahLst/>
            <a:cxnLst/>
            <a:rect l="0" t="0" r="0" b="0"/>
            <a:pathLst>
              <a:path w="7190740" h="12700">
                <a:moveTo>
                  <a:pt x="7190232" y="0"/>
                </a:moveTo>
                <a:lnTo>
                  <a:pt x="0" y="0"/>
                </a:lnTo>
                <a:lnTo>
                  <a:pt x="0" y="12192"/>
                </a:lnTo>
                <a:lnTo>
                  <a:pt x="7190232" y="12192"/>
                </a:lnTo>
                <a:lnTo>
                  <a:pt x="7190232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view="pageBreakPreview" topLeftCell="A76" zoomScaleNormal="85" zoomScaleSheetLayoutView="100" workbookViewId="0">
      <selection activeCell="B22" sqref="B22"/>
    </sheetView>
  </sheetViews>
  <sheetFormatPr baseColWidth="10" defaultColWidth="8.88671875" defaultRowHeight="13.2"/>
  <cols>
    <col min="1" max="1" width="20.44140625" customWidth="1"/>
    <col min="2" max="2" width="49" customWidth="1"/>
    <col min="3" max="3" width="61" customWidth="1"/>
    <col min="4" max="4" width="7.33203125" customWidth="1"/>
    <col min="5" max="5" width="5.5546875" customWidth="1"/>
    <col min="6" max="6" width="6.88671875" hidden="1" customWidth="1"/>
    <col min="7" max="9" width="8.88671875" hidden="1" customWidth="1"/>
    <col min="10" max="10" width="8.88671875" customWidth="1"/>
  </cols>
  <sheetData>
    <row r="1" spans="1:5" ht="12.75" customHeight="1">
      <c r="A1" s="136" t="s">
        <v>84</v>
      </c>
      <c r="B1" s="136"/>
      <c r="C1" s="136"/>
      <c r="D1" s="137">
        <v>10120510</v>
      </c>
      <c r="E1" s="137"/>
    </row>
    <row r="2" spans="1:5" ht="14.25" customHeight="1" thickBot="1">
      <c r="A2" s="138">
        <v>45582</v>
      </c>
      <c r="B2" s="139"/>
      <c r="C2" s="139"/>
      <c r="D2" s="139"/>
      <c r="E2" s="139"/>
    </row>
    <row r="3" spans="1:5" ht="41.25" customHeight="1" thickBot="1">
      <c r="A3" s="140" t="s">
        <v>244</v>
      </c>
      <c r="B3" s="141"/>
      <c r="C3" s="141"/>
      <c r="D3" s="141"/>
      <c r="E3" s="142"/>
    </row>
    <row r="4" spans="1:5" ht="27" customHeight="1">
      <c r="A4" s="85" t="s">
        <v>108</v>
      </c>
      <c r="B4" s="143" t="s">
        <v>109</v>
      </c>
      <c r="C4" s="145" t="s">
        <v>245</v>
      </c>
      <c r="D4" s="146"/>
      <c r="E4" s="147"/>
    </row>
    <row r="5" spans="1:5" ht="21" customHeight="1" thickBot="1">
      <c r="A5" s="86"/>
      <c r="B5" s="144"/>
      <c r="C5" s="148"/>
      <c r="D5" s="149"/>
      <c r="E5" s="150"/>
    </row>
    <row r="6" spans="1:5" ht="15.3" customHeight="1">
      <c r="A6" s="135" t="s">
        <v>85</v>
      </c>
      <c r="B6" s="135"/>
      <c r="C6" s="129" t="s">
        <v>110</v>
      </c>
      <c r="D6" s="129"/>
      <c r="E6" s="12"/>
    </row>
    <row r="7" spans="1:5" ht="11.25" customHeight="1">
      <c r="A7" s="130" t="s">
        <v>86</v>
      </c>
      <c r="B7" s="130"/>
      <c r="C7" s="129" t="s">
        <v>111</v>
      </c>
      <c r="D7" s="129"/>
      <c r="E7" s="12"/>
    </row>
    <row r="8" spans="1:5" ht="11.25" customHeight="1">
      <c r="A8" s="130" t="s">
        <v>87</v>
      </c>
      <c r="B8" s="130"/>
      <c r="C8" s="129" t="s">
        <v>112</v>
      </c>
      <c r="D8" s="129"/>
      <c r="E8" s="12"/>
    </row>
    <row r="9" spans="1:5" ht="11.25" customHeight="1">
      <c r="A9" s="130" t="s">
        <v>88</v>
      </c>
      <c r="B9" s="130"/>
      <c r="C9" s="129" t="s">
        <v>89</v>
      </c>
      <c r="D9" s="129"/>
      <c r="E9" s="12"/>
    </row>
    <row r="10" spans="1:5" ht="11.25" customHeight="1">
      <c r="A10" s="130" t="s">
        <v>90</v>
      </c>
      <c r="B10" s="130"/>
      <c r="C10" s="134">
        <v>45583</v>
      </c>
      <c r="D10" s="129"/>
      <c r="E10" s="12"/>
    </row>
    <row r="11" spans="1:5" ht="11.25" customHeight="1">
      <c r="A11" s="128" t="s">
        <v>91</v>
      </c>
      <c r="B11" s="128"/>
      <c r="C11" s="129" t="s">
        <v>126</v>
      </c>
      <c r="D11" s="129"/>
      <c r="E11" s="12"/>
    </row>
    <row r="12" spans="1:5" ht="12.3" customHeight="1">
      <c r="A12" s="132"/>
      <c r="B12" s="132"/>
      <c r="C12" s="129" t="s">
        <v>113</v>
      </c>
      <c r="D12" s="129"/>
      <c r="E12" s="12"/>
    </row>
    <row r="13" spans="1:5" ht="11.25" customHeight="1">
      <c r="A13" s="130" t="s">
        <v>92</v>
      </c>
      <c r="B13" s="130"/>
      <c r="C13" s="133">
        <v>10</v>
      </c>
      <c r="D13" s="133"/>
      <c r="E13" s="12"/>
    </row>
    <row r="14" spans="1:5" ht="11.25" customHeight="1">
      <c r="A14" s="130" t="s">
        <v>93</v>
      </c>
      <c r="B14" s="130"/>
      <c r="C14" s="129" t="s">
        <v>94</v>
      </c>
      <c r="D14" s="129"/>
      <c r="E14" s="12"/>
    </row>
    <row r="15" spans="1:5" ht="11.25" customHeight="1">
      <c r="A15" s="130" t="s">
        <v>95</v>
      </c>
      <c r="B15" s="130"/>
      <c r="C15" s="129" t="s">
        <v>96</v>
      </c>
      <c r="D15" s="129"/>
      <c r="E15" s="12"/>
    </row>
    <row r="16" spans="1:5" ht="11.25" customHeight="1">
      <c r="A16" s="130" t="s">
        <v>97</v>
      </c>
      <c r="B16" s="130"/>
      <c r="C16" s="129" t="s">
        <v>98</v>
      </c>
      <c r="D16" s="129"/>
      <c r="E16" s="12"/>
    </row>
    <row r="17" spans="1:12" ht="11.25" customHeight="1">
      <c r="A17" s="130" t="s">
        <v>99</v>
      </c>
      <c r="B17" s="130"/>
      <c r="C17" s="129" t="s">
        <v>100</v>
      </c>
      <c r="D17" s="129"/>
      <c r="E17" s="12"/>
    </row>
    <row r="18" spans="1:12" ht="11.25" customHeight="1">
      <c r="A18" s="130" t="s">
        <v>101</v>
      </c>
      <c r="B18" s="130"/>
      <c r="C18" s="129" t="s">
        <v>102</v>
      </c>
      <c r="D18" s="129"/>
      <c r="E18" s="12"/>
    </row>
    <row r="19" spans="1:12" ht="11.25" customHeight="1">
      <c r="A19" s="130" t="s">
        <v>103</v>
      </c>
      <c r="B19" s="130"/>
      <c r="C19" s="129" t="s">
        <v>104</v>
      </c>
      <c r="D19" s="129"/>
      <c r="E19" s="12"/>
    </row>
    <row r="20" spans="1:12" ht="11.25" customHeight="1">
      <c r="A20" s="130" t="s">
        <v>105</v>
      </c>
      <c r="B20" s="130"/>
      <c r="C20" s="129" t="s">
        <v>106</v>
      </c>
      <c r="D20" s="129"/>
      <c r="E20" s="12"/>
    </row>
    <row r="21" spans="1:12" ht="11.25" customHeight="1">
      <c r="A21" s="128" t="s">
        <v>107</v>
      </c>
      <c r="B21" s="128"/>
      <c r="C21" s="129" t="s">
        <v>114</v>
      </c>
      <c r="D21" s="129"/>
      <c r="E21" s="12"/>
    </row>
    <row r="22" spans="1:12" ht="280.95" customHeight="1" thickBot="1">
      <c r="A22" s="12"/>
      <c r="B22" s="12"/>
      <c r="D22" s="12"/>
      <c r="E22" s="12"/>
    </row>
    <row r="23" spans="1:12" ht="32.4" customHeight="1" thickBot="1">
      <c r="A23" s="131" t="s">
        <v>254</v>
      </c>
      <c r="B23" s="206"/>
      <c r="C23" s="207">
        <f>'HOJA 02'!K47</f>
        <v>95484990.625809491</v>
      </c>
      <c r="D23" s="205"/>
      <c r="E23" s="205"/>
      <c r="F23" s="205"/>
      <c r="G23" s="205"/>
      <c r="H23" s="205"/>
      <c r="I23" s="205"/>
      <c r="J23" s="205"/>
    </row>
    <row r="24" spans="1:12">
      <c r="A24" s="12"/>
      <c r="B24" s="12"/>
      <c r="C24" s="12"/>
      <c r="D24" s="12"/>
      <c r="E24" s="12"/>
    </row>
    <row r="25" spans="1:12" ht="12.75" customHeight="1" thickBot="1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</row>
    <row r="26" spans="1:12" ht="27" customHeight="1">
      <c r="A26" s="85" t="s">
        <v>115</v>
      </c>
      <c r="B26" s="87" t="s">
        <v>116</v>
      </c>
      <c r="C26" s="88"/>
      <c r="D26" s="88"/>
      <c r="E26" s="89"/>
    </row>
    <row r="27" spans="1:12" ht="21" customHeight="1" thickBot="1">
      <c r="A27" s="86"/>
      <c r="B27" s="90"/>
      <c r="C27" s="91"/>
      <c r="D27" s="91"/>
      <c r="E27" s="92"/>
    </row>
    <row r="28" spans="1:12" ht="14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6.2" customHeight="1">
      <c r="A29" s="15"/>
      <c r="B29" s="21" t="s">
        <v>117</v>
      </c>
      <c r="C29" s="22" t="s">
        <v>190</v>
      </c>
      <c r="D29" s="16"/>
      <c r="E29" s="16"/>
      <c r="F29" s="16"/>
      <c r="G29" s="16"/>
      <c r="H29" s="16"/>
      <c r="I29" s="16"/>
      <c r="J29" s="16"/>
    </row>
    <row r="30" spans="1:12" ht="16.8" customHeight="1">
      <c r="A30" s="15"/>
      <c r="B30" s="21" t="s">
        <v>118</v>
      </c>
      <c r="C30" s="22" t="s">
        <v>189</v>
      </c>
      <c r="D30" s="17"/>
      <c r="E30" s="17"/>
      <c r="F30" s="17"/>
      <c r="G30" s="17"/>
      <c r="H30" s="17"/>
      <c r="I30" s="17"/>
      <c r="J30" s="17"/>
    </row>
    <row r="31" spans="1:12">
      <c r="A31" s="13"/>
      <c r="B31" s="21" t="s">
        <v>119</v>
      </c>
      <c r="C31" s="23">
        <v>0.9</v>
      </c>
      <c r="D31" s="97"/>
      <c r="E31" s="97"/>
      <c r="F31" s="97"/>
      <c r="G31" s="97"/>
    </row>
    <row r="32" spans="1:12">
      <c r="A32" s="13"/>
      <c r="B32" s="21" t="s">
        <v>120</v>
      </c>
      <c r="C32" s="22" t="s">
        <v>124</v>
      </c>
      <c r="D32" s="97"/>
      <c r="E32" s="97"/>
      <c r="F32" s="97"/>
      <c r="G32" s="97"/>
    </row>
    <row r="33" spans="1:12">
      <c r="A33" s="13"/>
      <c r="B33" s="21" t="s">
        <v>121</v>
      </c>
      <c r="C33" s="22" t="s">
        <v>125</v>
      </c>
      <c r="D33" s="127"/>
      <c r="E33" s="127"/>
      <c r="F33" s="127"/>
      <c r="G33" s="127"/>
    </row>
    <row r="34" spans="1:12">
      <c r="A34" s="13"/>
      <c r="B34" s="21" t="s">
        <v>122</v>
      </c>
      <c r="C34" s="22" t="s">
        <v>191</v>
      </c>
      <c r="D34" s="97"/>
      <c r="E34" s="97"/>
      <c r="F34" s="97"/>
      <c r="G34" s="97"/>
    </row>
    <row r="35" spans="1:12">
      <c r="A35" s="13"/>
      <c r="B35" s="21" t="s">
        <v>123</v>
      </c>
      <c r="C35" s="22" t="s">
        <v>192</v>
      </c>
      <c r="D35" s="97"/>
      <c r="E35" s="97"/>
      <c r="F35" s="97"/>
      <c r="G35" s="97"/>
    </row>
    <row r="36" spans="1:12" ht="10.8" customHeight="1">
      <c r="A36" s="13"/>
      <c r="B36" s="13"/>
      <c r="C36" s="13"/>
      <c r="D36" s="97"/>
      <c r="E36" s="97"/>
      <c r="F36" s="97"/>
      <c r="G36" s="97"/>
    </row>
    <row r="37" spans="1:12" ht="11.55" customHeight="1">
      <c r="A37" s="20" t="s">
        <v>127</v>
      </c>
      <c r="C37" s="13"/>
      <c r="D37" s="24"/>
      <c r="E37" s="24"/>
      <c r="F37" s="24"/>
      <c r="G37" s="24"/>
    </row>
    <row r="38" spans="1:12" ht="14.25" customHeight="1">
      <c r="A38" s="25"/>
      <c r="B38" s="14" t="s">
        <v>128</v>
      </c>
      <c r="C38" s="22" t="s">
        <v>132</v>
      </c>
      <c r="D38" s="25"/>
      <c r="E38" s="14"/>
      <c r="F38" s="14"/>
      <c r="G38" s="14"/>
      <c r="H38" s="14"/>
      <c r="I38" s="14"/>
      <c r="J38" s="14"/>
      <c r="K38" s="14"/>
      <c r="L38" s="14"/>
    </row>
    <row r="39" spans="1:12" ht="14.25" customHeight="1">
      <c r="A39" s="25"/>
      <c r="B39" s="22" t="s">
        <v>129</v>
      </c>
      <c r="C39" s="22" t="s">
        <v>133</v>
      </c>
      <c r="D39" s="25"/>
      <c r="E39" s="14"/>
      <c r="F39" s="14"/>
      <c r="G39" s="14"/>
      <c r="H39" s="14"/>
      <c r="I39" s="14"/>
      <c r="J39" s="14"/>
      <c r="K39" s="14"/>
      <c r="L39" s="14"/>
    </row>
    <row r="40" spans="1:12" ht="14.25" customHeight="1">
      <c r="A40" s="18"/>
      <c r="B40" s="22" t="s">
        <v>130</v>
      </c>
      <c r="C40" s="22" t="s">
        <v>134</v>
      </c>
      <c r="D40" s="18"/>
      <c r="E40" s="14"/>
      <c r="F40" s="14"/>
      <c r="G40" s="14"/>
      <c r="H40" s="14"/>
      <c r="I40" s="14"/>
      <c r="J40" s="14"/>
      <c r="K40" s="14"/>
      <c r="L40" s="14"/>
    </row>
    <row r="41" spans="1:12" ht="14.25" customHeight="1">
      <c r="A41" s="25"/>
      <c r="B41" s="22" t="s">
        <v>131</v>
      </c>
      <c r="C41" s="22" t="s">
        <v>135</v>
      </c>
      <c r="D41" s="25"/>
      <c r="E41" s="14"/>
      <c r="F41" s="14"/>
      <c r="G41" s="14"/>
      <c r="H41" s="14"/>
      <c r="I41" s="14"/>
      <c r="J41" s="14"/>
      <c r="K41" s="14"/>
      <c r="L41" s="14"/>
    </row>
    <row r="42" spans="1:12" ht="21.6" customHeight="1">
      <c r="A42" s="26" t="s">
        <v>136</v>
      </c>
      <c r="B42" s="25"/>
      <c r="C42" s="25"/>
      <c r="D42" s="25"/>
      <c r="E42" s="14"/>
      <c r="F42" s="14"/>
      <c r="G42" s="14"/>
      <c r="H42" s="14"/>
      <c r="I42" s="14"/>
      <c r="J42" s="14"/>
      <c r="K42" s="14"/>
      <c r="L42" s="14"/>
    </row>
    <row r="43" spans="1:12" ht="14.25" customHeight="1">
      <c r="A43" s="25"/>
      <c r="B43" s="22" t="s">
        <v>137</v>
      </c>
      <c r="C43" s="22" t="s">
        <v>141</v>
      </c>
      <c r="D43" s="25"/>
      <c r="E43" s="14"/>
      <c r="F43" s="14"/>
      <c r="G43" s="14"/>
      <c r="H43" s="14"/>
      <c r="I43" s="14"/>
      <c r="J43" s="14"/>
      <c r="K43" s="14"/>
      <c r="L43" s="14"/>
    </row>
    <row r="44" spans="1:12" ht="14.25" customHeight="1">
      <c r="A44" s="14"/>
      <c r="B44" s="22" t="s">
        <v>138</v>
      </c>
      <c r="C44" s="22" t="s">
        <v>142</v>
      </c>
      <c r="D44" s="14"/>
      <c r="E44" s="14"/>
      <c r="F44" s="14"/>
      <c r="G44" s="14"/>
      <c r="H44" s="14"/>
    </row>
    <row r="45" spans="1:12" ht="14.25" customHeight="1">
      <c r="A45" s="14"/>
      <c r="B45" s="22" t="s">
        <v>139</v>
      </c>
      <c r="C45" s="22" t="s">
        <v>143</v>
      </c>
      <c r="D45" s="14"/>
      <c r="E45" s="14"/>
      <c r="F45" s="14"/>
      <c r="G45" s="14"/>
      <c r="H45" s="14"/>
    </row>
    <row r="46" spans="1:12" ht="14.25" customHeight="1">
      <c r="A46" s="14"/>
      <c r="B46" s="22" t="s">
        <v>140</v>
      </c>
      <c r="C46" s="22" t="s">
        <v>144</v>
      </c>
      <c r="D46" s="14"/>
      <c r="E46" s="14"/>
      <c r="F46" s="14"/>
      <c r="G46" s="14"/>
      <c r="H46" s="14"/>
    </row>
    <row r="47" spans="1:12" ht="14.25" customHeight="1" thickBot="1">
      <c r="A47" s="14"/>
      <c r="B47" s="14"/>
      <c r="C47" s="14"/>
      <c r="D47" s="14"/>
      <c r="E47" s="14"/>
      <c r="F47" s="14"/>
      <c r="G47" s="14"/>
      <c r="H47" s="14"/>
    </row>
    <row r="48" spans="1:12" ht="27" customHeight="1">
      <c r="A48" s="85" t="s">
        <v>146</v>
      </c>
      <c r="B48" s="87" t="s">
        <v>145</v>
      </c>
      <c r="C48" s="88"/>
      <c r="D48" s="88"/>
      <c r="E48" s="89"/>
    </row>
    <row r="49" spans="1:12" ht="21" customHeight="1" thickBot="1">
      <c r="A49" s="86"/>
      <c r="B49" s="90"/>
      <c r="C49" s="91"/>
      <c r="D49" s="91"/>
      <c r="E49" s="92"/>
    </row>
    <row r="50" spans="1:12" ht="14.25" customHeight="1" thickBo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ht="14.25" customHeight="1" thickBot="1">
      <c r="A51" s="93" t="s">
        <v>147</v>
      </c>
      <c r="B51" s="95"/>
      <c r="C51" s="27"/>
      <c r="D51" s="27"/>
      <c r="E51" s="27"/>
      <c r="F51" s="14"/>
      <c r="G51" s="14"/>
      <c r="H51" s="14"/>
      <c r="I51" s="14"/>
      <c r="J51" s="14"/>
      <c r="K51" s="14"/>
      <c r="L51" s="14"/>
    </row>
    <row r="52" spans="1:12" ht="14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14.25" customHeight="1">
      <c r="A53" s="28" t="s">
        <v>195</v>
      </c>
      <c r="B53" s="29" t="s">
        <v>193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ht="16.2" customHeight="1">
      <c r="A54" s="28" t="s">
        <v>196</v>
      </c>
      <c r="B54" s="29" t="s">
        <v>197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11.25" customHeight="1">
      <c r="A55" s="28" t="s">
        <v>198</v>
      </c>
      <c r="B55" s="29" t="s">
        <v>199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ht="11.25" customHeight="1">
      <c r="A56" s="28" t="s">
        <v>200</v>
      </c>
      <c r="B56" s="29" t="s">
        <v>201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ht="11.25" customHeight="1">
      <c r="A57" s="28" t="s">
        <v>200</v>
      </c>
      <c r="B57" s="29" t="s">
        <v>202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11.25" customHeight="1">
      <c r="A58" s="22"/>
      <c r="B58" s="22" t="s">
        <v>194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10.8" customHeight="1" thickBo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 ht="14.25" customHeight="1" thickBot="1">
      <c r="A60" s="93" t="s">
        <v>148</v>
      </c>
      <c r="B60" s="95"/>
      <c r="C60" s="27"/>
      <c r="D60" s="27"/>
      <c r="E60" s="27"/>
      <c r="F60" s="14"/>
      <c r="G60" s="14"/>
      <c r="H60" s="14"/>
      <c r="I60" s="14"/>
      <c r="J60" s="14"/>
      <c r="K60" s="14"/>
      <c r="L60" s="14"/>
    </row>
    <row r="61" spans="1:12" ht="11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14.25" customHeight="1">
      <c r="A62" s="28" t="s">
        <v>195</v>
      </c>
      <c r="B62" s="29" t="s">
        <v>203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16.2" customHeight="1">
      <c r="A63" s="28" t="s">
        <v>196</v>
      </c>
      <c r="B63" s="29" t="s">
        <v>204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11.25" customHeight="1">
      <c r="A64" s="28" t="s">
        <v>198</v>
      </c>
      <c r="B64" s="29" t="s">
        <v>205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11.25" customHeight="1">
      <c r="A65" s="28" t="s">
        <v>200</v>
      </c>
      <c r="B65" s="29" t="s">
        <v>206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11.25" customHeight="1">
      <c r="A66" s="28" t="s">
        <v>200</v>
      </c>
      <c r="B66" s="29" t="s">
        <v>207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1.25" customHeight="1">
      <c r="A67" s="65" t="s">
        <v>208</v>
      </c>
      <c r="B67" s="29" t="s">
        <v>209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11.25" customHeight="1" thickBot="1">
      <c r="A68" s="65" t="s">
        <v>210</v>
      </c>
      <c r="B68" s="29" t="s">
        <v>211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14.25" customHeight="1" thickBot="1">
      <c r="A69" s="93" t="s">
        <v>149</v>
      </c>
      <c r="B69" s="95"/>
      <c r="C69" s="27"/>
      <c r="D69" s="27"/>
      <c r="E69" s="27"/>
      <c r="F69" s="14"/>
      <c r="G69" s="14"/>
      <c r="H69" s="14"/>
      <c r="I69" s="14"/>
      <c r="J69" s="14"/>
      <c r="K69" s="14"/>
      <c r="L69" s="14"/>
    </row>
    <row r="70" spans="1:12" ht="11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11.25" customHeight="1">
      <c r="A71" s="113" t="s">
        <v>151</v>
      </c>
      <c r="B71" s="1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5" customHeight="1">
      <c r="A72" s="115"/>
      <c r="B72" s="116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13.95" customHeight="1" thickBo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14.25" customHeight="1" thickBot="1">
      <c r="A74" s="93" t="s">
        <v>150</v>
      </c>
      <c r="B74" s="95"/>
      <c r="C74" s="27"/>
      <c r="D74" s="27"/>
      <c r="E74" s="27"/>
      <c r="F74" s="14"/>
      <c r="G74" s="14"/>
      <c r="H74" s="14"/>
      <c r="I74" s="14"/>
      <c r="J74" s="14"/>
      <c r="K74" s="14"/>
      <c r="L74" s="14"/>
    </row>
    <row r="75" spans="1:12" ht="10.8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21" customHeight="1">
      <c r="A76" s="117" t="s">
        <v>212</v>
      </c>
      <c r="B76" s="118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13.05" customHeight="1">
      <c r="A77" s="119"/>
      <c r="B77" s="120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11.7" customHeight="1" thickBo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27" customHeight="1">
      <c r="A79" s="85" t="s">
        <v>152</v>
      </c>
      <c r="B79" s="87" t="s">
        <v>153</v>
      </c>
      <c r="C79" s="88"/>
      <c r="D79" s="88"/>
      <c r="E79" s="89"/>
    </row>
    <row r="80" spans="1:12" ht="21" customHeight="1" thickBot="1">
      <c r="A80" s="86"/>
      <c r="B80" s="90"/>
      <c r="C80" s="91"/>
      <c r="D80" s="91"/>
      <c r="E80" s="92"/>
    </row>
    <row r="81" spans="1:19" ht="13.8" thickBo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9" ht="13.8" thickBot="1">
      <c r="A82" s="93" t="s">
        <v>154</v>
      </c>
      <c r="B82" s="95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9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9" ht="13.2" customHeight="1">
      <c r="A84" s="30" t="s">
        <v>155</v>
      </c>
      <c r="B84" s="31" t="s">
        <v>219</v>
      </c>
      <c r="C84" s="64" t="s">
        <v>0</v>
      </c>
      <c r="D84" s="121" t="s">
        <v>220</v>
      </c>
      <c r="E84" s="122"/>
      <c r="F84" s="122"/>
      <c r="G84" s="122"/>
      <c r="H84" s="122"/>
      <c r="I84" s="122"/>
      <c r="J84" s="123"/>
      <c r="K84" s="14"/>
      <c r="L84" s="14"/>
      <c r="M84" s="14"/>
      <c r="N84" s="14"/>
      <c r="O84" s="14"/>
      <c r="P84" s="14"/>
      <c r="Q84" s="14"/>
      <c r="R84" s="14"/>
      <c r="S84" s="14"/>
    </row>
    <row r="85" spans="1:19">
      <c r="A85" s="30" t="s">
        <v>156</v>
      </c>
      <c r="B85" s="31" t="s">
        <v>191</v>
      </c>
      <c r="C85" s="64" t="s">
        <v>1</v>
      </c>
      <c r="D85" s="124">
        <v>16</v>
      </c>
      <c r="E85" s="125"/>
      <c r="F85" s="125"/>
      <c r="G85" s="125"/>
      <c r="H85" s="125"/>
      <c r="I85" s="125"/>
      <c r="J85" s="126"/>
      <c r="K85" s="14"/>
      <c r="L85" s="14"/>
      <c r="M85" s="14"/>
      <c r="N85" s="14"/>
      <c r="O85" s="14"/>
      <c r="P85" s="14"/>
      <c r="Q85" s="14"/>
      <c r="R85" s="14"/>
      <c r="S85" s="14"/>
    </row>
    <row r="86" spans="1:19" ht="24" customHeight="1">
      <c r="A86" s="30" t="s">
        <v>157</v>
      </c>
      <c r="B86" s="31" t="s">
        <v>213</v>
      </c>
      <c r="C86" s="64" t="s">
        <v>2</v>
      </c>
      <c r="D86" s="124">
        <v>3</v>
      </c>
      <c r="E86" s="125"/>
      <c r="F86" s="125"/>
      <c r="G86" s="125"/>
      <c r="H86" s="125"/>
      <c r="I86" s="125"/>
      <c r="J86" s="126"/>
      <c r="K86" s="14"/>
      <c r="L86" s="14"/>
      <c r="M86" s="14"/>
      <c r="N86" s="14"/>
      <c r="O86" s="14"/>
      <c r="P86" s="14"/>
      <c r="Q86" s="14"/>
      <c r="R86" s="14"/>
      <c r="S86" s="14"/>
    </row>
    <row r="87" spans="1:19">
      <c r="A87" s="13"/>
      <c r="B87" s="13"/>
      <c r="C87" s="64" t="s">
        <v>3</v>
      </c>
      <c r="D87" s="121" t="s">
        <v>215</v>
      </c>
      <c r="E87" s="122"/>
      <c r="F87" s="122"/>
      <c r="G87" s="122"/>
      <c r="H87" s="122"/>
      <c r="I87" s="122"/>
      <c r="J87" s="123"/>
      <c r="K87" s="14"/>
      <c r="L87" s="14"/>
      <c r="M87" s="14"/>
      <c r="N87" s="14"/>
      <c r="O87" s="14"/>
      <c r="P87" s="14"/>
      <c r="Q87" s="14"/>
      <c r="R87" s="14"/>
      <c r="S87" s="14"/>
    </row>
    <row r="88" spans="1:19">
      <c r="A88" s="13"/>
      <c r="B88" s="13"/>
      <c r="C88" s="64" t="s">
        <v>4</v>
      </c>
      <c r="D88" s="107" t="s">
        <v>216</v>
      </c>
      <c r="E88" s="107"/>
      <c r="F88" s="107"/>
      <c r="G88" s="107"/>
      <c r="H88" s="107"/>
      <c r="I88" s="107"/>
      <c r="J88" s="107"/>
      <c r="K88" s="14"/>
      <c r="L88" s="14"/>
      <c r="M88" s="14"/>
      <c r="N88" s="14"/>
      <c r="O88" s="14"/>
      <c r="P88" s="14"/>
      <c r="Q88" s="14"/>
      <c r="R88" s="14"/>
      <c r="S88" s="14"/>
    </row>
    <row r="89" spans="1:19">
      <c r="A89" s="32" t="s">
        <v>158</v>
      </c>
      <c r="B89" s="31" t="s">
        <v>214</v>
      </c>
      <c r="C89" s="64" t="s">
        <v>5</v>
      </c>
      <c r="D89" s="107" t="s">
        <v>217</v>
      </c>
      <c r="E89" s="107"/>
      <c r="F89" s="107"/>
      <c r="G89" s="107"/>
      <c r="H89" s="107"/>
      <c r="I89" s="107"/>
      <c r="J89" s="107"/>
      <c r="K89" s="14"/>
      <c r="L89" s="14"/>
      <c r="M89" s="14"/>
      <c r="N89" s="14"/>
      <c r="O89" s="14"/>
      <c r="P89" s="14"/>
      <c r="Q89" s="14"/>
      <c r="R89" s="14"/>
      <c r="S89" s="14"/>
    </row>
    <row r="90" spans="1:19">
      <c r="A90" s="111" t="s">
        <v>159</v>
      </c>
      <c r="B90" s="112"/>
      <c r="C90" s="64" t="s">
        <v>6</v>
      </c>
      <c r="D90" s="107" t="s">
        <v>217</v>
      </c>
      <c r="E90" s="107"/>
      <c r="F90" s="107"/>
      <c r="G90" s="107"/>
      <c r="H90" s="107"/>
      <c r="I90" s="107"/>
      <c r="J90" s="107"/>
      <c r="K90" s="14"/>
      <c r="L90" s="14"/>
      <c r="M90" s="14"/>
      <c r="N90" s="14"/>
      <c r="O90" s="14"/>
      <c r="P90" s="14"/>
      <c r="Q90" s="14"/>
      <c r="R90" s="14"/>
      <c r="S90" s="14"/>
    </row>
    <row r="91" spans="1:19">
      <c r="A91" s="13"/>
      <c r="B91" s="13"/>
      <c r="C91" s="64" t="s">
        <v>7</v>
      </c>
      <c r="D91" s="107">
        <v>1</v>
      </c>
      <c r="E91" s="107"/>
      <c r="F91" s="107"/>
      <c r="G91" s="107"/>
      <c r="H91" s="107"/>
      <c r="I91" s="107"/>
      <c r="J91" s="107"/>
      <c r="K91" s="14"/>
      <c r="L91" s="14"/>
      <c r="M91" s="14"/>
      <c r="N91" s="14"/>
      <c r="O91" s="14"/>
      <c r="P91" s="14"/>
      <c r="Q91" s="14"/>
      <c r="R91" s="14"/>
      <c r="S91" s="14"/>
    </row>
    <row r="92" spans="1:19" ht="13.8" thickBot="1">
      <c r="A92" s="13"/>
      <c r="B92" s="13"/>
      <c r="C92" s="13"/>
      <c r="D92" s="108"/>
      <c r="E92" s="108"/>
    </row>
    <row r="93" spans="1:19" ht="27" customHeight="1">
      <c r="A93" s="85" t="s">
        <v>160</v>
      </c>
      <c r="B93" s="87" t="s">
        <v>153</v>
      </c>
      <c r="C93" s="88"/>
      <c r="D93" s="88"/>
      <c r="E93" s="89"/>
    </row>
    <row r="94" spans="1:19" ht="21" customHeight="1" thickBot="1">
      <c r="A94" s="86"/>
      <c r="B94" s="90"/>
      <c r="C94" s="91"/>
      <c r="D94" s="91"/>
      <c r="E94" s="92"/>
    </row>
    <row r="95" spans="1:19">
      <c r="A95" s="13"/>
      <c r="B95" s="13"/>
      <c r="C95" s="13"/>
      <c r="D95" s="1"/>
    </row>
    <row r="96" spans="1:19" ht="21" customHeight="1">
      <c r="A96" s="109" t="s">
        <v>8</v>
      </c>
      <c r="B96" s="109"/>
      <c r="C96" s="109"/>
      <c r="D96" s="109"/>
      <c r="E96" s="109"/>
      <c r="F96" s="109"/>
    </row>
    <row r="97" spans="1:7" ht="11.25" customHeight="1">
      <c r="A97" s="106" t="s">
        <v>218</v>
      </c>
      <c r="B97" s="106"/>
      <c r="C97" s="106"/>
      <c r="D97" s="106"/>
      <c r="E97" s="106"/>
      <c r="F97" s="106"/>
      <c r="G97" s="106"/>
    </row>
    <row r="98" spans="1:7" ht="11.25" customHeight="1">
      <c r="A98" s="106"/>
      <c r="B98" s="106"/>
      <c r="C98" s="106"/>
      <c r="D98" s="106"/>
      <c r="E98" s="106"/>
      <c r="F98" s="106"/>
      <c r="G98" s="106"/>
    </row>
    <row r="99" spans="1:7" ht="11.25" customHeight="1">
      <c r="A99" s="106"/>
      <c r="B99" s="106"/>
      <c r="C99" s="106"/>
      <c r="D99" s="106"/>
      <c r="E99" s="106"/>
      <c r="F99" s="106"/>
      <c r="G99" s="106"/>
    </row>
    <row r="100" spans="1:7" ht="46.95" customHeight="1">
      <c r="A100" s="106"/>
      <c r="B100" s="106"/>
      <c r="C100" s="106"/>
      <c r="D100" s="106"/>
      <c r="E100" s="106"/>
      <c r="F100" s="106"/>
      <c r="G100" s="106"/>
    </row>
    <row r="101" spans="1:7" ht="21" customHeight="1">
      <c r="A101" s="101" t="s">
        <v>9</v>
      </c>
      <c r="B101" s="101"/>
      <c r="C101" s="101"/>
      <c r="D101" s="101"/>
      <c r="E101" s="101"/>
    </row>
    <row r="102" spans="1:7" ht="11.25" customHeight="1">
      <c r="A102" s="110" t="s">
        <v>10</v>
      </c>
      <c r="B102" s="110"/>
      <c r="C102" s="110"/>
      <c r="D102" s="110"/>
      <c r="E102" s="110"/>
    </row>
    <row r="103" spans="1:7" ht="11.25" customHeight="1">
      <c r="A103" s="105" t="s">
        <v>11</v>
      </c>
      <c r="B103" s="105"/>
      <c r="C103" s="105"/>
      <c r="D103" s="105"/>
      <c r="E103" s="105"/>
    </row>
    <row r="104" spans="1:7" ht="11.25" customHeight="1">
      <c r="A104" s="105" t="s">
        <v>12</v>
      </c>
      <c r="B104" s="105"/>
      <c r="C104" s="105"/>
      <c r="D104" s="105"/>
      <c r="E104" s="105"/>
    </row>
    <row r="105" spans="1:7" ht="11.25" customHeight="1">
      <c r="A105" s="105" t="s">
        <v>13</v>
      </c>
      <c r="B105" s="105"/>
      <c r="C105" s="105"/>
      <c r="D105" s="105"/>
      <c r="E105" s="105"/>
    </row>
    <row r="106" spans="1:7" ht="11.25" customHeight="1">
      <c r="A106" s="105" t="s">
        <v>14</v>
      </c>
      <c r="B106" s="105"/>
      <c r="C106" s="105"/>
      <c r="D106" s="105"/>
      <c r="E106" s="105"/>
    </row>
    <row r="107" spans="1:7" ht="11.25" customHeight="1">
      <c r="A107" s="105" t="s">
        <v>15</v>
      </c>
      <c r="B107" s="105"/>
      <c r="C107" s="105"/>
      <c r="D107" s="105"/>
      <c r="E107" s="105"/>
    </row>
    <row r="108" spans="1:7" ht="11.25" customHeight="1">
      <c r="A108" s="104" t="s">
        <v>16</v>
      </c>
      <c r="B108" s="104"/>
      <c r="C108" s="104"/>
      <c r="D108" s="104"/>
      <c r="E108" s="104"/>
    </row>
    <row r="109" spans="1:7" ht="11.25" customHeight="1">
      <c r="A109" s="105" t="s">
        <v>17</v>
      </c>
      <c r="B109" s="105"/>
      <c r="C109" s="105"/>
      <c r="D109" s="105"/>
      <c r="E109" s="105"/>
    </row>
    <row r="110" spans="1:7" ht="11.25" customHeight="1">
      <c r="A110" s="105" t="s">
        <v>18</v>
      </c>
      <c r="B110" s="105"/>
      <c r="C110" s="105"/>
      <c r="D110" s="105"/>
      <c r="E110" s="105"/>
    </row>
    <row r="111" spans="1:7" ht="11.25" customHeight="1">
      <c r="A111" s="104" t="s">
        <v>19</v>
      </c>
      <c r="B111" s="104"/>
      <c r="C111" s="104"/>
      <c r="D111" s="104"/>
      <c r="E111" s="104"/>
    </row>
    <row r="112" spans="1:7" ht="11.25" customHeight="1">
      <c r="A112" s="105" t="s">
        <v>20</v>
      </c>
      <c r="B112" s="105"/>
      <c r="C112" s="105"/>
      <c r="D112" s="105"/>
      <c r="E112" s="105"/>
    </row>
    <row r="113" spans="1:10" ht="11.25" customHeight="1">
      <c r="A113" s="105" t="s">
        <v>21</v>
      </c>
      <c r="B113" s="105"/>
      <c r="C113" s="105"/>
      <c r="D113" s="105"/>
      <c r="E113" s="105"/>
    </row>
    <row r="114" spans="1:10" ht="11.25" customHeight="1">
      <c r="A114" s="105" t="s">
        <v>22</v>
      </c>
      <c r="B114" s="105"/>
      <c r="C114" s="105"/>
      <c r="D114" s="105"/>
      <c r="E114" s="105"/>
    </row>
    <row r="115" spans="1:10" ht="11.25" customHeight="1">
      <c r="A115" s="104" t="s">
        <v>23</v>
      </c>
      <c r="B115" s="104"/>
      <c r="C115" s="104"/>
      <c r="D115" s="104"/>
      <c r="E115" s="104"/>
    </row>
    <row r="116" spans="1:10" ht="11.25" customHeight="1">
      <c r="A116" s="105" t="s">
        <v>24</v>
      </c>
      <c r="B116" s="105"/>
      <c r="C116" s="105"/>
      <c r="D116" s="105"/>
      <c r="E116" s="105"/>
    </row>
    <row r="117" spans="1:10" ht="11.25" customHeight="1">
      <c r="A117" s="105" t="s">
        <v>25</v>
      </c>
      <c r="B117" s="105"/>
      <c r="C117" s="105"/>
      <c r="D117" s="105"/>
      <c r="E117" s="105"/>
    </row>
    <row r="118" spans="1:10" ht="11.25" customHeight="1">
      <c r="A118" s="105" t="s">
        <v>26</v>
      </c>
      <c r="B118" s="105"/>
      <c r="C118" s="105"/>
      <c r="D118" s="105"/>
      <c r="E118" s="105"/>
    </row>
    <row r="119" spans="1:10" ht="11.25" customHeight="1">
      <c r="A119" s="105" t="s">
        <v>27</v>
      </c>
      <c r="B119" s="105"/>
      <c r="C119" s="105"/>
      <c r="D119" s="105"/>
      <c r="E119" s="105"/>
    </row>
    <row r="120" spans="1:10">
      <c r="A120" s="13"/>
      <c r="B120" s="13"/>
      <c r="C120" s="13"/>
      <c r="D120" s="2"/>
    </row>
    <row r="121" spans="1:10" ht="64.8" customHeight="1">
      <c r="A121" s="103" t="s">
        <v>28</v>
      </c>
      <c r="B121" s="102"/>
      <c r="C121" s="102"/>
      <c r="D121" s="102"/>
      <c r="E121" s="102"/>
      <c r="F121" s="102"/>
      <c r="G121" s="102"/>
      <c r="H121" s="102"/>
      <c r="I121" s="102"/>
    </row>
    <row r="122" spans="1:10" ht="18">
      <c r="A122" s="101" t="s">
        <v>29</v>
      </c>
      <c r="B122" s="101"/>
      <c r="C122" s="101"/>
      <c r="D122" s="101"/>
      <c r="E122" s="101"/>
      <c r="F122" s="101"/>
      <c r="G122" s="101"/>
      <c r="H122" s="101"/>
    </row>
    <row r="123" spans="1:10">
      <c r="A123" s="4" t="s">
        <v>30</v>
      </c>
      <c r="B123" s="98" t="s">
        <v>31</v>
      </c>
      <c r="C123" s="98"/>
      <c r="D123" s="98"/>
      <c r="E123" s="98"/>
      <c r="F123" s="98"/>
      <c r="G123" s="98"/>
      <c r="H123" s="98"/>
    </row>
    <row r="124" spans="1:10">
      <c r="A124" s="5" t="s">
        <v>32</v>
      </c>
      <c r="B124" s="97" t="s">
        <v>33</v>
      </c>
      <c r="C124" s="97"/>
      <c r="D124" s="97"/>
      <c r="E124" s="97"/>
      <c r="F124" s="97"/>
      <c r="G124" s="97"/>
      <c r="H124" s="97"/>
    </row>
    <row r="125" spans="1:10">
      <c r="A125" s="5" t="s">
        <v>34</v>
      </c>
      <c r="B125" s="97" t="s">
        <v>35</v>
      </c>
      <c r="C125" s="97"/>
      <c r="D125" s="97"/>
      <c r="E125" s="97"/>
      <c r="F125" s="97"/>
      <c r="G125" s="97"/>
      <c r="H125" s="97"/>
    </row>
    <row r="126" spans="1:10" ht="82.2" customHeight="1">
      <c r="A126" s="102" t="s">
        <v>36</v>
      </c>
      <c r="B126" s="102"/>
      <c r="C126" s="102"/>
      <c r="D126" s="102"/>
      <c r="E126" s="102"/>
      <c r="F126" s="102"/>
      <c r="G126" s="102"/>
      <c r="H126" s="102"/>
      <c r="I126" s="102"/>
    </row>
    <row r="127" spans="1:10">
      <c r="A127" s="99" t="s">
        <v>37</v>
      </c>
      <c r="B127" s="99"/>
      <c r="C127" s="33" t="s">
        <v>161</v>
      </c>
      <c r="D127" s="33">
        <v>0.7</v>
      </c>
      <c r="E127" s="100"/>
      <c r="F127" s="100"/>
      <c r="G127" s="100"/>
      <c r="H127" s="100"/>
      <c r="I127" s="100"/>
      <c r="J127" s="100"/>
    </row>
    <row r="128" spans="1:10">
      <c r="A128" s="99" t="s">
        <v>38</v>
      </c>
      <c r="B128" s="99"/>
      <c r="C128" s="24" t="s">
        <v>39</v>
      </c>
      <c r="D128" s="24">
        <v>0.6</v>
      </c>
      <c r="E128" s="100"/>
      <c r="F128" s="100"/>
      <c r="G128" s="100"/>
      <c r="H128" s="100"/>
      <c r="I128" s="100"/>
      <c r="J128" s="100"/>
    </row>
    <row r="129" spans="1:10">
      <c r="A129" s="99" t="s">
        <v>40</v>
      </c>
      <c r="B129" s="99"/>
      <c r="C129" s="24" t="s">
        <v>41</v>
      </c>
      <c r="D129" s="24">
        <v>0.5</v>
      </c>
      <c r="E129" s="100"/>
      <c r="F129" s="100"/>
      <c r="G129" s="100"/>
      <c r="H129" s="100"/>
      <c r="I129" s="100"/>
      <c r="J129" s="100"/>
    </row>
    <row r="130" spans="1:10">
      <c r="A130" s="99" t="s">
        <v>42</v>
      </c>
      <c r="B130" s="99"/>
      <c r="C130" s="24" t="s">
        <v>43</v>
      </c>
      <c r="D130" s="24">
        <v>0.4</v>
      </c>
      <c r="E130" s="100"/>
      <c r="F130" s="100"/>
      <c r="G130" s="100"/>
      <c r="H130" s="100"/>
      <c r="I130" s="100"/>
      <c r="J130" s="100"/>
    </row>
    <row r="131" spans="1:10">
      <c r="A131" s="99" t="s">
        <v>44</v>
      </c>
      <c r="B131" s="99"/>
      <c r="C131" s="24" t="s">
        <v>45</v>
      </c>
      <c r="D131" s="24">
        <v>0.3</v>
      </c>
      <c r="E131" s="100"/>
      <c r="F131" s="100"/>
      <c r="G131" s="100"/>
      <c r="H131" s="100"/>
      <c r="I131" s="100"/>
      <c r="J131" s="100"/>
    </row>
    <row r="133" spans="1:10" ht="18">
      <c r="A133" s="101" t="s">
        <v>46</v>
      </c>
      <c r="B133" s="101"/>
      <c r="C133" s="101"/>
      <c r="D133" s="101"/>
      <c r="E133" s="101"/>
      <c r="F133" s="101"/>
      <c r="G133" s="101"/>
      <c r="H133" s="101"/>
    </row>
    <row r="134" spans="1:10">
      <c r="A134" s="98" t="s">
        <v>47</v>
      </c>
      <c r="B134" s="98"/>
      <c r="C134" s="98"/>
      <c r="D134" s="98"/>
      <c r="E134" s="98"/>
      <c r="F134" s="98"/>
      <c r="G134" s="98"/>
      <c r="H134" s="98"/>
    </row>
    <row r="135" spans="1:10">
      <c r="A135" s="97" t="s">
        <v>48</v>
      </c>
      <c r="B135" s="97"/>
      <c r="C135" s="97"/>
      <c r="D135" s="97"/>
      <c r="E135" s="97"/>
      <c r="F135" s="97"/>
      <c r="G135" s="97"/>
      <c r="H135" s="97"/>
    </row>
    <row r="136" spans="1:10">
      <c r="A136" s="97" t="s">
        <v>49</v>
      </c>
      <c r="B136" s="97"/>
      <c r="C136" s="97"/>
      <c r="D136" s="97"/>
      <c r="E136" s="97"/>
      <c r="F136" s="97"/>
      <c r="G136" s="97"/>
      <c r="H136" s="97"/>
    </row>
    <row r="137" spans="1:10">
      <c r="A137" s="97" t="s">
        <v>50</v>
      </c>
      <c r="B137" s="97"/>
      <c r="C137" s="97"/>
      <c r="D137" s="97"/>
      <c r="E137" s="97"/>
      <c r="F137" s="97"/>
      <c r="G137" s="97"/>
      <c r="H137" s="97"/>
    </row>
    <row r="138" spans="1:10">
      <c r="A138" s="97" t="s">
        <v>51</v>
      </c>
      <c r="B138" s="97"/>
      <c r="C138" s="97"/>
      <c r="D138" s="97"/>
      <c r="E138" s="97"/>
      <c r="F138" s="97"/>
      <c r="G138" s="97"/>
      <c r="H138" s="97"/>
    </row>
    <row r="139" spans="1:10" ht="13.8" thickBot="1"/>
    <row r="140" spans="1:10" ht="27" customHeight="1">
      <c r="A140" s="85" t="s">
        <v>162</v>
      </c>
      <c r="B140" s="87" t="s">
        <v>163</v>
      </c>
      <c r="C140" s="88"/>
      <c r="D140" s="88"/>
      <c r="E140" s="89"/>
    </row>
    <row r="141" spans="1:10" ht="21" customHeight="1" thickBot="1">
      <c r="A141" s="86"/>
      <c r="B141" s="90"/>
      <c r="C141" s="91"/>
      <c r="D141" s="91"/>
      <c r="E141" s="92"/>
    </row>
    <row r="142" spans="1:10" ht="13.8" thickBot="1"/>
    <row r="143" spans="1:10" ht="13.8" customHeight="1" thickBot="1">
      <c r="A143" s="93" t="s">
        <v>164</v>
      </c>
      <c r="B143" s="94"/>
      <c r="C143" s="94"/>
      <c r="D143" s="94"/>
      <c r="E143" s="95"/>
    </row>
    <row r="146" spans="1:4">
      <c r="A146" s="34">
        <v>1</v>
      </c>
      <c r="B146" s="34">
        <v>2</v>
      </c>
      <c r="C146" s="34">
        <v>3</v>
      </c>
      <c r="D146" s="34">
        <v>4</v>
      </c>
    </row>
    <row r="148" spans="1:4">
      <c r="A148" s="96" t="s">
        <v>165</v>
      </c>
      <c r="B148" s="96"/>
    </row>
    <row r="149" spans="1:4">
      <c r="A149" s="96"/>
      <c r="B149" s="96"/>
    </row>
  </sheetData>
  <mergeCells count="118">
    <mergeCell ref="A1:C1"/>
    <mergeCell ref="D1:E1"/>
    <mergeCell ref="A2:E2"/>
    <mergeCell ref="A4:A5"/>
    <mergeCell ref="A3:E3"/>
    <mergeCell ref="B4:B5"/>
    <mergeCell ref="C4:E5"/>
    <mergeCell ref="A9:B9"/>
    <mergeCell ref="C9:D9"/>
    <mergeCell ref="A10:B10"/>
    <mergeCell ref="C10:D10"/>
    <mergeCell ref="A11:B11"/>
    <mergeCell ref="C11:D11"/>
    <mergeCell ref="A6:B6"/>
    <mergeCell ref="C6:D6"/>
    <mergeCell ref="A7:B7"/>
    <mergeCell ref="C7:D7"/>
    <mergeCell ref="A8:B8"/>
    <mergeCell ref="C8:D8"/>
    <mergeCell ref="A15:B15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A14:B14"/>
    <mergeCell ref="C14:D14"/>
    <mergeCell ref="A21:B21"/>
    <mergeCell ref="C21:D21"/>
    <mergeCell ref="A18:B18"/>
    <mergeCell ref="C18:D18"/>
    <mergeCell ref="A19:B19"/>
    <mergeCell ref="C19:D19"/>
    <mergeCell ref="A20:B20"/>
    <mergeCell ref="C20:D20"/>
    <mergeCell ref="A23:B23"/>
    <mergeCell ref="A48:A49"/>
    <mergeCell ref="B48:E49"/>
    <mergeCell ref="D35:G35"/>
    <mergeCell ref="D36:G36"/>
    <mergeCell ref="D32:G32"/>
    <mergeCell ref="D33:G33"/>
    <mergeCell ref="D34:G34"/>
    <mergeCell ref="D31:G31"/>
    <mergeCell ref="A26:A27"/>
    <mergeCell ref="B26:E27"/>
    <mergeCell ref="A79:A80"/>
    <mergeCell ref="B79:E80"/>
    <mergeCell ref="A82:B82"/>
    <mergeCell ref="A90:B90"/>
    <mergeCell ref="A51:B51"/>
    <mergeCell ref="A60:B60"/>
    <mergeCell ref="A69:B69"/>
    <mergeCell ref="A74:B74"/>
    <mergeCell ref="A71:B72"/>
    <mergeCell ref="A76:B77"/>
    <mergeCell ref="D84:J84"/>
    <mergeCell ref="D85:J85"/>
    <mergeCell ref="D86:J86"/>
    <mergeCell ref="D87:J87"/>
    <mergeCell ref="D89:J89"/>
    <mergeCell ref="D90:J90"/>
    <mergeCell ref="D88:J88"/>
    <mergeCell ref="A106:E106"/>
    <mergeCell ref="A107:E107"/>
    <mergeCell ref="A108:E108"/>
    <mergeCell ref="A109:E109"/>
    <mergeCell ref="A97:G100"/>
    <mergeCell ref="D91:J91"/>
    <mergeCell ref="D92:E92"/>
    <mergeCell ref="A93:A94"/>
    <mergeCell ref="B93:E94"/>
    <mergeCell ref="A96:F96"/>
    <mergeCell ref="A101:E101"/>
    <mergeCell ref="A102:E102"/>
    <mergeCell ref="A103:E103"/>
    <mergeCell ref="A104:E104"/>
    <mergeCell ref="A105:E105"/>
    <mergeCell ref="A121:I121"/>
    <mergeCell ref="A122:H122"/>
    <mergeCell ref="A115:E115"/>
    <mergeCell ref="A116:E116"/>
    <mergeCell ref="A117:E117"/>
    <mergeCell ref="A118:E118"/>
    <mergeCell ref="A119:E119"/>
    <mergeCell ref="A110:E110"/>
    <mergeCell ref="A111:E111"/>
    <mergeCell ref="A112:E112"/>
    <mergeCell ref="A113:E113"/>
    <mergeCell ref="A114:E114"/>
    <mergeCell ref="A140:A141"/>
    <mergeCell ref="B140:E141"/>
    <mergeCell ref="A143:E143"/>
    <mergeCell ref="A148:B149"/>
    <mergeCell ref="B124:H124"/>
    <mergeCell ref="B123:H123"/>
    <mergeCell ref="A127:B127"/>
    <mergeCell ref="E127:J127"/>
    <mergeCell ref="A136:H136"/>
    <mergeCell ref="A137:H137"/>
    <mergeCell ref="A138:H138"/>
    <mergeCell ref="A134:H134"/>
    <mergeCell ref="A135:H135"/>
    <mergeCell ref="A133:H133"/>
    <mergeCell ref="A131:B131"/>
    <mergeCell ref="E131:J131"/>
    <mergeCell ref="A129:B129"/>
    <mergeCell ref="E129:J129"/>
    <mergeCell ref="A130:B130"/>
    <mergeCell ref="E130:J130"/>
    <mergeCell ref="B125:H125"/>
    <mergeCell ref="A126:I126"/>
    <mergeCell ref="A128:B128"/>
    <mergeCell ref="E128:J128"/>
  </mergeCells>
  <pageMargins left="0.7" right="0.7" top="0.75" bottom="0.75" header="0.3" footer="0.3"/>
  <pageSetup scale="66" fitToHeight="3" orientation="portrait" r:id="rId1"/>
  <rowBreaks count="2" manualBreakCount="2">
    <brk id="23" max="9" man="1"/>
    <brk id="9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4D2A9-9F0F-43FF-BDDB-EC69804A1A66}">
  <sheetPr>
    <pageSetUpPr fitToPage="1"/>
  </sheetPr>
  <dimension ref="A2:V116"/>
  <sheetViews>
    <sheetView tabSelected="1" topLeftCell="A24" zoomScaleNormal="100" zoomScaleSheetLayoutView="97" workbookViewId="0">
      <selection activeCell="G86" sqref="G86"/>
    </sheetView>
  </sheetViews>
  <sheetFormatPr baseColWidth="10" defaultRowHeight="13.2"/>
  <cols>
    <col min="2" max="2" width="27.88671875" customWidth="1"/>
    <col min="5" max="5" width="27.109375" customWidth="1"/>
    <col min="6" max="6" width="12.6640625" customWidth="1"/>
    <col min="7" max="7" width="23.21875" customWidth="1"/>
    <col min="10" max="10" width="14.6640625" customWidth="1"/>
    <col min="11" max="11" width="13.44140625" bestFit="1" customWidth="1"/>
    <col min="12" max="12" width="10.88671875" customWidth="1"/>
    <col min="13" max="14" width="11.5546875" hidden="1" customWidth="1"/>
    <col min="17" max="17" width="15.5546875" bestFit="1" customWidth="1"/>
    <col min="18" max="18" width="23.33203125" bestFit="1" customWidth="1"/>
    <col min="19" max="19" width="15.88671875" customWidth="1"/>
    <col min="20" max="20" width="15.5546875" bestFit="1" customWidth="1"/>
    <col min="21" max="22" width="12.109375" bestFit="1" customWidth="1"/>
  </cols>
  <sheetData>
    <row r="2" spans="1:15" ht="13.8" thickBot="1"/>
    <row r="3" spans="1:15" ht="27" customHeight="1">
      <c r="A3" s="85" t="s">
        <v>169</v>
      </c>
      <c r="B3" s="87" t="s">
        <v>166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5" ht="21" customHeight="1" thickBot="1">
      <c r="A4" s="86"/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6" spans="1:15" ht="18">
      <c r="A6" s="101" t="s">
        <v>52</v>
      </c>
      <c r="B6" s="101"/>
      <c r="C6" s="7"/>
      <c r="D6" s="204"/>
      <c r="E6" s="204"/>
      <c r="F6" s="204"/>
      <c r="G6" s="204"/>
      <c r="H6" s="204"/>
      <c r="I6" s="7"/>
      <c r="J6" s="204"/>
      <c r="K6" s="204"/>
      <c r="L6" s="204"/>
      <c r="M6" s="204"/>
      <c r="N6" s="204"/>
    </row>
    <row r="7" spans="1:15">
      <c r="A7" s="201" t="s">
        <v>53</v>
      </c>
      <c r="B7" s="201"/>
      <c r="C7" s="8">
        <v>1</v>
      </c>
      <c r="D7" s="202">
        <v>2</v>
      </c>
      <c r="E7" s="202"/>
      <c r="F7" s="202"/>
      <c r="G7" s="202">
        <v>3</v>
      </c>
      <c r="H7" s="202"/>
      <c r="I7" s="6"/>
      <c r="J7" s="203">
        <v>4</v>
      </c>
      <c r="K7" s="203"/>
      <c r="L7" s="203"/>
      <c r="M7" s="203"/>
      <c r="N7" s="203"/>
    </row>
    <row r="8" spans="1:15">
      <c r="A8" s="198" t="s">
        <v>54</v>
      </c>
      <c r="B8" s="198"/>
      <c r="C8" s="3"/>
      <c r="D8" s="185"/>
      <c r="E8" s="185"/>
      <c r="F8" s="185"/>
      <c r="G8" s="185"/>
      <c r="H8" s="185"/>
      <c r="I8" s="3"/>
      <c r="J8" s="185"/>
      <c r="K8" s="185"/>
      <c r="L8" s="185"/>
      <c r="M8" s="185"/>
      <c r="N8" s="185"/>
    </row>
    <row r="9" spans="1:15">
      <c r="A9" s="198" t="s">
        <v>55</v>
      </c>
      <c r="B9" s="198"/>
      <c r="C9" s="3"/>
      <c r="D9" s="185"/>
      <c r="E9" s="185"/>
      <c r="F9" s="185"/>
      <c r="G9" s="185"/>
      <c r="H9" s="185"/>
      <c r="I9" s="3"/>
      <c r="J9" s="185"/>
      <c r="K9" s="185"/>
      <c r="L9" s="185"/>
      <c r="M9" s="185"/>
      <c r="N9" s="185"/>
    </row>
    <row r="10" spans="1:15">
      <c r="A10" s="198" t="s">
        <v>56</v>
      </c>
      <c r="B10" s="198"/>
      <c r="C10" s="3"/>
      <c r="D10" s="185"/>
      <c r="E10" s="185"/>
      <c r="F10" s="185"/>
      <c r="G10" s="185"/>
      <c r="H10" s="185"/>
      <c r="I10" s="3"/>
      <c r="J10" s="185"/>
      <c r="K10" s="185"/>
      <c r="L10" s="185"/>
      <c r="M10" s="185"/>
      <c r="N10" s="185"/>
    </row>
    <row r="11" spans="1:15">
      <c r="A11" s="198" t="s">
        <v>57</v>
      </c>
      <c r="B11" s="198"/>
      <c r="C11" s="3"/>
      <c r="D11" s="185"/>
      <c r="E11" s="185"/>
      <c r="F11" s="185"/>
      <c r="G11" s="185"/>
      <c r="H11" s="185"/>
      <c r="I11" s="3"/>
      <c r="J11" s="185"/>
      <c r="K11" s="185"/>
      <c r="L11" s="185"/>
      <c r="M11" s="185"/>
      <c r="N11" s="185"/>
    </row>
    <row r="12" spans="1:15">
      <c r="A12" s="198" t="s">
        <v>58</v>
      </c>
      <c r="B12" s="198"/>
      <c r="C12" s="3"/>
      <c r="D12" s="185"/>
      <c r="E12" s="185"/>
      <c r="F12" s="185"/>
      <c r="G12" s="185"/>
      <c r="H12" s="185"/>
      <c r="I12" s="3"/>
      <c r="J12" s="185"/>
      <c r="K12" s="185"/>
      <c r="L12" s="185"/>
      <c r="M12" s="185"/>
      <c r="N12" s="185"/>
    </row>
    <row r="13" spans="1:15">
      <c r="A13" s="198" t="s">
        <v>59</v>
      </c>
      <c r="B13" s="198"/>
      <c r="C13" s="3"/>
      <c r="D13" s="185"/>
      <c r="E13" s="185"/>
      <c r="F13" s="185"/>
      <c r="G13" s="185"/>
      <c r="H13" s="185"/>
      <c r="I13" s="3"/>
      <c r="J13" s="185"/>
      <c r="K13" s="185"/>
      <c r="L13" s="185"/>
      <c r="M13" s="185"/>
      <c r="N13" s="185"/>
    </row>
    <row r="14" spans="1:15">
      <c r="A14" s="198" t="s">
        <v>60</v>
      </c>
      <c r="B14" s="198"/>
      <c r="C14" s="3"/>
      <c r="D14" s="185"/>
      <c r="E14" s="185"/>
      <c r="F14" s="185"/>
      <c r="G14" s="185"/>
      <c r="H14" s="185"/>
      <c r="I14" s="3"/>
      <c r="J14" s="185"/>
      <c r="K14" s="185"/>
      <c r="L14" s="185"/>
      <c r="M14" s="185"/>
      <c r="N14" s="185"/>
    </row>
    <row r="15" spans="1:15">
      <c r="A15" s="198" t="s">
        <v>61</v>
      </c>
      <c r="B15" s="198"/>
      <c r="C15" s="3"/>
      <c r="D15" s="185"/>
      <c r="E15" s="185"/>
      <c r="F15" s="185"/>
      <c r="G15" s="185"/>
      <c r="H15" s="185"/>
      <c r="I15" s="3"/>
      <c r="J15" s="185"/>
      <c r="K15" s="185"/>
      <c r="L15" s="185"/>
      <c r="M15" s="185"/>
      <c r="N15" s="185"/>
    </row>
    <row r="16" spans="1:15">
      <c r="A16" s="198" t="s">
        <v>62</v>
      </c>
      <c r="B16" s="198"/>
      <c r="C16" s="3"/>
      <c r="D16" s="185"/>
      <c r="E16" s="185"/>
      <c r="F16" s="185"/>
      <c r="G16" s="185"/>
      <c r="H16" s="185"/>
      <c r="I16" s="3"/>
      <c r="J16" s="185"/>
      <c r="K16" s="185"/>
      <c r="L16" s="185"/>
      <c r="M16" s="185"/>
      <c r="N16" s="185"/>
    </row>
    <row r="17" spans="1:16">
      <c r="A17" s="190" t="s">
        <v>63</v>
      </c>
      <c r="B17" s="190"/>
      <c r="C17" s="190"/>
      <c r="D17" s="191">
        <v>0</v>
      </c>
      <c r="E17" s="191"/>
      <c r="F17" s="191"/>
      <c r="G17" s="192">
        <v>0</v>
      </c>
      <c r="H17" s="192"/>
      <c r="I17" s="9">
        <v>0</v>
      </c>
      <c r="J17" s="193">
        <v>0</v>
      </c>
      <c r="K17" s="193"/>
      <c r="L17" s="193"/>
      <c r="M17" s="193"/>
      <c r="N17" s="193"/>
    </row>
    <row r="18" spans="1:16">
      <c r="A18" s="194" t="s">
        <v>64</v>
      </c>
      <c r="B18" s="194"/>
      <c r="C18" s="194"/>
      <c r="D18" s="195">
        <v>0</v>
      </c>
      <c r="E18" s="195"/>
      <c r="F18" s="195"/>
      <c r="G18" s="196">
        <v>0</v>
      </c>
      <c r="H18" s="196"/>
      <c r="I18" s="10">
        <v>0</v>
      </c>
      <c r="J18" s="197">
        <v>0</v>
      </c>
      <c r="K18" s="197"/>
      <c r="L18" s="197"/>
      <c r="M18" s="197"/>
      <c r="N18" s="197"/>
    </row>
    <row r="19" spans="1:16">
      <c r="A19" s="189" t="s">
        <v>65</v>
      </c>
      <c r="B19" s="189"/>
      <c r="C19" s="189"/>
      <c r="D19" s="189"/>
      <c r="E19" s="189"/>
      <c r="F19" s="189"/>
      <c r="G19" s="189"/>
      <c r="H19" s="189"/>
      <c r="I19" s="189"/>
      <c r="J19" s="189"/>
      <c r="K19" s="40">
        <v>0</v>
      </c>
      <c r="L19" s="41" t="s">
        <v>180</v>
      </c>
      <c r="M19" s="40"/>
      <c r="N19" s="14" t="s">
        <v>66</v>
      </c>
      <c r="O19" s="14"/>
      <c r="P19" s="14"/>
    </row>
    <row r="20" spans="1:16" ht="18" customHeight="1">
      <c r="A20" s="199" t="s">
        <v>67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71" t="s">
        <v>68</v>
      </c>
      <c r="L20" s="171"/>
      <c r="M20" s="37"/>
      <c r="N20" s="37"/>
      <c r="O20" s="37"/>
      <c r="P20" s="37"/>
    </row>
    <row r="21" spans="1:16">
      <c r="A21" s="189" t="s">
        <v>69</v>
      </c>
      <c r="B21" s="189"/>
      <c r="C21" s="189"/>
      <c r="D21" s="189"/>
      <c r="E21" s="189"/>
      <c r="F21" s="39">
        <v>0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>
      <c r="A22" s="189" t="s">
        <v>70</v>
      </c>
      <c r="B22" s="189"/>
      <c r="C22" s="189"/>
      <c r="D22" s="189"/>
      <c r="E22" s="189"/>
      <c r="F22" s="38">
        <v>1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13.8" thickBot="1"/>
    <row r="24" spans="1:16" ht="27" customHeight="1">
      <c r="A24" s="85" t="s">
        <v>168</v>
      </c>
      <c r="B24" s="87" t="s">
        <v>167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9"/>
    </row>
    <row r="25" spans="1:16" ht="21" customHeight="1" thickBot="1">
      <c r="A25" s="86"/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</row>
    <row r="27" spans="1:16" ht="18">
      <c r="A27" s="101" t="s">
        <v>52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</row>
    <row r="28" spans="1:16">
      <c r="A28" s="186" t="s">
        <v>188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</row>
    <row r="29" spans="1:16" ht="13.2" customHeight="1">
      <c r="A29" s="35"/>
      <c r="B29" s="35"/>
      <c r="C29" s="35"/>
      <c r="D29" s="35"/>
      <c r="E29" s="36"/>
      <c r="F29" s="36"/>
      <c r="G29" s="36">
        <v>8055</v>
      </c>
      <c r="H29" s="36"/>
      <c r="I29" s="66">
        <v>4000</v>
      </c>
      <c r="J29" s="200">
        <f>I29*G29</f>
        <v>32220000</v>
      </c>
      <c r="K29" s="200"/>
      <c r="L29" s="35"/>
      <c r="M29" s="35"/>
      <c r="N29" s="35"/>
    </row>
    <row r="30" spans="1:16" ht="21" customHeight="1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</row>
    <row r="31" spans="1:16" ht="18">
      <c r="A31" s="101" t="s">
        <v>71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1:16" s="45" customFormat="1"/>
    <row r="33" spans="1:16" s="45" customFormat="1" ht="14.25" customHeight="1">
      <c r="A33" s="156" t="s">
        <v>221</v>
      </c>
      <c r="B33" s="157"/>
      <c r="C33" s="160" t="s">
        <v>181</v>
      </c>
      <c r="D33" s="162" t="s">
        <v>182</v>
      </c>
      <c r="E33" s="164" t="s">
        <v>183</v>
      </c>
      <c r="F33" s="164"/>
      <c r="G33" s="160" t="s">
        <v>222</v>
      </c>
      <c r="H33" s="153" t="s">
        <v>223</v>
      </c>
      <c r="I33" s="153" t="s">
        <v>224</v>
      </c>
      <c r="J33" s="153" t="s">
        <v>225</v>
      </c>
      <c r="K33" s="153" t="s">
        <v>228</v>
      </c>
    </row>
    <row r="34" spans="1:16" s="45" customFormat="1" ht="20.399999999999999" customHeight="1">
      <c r="A34" s="158"/>
      <c r="B34" s="159"/>
      <c r="C34" s="161"/>
      <c r="D34" s="163"/>
      <c r="E34" s="63" t="s">
        <v>226</v>
      </c>
      <c r="F34" s="63" t="s">
        <v>184</v>
      </c>
      <c r="G34" s="165"/>
      <c r="H34" s="154"/>
      <c r="I34" s="154"/>
      <c r="J34" s="154"/>
      <c r="K34" s="154"/>
    </row>
    <row r="35" spans="1:16" s="45" customFormat="1">
      <c r="A35" s="151" t="s">
        <v>247</v>
      </c>
      <c r="B35" s="152"/>
      <c r="C35" s="48">
        <v>6975.94</v>
      </c>
      <c r="D35" s="49" t="s">
        <v>185</v>
      </c>
      <c r="E35" s="50">
        <v>10743.55</v>
      </c>
      <c r="F35" s="57">
        <f>C35*E35</f>
        <v>74946360.186999992</v>
      </c>
      <c r="G35" s="68">
        <v>0.89700000000000002</v>
      </c>
      <c r="H35" s="69">
        <v>0.98</v>
      </c>
      <c r="I35" s="70">
        <v>0.875</v>
      </c>
      <c r="J35" s="71">
        <f>G35*H35*I35</f>
        <v>0.76917749999999996</v>
      </c>
      <c r="K35" s="50">
        <f>J35*F35</f>
        <v>57647053.962736182</v>
      </c>
    </row>
    <row r="36" spans="1:16" s="45" customFormat="1">
      <c r="A36" s="151" t="s">
        <v>248</v>
      </c>
      <c r="B36" s="152"/>
      <c r="C36" s="48">
        <v>150</v>
      </c>
      <c r="D36" s="49" t="s">
        <v>185</v>
      </c>
      <c r="E36" s="50">
        <v>12535.44</v>
      </c>
      <c r="F36" s="57">
        <f>C36*E36</f>
        <v>1880316</v>
      </c>
      <c r="G36" s="68">
        <v>0.89700000000000002</v>
      </c>
      <c r="H36" s="69">
        <v>0.98</v>
      </c>
      <c r="I36" s="70">
        <v>1.1499999999999999</v>
      </c>
      <c r="J36" s="71">
        <f>G36*H36*I36</f>
        <v>1.0109189999999999</v>
      </c>
      <c r="K36" s="50">
        <f>J36*F36</f>
        <v>1900847.1704039997</v>
      </c>
    </row>
    <row r="37" spans="1:16" s="45" customFormat="1">
      <c r="A37" s="151"/>
      <c r="B37" s="152"/>
      <c r="C37" s="48"/>
      <c r="D37" s="49"/>
      <c r="E37" s="50"/>
      <c r="F37" s="57"/>
      <c r="G37" s="67"/>
      <c r="H37" s="58"/>
      <c r="I37" s="58"/>
      <c r="J37" s="73"/>
      <c r="K37" s="72"/>
    </row>
    <row r="38" spans="1:16" s="45" customFormat="1" ht="14.25" customHeight="1">
      <c r="A38" s="156" t="s">
        <v>227</v>
      </c>
      <c r="B38" s="157"/>
      <c r="C38" s="160" t="s">
        <v>181</v>
      </c>
      <c r="D38" s="162" t="s">
        <v>182</v>
      </c>
      <c r="E38" s="164" t="s">
        <v>183</v>
      </c>
      <c r="F38" s="164"/>
      <c r="G38" s="160" t="s">
        <v>222</v>
      </c>
      <c r="H38" s="153" t="s">
        <v>223</v>
      </c>
      <c r="I38" s="153" t="s">
        <v>224</v>
      </c>
      <c r="J38" s="153" t="s">
        <v>225</v>
      </c>
      <c r="K38" s="153" t="s">
        <v>228</v>
      </c>
    </row>
    <row r="39" spans="1:16" s="45" customFormat="1" ht="20.399999999999999" customHeight="1">
      <c r="A39" s="158"/>
      <c r="B39" s="159"/>
      <c r="C39" s="161"/>
      <c r="D39" s="163"/>
      <c r="E39" s="63" t="s">
        <v>226</v>
      </c>
      <c r="F39" s="63" t="s">
        <v>184</v>
      </c>
      <c r="G39" s="165"/>
      <c r="H39" s="154"/>
      <c r="I39" s="154"/>
      <c r="J39" s="154"/>
      <c r="K39" s="154"/>
    </row>
    <row r="40" spans="1:16" s="45" customFormat="1">
      <c r="A40" s="151" t="s">
        <v>246</v>
      </c>
      <c r="B40" s="152"/>
      <c r="C40" s="48">
        <v>1</v>
      </c>
      <c r="D40" s="49" t="s">
        <v>187</v>
      </c>
      <c r="E40" s="50">
        <v>2000000</v>
      </c>
      <c r="F40" s="57">
        <f>C40*E40</f>
        <v>2000000</v>
      </c>
      <c r="G40" s="68">
        <v>0.89700000000000002</v>
      </c>
      <c r="H40" s="69">
        <v>1</v>
      </c>
      <c r="I40" s="70">
        <v>1</v>
      </c>
      <c r="J40" s="71">
        <v>1</v>
      </c>
      <c r="K40" s="50">
        <f>J40*F40</f>
        <v>2000000</v>
      </c>
    </row>
    <row r="41" spans="1:16" s="45" customFormat="1">
      <c r="A41" s="210" t="s">
        <v>250</v>
      </c>
      <c r="B41" s="211"/>
      <c r="C41" s="48">
        <v>908.31</v>
      </c>
      <c r="D41" s="49" t="s">
        <v>185</v>
      </c>
      <c r="E41" s="50">
        <v>1594.03</v>
      </c>
      <c r="F41" s="57">
        <f>E41*C41</f>
        <v>1447873.3892999999</v>
      </c>
      <c r="G41" s="68">
        <v>0.89700000000000002</v>
      </c>
      <c r="H41" s="69">
        <v>0.98</v>
      </c>
      <c r="I41" s="70">
        <v>0.875</v>
      </c>
      <c r="J41" s="71">
        <f>G41*H41*I41</f>
        <v>0.76917749999999996</v>
      </c>
      <c r="K41" s="50">
        <f>J41*F41</f>
        <v>1113671.6338983006</v>
      </c>
    </row>
    <row r="42" spans="1:16" s="45" customFormat="1">
      <c r="A42" s="210" t="s">
        <v>249</v>
      </c>
      <c r="B42" s="211"/>
      <c r="C42" s="48">
        <v>10</v>
      </c>
      <c r="D42" s="49" t="s">
        <v>185</v>
      </c>
      <c r="E42" s="50">
        <v>20000</v>
      </c>
      <c r="F42" s="57">
        <f>E42*C42</f>
        <v>200000</v>
      </c>
      <c r="G42" s="68">
        <v>0.89700000000000002</v>
      </c>
      <c r="H42" s="69">
        <v>0.98</v>
      </c>
      <c r="I42" s="70">
        <v>1.1499999999999999</v>
      </c>
      <c r="J42" s="71">
        <f>G42*H42*I42</f>
        <v>1.0109189999999999</v>
      </c>
      <c r="K42" s="50">
        <f>J42*F42</f>
        <v>202183.8</v>
      </c>
    </row>
    <row r="43" spans="1:16" s="45" customFormat="1" ht="14.4" customHeight="1">
      <c r="A43" s="210" t="s">
        <v>251</v>
      </c>
      <c r="B43" s="211"/>
      <c r="C43" s="48">
        <v>1</v>
      </c>
      <c r="D43" s="49" t="s">
        <v>252</v>
      </c>
      <c r="E43" s="50">
        <v>298073.45</v>
      </c>
      <c r="F43" s="57">
        <f>E43*C43</f>
        <v>298073.45</v>
      </c>
      <c r="G43" s="68">
        <v>0.89700000000000002</v>
      </c>
      <c r="H43" s="69">
        <v>0.98</v>
      </c>
      <c r="I43" s="70">
        <v>1</v>
      </c>
      <c r="J43" s="71">
        <f>G43*H43*I43</f>
        <v>0.87905999999999995</v>
      </c>
      <c r="K43" s="50">
        <f>J43*F43</f>
        <v>262024.44695700001</v>
      </c>
    </row>
    <row r="44" spans="1:16" s="45" customFormat="1">
      <c r="A44" s="210" t="s">
        <v>253</v>
      </c>
      <c r="B44" s="211"/>
      <c r="C44" s="48">
        <v>75</v>
      </c>
      <c r="D44" s="49" t="s">
        <v>185</v>
      </c>
      <c r="E44" s="50">
        <v>1836.08</v>
      </c>
      <c r="F44" s="57">
        <f>E44*C44</f>
        <v>137706</v>
      </c>
      <c r="G44" s="68">
        <v>0.89700000000000002</v>
      </c>
      <c r="H44" s="69">
        <v>0.98</v>
      </c>
      <c r="I44" s="70">
        <v>1.1499999999999999</v>
      </c>
      <c r="J44" s="71">
        <f>G44*H44*I44</f>
        <v>1.0109189999999999</v>
      </c>
      <c r="K44" s="50">
        <f>J44*F44</f>
        <v>139209.61181399997</v>
      </c>
    </row>
    <row r="45" spans="1:16" s="45" customFormat="1">
      <c r="A45" s="210"/>
      <c r="B45" s="211"/>
      <c r="C45" s="48"/>
      <c r="D45" s="49"/>
      <c r="E45" s="50"/>
      <c r="F45" s="57"/>
      <c r="G45" s="68"/>
      <c r="H45" s="71"/>
      <c r="I45" s="78"/>
      <c r="J45" s="71"/>
      <c r="K45" s="50"/>
    </row>
    <row r="46" spans="1:16" s="45" customFormat="1" ht="16.2" customHeight="1">
      <c r="A46" s="59"/>
      <c r="B46" s="60"/>
      <c r="C46" s="61"/>
      <c r="D46" s="62"/>
      <c r="E46" s="51"/>
      <c r="F46" s="51"/>
      <c r="G46" s="62"/>
      <c r="H46" s="51"/>
    </row>
    <row r="47" spans="1:16" s="45" customFormat="1" ht="16.2" customHeight="1">
      <c r="A47" s="208"/>
      <c r="B47" s="208"/>
      <c r="C47" s="208"/>
      <c r="D47" s="208"/>
      <c r="E47" s="208"/>
      <c r="F47" s="209"/>
      <c r="G47" s="75"/>
      <c r="H47" s="76"/>
      <c r="I47" s="155" t="s">
        <v>243</v>
      </c>
      <c r="J47" s="155"/>
      <c r="K47" s="77">
        <f>SUM(K33:K46)+J29</f>
        <v>95484990.625809491</v>
      </c>
    </row>
    <row r="48" spans="1:16" ht="17.399999999999999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72"/>
      <c r="L48" s="172"/>
      <c r="M48" s="42"/>
      <c r="N48" s="42"/>
      <c r="O48" s="42"/>
      <c r="P48" s="42"/>
    </row>
    <row r="49" spans="1:16" ht="13.8" thickBot="1"/>
    <row r="50" spans="1:16" ht="27" customHeight="1">
      <c r="A50" s="85" t="s">
        <v>170</v>
      </c>
      <c r="B50" s="87" t="s">
        <v>171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9"/>
    </row>
    <row r="51" spans="1:16" ht="20.399999999999999" customHeight="1" thickBot="1">
      <c r="A51" s="86"/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2"/>
    </row>
    <row r="52" spans="1:16" ht="12.6" customHeight="1"/>
    <row r="53" spans="1:16" ht="17.399999999999999" customHeight="1">
      <c r="A53" s="183" t="s">
        <v>72</v>
      </c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71" t="s">
        <v>73</v>
      </c>
      <c r="M53" s="171"/>
      <c r="N53" s="171"/>
      <c r="O53" s="171"/>
      <c r="P53" s="37"/>
    </row>
    <row r="55" spans="1:16" ht="13.8" thickBot="1"/>
    <row r="56" spans="1:16" ht="27" customHeight="1">
      <c r="A56" s="85" t="s">
        <v>173</v>
      </c>
      <c r="B56" s="87" t="s">
        <v>172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9"/>
    </row>
    <row r="57" spans="1:16" ht="20.399999999999999" customHeight="1" thickBot="1">
      <c r="A57" s="86"/>
      <c r="B57" s="90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2"/>
    </row>
    <row r="58" spans="1:16" ht="17.399999999999999">
      <c r="E58" s="172">
        <v>0</v>
      </c>
      <c r="F58" s="172"/>
      <c r="G58" s="172"/>
      <c r="H58" s="172"/>
      <c r="I58" s="172"/>
      <c r="J58" s="172"/>
      <c r="K58" s="172"/>
      <c r="L58" s="172"/>
    </row>
    <row r="59" spans="1:16" ht="17.399999999999999">
      <c r="E59" s="172">
        <v>0</v>
      </c>
      <c r="F59" s="172"/>
      <c r="G59" s="172"/>
      <c r="H59" s="172"/>
      <c r="I59" s="172"/>
      <c r="J59" s="172"/>
      <c r="K59" s="172"/>
      <c r="L59" s="172"/>
    </row>
    <row r="60" spans="1:16" ht="17.399999999999999">
      <c r="E60" s="171" t="s">
        <v>74</v>
      </c>
      <c r="F60" s="171"/>
      <c r="G60" s="171"/>
      <c r="H60" s="171"/>
      <c r="I60" s="171"/>
      <c r="J60" s="171"/>
      <c r="K60" s="171"/>
      <c r="L60" s="171"/>
    </row>
    <row r="61" spans="1:16" ht="15.6">
      <c r="E61" s="181" t="s">
        <v>75</v>
      </c>
      <c r="F61" s="181"/>
      <c r="G61" s="181"/>
      <c r="H61" s="181"/>
      <c r="I61" s="181"/>
      <c r="J61" s="181"/>
      <c r="K61" s="181"/>
      <c r="L61" s="181"/>
    </row>
    <row r="62" spans="1:16" ht="15.6">
      <c r="E62" s="181" t="s">
        <v>76</v>
      </c>
      <c r="F62" s="181"/>
      <c r="G62" s="181"/>
      <c r="H62" s="181"/>
      <c r="I62" s="181"/>
      <c r="J62" s="181"/>
      <c r="K62" s="181"/>
      <c r="L62" s="181"/>
    </row>
    <row r="63" spans="1:16" ht="15.6">
      <c r="E63" s="181" t="s">
        <v>77</v>
      </c>
      <c r="F63" s="181"/>
      <c r="G63" s="181"/>
      <c r="H63" s="181"/>
      <c r="I63" s="181"/>
      <c r="J63" s="181"/>
      <c r="K63" s="181"/>
      <c r="L63" s="181"/>
    </row>
    <row r="64" spans="1:16" ht="13.8" thickBot="1"/>
    <row r="65" spans="1:22" ht="27" customHeight="1">
      <c r="A65" s="85" t="s">
        <v>174</v>
      </c>
      <c r="B65" s="87" t="s">
        <v>175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9"/>
    </row>
    <row r="66" spans="1:22" ht="20.399999999999999" customHeight="1" thickBot="1">
      <c r="A66" s="86"/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2"/>
    </row>
    <row r="68" spans="1:22" ht="11.25" customHeight="1">
      <c r="A68" s="11"/>
      <c r="B68" s="182" t="s">
        <v>78</v>
      </c>
      <c r="C68" s="182"/>
      <c r="D68" s="182"/>
      <c r="E68" s="182"/>
      <c r="F68" s="182"/>
    </row>
    <row r="69" spans="1:22" ht="11.25" customHeight="1">
      <c r="A69" s="3"/>
      <c r="B69" s="97" t="s">
        <v>79</v>
      </c>
      <c r="C69" s="97"/>
      <c r="D69" s="97"/>
      <c r="E69" s="97"/>
      <c r="F69" s="97"/>
    </row>
    <row r="70" spans="1:22" ht="11.25" customHeight="1">
      <c r="A70" s="3"/>
      <c r="B70" s="97" t="s">
        <v>80</v>
      </c>
      <c r="C70" s="97"/>
      <c r="D70" s="97"/>
      <c r="E70" s="97"/>
      <c r="F70" s="97"/>
    </row>
    <row r="71" spans="1:22" ht="11.25" customHeight="1">
      <c r="A71" s="3"/>
      <c r="B71" s="97" t="s">
        <v>81</v>
      </c>
      <c r="C71" s="97"/>
      <c r="D71" s="97"/>
      <c r="E71" s="97"/>
      <c r="F71" s="97"/>
    </row>
    <row r="72" spans="1:22" ht="11.25" customHeight="1">
      <c r="A72" s="3"/>
      <c r="B72" s="97" t="s">
        <v>82</v>
      </c>
      <c r="C72" s="97"/>
      <c r="D72" s="97"/>
      <c r="E72" s="97"/>
      <c r="F72" s="97"/>
    </row>
    <row r="73" spans="1:22" ht="11.25" customHeight="1" thickBot="1">
      <c r="A73" s="3"/>
      <c r="B73" s="97" t="s">
        <v>83</v>
      </c>
      <c r="C73" s="97"/>
      <c r="D73" s="97"/>
      <c r="E73" s="97"/>
      <c r="F73" s="97"/>
    </row>
    <row r="74" spans="1:22" ht="27" customHeight="1">
      <c r="A74" s="173" t="s">
        <v>176</v>
      </c>
      <c r="B74" s="175" t="s">
        <v>177</v>
      </c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7"/>
    </row>
    <row r="75" spans="1:22" ht="20.399999999999999" customHeight="1" thickBot="1">
      <c r="A75" s="174"/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80"/>
    </row>
    <row r="76" spans="1:22" s="45" customFormat="1"/>
    <row r="77" spans="1:22" s="45" customFormat="1">
      <c r="A77" s="52"/>
      <c r="B77" s="52"/>
      <c r="C77" s="52"/>
      <c r="D77" s="52"/>
      <c r="E77" s="52"/>
      <c r="F77" s="43"/>
      <c r="G77" s="43"/>
      <c r="H77" s="44"/>
      <c r="Q77" s="45" t="s">
        <v>229</v>
      </c>
    </row>
    <row r="78" spans="1:22" s="45" customFormat="1" ht="5.0999999999999996" customHeight="1"/>
    <row r="79" spans="1:22" s="45" customFormat="1">
      <c r="A79" s="166"/>
      <c r="B79" s="166"/>
      <c r="C79" s="166"/>
      <c r="D79" s="167"/>
      <c r="E79" s="168"/>
      <c r="Q79" s="79" t="s">
        <v>230</v>
      </c>
      <c r="R79" s="79" t="s">
        <v>231</v>
      </c>
      <c r="S79" s="79" t="s">
        <v>232</v>
      </c>
      <c r="T79" s="72" t="s">
        <v>233</v>
      </c>
      <c r="U79" s="72" t="s">
        <v>234</v>
      </c>
      <c r="V79" s="72" t="s">
        <v>235</v>
      </c>
    </row>
    <row r="80" spans="1:22" s="45" customFormat="1">
      <c r="Q80" s="80">
        <v>183</v>
      </c>
      <c r="R80" s="74">
        <v>6000</v>
      </c>
      <c r="S80" s="81">
        <f>Q80*R80</f>
        <v>1098000</v>
      </c>
      <c r="T80" s="74">
        <v>4700000</v>
      </c>
      <c r="U80" s="81">
        <f>T80-S80</f>
        <v>3602000</v>
      </c>
      <c r="V80" s="81">
        <f>U80*0.3</f>
        <v>1080600</v>
      </c>
    </row>
    <row r="81" spans="1:21" s="45" customFormat="1">
      <c r="A81" s="52"/>
      <c r="B81" s="52"/>
      <c r="C81" s="52"/>
      <c r="D81" s="52"/>
      <c r="E81" s="52"/>
      <c r="F81" s="43"/>
      <c r="G81" s="43"/>
      <c r="H81" s="44"/>
    </row>
    <row r="82" spans="1:21" s="45" customFormat="1" ht="5.0999999999999996" customHeight="1"/>
    <row r="83" spans="1:21" s="45" customFormat="1" ht="14.25" customHeight="1">
      <c r="A83" s="53"/>
      <c r="B83" s="46"/>
      <c r="C83" s="47"/>
      <c r="D83" s="169"/>
      <c r="E83" s="169"/>
    </row>
    <row r="84" spans="1:21" s="45" customFormat="1" ht="14.25" customHeight="1">
      <c r="A84" s="53"/>
      <c r="B84" s="46"/>
      <c r="C84" s="47"/>
      <c r="D84" s="169"/>
      <c r="E84" s="169"/>
      <c r="Q84" s="45" t="s">
        <v>238</v>
      </c>
    </row>
    <row r="85" spans="1:21" s="45" customFormat="1" ht="14.25" customHeight="1">
      <c r="A85" s="54"/>
      <c r="B85" s="55"/>
      <c r="C85" s="56"/>
      <c r="D85" s="170"/>
      <c r="E85" s="170"/>
      <c r="Q85" s="45" t="s">
        <v>236</v>
      </c>
      <c r="R85" s="45">
        <v>100.917</v>
      </c>
      <c r="S85" s="82">
        <f>R87/R85</f>
        <v>1.3385257191553457</v>
      </c>
    </row>
    <row r="86" spans="1:21" s="45" customFormat="1" ht="5.0999999999999996" customHeight="1"/>
    <row r="87" spans="1:21" s="45" customFormat="1">
      <c r="A87" s="166"/>
      <c r="B87" s="166"/>
      <c r="C87" s="166"/>
      <c r="D87" s="167"/>
      <c r="E87" s="166"/>
      <c r="Q87" s="45" t="s">
        <v>237</v>
      </c>
      <c r="R87" s="45">
        <v>135.08000000000001</v>
      </c>
    </row>
    <row r="88" spans="1:21" s="45" customFormat="1"/>
    <row r="89" spans="1:21" s="45" customFormat="1">
      <c r="A89" s="166"/>
      <c r="B89" s="166"/>
      <c r="C89" s="166"/>
      <c r="D89" s="167"/>
      <c r="E89" s="166"/>
      <c r="Q89" s="45" t="s">
        <v>239</v>
      </c>
    </row>
    <row r="90" spans="1:21" s="45" customFormat="1">
      <c r="Q90" s="72" t="s">
        <v>240</v>
      </c>
      <c r="R90" s="72" t="s">
        <v>241</v>
      </c>
      <c r="S90" s="72" t="s">
        <v>233</v>
      </c>
      <c r="T90" s="72" t="s">
        <v>234</v>
      </c>
      <c r="U90" s="72" t="s">
        <v>242</v>
      </c>
    </row>
    <row r="91" spans="1:21">
      <c r="Q91" s="83">
        <f>0.8*K47</f>
        <v>76387992.50064759</v>
      </c>
      <c r="R91" s="83">
        <f>Q91+S80</f>
        <v>77485992.50064759</v>
      </c>
      <c r="S91" s="83">
        <v>4700000</v>
      </c>
      <c r="T91" s="84">
        <f>S91-R91</f>
        <v>-72785992.50064759</v>
      </c>
    </row>
    <row r="95" spans="1:21" ht="13.8" thickBot="1"/>
    <row r="96" spans="1:21" ht="27" customHeight="1">
      <c r="A96" s="85" t="s">
        <v>176</v>
      </c>
      <c r="B96" s="87" t="s">
        <v>186</v>
      </c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9"/>
    </row>
    <row r="97" spans="1:15" ht="20.399999999999999" customHeight="1" thickBot="1">
      <c r="A97" s="86"/>
      <c r="B97" s="90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2"/>
    </row>
    <row r="114" spans="1:16" ht="321.60000000000002" customHeight="1" thickBot="1"/>
    <row r="115" spans="1:16" ht="27" customHeight="1">
      <c r="A115" s="85" t="s">
        <v>178</v>
      </c>
      <c r="B115" s="87" t="s">
        <v>179</v>
      </c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9"/>
    </row>
    <row r="116" spans="1:16" ht="20.399999999999999" customHeight="1" thickBot="1">
      <c r="A116" s="86"/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2"/>
      <c r="P116" t="e" vm="1">
        <v>#VALUE!</v>
      </c>
    </row>
  </sheetData>
  <mergeCells count="132">
    <mergeCell ref="A9:B9"/>
    <mergeCell ref="D9:F9"/>
    <mergeCell ref="G9:H9"/>
    <mergeCell ref="J9:N9"/>
    <mergeCell ref="B3:O4"/>
    <mergeCell ref="J29:K29"/>
    <mergeCell ref="A7:B7"/>
    <mergeCell ref="D7:F7"/>
    <mergeCell ref="G7:H7"/>
    <mergeCell ref="J7:N7"/>
    <mergeCell ref="A8:B8"/>
    <mergeCell ref="D8:F8"/>
    <mergeCell ref="G8:H8"/>
    <mergeCell ref="J8:N8"/>
    <mergeCell ref="A3:A4"/>
    <mergeCell ref="A6:B6"/>
    <mergeCell ref="D6:F6"/>
    <mergeCell ref="G6:H6"/>
    <mergeCell ref="J6:N6"/>
    <mergeCell ref="A11:B11"/>
    <mergeCell ref="D11:F11"/>
    <mergeCell ref="G11:H11"/>
    <mergeCell ref="J11:N11"/>
    <mergeCell ref="A12:B12"/>
    <mergeCell ref="D12:F12"/>
    <mergeCell ref="G12:H12"/>
    <mergeCell ref="J12:N12"/>
    <mergeCell ref="A10:B10"/>
    <mergeCell ref="D10:F10"/>
    <mergeCell ref="G10:H10"/>
    <mergeCell ref="J10:N10"/>
    <mergeCell ref="A19:J19"/>
    <mergeCell ref="A20:J20"/>
    <mergeCell ref="A15:B15"/>
    <mergeCell ref="D15:F15"/>
    <mergeCell ref="G15:H15"/>
    <mergeCell ref="J15:N15"/>
    <mergeCell ref="A16:B16"/>
    <mergeCell ref="D16:F16"/>
    <mergeCell ref="G16:H16"/>
    <mergeCell ref="J16:N16"/>
    <mergeCell ref="A13:B13"/>
    <mergeCell ref="D13:F13"/>
    <mergeCell ref="G13:H13"/>
    <mergeCell ref="J13:N13"/>
    <mergeCell ref="A14:B14"/>
    <mergeCell ref="D14:F14"/>
    <mergeCell ref="G14:H14"/>
    <mergeCell ref="J14:N14"/>
    <mergeCell ref="A27:N27"/>
    <mergeCell ref="A28:N28"/>
    <mergeCell ref="A30:O30"/>
    <mergeCell ref="A31:N31"/>
    <mergeCell ref="A22:E22"/>
    <mergeCell ref="A24:A25"/>
    <mergeCell ref="B24:O25"/>
    <mergeCell ref="A21:E21"/>
    <mergeCell ref="A17:C17"/>
    <mergeCell ref="D17:F17"/>
    <mergeCell ref="G17:H17"/>
    <mergeCell ref="J17:N17"/>
    <mergeCell ref="A18:C18"/>
    <mergeCell ref="D18:F18"/>
    <mergeCell ref="G18:H18"/>
    <mergeCell ref="J18:N18"/>
    <mergeCell ref="A48:J48"/>
    <mergeCell ref="A37:B37"/>
    <mergeCell ref="A33:B34"/>
    <mergeCell ref="C33:C34"/>
    <mergeCell ref="D33:D34"/>
    <mergeCell ref="E33:F33"/>
    <mergeCell ref="I33:I34"/>
    <mergeCell ref="J33:J34"/>
    <mergeCell ref="A38:B39"/>
    <mergeCell ref="C38:C39"/>
    <mergeCell ref="D38:D39"/>
    <mergeCell ref="A45:B45"/>
    <mergeCell ref="A44:B44"/>
    <mergeCell ref="A43:B43"/>
    <mergeCell ref="A42:B42"/>
    <mergeCell ref="A36:B36"/>
    <mergeCell ref="A115:A116"/>
    <mergeCell ref="B115:O116"/>
    <mergeCell ref="K20:L20"/>
    <mergeCell ref="K48:L48"/>
    <mergeCell ref="L53:O53"/>
    <mergeCell ref="B69:F69"/>
    <mergeCell ref="B70:F70"/>
    <mergeCell ref="B71:F71"/>
    <mergeCell ref="B72:F72"/>
    <mergeCell ref="B73:F73"/>
    <mergeCell ref="A74:A75"/>
    <mergeCell ref="B74:O75"/>
    <mergeCell ref="E61:L61"/>
    <mergeCell ref="E62:L62"/>
    <mergeCell ref="E63:L63"/>
    <mergeCell ref="A65:A66"/>
    <mergeCell ref="B65:O66"/>
    <mergeCell ref="B68:F68"/>
    <mergeCell ref="E58:L58"/>
    <mergeCell ref="A56:A57"/>
    <mergeCell ref="B56:O57"/>
    <mergeCell ref="E59:L59"/>
    <mergeCell ref="E60:L60"/>
    <mergeCell ref="A79:C79"/>
    <mergeCell ref="D79:E79"/>
    <mergeCell ref="A96:A97"/>
    <mergeCell ref="B96:O97"/>
    <mergeCell ref="A47:E47"/>
    <mergeCell ref="A89:C89"/>
    <mergeCell ref="D89:E89"/>
    <mergeCell ref="D83:E83"/>
    <mergeCell ref="D84:E84"/>
    <mergeCell ref="D85:E85"/>
    <mergeCell ref="A87:C87"/>
    <mergeCell ref="D87:E87"/>
    <mergeCell ref="A50:A51"/>
    <mergeCell ref="B50:O51"/>
    <mergeCell ref="A53:K53"/>
    <mergeCell ref="K33:K34"/>
    <mergeCell ref="K38:K39"/>
    <mergeCell ref="I47:J47"/>
    <mergeCell ref="A35:B35"/>
    <mergeCell ref="E38:F38"/>
    <mergeCell ref="G38:G39"/>
    <mergeCell ref="H38:H39"/>
    <mergeCell ref="I38:I39"/>
    <mergeCell ref="J38:J39"/>
    <mergeCell ref="A40:B40"/>
    <mergeCell ref="A41:B41"/>
    <mergeCell ref="G33:G34"/>
    <mergeCell ref="H33:H34"/>
  </mergeCells>
  <pageMargins left="0.7" right="0.7" top="0.75" bottom="0.75" header="0.3" footer="0.3"/>
  <pageSetup scale="50" fitToHeight="0" orientation="portrait" r:id="rId1"/>
  <rowBreaks count="2" manualBreakCount="2">
    <brk id="64" max="14" man="1"/>
    <brk id="95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01</vt:lpstr>
      <vt:lpstr>HOJA 02</vt:lpstr>
      <vt:lpstr>'HOJA 01'!Área_de_impresión</vt:lpstr>
      <vt:lpstr>'HOJA 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diego lara</cp:lastModifiedBy>
  <cp:lastPrinted>2024-10-18T23:13:28Z</cp:lastPrinted>
  <dcterms:created xsi:type="dcterms:W3CDTF">2024-10-12T17:31:24Z</dcterms:created>
  <dcterms:modified xsi:type="dcterms:W3CDTF">2024-10-19T18:55:15Z</dcterms:modified>
</cp:coreProperties>
</file>