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AESTRÍA\INGENIERÍA DE COSTOS\SÁBADO 19\"/>
    </mc:Choice>
  </mc:AlternateContent>
  <bookViews>
    <workbookView xWindow="0" yWindow="0" windowWidth="23040" windowHeight="9384" activeTab="1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2" l="1"/>
  <c r="G22" i="2"/>
  <c r="K13" i="2"/>
  <c r="K15" i="2"/>
  <c r="K16" i="2"/>
  <c r="K17" i="2"/>
  <c r="K19" i="2"/>
  <c r="G19" i="2"/>
  <c r="C45" i="2"/>
  <c r="G17" i="2"/>
  <c r="G16" i="2"/>
  <c r="G15" i="2"/>
  <c r="B47" i="2"/>
  <c r="G13" i="2"/>
  <c r="G12" i="2"/>
  <c r="C40" i="2"/>
  <c r="G18" i="2" s="1"/>
  <c r="K18" i="2" s="1"/>
  <c r="K20" i="2" s="1"/>
  <c r="G24" i="2" s="1"/>
  <c r="C35" i="2"/>
  <c r="C30" i="2"/>
  <c r="C25" i="2"/>
  <c r="C15" i="2"/>
  <c r="C10" i="2"/>
  <c r="C3" i="2"/>
</calcChain>
</file>

<file path=xl/comments1.xml><?xml version="1.0" encoding="utf-8"?>
<comments xmlns="http://schemas.openxmlformats.org/spreadsheetml/2006/main">
  <authors>
    <author>Amyndra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PAG 309 LIBRO VARELA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PAG 309 LIBRO VARELA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PAG 309 LIBRO VARELA</t>
        </r>
      </text>
    </comment>
    <comment ref="A32" authorId="0" shapeId="0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PAG 309 LIBRO VARELA</t>
        </r>
      </text>
    </comment>
    <comment ref="A37" authorId="0" shapeId="0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PAG 309 LIBRO VARELA</t>
        </r>
      </text>
    </comment>
  </commentList>
</comments>
</file>

<file path=xl/sharedStrings.xml><?xml version="1.0" encoding="utf-8"?>
<sst xmlns="http://schemas.openxmlformats.org/spreadsheetml/2006/main" count="42" uniqueCount="40">
  <si>
    <t>COSTO DE TERRENO</t>
  </si>
  <si>
    <t>COSTO M2</t>
  </si>
  <si>
    <t>M2 TERRENO</t>
  </si>
  <si>
    <t xml:space="preserve">COSTO DE LA NAVE </t>
  </si>
  <si>
    <t>COSTO M2 NAVE</t>
  </si>
  <si>
    <t>M2 DE LA NAVE</t>
  </si>
  <si>
    <t xml:space="preserve">FRACCIÓN  </t>
  </si>
  <si>
    <t>COSTO DE LA OFICINA</t>
  </si>
  <si>
    <t>COSTO M2 OFICINA</t>
  </si>
  <si>
    <t>M2 DE LAS OFICINAS</t>
  </si>
  <si>
    <t>COSTO DE LA CASETA</t>
  </si>
  <si>
    <t>COSTO PZA CASETA</t>
  </si>
  <si>
    <t>PZA DE LAS CASETAS</t>
  </si>
  <si>
    <t>ADICIONALES</t>
  </si>
  <si>
    <t>COSTO DE LA BÁSCULA</t>
  </si>
  <si>
    <t>COSTO PZA BÁSCULA</t>
  </si>
  <si>
    <t>PZA DE LAS BÁSCULAS</t>
  </si>
  <si>
    <t>COSTO DE LA SUBESTACIÓN</t>
  </si>
  <si>
    <t>COSTO PZA SUBESTACIÓN</t>
  </si>
  <si>
    <t>PZA DE SUBESTACIÓN</t>
  </si>
  <si>
    <t xml:space="preserve">FIRME DE CONCRETO </t>
  </si>
  <si>
    <t>COSTO DE PATIO DE MANIOBRAS</t>
  </si>
  <si>
    <t>M2 DE PATIO</t>
  </si>
  <si>
    <t>FRACCION</t>
  </si>
  <si>
    <t>NAVE</t>
  </si>
  <si>
    <t>OFICINAS</t>
  </si>
  <si>
    <t>VRN</t>
  </si>
  <si>
    <t>CASETA</t>
  </si>
  <si>
    <t>BÁSCULA</t>
  </si>
  <si>
    <t>SUBESTACIÓN</t>
  </si>
  <si>
    <t>PATIO DE MANIOBRAS</t>
  </si>
  <si>
    <t xml:space="preserve">COSTO DE BARDAS </t>
  </si>
  <si>
    <t>ML BARDAS</t>
  </si>
  <si>
    <t>COSTO BARDAS</t>
  </si>
  <si>
    <t>BARDAS</t>
  </si>
  <si>
    <t>FIC</t>
  </si>
  <si>
    <t>FZS</t>
  </si>
  <si>
    <t>FEE</t>
  </si>
  <si>
    <t>VALOR DEL TERRENO</t>
  </si>
  <si>
    <t>COSTO FÍSICO DE LA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</si>
</sst>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4" fontId="0" fillId="0" borderId="0" xfId="0" applyNumberFormat="1"/>
    <xf numFmtId="2" fontId="0" fillId="0" borderId="0" xfId="0" applyNumberFormat="1"/>
    <xf numFmtId="44" fontId="1" fillId="0" borderId="0" xfId="0" applyNumberFormat="1" applyFont="1"/>
    <xf numFmtId="0" fontId="1" fillId="0" borderId="0" xfId="0" applyFont="1"/>
    <xf numFmtId="0" fontId="0" fillId="0" borderId="0" xfId="0" applyAlignment="1">
      <alignment horizontal="center"/>
    </xf>
    <xf numFmtId="44" fontId="0" fillId="0" borderId="0" xfId="0" applyNumberFormat="1" applyFont="1"/>
    <xf numFmtId="49" fontId="0" fillId="0" borderId="0" xfId="0" applyNumberFormat="1" applyAlignment="1">
      <alignment horizontal="left"/>
    </xf>
    <xf numFmtId="49" fontId="0" fillId="0" borderId="0" xfId="0" applyNumberForma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12</xdr:col>
      <xdr:colOff>654834</xdr:colOff>
      <xdr:row>29</xdr:row>
      <xdr:rowOff>44510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10164594" cy="4982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O11"/>
  <sheetViews>
    <sheetView workbookViewId="0">
      <selection activeCell="B48" sqref="B48"/>
    </sheetView>
  </sheetViews>
  <sheetFormatPr baseColWidth="10" defaultRowHeight="14.4" x14ac:dyDescent="0.3"/>
  <cols>
    <col min="15" max="15" width="12" bestFit="1" customWidth="1"/>
  </cols>
  <sheetData>
    <row r="11" spans="15:15" x14ac:dyDescent="0.3">
      <c r="O11">
        <v>1001180077005000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K47"/>
  <sheetViews>
    <sheetView tabSelected="1" workbookViewId="0">
      <selection activeCell="F42" sqref="F42"/>
    </sheetView>
  </sheetViews>
  <sheetFormatPr baseColWidth="10" defaultRowHeight="14.4" x14ac:dyDescent="0.3"/>
  <cols>
    <col min="1" max="1" width="23" customWidth="1"/>
    <col min="2" max="2" width="13.77734375" style="1" bestFit="1" customWidth="1"/>
    <col min="3" max="3" width="16.21875" customWidth="1"/>
    <col min="6" max="6" width="23.33203125" customWidth="1"/>
    <col min="7" max="7" width="17.33203125" customWidth="1"/>
    <col min="11" max="11" width="15.5546875" customWidth="1"/>
  </cols>
  <sheetData>
    <row r="3" spans="1:11" x14ac:dyDescent="0.3">
      <c r="A3" t="s">
        <v>0</v>
      </c>
      <c r="C3" s="3">
        <f>B5*B6</f>
        <v>32220000</v>
      </c>
    </row>
    <row r="5" spans="1:11" x14ac:dyDescent="0.3">
      <c r="A5" t="s">
        <v>1</v>
      </c>
      <c r="B5" s="1">
        <v>4000</v>
      </c>
    </row>
    <row r="6" spans="1:11" x14ac:dyDescent="0.3">
      <c r="A6" t="s">
        <v>2</v>
      </c>
      <c r="B6" s="2">
        <v>8055</v>
      </c>
    </row>
    <row r="7" spans="1:11" x14ac:dyDescent="0.3">
      <c r="B7" s="2"/>
    </row>
    <row r="8" spans="1:11" x14ac:dyDescent="0.3">
      <c r="B8" s="2"/>
    </row>
    <row r="9" spans="1:11" x14ac:dyDescent="0.3">
      <c r="A9" s="4" t="s">
        <v>6</v>
      </c>
      <c r="F9" s="1"/>
    </row>
    <row r="10" spans="1:11" x14ac:dyDescent="0.3">
      <c r="A10" t="s">
        <v>3</v>
      </c>
      <c r="C10" s="3">
        <f>B13*B12</f>
        <v>74946360.186999992</v>
      </c>
      <c r="F10" s="1"/>
    </row>
    <row r="11" spans="1:11" x14ac:dyDescent="0.3">
      <c r="F11" s="9" t="s">
        <v>23</v>
      </c>
      <c r="G11" t="s">
        <v>26</v>
      </c>
      <c r="H11" t="s">
        <v>35</v>
      </c>
      <c r="I11" t="s">
        <v>36</v>
      </c>
      <c r="J11" t="s">
        <v>37</v>
      </c>
      <c r="K11" t="s">
        <v>26</v>
      </c>
    </row>
    <row r="12" spans="1:11" x14ac:dyDescent="0.3">
      <c r="A12" t="s">
        <v>4</v>
      </c>
      <c r="B12" s="1">
        <v>10743.55</v>
      </c>
      <c r="F12" t="s">
        <v>24</v>
      </c>
      <c r="G12" s="1">
        <f>C10</f>
        <v>74946360.186999992</v>
      </c>
      <c r="H12">
        <v>0.89700000000000002</v>
      </c>
      <c r="I12">
        <v>0.98</v>
      </c>
      <c r="J12">
        <v>1.125</v>
      </c>
      <c r="K12" s="1">
        <f>G12*H12*I12*J12</f>
        <v>74117640.809232235</v>
      </c>
    </row>
    <row r="13" spans="1:11" x14ac:dyDescent="0.3">
      <c r="A13" t="s">
        <v>5</v>
      </c>
      <c r="B13" s="2">
        <v>6975.94</v>
      </c>
      <c r="F13" s="7" t="s">
        <v>25</v>
      </c>
      <c r="G13" s="1">
        <f>C15</f>
        <v>1880314.5</v>
      </c>
      <c r="H13">
        <v>0.89700000000000002</v>
      </c>
      <c r="I13">
        <v>0.98</v>
      </c>
      <c r="J13">
        <v>1.125</v>
      </c>
      <c r="K13" s="1">
        <f t="shared" ref="K13:K19" si="0">G13*H13*I13*J13</f>
        <v>1859522.92241625</v>
      </c>
    </row>
    <row r="14" spans="1:11" x14ac:dyDescent="0.3">
      <c r="F14" s="9" t="s">
        <v>13</v>
      </c>
      <c r="K14" s="1"/>
    </row>
    <row r="15" spans="1:11" x14ac:dyDescent="0.3">
      <c r="A15" t="s">
        <v>7</v>
      </c>
      <c r="C15" s="3">
        <f>B18*B17</f>
        <v>1880314.5</v>
      </c>
      <c r="F15" s="8" t="s">
        <v>27</v>
      </c>
      <c r="G15" s="1">
        <f>C25</f>
        <v>58820.66</v>
      </c>
      <c r="H15">
        <v>0.89700000000000002</v>
      </c>
      <c r="I15">
        <v>0.98</v>
      </c>
      <c r="J15">
        <v>1.125</v>
      </c>
      <c r="K15" s="1">
        <f t="shared" si="0"/>
        <v>58170.250552050005</v>
      </c>
    </row>
    <row r="16" spans="1:11" x14ac:dyDescent="0.3">
      <c r="F16" t="s">
        <v>28</v>
      </c>
      <c r="G16" s="1">
        <f>C30</f>
        <v>2000000</v>
      </c>
      <c r="H16">
        <v>1</v>
      </c>
      <c r="I16">
        <v>1</v>
      </c>
      <c r="J16">
        <v>1</v>
      </c>
      <c r="K16" s="1">
        <f t="shared" si="0"/>
        <v>2000000</v>
      </c>
    </row>
    <row r="17" spans="1:11" x14ac:dyDescent="0.3">
      <c r="A17" t="s">
        <v>8</v>
      </c>
      <c r="B17" s="1">
        <v>12535.43</v>
      </c>
      <c r="F17" t="s">
        <v>29</v>
      </c>
      <c r="G17" s="1">
        <f>C35</f>
        <v>298073.45</v>
      </c>
      <c r="H17">
        <v>1</v>
      </c>
      <c r="I17">
        <v>1</v>
      </c>
      <c r="J17">
        <v>1</v>
      </c>
      <c r="K17" s="1">
        <f t="shared" si="0"/>
        <v>298073.45</v>
      </c>
    </row>
    <row r="18" spans="1:11" x14ac:dyDescent="0.3">
      <c r="A18" t="s">
        <v>9</v>
      </c>
      <c r="B18" s="2">
        <v>150</v>
      </c>
      <c r="F18" t="s">
        <v>30</v>
      </c>
      <c r="G18" s="1">
        <f>C40</f>
        <v>332052.38929999998</v>
      </c>
      <c r="H18">
        <v>0.89700000000000002</v>
      </c>
      <c r="I18">
        <v>0.98</v>
      </c>
      <c r="J18">
        <v>1.125</v>
      </c>
      <c r="K18" s="1">
        <f t="shared" si="0"/>
        <v>328380.72000531526</v>
      </c>
    </row>
    <row r="19" spans="1:11" x14ac:dyDescent="0.3">
      <c r="B19" s="2"/>
      <c r="F19" t="s">
        <v>34</v>
      </c>
      <c r="G19" s="1">
        <f>C45</f>
        <v>183767.8328</v>
      </c>
      <c r="H19">
        <v>0.89700000000000002</v>
      </c>
      <c r="I19">
        <v>0.98</v>
      </c>
      <c r="J19">
        <v>1.125</v>
      </c>
      <c r="K19" s="1">
        <f t="shared" si="0"/>
        <v>181735.81998881401</v>
      </c>
    </row>
    <row r="20" spans="1:11" x14ac:dyDescent="0.3">
      <c r="B20" s="2"/>
      <c r="K20" s="3">
        <f>SUM(K12:K19)</f>
        <v>78843523.972194672</v>
      </c>
    </row>
    <row r="21" spans="1:11" x14ac:dyDescent="0.3">
      <c r="B21" s="2"/>
    </row>
    <row r="22" spans="1:11" x14ac:dyDescent="0.3">
      <c r="B22" s="2"/>
      <c r="F22" t="s">
        <v>38</v>
      </c>
      <c r="G22" s="3">
        <f>C3</f>
        <v>32220000</v>
      </c>
    </row>
    <row r="23" spans="1:11" x14ac:dyDescent="0.3">
      <c r="B23" s="2"/>
    </row>
    <row r="24" spans="1:11" x14ac:dyDescent="0.3">
      <c r="A24" s="5" t="s">
        <v>13</v>
      </c>
      <c r="B24" s="5"/>
      <c r="C24" s="5"/>
      <c r="F24" t="s">
        <v>39</v>
      </c>
      <c r="G24" s="3">
        <f>G22+K20</f>
        <v>111063523.97219467</v>
      </c>
    </row>
    <row r="25" spans="1:11" x14ac:dyDescent="0.3">
      <c r="A25" t="s">
        <v>10</v>
      </c>
      <c r="C25" s="3">
        <f>B28*B27</f>
        <v>58820.66</v>
      </c>
    </row>
    <row r="27" spans="1:11" x14ac:dyDescent="0.3">
      <c r="A27" t="s">
        <v>11</v>
      </c>
      <c r="B27" s="1">
        <v>58820.66</v>
      </c>
    </row>
    <row r="28" spans="1:11" x14ac:dyDescent="0.3">
      <c r="A28" t="s">
        <v>12</v>
      </c>
      <c r="B28" s="2">
        <v>1</v>
      </c>
    </row>
    <row r="30" spans="1:11" x14ac:dyDescent="0.3">
      <c r="A30" t="s">
        <v>14</v>
      </c>
      <c r="C30" s="3">
        <f>B33*B32</f>
        <v>2000000</v>
      </c>
      <c r="F30" s="1"/>
    </row>
    <row r="32" spans="1:11" x14ac:dyDescent="0.3">
      <c r="A32" t="s">
        <v>15</v>
      </c>
      <c r="B32" s="1">
        <v>2000000</v>
      </c>
    </row>
    <row r="33" spans="1:3" x14ac:dyDescent="0.3">
      <c r="A33" t="s">
        <v>16</v>
      </c>
      <c r="B33" s="2">
        <v>1</v>
      </c>
    </row>
    <row r="35" spans="1:3" x14ac:dyDescent="0.3">
      <c r="A35" t="s">
        <v>17</v>
      </c>
      <c r="C35" s="3">
        <f>B37*B38</f>
        <v>298073.45</v>
      </c>
    </row>
    <row r="37" spans="1:3" x14ac:dyDescent="0.3">
      <c r="A37" t="s">
        <v>18</v>
      </c>
      <c r="B37" s="6">
        <v>298073.45</v>
      </c>
    </row>
    <row r="38" spans="1:3" x14ac:dyDescent="0.3">
      <c r="A38" t="s">
        <v>19</v>
      </c>
      <c r="B38" s="2">
        <v>1</v>
      </c>
    </row>
    <row r="40" spans="1:3" x14ac:dyDescent="0.3">
      <c r="A40" t="s">
        <v>21</v>
      </c>
      <c r="C40" s="3">
        <f>B42*B43</f>
        <v>332052.38929999998</v>
      </c>
    </row>
    <row r="42" spans="1:3" x14ac:dyDescent="0.3">
      <c r="A42" t="s">
        <v>20</v>
      </c>
      <c r="B42" s="1">
        <v>1594.03</v>
      </c>
    </row>
    <row r="43" spans="1:3" x14ac:dyDescent="0.3">
      <c r="A43" t="s">
        <v>22</v>
      </c>
      <c r="B43" s="2">
        <v>208.31</v>
      </c>
    </row>
    <row r="45" spans="1:3" x14ac:dyDescent="0.3">
      <c r="A45" t="s">
        <v>31</v>
      </c>
      <c r="C45" s="3">
        <f>B46*B47</f>
        <v>183767.8328</v>
      </c>
    </row>
    <row r="46" spans="1:3" x14ac:dyDescent="0.3">
      <c r="A46" t="s">
        <v>33</v>
      </c>
      <c r="B46" s="1">
        <v>4562.26</v>
      </c>
    </row>
    <row r="47" spans="1:3" x14ac:dyDescent="0.3">
      <c r="A47" t="s">
        <v>32</v>
      </c>
      <c r="B47" s="2">
        <f>20.14*2</f>
        <v>40.28</v>
      </c>
    </row>
  </sheetData>
  <mergeCells count="1">
    <mergeCell ref="A24:C2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Amyndra</dc:creator>
  <cp:lastModifiedBy>Amyndra</cp:lastModifiedBy>
  <dcterms:created xsi:type="dcterms:W3CDTF">2024-10-19T18:02:11Z</dcterms:created>
  <dcterms:modified xsi:type="dcterms:W3CDTF">2024-10-19T19:00:16Z</dcterms:modified>
</cp:coreProperties>
</file>