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ahi\Desktop\"/>
    </mc:Choice>
  </mc:AlternateContent>
  <bookViews>
    <workbookView xWindow="0" yWindow="0" windowWidth="23040" windowHeight="9072"/>
  </bookViews>
  <sheets>
    <sheet name="AVALUO DE MEJORA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5" i="1" l="1"/>
  <c r="J195" i="1" s="1"/>
  <c r="E195" i="1"/>
  <c r="I196" i="1"/>
  <c r="J196" i="1" s="1"/>
  <c r="E196" i="1"/>
  <c r="E197" i="1"/>
  <c r="I197" i="1"/>
  <c r="E189" i="1"/>
  <c r="I193" i="1"/>
  <c r="E193" i="1"/>
  <c r="I194" i="1"/>
  <c r="E194" i="1"/>
  <c r="I189" i="1"/>
  <c r="I188" i="1"/>
  <c r="E198" i="1" l="1"/>
  <c r="J194" i="1"/>
  <c r="J193" i="1"/>
  <c r="J189" i="1"/>
  <c r="J197" i="1"/>
  <c r="F183" i="1"/>
  <c r="J198" i="1" l="1"/>
  <c r="H210" i="1" s="1"/>
  <c r="E207" i="1"/>
  <c r="E188" i="1" l="1"/>
  <c r="D210" i="1" s="1"/>
  <c r="J207" i="1" l="1"/>
  <c r="J188" i="1"/>
  <c r="I240" i="1" l="1"/>
  <c r="I248" i="1"/>
  <c r="G36" i="1" s="1"/>
  <c r="I224" i="1" l="1"/>
</calcChain>
</file>

<file path=xl/sharedStrings.xml><?xml version="1.0" encoding="utf-8"?>
<sst xmlns="http://schemas.openxmlformats.org/spreadsheetml/2006/main" count="263" uniqueCount="241">
  <si>
    <t>AVALÚO</t>
  </si>
  <si>
    <t>FECHA</t>
  </si>
  <si>
    <t>INMUEBLE QUE SE VALUA</t>
  </si>
  <si>
    <t>UBICACIÓN</t>
  </si>
  <si>
    <t>PROPIETARIO</t>
  </si>
  <si>
    <t>VALUADOR</t>
  </si>
  <si>
    <t>ESPECIALIDAD</t>
  </si>
  <si>
    <t>FECHA DEL AVALUO</t>
  </si>
  <si>
    <t>LOTE</t>
  </si>
  <si>
    <t>MANZANA</t>
  </si>
  <si>
    <t>RÉGIMEN DE PROPIEDAD</t>
  </si>
  <si>
    <t>PROPÓSITO DEL AVALÚO</t>
  </si>
  <si>
    <t>CUENTA CATASTRAL</t>
  </si>
  <si>
    <t>CUENTA PREDIAL</t>
  </si>
  <si>
    <t>FOLIO REAL</t>
  </si>
  <si>
    <t>ESCRITURA</t>
  </si>
  <si>
    <t>CARACTERÍSTICAS URBANAS</t>
  </si>
  <si>
    <t>CLASIFICACIÓN DE ZONA</t>
  </si>
  <si>
    <t>TIPOS DE CONSTRUCCIÓN</t>
  </si>
  <si>
    <t>ÍNDICE DE SATURACIÓN</t>
  </si>
  <si>
    <t>POBLACIÓN</t>
  </si>
  <si>
    <t>USO DE SUELO</t>
  </si>
  <si>
    <t>SERVICIOS PÚBLICOS</t>
  </si>
  <si>
    <t xml:space="preserve">EQUIPAMIENTO URBANO </t>
  </si>
  <si>
    <t>TERRENO</t>
  </si>
  <si>
    <t>TRAMO DE CALLES TRANSVERSALES, LIMÍTROFES Y ORIENTACIÓN</t>
  </si>
  <si>
    <t>NORTE</t>
  </si>
  <si>
    <t>SUR</t>
  </si>
  <si>
    <t>ESTE</t>
  </si>
  <si>
    <t>OESTE</t>
  </si>
  <si>
    <t>MEDIDAS Y COLINDANCIAS DEL TERRENO</t>
  </si>
  <si>
    <t>TOPOGRAFIA Y CONFIG</t>
  </si>
  <si>
    <t>CARACT. PANORÁMICAS</t>
  </si>
  <si>
    <t>SERVIDUMRES Y RESTRICCIONES</t>
  </si>
  <si>
    <t>FALLAS</t>
  </si>
  <si>
    <t>GEORREFERENCIA</t>
  </si>
  <si>
    <t>DESCRIPCIÓN GRAL. DEL INMUEBLE</t>
  </si>
  <si>
    <t>SUPERFICIES</t>
  </si>
  <si>
    <t>CONTRUCCIÓN</t>
  </si>
  <si>
    <t xml:space="preserve">TIPO </t>
  </si>
  <si>
    <t>SUP. TERRENO</t>
  </si>
  <si>
    <t>FUENTE</t>
  </si>
  <si>
    <t>CONSIDERACIONES PREVIAS AL AVALÚO</t>
  </si>
  <si>
    <t xml:space="preserve">AMPLIACIÓN DE LA DESCRIPCIÓN DEL INMUEBLE </t>
  </si>
  <si>
    <t>METODOLOGÍA</t>
  </si>
  <si>
    <t xml:space="preserve">ENFOQUE DE COSTOS </t>
  </si>
  <si>
    <t>La valuación del terreno se estima de acuerdo a la investigación del mercado.</t>
  </si>
  <si>
    <t xml:space="preserve">Se aplica el criterio y tablas de Ross-Heidecke, para la estimación de los factores de depreciación </t>
  </si>
  <si>
    <t>Este enfoque considera un valor máximo del bien para el comprador con información pertinente, será la cantidad necesaria para construir o adquirir un nuevo bien de igual utilidad.Cuando el bien no es nuevo, el valor de reposición nuevo deberá ser ajustado de acuerdo a todos los metodos de apreciación y obsolescencia a la feha del avaluo.</t>
  </si>
  <si>
    <t>ENFOQUE DE INGRESOS (Valor de capitalización de rentas)</t>
  </si>
  <si>
    <t xml:space="preserve">Es el valor presente de beneficios futruros derivados de la propiedad y es generalmente medido a través de la capitalización de un nivel específico de ingresos </t>
  </si>
  <si>
    <t>ENFOQUE DE MERCADO (Valor comparativo del mercado)</t>
  </si>
  <si>
    <t>Es la cantidad estimada, en térmisnos monetarios a partir del análisis y comparación de bienes iguales o similares al bien objeto de estudio, que han sido vendidos o que se encuentran en proceso de venta en el mercado abierto.</t>
  </si>
  <si>
    <t>VALOR COMERCIAL</t>
  </si>
  <si>
    <t>Este análisis, para inmuebles especiales, se puede realizar comparando superficie de construcción, habitaciones de hotel, camas de hospital, etc.</t>
  </si>
  <si>
    <t>Es el precio mas probable en que se podría comercializar un bien, en las circunstancias prevalecientes a la fecha del avalúo, en un plazo razonable de exposición en una transacción llevada a cabo entre un oferente y un  demandante libres de presiones, bien informados y como resultado de ponderar el valor físico, el valor de capitalización de rentas y el valor de mercado del bien que se trate.</t>
  </si>
  <si>
    <t>COMENTARIOS GRALES., SUPUESTOS, EXCLUSIONES Y CONDICIONES LIMITANTES AL AVALUO</t>
  </si>
  <si>
    <t>El presente análisis presupone que no existe una restricción legal en cuanto a la posesión del bien y al uso lícito del mismo.</t>
  </si>
  <si>
    <t>Los valores de calle y de mercado se estiman con base en la homologación de los comparables obtenidos en la investigación del mercado inmobiliario de la zona de ubicación del inmueble y zonas de características similares. La homologación considera las condiciones del inmueble que se analiza.</t>
  </si>
  <si>
    <t xml:space="preserve">FACTORES DE HOMOLOGACIÓN EMPLEADOS </t>
  </si>
  <si>
    <t>SUP</t>
  </si>
  <si>
    <t>NEG</t>
  </si>
  <si>
    <t>FUB</t>
  </si>
  <si>
    <t>Superficie construida/terreno</t>
  </si>
  <si>
    <t>Factor de negociación</t>
  </si>
  <si>
    <t xml:space="preserve">Factor de ubicación dentro de la colonia </t>
  </si>
  <si>
    <t>Á. CONSTRUIDA</t>
  </si>
  <si>
    <t>CSP</t>
  </si>
  <si>
    <t>EC</t>
  </si>
  <si>
    <t>PROY</t>
  </si>
  <si>
    <t>Calidad de serv. Públicos</t>
  </si>
  <si>
    <t>Est. de conservación</t>
  </si>
  <si>
    <t>Calidad del proyecto</t>
  </si>
  <si>
    <t>trf  TIPO DE FRACC. - FACTORES DE ZONA</t>
  </si>
  <si>
    <t xml:space="preserve">TURISTA COMERCIAL </t>
  </si>
  <si>
    <t>TC</t>
  </si>
  <si>
    <t>COMERCIAL 1</t>
  </si>
  <si>
    <t>C1</t>
  </si>
  <si>
    <t>COMERCIAL 2</t>
  </si>
  <si>
    <t>C2</t>
  </si>
  <si>
    <t>RESIDENCIAL DE LUJO</t>
  </si>
  <si>
    <t>RL</t>
  </si>
  <si>
    <t>RESIDENSIAL DE 1</t>
  </si>
  <si>
    <t>R1</t>
  </si>
  <si>
    <t>RESIDENSIAL DE 2</t>
  </si>
  <si>
    <t>R2</t>
  </si>
  <si>
    <t xml:space="preserve">INTERES SOCIAL </t>
  </si>
  <si>
    <t>IS</t>
  </si>
  <si>
    <t>HABITACIÓN  POPULAR</t>
  </si>
  <si>
    <t>HP</t>
  </si>
  <si>
    <t>for = FACTOR DE FORMA</t>
  </si>
  <si>
    <t>REGULAR</t>
  </si>
  <si>
    <t>IRREGULAR 4L</t>
  </si>
  <si>
    <t>IRREGULAR +4L</t>
  </si>
  <si>
    <t>R</t>
  </si>
  <si>
    <t>I4L</t>
  </si>
  <si>
    <t>I+4L</t>
  </si>
  <si>
    <t xml:space="preserve">fesq = FACTOR DE ESQUINA </t>
  </si>
  <si>
    <t>top = FACTOR DE TOPOGRAFÍA</t>
  </si>
  <si>
    <t>INTERIOR</t>
  </si>
  <si>
    <t>MEDIANERO</t>
  </si>
  <si>
    <t>ESQUINA</t>
  </si>
  <si>
    <t>CABECERO</t>
  </si>
  <si>
    <t>MANZANERO</t>
  </si>
  <si>
    <t>INT</t>
  </si>
  <si>
    <t>MED</t>
  </si>
  <si>
    <t>ESQ</t>
  </si>
  <si>
    <t>CAB</t>
  </si>
  <si>
    <t>MAN</t>
  </si>
  <si>
    <t>PLANO</t>
  </si>
  <si>
    <t>ASCENDENTE</t>
  </si>
  <si>
    <t>DESCENDENTE</t>
  </si>
  <si>
    <t>ACCIDENTADO</t>
  </si>
  <si>
    <t>PL</t>
  </si>
  <si>
    <t>AS</t>
  </si>
  <si>
    <t>DE</t>
  </si>
  <si>
    <t>AC</t>
  </si>
  <si>
    <t>INVESTIGACIÓN DE MERCADO</t>
  </si>
  <si>
    <t>TERRENOS EN VENTA</t>
  </si>
  <si>
    <t>NO APLICA</t>
  </si>
  <si>
    <t xml:space="preserve">APLICACIÓN DEL ENFOQUE COMPARATIVO DEL MERCADO </t>
  </si>
  <si>
    <t>SUJETO</t>
  </si>
  <si>
    <t>vum$</t>
  </si>
  <si>
    <t>sup</t>
  </si>
  <si>
    <t>neg</t>
  </si>
  <si>
    <t>fub</t>
  </si>
  <si>
    <t>csp</t>
  </si>
  <si>
    <t>top</t>
  </si>
  <si>
    <t>for</t>
  </si>
  <si>
    <t>tfr</t>
  </si>
  <si>
    <t>Fesq</t>
  </si>
  <si>
    <t>factor de homologación</t>
  </si>
  <si>
    <t>valor unitario del terreno homologado</t>
  </si>
  <si>
    <t>superficie</t>
  </si>
  <si>
    <t>indiviso</t>
  </si>
  <si>
    <t>precio de mercado ponderado</t>
  </si>
  <si>
    <t xml:space="preserve">VALOR DEL TERRRENO </t>
  </si>
  <si>
    <t>APLICACIÓN DEL ENFOQUE DE COSTOS (VALOR FÍSICO O DIRECTO)</t>
  </si>
  <si>
    <t>FRACCIÓN</t>
  </si>
  <si>
    <t>UNICA</t>
  </si>
  <si>
    <t>ÁREA</t>
  </si>
  <si>
    <t>FACTOR</t>
  </si>
  <si>
    <t>VALOR U</t>
  </si>
  <si>
    <t xml:space="preserve">TOTAL </t>
  </si>
  <si>
    <t xml:space="preserve">VALOR DEL TERRENO </t>
  </si>
  <si>
    <t>CONSTRUCCIÓN ORIGINAL</t>
  </si>
  <si>
    <t>FRACC</t>
  </si>
  <si>
    <t>MEJORAS</t>
  </si>
  <si>
    <t>vrn</t>
  </si>
  <si>
    <t>valor de reposición nuevo</t>
  </si>
  <si>
    <t>valor de reposición neto</t>
  </si>
  <si>
    <t>VALOR UNIT.</t>
  </si>
  <si>
    <t xml:space="preserve">VALOR DE REPOSICIÓN NUEVO </t>
  </si>
  <si>
    <t>APLICACIÓN DE ENFOQUE DE INGRESOS (valor de capitalización de rentas)</t>
  </si>
  <si>
    <t xml:space="preserve">RESULTATO DE LA APLICACIÓN DEL ENFOQUE DE INGRESOS </t>
  </si>
  <si>
    <t>VALOR DE CAPITALIZACIÓN</t>
  </si>
  <si>
    <t>RESUMEN DE VALORES</t>
  </si>
  <si>
    <t>Enfoque comparativo de mercado (valor comparativo de mercado)</t>
  </si>
  <si>
    <t>Enfoque de costos (valor físico o directo, neto de reposición)</t>
  </si>
  <si>
    <t>Enfoque de ingresos (valor de capitalización de rentas)</t>
  </si>
  <si>
    <t>CONSIDERACIONES PREVIAS A LA CONCLUSIÓN</t>
  </si>
  <si>
    <t>DECLARACIONES</t>
  </si>
  <si>
    <t>PARA OBTENER EL VALOR DEL TERRENO, SE REALIZÓ LA INVESTIGACIÓN Y HOMOLOGACIÓN CON TERRENOS DE CARACTERÍSTICAS SIMILARES</t>
  </si>
  <si>
    <t>SE ESTIMA EL VALOR FÍSICO O DE REPOSICIÓN DEL INMUEBLE, FUNDADO EN ANÁLISIS DE COSTOS Y PRESUPUESTOS ACTUALIZADOS DE CONSTRUCCIONES ESPECIALES Y SIMILARES A LAS ESPECIFICADAS DEL INMUEBLE QUE SE ANALIZA PARA EL ENFOQUE DE MERCADO SE REALIZÓ INVESTIGACIÓN Y HOMOLOGACIÓN CON INMUEBLES SIMILARES EN LA LOCALIDAD.</t>
  </si>
  <si>
    <t>CONCLUSIÓN</t>
  </si>
  <si>
    <t xml:space="preserve">VALORES ACTUALES </t>
  </si>
  <si>
    <t>VALOR ACTUAL DE LAS MEJORAS</t>
  </si>
  <si>
    <t>VALOR REFERIDO A LAS MEJORAS</t>
  </si>
  <si>
    <t xml:space="preserve">NOMBRE: AMANDA ADAHI BRIBIESCA ROCHA </t>
  </si>
  <si>
    <t>CROQUIS</t>
  </si>
  <si>
    <t>REPORTE FOTOGRÁFICO</t>
  </si>
  <si>
    <t>AMANDA ADAHI BRIBIESCA ROCHA</t>
  </si>
  <si>
    <t>PRIVADA</t>
  </si>
  <si>
    <t>No.SOCIO VALUADORES</t>
  </si>
  <si>
    <t>OBJETO DEL AVALÚO</t>
  </si>
  <si>
    <t>ESTIMAR EL VALOR COMERCIAL DE LAS MEJORAS</t>
  </si>
  <si>
    <t>CÁLCULO DE I.S.R</t>
  </si>
  <si>
    <t>NO SE PROPORCIONO</t>
  </si>
  <si>
    <t>POPULAR</t>
  </si>
  <si>
    <t>CASAS UNIFAMILIARES</t>
  </si>
  <si>
    <t>MEIDA</t>
  </si>
  <si>
    <t>CONTAMINACIÓN AMB</t>
  </si>
  <si>
    <t>VIAS DE ACCESO E IMPORT</t>
  </si>
  <si>
    <t>HABITACIONAL</t>
  </si>
  <si>
    <t>205.5 M2</t>
  </si>
  <si>
    <t>200 M2</t>
  </si>
  <si>
    <t>PLANOS ARQUITECTÓNICOS</t>
  </si>
  <si>
    <t>USO ACTUAL</t>
  </si>
  <si>
    <t>ESPACIOS CONSTRUIDOS</t>
  </si>
  <si>
    <t>NUMERO DE NIVELES</t>
  </si>
  <si>
    <t>EDAD APROXIMADA</t>
  </si>
  <si>
    <t>VIDA UTIL REMANENTE</t>
  </si>
  <si>
    <t>ESTADO DE CONSERVACION</t>
  </si>
  <si>
    <t>CALIDAD DEL PROYECTO</t>
  </si>
  <si>
    <t>UNIDADES RENTABLES</t>
  </si>
  <si>
    <t>TERRENO REGULAR</t>
  </si>
  <si>
    <t>NINGUNA APARENTE</t>
  </si>
  <si>
    <t>NORMAL</t>
  </si>
  <si>
    <t>VISTA NORMAL</t>
  </si>
  <si>
    <t>BUENO</t>
  </si>
  <si>
    <t>18 DE OCTUBRE DEL 2024</t>
  </si>
  <si>
    <t>VALOR REFERIDO A FEBRERO 2020</t>
  </si>
  <si>
    <t>FRACCIONAMIENTO CAVALIA</t>
  </si>
  <si>
    <t>HABITACIONAL UNIFAMILIAR</t>
  </si>
  <si>
    <t>AV. EUGENIO GARZA ZADA</t>
  </si>
  <si>
    <t>21 54'0.062"N</t>
  </si>
  <si>
    <t>102 19¨38.492W</t>
  </si>
  <si>
    <t>X= 776138.01</t>
  </si>
  <si>
    <t>Y=2424163.72</t>
  </si>
  <si>
    <t>NORESTE</t>
  </si>
  <si>
    <t>SURESTE</t>
  </si>
  <si>
    <t>SUROESTE</t>
  </si>
  <si>
    <t>NOROESTE</t>
  </si>
  <si>
    <t>LINDA CON PREDIO DOCE</t>
  </si>
  <si>
    <t>LINDA DEL PREDIO DIEZ</t>
  </si>
  <si>
    <t>PRIETO AZABACHE</t>
  </si>
  <si>
    <t xml:space="preserve">LINDA CON AREA COMUN </t>
  </si>
  <si>
    <t>GRANO DE ORO</t>
  </si>
  <si>
    <t>C. PURA SANGRE</t>
  </si>
  <si>
    <t xml:space="preserve">CASA HABITACIÓN SE ENCUENTRA EN UN FRACCIONAMIENTO, CUENTA CON SALA, COMEDOR, COCINA, COCHERA,JARDIN, 3 HABITACIONES, SALA DE TV, AREA DE LAVADO, 3 BAÑOS COMPLETOS Y TERRAZA </t>
  </si>
  <si>
    <t>FIC</t>
  </si>
  <si>
    <t>FSIS</t>
  </si>
  <si>
    <t>FEE</t>
  </si>
  <si>
    <t>FR</t>
  </si>
  <si>
    <t>VRN</t>
  </si>
  <si>
    <t>PATIO</t>
  </si>
  <si>
    <t>INPC SEPTIEMBRE 2018</t>
  </si>
  <si>
    <t>INPC SEPTIEMBRE 2024</t>
  </si>
  <si>
    <t>NO SE ENCUENTRAN FALLAS DENTRO DEL PREDIO</t>
  </si>
  <si>
    <t>TERRENO CON CASA HABITACIÓN COMO MEJORA</t>
  </si>
  <si>
    <t>RESIDENCIAL</t>
  </si>
  <si>
    <t>VALORES REFERIDOS A SEPTIEMBRE 2018</t>
  </si>
  <si>
    <t>AVALUO PROYECTADO</t>
  </si>
  <si>
    <t>EL SOLICITANTE MANIFIESTA QUE LA NAVE ESTA EN PROCESO, EL VALOR SERA EL PROUECTADO YA QUE TERMINE EL PROCESO</t>
  </si>
  <si>
    <t>NAVE</t>
  </si>
  <si>
    <t>OFICINAS</t>
  </si>
  <si>
    <t>ADICIONAL</t>
  </si>
  <si>
    <t>BASCULA</t>
  </si>
  <si>
    <t>CASETA DE VIGILACIA</t>
  </si>
  <si>
    <t>SUBESTACION</t>
  </si>
  <si>
    <t xml:space="preserve">BARDA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</si>
</sst>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1" xfId="0" applyBorder="1" applyAlignment="1"/>
    <xf numFmtId="0" fontId="0" fillId="2" borderId="1" xfId="0" applyFill="1" applyBorder="1"/>
    <xf numFmtId="0" fontId="0" fillId="0" borderId="0" xfId="0" applyBorder="1" applyAlignment="1">
      <alignment horizontal="center"/>
    </xf>
    <xf numFmtId="2" fontId="0" fillId="0" borderId="1" xfId="0" applyNumberFormat="1" applyBorder="1"/>
    <xf numFmtId="0" fontId="0" fillId="2" borderId="1" xfId="0" applyFill="1" applyBorder="1" applyAlignment="1">
      <alignment wrapText="1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left"/>
    </xf>
    <xf numFmtId="0" fontId="0" fillId="3" borderId="1" xfId="0" applyFill="1" applyBorder="1"/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Fill="1" applyBorder="1"/>
    <xf numFmtId="44" fontId="0" fillId="0" borderId="1" xfId="1" applyFont="1" applyBorder="1"/>
    <xf numFmtId="2" fontId="0" fillId="0" borderId="1" xfId="0" applyNumberFormat="1" applyBorder="1" applyAlignment="1"/>
    <xf numFmtId="44" fontId="0" fillId="0" borderId="1" xfId="0" applyNumberFormat="1" applyBorder="1"/>
    <xf numFmtId="44" fontId="0" fillId="0" borderId="0" xfId="0" applyNumberFormat="1" applyBorder="1"/>
    <xf numFmtId="0" fontId="0" fillId="0" borderId="0" xfId="0" applyBorder="1"/>
    <xf numFmtId="0" fontId="0" fillId="0" borderId="1" xfId="1" applyNumberFormat="1" applyFont="1" applyBorder="1"/>
    <xf numFmtId="44" fontId="0" fillId="0" borderId="12" xfId="0" applyNumberFormat="1" applyBorder="1"/>
    <xf numFmtId="44" fontId="0" fillId="0" borderId="1" xfId="0" applyNumberFormat="1" applyBorder="1" applyAlignment="1">
      <alignment horizontal="center"/>
    </xf>
    <xf numFmtId="44" fontId="5" fillId="0" borderId="1" xfId="1" applyFont="1" applyFill="1" applyBorder="1"/>
    <xf numFmtId="6" fontId="5" fillId="0" borderId="1" xfId="1" applyNumberFormat="1" applyFont="1" applyFill="1" applyBorder="1"/>
    <xf numFmtId="0" fontId="5" fillId="0" borderId="1" xfId="0" applyFont="1" applyBorder="1"/>
    <xf numFmtId="8" fontId="5" fillId="0" borderId="1" xfId="1" applyNumberFormat="1" applyFont="1" applyFill="1" applyBorder="1"/>
    <xf numFmtId="44" fontId="0" fillId="0" borderId="0" xfId="0" applyNumberFormat="1"/>
    <xf numFmtId="0" fontId="0" fillId="0" borderId="0" xfId="0" applyFont="1" applyFill="1" applyBorder="1"/>
    <xf numFmtId="0" fontId="0" fillId="0" borderId="1" xfId="0" applyFill="1" applyBorder="1" applyAlignment="1">
      <alignment wrapText="1"/>
    </xf>
    <xf numFmtId="0" fontId="6" fillId="0" borderId="1" xfId="0" applyFont="1" applyBorder="1"/>
    <xf numFmtId="8" fontId="0" fillId="0" borderId="1" xfId="1" applyNumberFormat="1" applyFont="1" applyFill="1" applyBorder="1"/>
    <xf numFmtId="44" fontId="0" fillId="5" borderId="1" xfId="0" applyNumberFormat="1" applyFill="1" applyBorder="1"/>
    <xf numFmtId="0" fontId="0" fillId="2" borderId="1" xfId="0" applyFill="1" applyBorder="1" applyAlignment="1">
      <alignment horizontal="center"/>
    </xf>
    <xf numFmtId="44" fontId="0" fillId="0" borderId="0" xfId="1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0" xfId="0" applyAlignment="1">
      <alignment horizontal="left" wrapText="1"/>
    </xf>
    <xf numFmtId="44" fontId="0" fillId="5" borderId="1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4" fontId="1" fillId="0" borderId="3" xfId="0" applyNumberFormat="1" applyFont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4" fontId="0" fillId="3" borderId="5" xfId="1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51</xdr:row>
          <xdr:rowOff>175260</xdr:rowOff>
        </xdr:from>
        <xdr:to>
          <xdr:col>3</xdr:col>
          <xdr:colOff>632460</xdr:colOff>
          <xdr:row>53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AGUA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52</xdr:row>
          <xdr:rowOff>182880</xdr:rowOff>
        </xdr:from>
        <xdr:to>
          <xdr:col>3</xdr:col>
          <xdr:colOff>640080</xdr:colOff>
          <xdr:row>54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LUZ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54</xdr:row>
          <xdr:rowOff>0</xdr:rowOff>
        </xdr:from>
        <xdr:to>
          <xdr:col>3</xdr:col>
          <xdr:colOff>640080</xdr:colOff>
          <xdr:row>55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DRENAJE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54</xdr:row>
          <xdr:rowOff>182880</xdr:rowOff>
        </xdr:from>
        <xdr:to>
          <xdr:col>3</xdr:col>
          <xdr:colOff>647700</xdr:colOff>
          <xdr:row>56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TELÉFONO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52</xdr:row>
          <xdr:rowOff>22860</xdr:rowOff>
        </xdr:from>
        <xdr:to>
          <xdr:col>4</xdr:col>
          <xdr:colOff>975360</xdr:colOff>
          <xdr:row>53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GAS  NATURAL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52</xdr:row>
          <xdr:rowOff>182880</xdr:rowOff>
        </xdr:from>
        <xdr:to>
          <xdr:col>4</xdr:col>
          <xdr:colOff>967740</xdr:colOff>
          <xdr:row>54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TV POR 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53</xdr:row>
          <xdr:rowOff>175260</xdr:rowOff>
        </xdr:from>
        <xdr:to>
          <xdr:col>4</xdr:col>
          <xdr:colOff>632460</xdr:colOff>
          <xdr:row>55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54</xdr:row>
          <xdr:rowOff>175260</xdr:rowOff>
        </xdr:from>
        <xdr:to>
          <xdr:col>4</xdr:col>
          <xdr:colOff>845820</xdr:colOff>
          <xdr:row>56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VIGILANCIA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56</xdr:row>
          <xdr:rowOff>182880</xdr:rowOff>
        </xdr:from>
        <xdr:to>
          <xdr:col>3</xdr:col>
          <xdr:colOff>647700</xdr:colOff>
          <xdr:row>58</xdr:row>
          <xdr:rowOff>7620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PARQUES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58</xdr:row>
          <xdr:rowOff>0</xdr:rowOff>
        </xdr:from>
        <xdr:to>
          <xdr:col>3</xdr:col>
          <xdr:colOff>670560</xdr:colOff>
          <xdr:row>59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ESCUELAS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59</xdr:row>
          <xdr:rowOff>0</xdr:rowOff>
        </xdr:from>
        <xdr:to>
          <xdr:col>3</xdr:col>
          <xdr:colOff>746760</xdr:colOff>
          <xdr:row>60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HOSPITAL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59</xdr:row>
          <xdr:rowOff>175260</xdr:rowOff>
        </xdr:from>
        <xdr:to>
          <xdr:col>3</xdr:col>
          <xdr:colOff>670560</xdr:colOff>
          <xdr:row>61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GUARNIC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7620</xdr:rowOff>
        </xdr:from>
        <xdr:to>
          <xdr:col>4</xdr:col>
          <xdr:colOff>716280</xdr:colOff>
          <xdr:row>58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ABASTO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182880</xdr:rowOff>
        </xdr:from>
        <xdr:to>
          <xdr:col>4</xdr:col>
          <xdr:colOff>678180</xdr:colOff>
          <xdr:row>59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OFICINAS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59</xdr:row>
          <xdr:rowOff>0</xdr:rowOff>
        </xdr:from>
        <xdr:to>
          <xdr:col>4</xdr:col>
          <xdr:colOff>670560</xdr:colOff>
          <xdr:row>60</xdr:row>
          <xdr:rowOff>30480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PAVIMENTOS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59</xdr:row>
          <xdr:rowOff>182880</xdr:rowOff>
        </xdr:from>
        <xdr:to>
          <xdr:col>4</xdr:col>
          <xdr:colOff>868680</xdr:colOff>
          <xdr:row>61</xdr:row>
          <xdr:rowOff>7620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BANQUETAS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548415</xdr:colOff>
      <xdr:row>267</xdr:row>
      <xdr:rowOff>17929</xdr:rowOff>
    </xdr:from>
    <xdr:to>
      <xdr:col>8</xdr:col>
      <xdr:colOff>648008</xdr:colOff>
      <xdr:row>285</xdr:row>
      <xdr:rowOff>170329</xdr:rowOff>
    </xdr:to>
    <xdr:pic>
      <xdr:nvPicPr>
        <xdr:cNvPr id="27" name="Imagen 26" descr="http://www.teravalor.com/costosmv/imagenes/caval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4603" y="52586964"/>
          <a:ext cx="6292924" cy="3379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482960</xdr:colOff>
      <xdr:row>4</xdr:row>
      <xdr:rowOff>27898</xdr:rowOff>
    </xdr:from>
    <xdr:to>
      <xdr:col>7</xdr:col>
      <xdr:colOff>182452</xdr:colOff>
      <xdr:row>13</xdr:row>
      <xdr:rowOff>177347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29439" y="757701"/>
          <a:ext cx="3466562" cy="1791505"/>
        </a:xfrm>
        <a:prstGeom prst="rect">
          <a:avLst/>
        </a:prstGeom>
      </xdr:spPr>
    </xdr:pic>
    <xdr:clientData/>
  </xdr:twoCellAnchor>
  <xdr:twoCellAnchor editAs="oneCell">
    <xdr:from>
      <xdr:col>1</xdr:col>
      <xdr:colOff>64394</xdr:colOff>
      <xdr:row>288</xdr:row>
      <xdr:rowOff>20775</xdr:rowOff>
    </xdr:from>
    <xdr:to>
      <xdr:col>3</xdr:col>
      <xdr:colOff>882059</xdr:colOff>
      <xdr:row>299</xdr:row>
      <xdr:rowOff>75126</xdr:rowOff>
    </xdr:to>
    <xdr:pic>
      <xdr:nvPicPr>
        <xdr:cNvPr id="34" name="Imagen 33" descr="http://www.teravalor.com/costosmv/descargas/nave/001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09" y="57127845"/>
          <a:ext cx="2760229" cy="2061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965915</xdr:colOff>
      <xdr:row>288</xdr:row>
      <xdr:rowOff>15243</xdr:rowOff>
    </xdr:from>
    <xdr:to>
      <xdr:col>6</xdr:col>
      <xdr:colOff>360442</xdr:colOff>
      <xdr:row>299</xdr:row>
      <xdr:rowOff>64394</xdr:rowOff>
    </xdr:to>
    <xdr:pic>
      <xdr:nvPicPr>
        <xdr:cNvPr id="35" name="Imagen 34" descr="http://www.teravalor.com/costosmv/descargas/nave/006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2394" y="57122313"/>
          <a:ext cx="2753766" cy="2056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21466</xdr:colOff>
      <xdr:row>288</xdr:row>
      <xdr:rowOff>45576</xdr:rowOff>
    </xdr:from>
    <xdr:to>
      <xdr:col>9</xdr:col>
      <xdr:colOff>1248713</xdr:colOff>
      <xdr:row>299</xdr:row>
      <xdr:rowOff>28860</xdr:rowOff>
    </xdr:to>
    <xdr:pic>
      <xdr:nvPicPr>
        <xdr:cNvPr id="36" name="Imagen 35" descr="http://www.teravalor.com/costosmv/descargas/nave/011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015" y="58064900"/>
          <a:ext cx="2665388" cy="199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K288"/>
  <sheetViews>
    <sheetView tabSelected="1" topLeftCell="A184" zoomScale="71" zoomScaleNormal="100" workbookViewId="0">
      <selection activeCell="J79" sqref="J79"/>
    </sheetView>
  </sheetViews>
  <sheetFormatPr baseColWidth="10" defaultRowHeight="14.4" x14ac:dyDescent="0.3"/>
  <cols>
    <col min="1" max="1" width="3" customWidth="1"/>
    <col min="2" max="2" width="16.77734375" customWidth="1"/>
    <col min="3" max="3" width="11.5546875" customWidth="1"/>
    <col min="4" max="4" width="15.44140625" customWidth="1"/>
    <col min="5" max="5" width="17" customWidth="1"/>
    <col min="6" max="6" width="16.44140625" customWidth="1"/>
    <col min="7" max="7" width="5.88671875" customWidth="1"/>
    <col min="8" max="8" width="7.33203125" customWidth="1"/>
    <col min="9" max="9" width="13.5546875" customWidth="1"/>
    <col min="10" max="10" width="20.21875" customWidth="1"/>
    <col min="11" max="11" width="3.5546875" customWidth="1"/>
    <col min="12" max="12" width="11.44140625" customWidth="1"/>
  </cols>
  <sheetData>
    <row r="1" spans="1:10" x14ac:dyDescent="0.3">
      <c r="A1" t="s">
        <v>0</v>
      </c>
      <c r="C1" s="19">
        <v>1</v>
      </c>
    </row>
    <row r="2" spans="1:10" x14ac:dyDescent="0.3">
      <c r="A2" t="s">
        <v>1</v>
      </c>
      <c r="C2" t="s">
        <v>200</v>
      </c>
    </row>
    <row r="3" spans="1:10" x14ac:dyDescent="0.3">
      <c r="B3" s="54" t="s">
        <v>232</v>
      </c>
      <c r="C3" s="54"/>
      <c r="D3" s="54"/>
      <c r="E3" s="54"/>
      <c r="F3" s="54"/>
      <c r="G3" s="54"/>
      <c r="H3" s="54"/>
      <c r="I3" s="54"/>
      <c r="J3" s="54"/>
    </row>
    <row r="4" spans="1:10" x14ac:dyDescent="0.3">
      <c r="A4" s="1"/>
      <c r="B4" s="54"/>
      <c r="C4" s="54"/>
      <c r="D4" s="54"/>
      <c r="E4" s="54"/>
      <c r="F4" s="54"/>
      <c r="G4" s="54"/>
      <c r="H4" s="54"/>
      <c r="I4" s="54"/>
      <c r="J4" s="54"/>
    </row>
    <row r="15" spans="1:10" x14ac:dyDescent="0.3">
      <c r="A15">
        <v>1</v>
      </c>
      <c r="B15" s="54" t="s">
        <v>2</v>
      </c>
      <c r="C15" s="54"/>
      <c r="D15" s="54"/>
      <c r="E15" s="54"/>
      <c r="F15" s="54"/>
      <c r="G15" s="54"/>
      <c r="H15" s="54"/>
      <c r="I15" s="54"/>
      <c r="J15" s="54"/>
    </row>
    <row r="16" spans="1:10" x14ac:dyDescent="0.3">
      <c r="B16" s="54" t="s">
        <v>229</v>
      </c>
      <c r="C16" s="54"/>
      <c r="D16" s="54"/>
      <c r="E16" s="54"/>
      <c r="F16" s="54"/>
      <c r="G16" s="54"/>
      <c r="H16" s="54"/>
      <c r="I16" s="54"/>
      <c r="J16" s="54"/>
    </row>
    <row r="17" spans="2:10" x14ac:dyDescent="0.3">
      <c r="B17" s="54"/>
      <c r="C17" s="54"/>
      <c r="D17" s="54"/>
      <c r="E17" s="54"/>
      <c r="F17" s="54"/>
      <c r="G17" s="54"/>
      <c r="H17" s="54"/>
      <c r="I17" s="54"/>
      <c r="J17" s="54"/>
    </row>
    <row r="19" spans="2:10" x14ac:dyDescent="0.3">
      <c r="B19" s="8" t="s">
        <v>3</v>
      </c>
      <c r="C19" t="s">
        <v>202</v>
      </c>
    </row>
    <row r="20" spans="2:10" x14ac:dyDescent="0.3">
      <c r="B20" s="6" t="s">
        <v>4</v>
      </c>
    </row>
    <row r="21" spans="2:10" x14ac:dyDescent="0.3">
      <c r="B21" s="6" t="s">
        <v>5</v>
      </c>
      <c r="C21" t="s">
        <v>171</v>
      </c>
    </row>
    <row r="22" spans="2:10" ht="29.25" customHeight="1" x14ac:dyDescent="0.3">
      <c r="B22" s="9" t="s">
        <v>173</v>
      </c>
    </row>
    <row r="23" spans="2:10" x14ac:dyDescent="0.3">
      <c r="B23" s="6" t="s">
        <v>6</v>
      </c>
    </row>
    <row r="24" spans="2:10" ht="28.8" x14ac:dyDescent="0.3">
      <c r="B24" s="9" t="s">
        <v>7</v>
      </c>
      <c r="C24" t="s">
        <v>200</v>
      </c>
    </row>
    <row r="25" spans="2:10" x14ac:dyDescent="0.3">
      <c r="B25" s="6" t="s">
        <v>8</v>
      </c>
      <c r="C25">
        <v>523</v>
      </c>
      <c r="D25" s="6" t="s">
        <v>9</v>
      </c>
    </row>
    <row r="26" spans="2:10" ht="16.5" customHeight="1" x14ac:dyDescent="0.3">
      <c r="B26" s="9" t="s">
        <v>10</v>
      </c>
      <c r="C26" t="s">
        <v>172</v>
      </c>
    </row>
    <row r="27" spans="2:10" ht="28.8" x14ac:dyDescent="0.3">
      <c r="B27" s="9" t="s">
        <v>174</v>
      </c>
      <c r="C27" t="s">
        <v>175</v>
      </c>
    </row>
    <row r="28" spans="2:10" ht="28.8" x14ac:dyDescent="0.3">
      <c r="B28" s="9" t="s">
        <v>11</v>
      </c>
      <c r="C28" t="s">
        <v>176</v>
      </c>
    </row>
    <row r="29" spans="2:10" ht="28.8" x14ac:dyDescent="0.3">
      <c r="B29" s="9" t="s">
        <v>12</v>
      </c>
    </row>
    <row r="30" spans="2:10" ht="28.8" x14ac:dyDescent="0.3">
      <c r="B30" s="9" t="s">
        <v>13</v>
      </c>
    </row>
    <row r="31" spans="2:10" x14ac:dyDescent="0.3">
      <c r="B31" s="6" t="s">
        <v>14</v>
      </c>
    </row>
    <row r="32" spans="2:10" x14ac:dyDescent="0.3">
      <c r="B32" s="6" t="s">
        <v>15</v>
      </c>
      <c r="C32" t="s">
        <v>177</v>
      </c>
    </row>
    <row r="36" spans="1:10" x14ac:dyDescent="0.3">
      <c r="B36" s="72" t="s">
        <v>201</v>
      </c>
      <c r="C36" s="73"/>
      <c r="D36" s="73"/>
      <c r="E36" s="73"/>
      <c r="F36" s="74"/>
      <c r="G36" s="75">
        <f>I248</f>
        <v>0</v>
      </c>
      <c r="H36" s="73"/>
      <c r="I36" s="74"/>
    </row>
    <row r="41" spans="1:10" x14ac:dyDescent="0.3">
      <c r="A41">
        <v>2</v>
      </c>
      <c r="B41" s="54" t="s">
        <v>16</v>
      </c>
      <c r="C41" s="54"/>
      <c r="D41" s="54"/>
      <c r="E41" s="54"/>
      <c r="F41" s="54"/>
      <c r="G41" s="54"/>
      <c r="H41" s="54"/>
      <c r="I41" s="54"/>
      <c r="J41" s="54"/>
    </row>
    <row r="42" spans="1:10" x14ac:dyDescent="0.3">
      <c r="B42" s="54"/>
      <c r="C42" s="54"/>
      <c r="D42" s="54"/>
      <c r="E42" s="54"/>
      <c r="F42" s="54"/>
      <c r="G42" s="54"/>
      <c r="H42" s="54"/>
      <c r="I42" s="54"/>
      <c r="J42" s="54"/>
    </row>
    <row r="44" spans="1:10" x14ac:dyDescent="0.3">
      <c r="B44" s="6" t="s">
        <v>17</v>
      </c>
      <c r="D44" s="2" t="s">
        <v>178</v>
      </c>
    </row>
    <row r="45" spans="1:10" x14ac:dyDescent="0.3">
      <c r="B45" s="6" t="s">
        <v>18</v>
      </c>
      <c r="D45" s="2" t="s">
        <v>179</v>
      </c>
    </row>
    <row r="46" spans="1:10" x14ac:dyDescent="0.3">
      <c r="B46" s="6" t="s">
        <v>19</v>
      </c>
      <c r="D46" s="17">
        <v>0.9</v>
      </c>
    </row>
    <row r="47" spans="1:10" x14ac:dyDescent="0.3">
      <c r="B47" s="6" t="s">
        <v>20</v>
      </c>
      <c r="D47" s="2" t="s">
        <v>180</v>
      </c>
    </row>
    <row r="48" spans="1:10" x14ac:dyDescent="0.3">
      <c r="B48" s="6" t="s">
        <v>181</v>
      </c>
      <c r="D48" s="2" t="s">
        <v>197</v>
      </c>
    </row>
    <row r="49" spans="1:10" x14ac:dyDescent="0.3">
      <c r="B49" s="6" t="s">
        <v>21</v>
      </c>
      <c r="D49" s="2" t="s">
        <v>203</v>
      </c>
    </row>
    <row r="50" spans="1:10" x14ac:dyDescent="0.3">
      <c r="B50" s="6" t="s">
        <v>182</v>
      </c>
      <c r="D50" s="58" t="s">
        <v>204</v>
      </c>
      <c r="E50" s="58"/>
    </row>
    <row r="51" spans="1:10" ht="4.2" customHeight="1" x14ac:dyDescent="0.3">
      <c r="D51" s="58"/>
      <c r="E51" s="58"/>
    </row>
    <row r="52" spans="1:10" x14ac:dyDescent="0.3">
      <c r="B52" s="6" t="s">
        <v>22</v>
      </c>
    </row>
    <row r="53" spans="1:10" x14ac:dyDescent="0.3">
      <c r="D53" s="2"/>
    </row>
    <row r="54" spans="1:10" x14ac:dyDescent="0.3">
      <c r="D54" s="2"/>
    </row>
    <row r="55" spans="1:10" x14ac:dyDescent="0.3">
      <c r="D55" s="2"/>
    </row>
    <row r="56" spans="1:10" x14ac:dyDescent="0.3">
      <c r="D56" s="2"/>
    </row>
    <row r="57" spans="1:10" x14ac:dyDescent="0.3">
      <c r="B57" s="6" t="s">
        <v>23</v>
      </c>
    </row>
    <row r="58" spans="1:10" x14ac:dyDescent="0.3">
      <c r="D58" s="2"/>
    </row>
    <row r="59" spans="1:10" x14ac:dyDescent="0.3">
      <c r="D59" s="2"/>
    </row>
    <row r="60" spans="1:10" x14ac:dyDescent="0.3">
      <c r="D60" s="2"/>
    </row>
    <row r="61" spans="1:10" x14ac:dyDescent="0.3">
      <c r="D61" s="2"/>
    </row>
    <row r="63" spans="1:10" x14ac:dyDescent="0.3">
      <c r="A63">
        <v>3</v>
      </c>
      <c r="B63" s="54" t="s">
        <v>24</v>
      </c>
      <c r="C63" s="54"/>
      <c r="D63" s="54"/>
      <c r="E63" s="54"/>
      <c r="F63" s="54"/>
      <c r="G63" s="54"/>
      <c r="H63" s="54"/>
      <c r="I63" s="54"/>
      <c r="J63" s="54"/>
    </row>
    <row r="64" spans="1:10" x14ac:dyDescent="0.3">
      <c r="B64" s="54"/>
      <c r="C64" s="54"/>
      <c r="D64" s="54"/>
      <c r="E64" s="54"/>
      <c r="F64" s="54"/>
      <c r="G64" s="54"/>
      <c r="H64" s="54"/>
      <c r="I64" s="54"/>
      <c r="J64" s="54"/>
    </row>
    <row r="66" spans="2:10" x14ac:dyDescent="0.3">
      <c r="B66" s="54" t="s">
        <v>25</v>
      </c>
      <c r="C66" s="54"/>
      <c r="D66" s="54"/>
      <c r="E66" s="54"/>
      <c r="F66" s="54"/>
      <c r="G66" s="54"/>
      <c r="H66" s="54"/>
      <c r="I66" s="54"/>
      <c r="J66" s="54"/>
    </row>
    <row r="67" spans="2:10" x14ac:dyDescent="0.3">
      <c r="B67" s="7" t="s">
        <v>26</v>
      </c>
      <c r="C67" s="55" t="s">
        <v>217</v>
      </c>
      <c r="D67" s="55"/>
      <c r="E67" s="55"/>
      <c r="F67" s="55"/>
      <c r="G67" s="55"/>
      <c r="H67" s="55"/>
      <c r="I67" s="55"/>
      <c r="J67" s="55"/>
    </row>
    <row r="68" spans="2:10" x14ac:dyDescent="0.3">
      <c r="B68" s="7" t="s">
        <v>27</v>
      </c>
      <c r="C68" s="55" t="s">
        <v>119</v>
      </c>
      <c r="D68" s="55"/>
      <c r="E68" s="55"/>
      <c r="F68" s="55"/>
      <c r="G68" s="55"/>
      <c r="H68" s="55"/>
      <c r="I68" s="55"/>
      <c r="J68" s="55"/>
    </row>
    <row r="69" spans="2:10" x14ac:dyDescent="0.3">
      <c r="B69" s="7" t="s">
        <v>28</v>
      </c>
      <c r="C69" s="55" t="s">
        <v>218</v>
      </c>
      <c r="D69" s="55"/>
      <c r="E69" s="55"/>
      <c r="F69" s="55"/>
      <c r="G69" s="55"/>
      <c r="H69" s="55"/>
      <c r="I69" s="55"/>
      <c r="J69" s="55"/>
    </row>
    <row r="70" spans="2:10" x14ac:dyDescent="0.3">
      <c r="B70" s="7" t="s">
        <v>29</v>
      </c>
      <c r="C70" s="55" t="s">
        <v>119</v>
      </c>
      <c r="D70" s="55"/>
      <c r="E70" s="55"/>
      <c r="F70" s="55"/>
      <c r="G70" s="55"/>
      <c r="H70" s="55"/>
      <c r="I70" s="55"/>
      <c r="J70" s="55"/>
    </row>
    <row r="72" spans="2:10" x14ac:dyDescent="0.3">
      <c r="B72" s="54" t="s">
        <v>30</v>
      </c>
      <c r="C72" s="54"/>
      <c r="D72" s="54"/>
      <c r="E72" s="54"/>
      <c r="F72" s="54"/>
      <c r="G72" s="54"/>
      <c r="H72" s="54"/>
      <c r="I72" s="54"/>
      <c r="J72" s="54"/>
    </row>
    <row r="73" spans="2:10" x14ac:dyDescent="0.3">
      <c r="B73" s="7" t="s">
        <v>209</v>
      </c>
      <c r="C73" s="10">
        <v>8.3800000000000008</v>
      </c>
      <c r="D73" s="78" t="s">
        <v>214</v>
      </c>
      <c r="E73" s="79"/>
      <c r="F73" s="79"/>
      <c r="G73" s="79"/>
      <c r="H73" s="79"/>
      <c r="I73" s="79"/>
      <c r="J73" s="80"/>
    </row>
    <row r="74" spans="2:10" x14ac:dyDescent="0.3">
      <c r="B74" s="7" t="s">
        <v>210</v>
      </c>
      <c r="C74" s="25">
        <v>17</v>
      </c>
      <c r="D74" s="78" t="s">
        <v>213</v>
      </c>
      <c r="E74" s="79"/>
      <c r="F74" s="79"/>
      <c r="G74" s="79"/>
      <c r="H74" s="79"/>
      <c r="I74" s="79"/>
      <c r="J74" s="80"/>
    </row>
    <row r="75" spans="2:10" x14ac:dyDescent="0.3">
      <c r="B75" s="7" t="s">
        <v>211</v>
      </c>
      <c r="C75" s="25">
        <v>11</v>
      </c>
      <c r="D75" s="78" t="s">
        <v>215</v>
      </c>
      <c r="E75" s="79"/>
      <c r="F75" s="79"/>
      <c r="G75" s="79"/>
      <c r="H75" s="79"/>
      <c r="I75" s="79"/>
      <c r="J75" s="80"/>
    </row>
    <row r="76" spans="2:10" x14ac:dyDescent="0.3">
      <c r="B76" s="7" t="s">
        <v>212</v>
      </c>
      <c r="C76" s="10">
        <v>13.96</v>
      </c>
      <c r="D76" s="78" t="s">
        <v>216</v>
      </c>
      <c r="E76" s="79"/>
      <c r="F76" s="79"/>
      <c r="G76" s="79"/>
      <c r="H76" s="79"/>
      <c r="I76" s="79"/>
      <c r="J76" s="80"/>
    </row>
    <row r="78" spans="2:10" x14ac:dyDescent="0.3">
      <c r="B78" s="6" t="s">
        <v>31</v>
      </c>
      <c r="C78" s="6"/>
      <c r="E78" t="s">
        <v>195</v>
      </c>
    </row>
    <row r="79" spans="2:10" x14ac:dyDescent="0.3">
      <c r="B79" s="6" t="s">
        <v>32</v>
      </c>
      <c r="C79" s="6"/>
      <c r="E79" t="s">
        <v>198</v>
      </c>
    </row>
    <row r="80" spans="2:10" x14ac:dyDescent="0.3">
      <c r="B80" s="6" t="s">
        <v>33</v>
      </c>
      <c r="C80" s="6"/>
      <c r="E80" t="s">
        <v>196</v>
      </c>
    </row>
    <row r="82" spans="1:10" x14ac:dyDescent="0.3">
      <c r="B82" s="51" t="s">
        <v>34</v>
      </c>
      <c r="C82" s="52"/>
      <c r="D82" s="52"/>
      <c r="E82" s="53"/>
    </row>
    <row r="83" spans="1:10" x14ac:dyDescent="0.3">
      <c r="B83" s="37" t="s">
        <v>228</v>
      </c>
    </row>
    <row r="85" spans="1:10" x14ac:dyDescent="0.3">
      <c r="B85" s="51" t="s">
        <v>35</v>
      </c>
      <c r="C85" s="52"/>
      <c r="D85" s="52"/>
      <c r="E85" s="53"/>
    </row>
    <row r="86" spans="1:10" x14ac:dyDescent="0.3">
      <c r="B86" t="s">
        <v>207</v>
      </c>
      <c r="C86" t="s">
        <v>208</v>
      </c>
    </row>
    <row r="87" spans="1:10" x14ac:dyDescent="0.3">
      <c r="B87" t="s">
        <v>205</v>
      </c>
      <c r="C87" t="s">
        <v>206</v>
      </c>
    </row>
    <row r="88" spans="1:10" x14ac:dyDescent="0.3">
      <c r="A88">
        <v>4</v>
      </c>
      <c r="B88" s="54" t="s">
        <v>36</v>
      </c>
      <c r="C88" s="54"/>
      <c r="D88" s="54"/>
      <c r="E88" s="54"/>
      <c r="F88" s="54"/>
      <c r="G88" s="54"/>
      <c r="H88" s="54"/>
      <c r="I88" s="54"/>
      <c r="J88" s="54"/>
    </row>
    <row r="89" spans="1:10" x14ac:dyDescent="0.3">
      <c r="B89" s="54"/>
      <c r="C89" s="54"/>
      <c r="D89" s="54"/>
      <c r="E89" s="54"/>
      <c r="F89" s="54"/>
      <c r="G89" s="54"/>
      <c r="H89" s="54"/>
      <c r="I89" s="54"/>
      <c r="J89" s="54"/>
    </row>
    <row r="90" spans="1:10" x14ac:dyDescent="0.3">
      <c r="B90" s="54" t="s">
        <v>37</v>
      </c>
      <c r="C90" s="54"/>
      <c r="D90" s="54"/>
      <c r="E90" s="54"/>
      <c r="F90" s="54"/>
      <c r="G90" s="54"/>
      <c r="H90" s="54"/>
      <c r="I90" s="54"/>
      <c r="J90" s="54"/>
    </row>
    <row r="91" spans="1:10" x14ac:dyDescent="0.3">
      <c r="E91" s="6" t="s">
        <v>187</v>
      </c>
      <c r="H91" t="s">
        <v>183</v>
      </c>
    </row>
    <row r="92" spans="1:10" x14ac:dyDescent="0.3">
      <c r="B92" s="6" t="s">
        <v>38</v>
      </c>
      <c r="E92" s="6" t="s">
        <v>188</v>
      </c>
      <c r="H92">
        <v>0</v>
      </c>
    </row>
    <row r="93" spans="1:10" x14ac:dyDescent="0.3">
      <c r="B93" s="6" t="s">
        <v>39</v>
      </c>
      <c r="C93" t="s">
        <v>230</v>
      </c>
      <c r="E93" s="6" t="s">
        <v>189</v>
      </c>
      <c r="H93">
        <v>3</v>
      </c>
    </row>
    <row r="94" spans="1:10" x14ac:dyDescent="0.3">
      <c r="B94" s="6" t="s">
        <v>66</v>
      </c>
      <c r="C94" t="s">
        <v>184</v>
      </c>
      <c r="E94" s="6" t="s">
        <v>190</v>
      </c>
      <c r="H94">
        <v>4</v>
      </c>
    </row>
    <row r="95" spans="1:10" x14ac:dyDescent="0.3">
      <c r="B95" s="6" t="s">
        <v>40</v>
      </c>
      <c r="C95" t="s">
        <v>185</v>
      </c>
      <c r="E95" s="6" t="s">
        <v>191</v>
      </c>
      <c r="H95">
        <v>56</v>
      </c>
    </row>
    <row r="96" spans="1:10" x14ac:dyDescent="0.3">
      <c r="B96" s="6" t="s">
        <v>41</v>
      </c>
      <c r="C96" t="s">
        <v>186</v>
      </c>
      <c r="E96" s="6" t="s">
        <v>192</v>
      </c>
      <c r="H96" t="s">
        <v>199</v>
      </c>
    </row>
    <row r="97" spans="1:11" x14ac:dyDescent="0.3">
      <c r="E97" s="6" t="s">
        <v>193</v>
      </c>
      <c r="H97" t="s">
        <v>199</v>
      </c>
    </row>
    <row r="98" spans="1:11" x14ac:dyDescent="0.3">
      <c r="E98" s="6" t="s">
        <v>194</v>
      </c>
      <c r="H98">
        <v>1</v>
      </c>
    </row>
    <row r="99" spans="1:11" x14ac:dyDescent="0.3">
      <c r="A99">
        <v>5</v>
      </c>
      <c r="B99" s="54" t="s">
        <v>42</v>
      </c>
      <c r="C99" s="54"/>
      <c r="D99" s="54"/>
      <c r="E99" s="54"/>
      <c r="F99" s="54"/>
      <c r="G99" s="54"/>
      <c r="H99" s="54"/>
      <c r="I99" s="54"/>
      <c r="J99" s="54"/>
    </row>
    <row r="100" spans="1:11" x14ac:dyDescent="0.3">
      <c r="B100" s="54"/>
      <c r="C100" s="54"/>
      <c r="D100" s="54"/>
      <c r="E100" s="54"/>
      <c r="F100" s="54"/>
      <c r="G100" s="54"/>
      <c r="H100" s="54"/>
      <c r="I100" s="54"/>
      <c r="J100" s="54"/>
    </row>
    <row r="102" spans="1:11" x14ac:dyDescent="0.3">
      <c r="B102" s="54" t="s">
        <v>43</v>
      </c>
      <c r="C102" s="54"/>
      <c r="D102" s="54"/>
      <c r="E102" s="54"/>
      <c r="F102" s="54"/>
      <c r="G102" s="54"/>
      <c r="H102" s="54"/>
      <c r="I102" s="54"/>
      <c r="J102" s="54"/>
    </row>
    <row r="104" spans="1:11" x14ac:dyDescent="0.3">
      <c r="B104" s="70" t="s">
        <v>219</v>
      </c>
      <c r="C104" s="70"/>
      <c r="D104" s="70"/>
      <c r="E104" s="70"/>
      <c r="F104" s="70"/>
      <c r="G104" s="70"/>
      <c r="H104" s="70"/>
      <c r="I104" s="70"/>
      <c r="J104" s="70"/>
    </row>
    <row r="105" spans="1:11" x14ac:dyDescent="0.3">
      <c r="B105" s="70"/>
      <c r="C105" s="70"/>
      <c r="D105" s="70"/>
      <c r="E105" s="70"/>
      <c r="F105" s="70"/>
      <c r="G105" s="70"/>
      <c r="H105" s="70"/>
      <c r="I105" s="70"/>
      <c r="J105" s="70"/>
    </row>
    <row r="106" spans="1:11" x14ac:dyDescent="0.3">
      <c r="B106" s="70" t="s">
        <v>233</v>
      </c>
      <c r="C106" s="70"/>
      <c r="D106" s="70"/>
      <c r="E106" s="70"/>
      <c r="F106" s="70"/>
      <c r="G106" s="70"/>
      <c r="H106" s="70"/>
      <c r="I106" s="70"/>
      <c r="J106" s="70"/>
    </row>
    <row r="107" spans="1:11" x14ac:dyDescent="0.3">
      <c r="B107" s="70"/>
      <c r="C107" s="70"/>
      <c r="D107" s="70"/>
      <c r="E107" s="70"/>
      <c r="F107" s="70"/>
      <c r="G107" s="70"/>
      <c r="H107" s="70"/>
      <c r="I107" s="70"/>
      <c r="J107" s="70"/>
    </row>
    <row r="109" spans="1:11" x14ac:dyDescent="0.3">
      <c r="B109" s="54" t="s">
        <v>44</v>
      </c>
      <c r="C109" s="54"/>
      <c r="D109" s="54"/>
      <c r="E109" s="54"/>
      <c r="F109" s="54"/>
      <c r="G109" s="54"/>
      <c r="H109" s="54"/>
      <c r="I109" s="54"/>
      <c r="J109" s="54"/>
    </row>
    <row r="110" spans="1:11" x14ac:dyDescent="0.3">
      <c r="B110" s="6" t="s">
        <v>45</v>
      </c>
    </row>
    <row r="111" spans="1:11" ht="17.25" customHeight="1" x14ac:dyDescent="0.3">
      <c r="B111" s="71" t="s">
        <v>46</v>
      </c>
      <c r="C111" s="71"/>
      <c r="D111" s="71"/>
      <c r="E111" s="71"/>
      <c r="F111" s="71"/>
      <c r="G111" s="71"/>
      <c r="H111" s="71"/>
      <c r="I111" s="71"/>
      <c r="J111" s="71"/>
      <c r="K111" s="1"/>
    </row>
    <row r="112" spans="1:11" ht="32.25" customHeight="1" x14ac:dyDescent="0.3">
      <c r="B112" s="71" t="s">
        <v>47</v>
      </c>
      <c r="C112" s="71"/>
      <c r="D112" s="71"/>
      <c r="E112" s="71"/>
      <c r="F112" s="71"/>
      <c r="G112" s="71"/>
      <c r="H112" s="71"/>
      <c r="I112" s="71"/>
      <c r="J112" s="71"/>
    </row>
    <row r="113" spans="2:10" ht="63" customHeight="1" x14ac:dyDescent="0.3">
      <c r="B113" s="71" t="s">
        <v>48</v>
      </c>
      <c r="C113" s="71"/>
      <c r="D113" s="71"/>
      <c r="E113" s="71"/>
      <c r="F113" s="71"/>
      <c r="G113" s="71"/>
      <c r="H113" s="71"/>
      <c r="I113" s="71"/>
      <c r="J113" s="71"/>
    </row>
    <row r="114" spans="2:10" x14ac:dyDescent="0.3">
      <c r="B114" s="6" t="s">
        <v>49</v>
      </c>
    </row>
    <row r="115" spans="2:10" ht="31.5" customHeight="1" x14ac:dyDescent="0.3">
      <c r="B115" s="71" t="s">
        <v>50</v>
      </c>
      <c r="C115" s="71"/>
      <c r="D115" s="71"/>
      <c r="E115" s="71"/>
      <c r="F115" s="71"/>
      <c r="G115" s="71"/>
      <c r="H115" s="71"/>
      <c r="I115" s="71"/>
      <c r="J115" s="71"/>
    </row>
    <row r="116" spans="2:10" x14ac:dyDescent="0.3">
      <c r="B116" s="6" t="s">
        <v>51</v>
      </c>
    </row>
    <row r="117" spans="2:10" ht="42.75" customHeight="1" x14ac:dyDescent="0.3">
      <c r="B117" s="71" t="s">
        <v>52</v>
      </c>
      <c r="C117" s="71"/>
      <c r="D117" s="71"/>
      <c r="E117" s="71"/>
      <c r="F117" s="71"/>
      <c r="G117" s="71"/>
      <c r="H117" s="71"/>
      <c r="I117" s="71"/>
      <c r="J117" s="71"/>
    </row>
    <row r="118" spans="2:10" ht="28.5" customHeight="1" x14ac:dyDescent="0.3">
      <c r="B118" s="71" t="s">
        <v>54</v>
      </c>
      <c r="C118" s="71"/>
      <c r="D118" s="71"/>
      <c r="E118" s="71"/>
      <c r="F118" s="71"/>
      <c r="G118" s="71"/>
      <c r="H118" s="71"/>
      <c r="I118" s="71"/>
      <c r="J118" s="71"/>
    </row>
    <row r="119" spans="2:10" x14ac:dyDescent="0.3">
      <c r="B119" s="6" t="s">
        <v>53</v>
      </c>
    </row>
    <row r="120" spans="2:10" ht="78" customHeight="1" x14ac:dyDescent="0.3">
      <c r="B120" s="71" t="s">
        <v>55</v>
      </c>
      <c r="C120" s="71"/>
      <c r="D120" s="71"/>
      <c r="E120" s="71"/>
      <c r="F120" s="71"/>
      <c r="G120" s="71"/>
      <c r="H120" s="71"/>
      <c r="I120" s="71"/>
      <c r="J120" s="71"/>
    </row>
    <row r="122" spans="2:10" ht="30" customHeight="1" x14ac:dyDescent="0.3">
      <c r="B122" s="68" t="s">
        <v>56</v>
      </c>
      <c r="C122" s="68"/>
      <c r="D122" s="68"/>
      <c r="E122" s="68"/>
      <c r="F122" s="68"/>
      <c r="G122" s="68"/>
      <c r="H122" s="68"/>
      <c r="I122" s="68"/>
      <c r="J122" s="68"/>
    </row>
    <row r="123" spans="2:10" ht="9.75" customHeight="1" x14ac:dyDescent="0.3"/>
    <row r="124" spans="2:10" ht="30" customHeight="1" x14ac:dyDescent="0.3">
      <c r="B124" s="69" t="s">
        <v>57</v>
      </c>
      <c r="C124" s="69"/>
      <c r="D124" s="69"/>
      <c r="E124" s="69"/>
      <c r="F124" s="69"/>
      <c r="G124" s="69"/>
      <c r="H124" s="69"/>
      <c r="I124" s="69"/>
      <c r="J124" s="69"/>
    </row>
    <row r="125" spans="2:10" ht="57" customHeight="1" x14ac:dyDescent="0.3">
      <c r="B125" s="58" t="s">
        <v>58</v>
      </c>
      <c r="C125" s="58"/>
      <c r="D125" s="58"/>
      <c r="E125" s="58"/>
      <c r="F125" s="58"/>
      <c r="G125" s="58"/>
      <c r="H125" s="58"/>
      <c r="I125" s="58"/>
      <c r="J125" s="58"/>
    </row>
    <row r="127" spans="2:10" x14ac:dyDescent="0.3">
      <c r="B127" s="51" t="s">
        <v>59</v>
      </c>
      <c r="C127" s="52"/>
      <c r="D127" s="52"/>
      <c r="E127" s="52"/>
      <c r="F127" s="52"/>
      <c r="G127" s="52"/>
      <c r="H127" s="52"/>
      <c r="I127" s="52"/>
      <c r="J127" s="53"/>
    </row>
    <row r="129" spans="2:10" x14ac:dyDescent="0.3">
      <c r="B129" s="11" t="s">
        <v>60</v>
      </c>
      <c r="C129" s="55" t="s">
        <v>63</v>
      </c>
      <c r="D129" s="55"/>
      <c r="E129" s="11" t="s">
        <v>67</v>
      </c>
      <c r="F129" s="51" t="s">
        <v>70</v>
      </c>
      <c r="G129" s="52"/>
      <c r="H129" s="52"/>
      <c r="I129" s="52"/>
      <c r="J129" s="53"/>
    </row>
    <row r="130" spans="2:10" x14ac:dyDescent="0.3">
      <c r="B130" s="11" t="s">
        <v>61</v>
      </c>
      <c r="C130" s="55" t="s">
        <v>64</v>
      </c>
      <c r="D130" s="55"/>
      <c r="E130" s="11" t="s">
        <v>68</v>
      </c>
      <c r="F130" s="51" t="s">
        <v>71</v>
      </c>
      <c r="G130" s="52"/>
      <c r="H130" s="52"/>
      <c r="I130" s="52"/>
      <c r="J130" s="53"/>
    </row>
    <row r="131" spans="2:10" ht="26.25" customHeight="1" x14ac:dyDescent="0.3">
      <c r="B131" s="11" t="s">
        <v>62</v>
      </c>
      <c r="C131" s="70" t="s">
        <v>65</v>
      </c>
      <c r="D131" s="70"/>
      <c r="E131" s="11" t="s">
        <v>69</v>
      </c>
      <c r="F131" s="51" t="s">
        <v>72</v>
      </c>
      <c r="G131" s="52"/>
      <c r="H131" s="52"/>
      <c r="I131" s="52"/>
      <c r="J131" s="53"/>
    </row>
    <row r="133" spans="2:10" x14ac:dyDescent="0.3">
      <c r="B133" s="54" t="s">
        <v>73</v>
      </c>
      <c r="C133" s="54"/>
      <c r="D133" s="54"/>
      <c r="E133" s="51" t="s">
        <v>90</v>
      </c>
      <c r="F133" s="52"/>
      <c r="G133" s="52"/>
      <c r="H133" s="52"/>
      <c r="I133" s="52"/>
      <c r="J133" s="53"/>
    </row>
    <row r="135" spans="2:10" ht="28.8" x14ac:dyDescent="0.3">
      <c r="B135" s="14" t="s">
        <v>74</v>
      </c>
      <c r="C135" s="3" t="s">
        <v>75</v>
      </c>
      <c r="D135" s="15">
        <v>1</v>
      </c>
      <c r="E135" s="11" t="s">
        <v>91</v>
      </c>
      <c r="F135" s="51" t="s">
        <v>94</v>
      </c>
      <c r="G135" s="53"/>
      <c r="H135" s="62">
        <v>1</v>
      </c>
      <c r="I135" s="63"/>
      <c r="J135" s="64"/>
    </row>
    <row r="136" spans="2:10" x14ac:dyDescent="0.3">
      <c r="B136" s="11" t="s">
        <v>76</v>
      </c>
      <c r="C136" s="3" t="s">
        <v>77</v>
      </c>
      <c r="D136" s="15">
        <v>0.9</v>
      </c>
      <c r="E136" s="11" t="s">
        <v>92</v>
      </c>
      <c r="F136" s="51" t="s">
        <v>95</v>
      </c>
      <c r="G136" s="53"/>
      <c r="H136" s="65">
        <v>0.9</v>
      </c>
      <c r="I136" s="66"/>
      <c r="J136" s="67"/>
    </row>
    <row r="137" spans="2:10" x14ac:dyDescent="0.3">
      <c r="B137" s="11" t="s">
        <v>78</v>
      </c>
      <c r="C137" s="3" t="s">
        <v>79</v>
      </c>
      <c r="D137" s="15">
        <v>0.8</v>
      </c>
      <c r="E137" s="11" t="s">
        <v>93</v>
      </c>
      <c r="F137" s="51" t="s">
        <v>96</v>
      </c>
      <c r="G137" s="53"/>
      <c r="H137" s="65">
        <v>0.8</v>
      </c>
      <c r="I137" s="66"/>
      <c r="J137" s="67"/>
    </row>
    <row r="138" spans="2:10" ht="28.8" x14ac:dyDescent="0.3">
      <c r="B138" s="14" t="s">
        <v>80</v>
      </c>
      <c r="C138" s="3" t="s">
        <v>81</v>
      </c>
      <c r="D138" s="15">
        <v>0.7</v>
      </c>
    </row>
    <row r="139" spans="2:10" x14ac:dyDescent="0.3">
      <c r="B139" s="14" t="s">
        <v>82</v>
      </c>
      <c r="C139" s="3" t="s">
        <v>83</v>
      </c>
      <c r="D139" s="15">
        <v>0.6</v>
      </c>
    </row>
    <row r="140" spans="2:10" x14ac:dyDescent="0.3">
      <c r="B140" s="14" t="s">
        <v>84</v>
      </c>
      <c r="C140" s="3" t="s">
        <v>85</v>
      </c>
      <c r="D140" s="15">
        <v>0.5</v>
      </c>
    </row>
    <row r="141" spans="2:10" x14ac:dyDescent="0.3">
      <c r="B141" s="14" t="s">
        <v>86</v>
      </c>
      <c r="C141" s="3" t="s">
        <v>87</v>
      </c>
      <c r="D141" s="15">
        <v>0.4</v>
      </c>
    </row>
    <row r="142" spans="2:10" ht="28.8" x14ac:dyDescent="0.3">
      <c r="B142" s="14" t="s">
        <v>88</v>
      </c>
      <c r="C142" s="3" t="s">
        <v>89</v>
      </c>
      <c r="D142" s="15">
        <v>0.3</v>
      </c>
    </row>
    <row r="144" spans="2:10" x14ac:dyDescent="0.3">
      <c r="B144" s="54" t="s">
        <v>97</v>
      </c>
      <c r="C144" s="54"/>
      <c r="D144" s="54"/>
      <c r="E144" s="54" t="s">
        <v>98</v>
      </c>
      <c r="F144" s="54"/>
      <c r="G144" s="54"/>
      <c r="H144" s="54"/>
      <c r="I144" s="54"/>
      <c r="J144" s="54"/>
    </row>
    <row r="146" spans="1:10" x14ac:dyDescent="0.3">
      <c r="B146" s="11" t="s">
        <v>99</v>
      </c>
      <c r="C146" s="3" t="s">
        <v>104</v>
      </c>
      <c r="D146" s="5">
        <v>0.85</v>
      </c>
      <c r="E146" s="11" t="s">
        <v>109</v>
      </c>
      <c r="F146" s="51" t="s">
        <v>113</v>
      </c>
      <c r="G146" s="53"/>
      <c r="H146" s="65">
        <v>1</v>
      </c>
      <c r="I146" s="66"/>
      <c r="J146" s="67"/>
    </row>
    <row r="147" spans="1:10" x14ac:dyDescent="0.3">
      <c r="B147" s="11" t="s">
        <v>100</v>
      </c>
      <c r="C147" s="3" t="s">
        <v>105</v>
      </c>
      <c r="D147" s="13">
        <v>1</v>
      </c>
      <c r="E147" s="11" t="s">
        <v>110</v>
      </c>
      <c r="F147" s="51" t="s">
        <v>114</v>
      </c>
      <c r="G147" s="53"/>
      <c r="H147" s="65">
        <v>0.9</v>
      </c>
      <c r="I147" s="66"/>
      <c r="J147" s="67"/>
    </row>
    <row r="148" spans="1:10" x14ac:dyDescent="0.3">
      <c r="B148" s="11" t="s">
        <v>101</v>
      </c>
      <c r="C148" s="3" t="s">
        <v>106</v>
      </c>
      <c r="D148" s="5">
        <v>1.1499999999999999</v>
      </c>
      <c r="E148" s="11" t="s">
        <v>111</v>
      </c>
      <c r="F148" s="51" t="s">
        <v>115</v>
      </c>
      <c r="G148" s="53"/>
      <c r="H148" s="65">
        <v>0.9</v>
      </c>
      <c r="I148" s="66"/>
      <c r="J148" s="67"/>
    </row>
    <row r="149" spans="1:10" x14ac:dyDescent="0.3">
      <c r="B149" s="11" t="s">
        <v>102</v>
      </c>
      <c r="C149" s="3" t="s">
        <v>107</v>
      </c>
      <c r="D149" s="5">
        <v>1.25</v>
      </c>
      <c r="E149" s="11" t="s">
        <v>112</v>
      </c>
      <c r="F149" s="51" t="s">
        <v>116</v>
      </c>
      <c r="G149" s="53"/>
      <c r="H149" s="65">
        <v>0.8</v>
      </c>
      <c r="I149" s="66"/>
      <c r="J149" s="67"/>
    </row>
    <row r="150" spans="1:10" x14ac:dyDescent="0.3">
      <c r="B150" s="11" t="s">
        <v>103</v>
      </c>
      <c r="C150" s="3" t="s">
        <v>108</v>
      </c>
      <c r="D150" s="5">
        <v>1.35</v>
      </c>
    </row>
    <row r="152" spans="1:10" x14ac:dyDescent="0.3">
      <c r="A152">
        <v>6</v>
      </c>
      <c r="B152" s="54" t="s">
        <v>117</v>
      </c>
      <c r="C152" s="54"/>
      <c r="D152" s="54"/>
      <c r="E152" s="54"/>
      <c r="F152" s="54"/>
      <c r="G152" s="54"/>
      <c r="H152" s="54"/>
      <c r="I152" s="54"/>
      <c r="J152" s="54"/>
    </row>
    <row r="153" spans="1:10" x14ac:dyDescent="0.3">
      <c r="B153" s="54"/>
      <c r="C153" s="54"/>
      <c r="D153" s="54"/>
      <c r="E153" s="54"/>
      <c r="F153" s="54"/>
      <c r="G153" s="54"/>
      <c r="H153" s="54"/>
      <c r="I153" s="54"/>
      <c r="J153" s="54"/>
    </row>
    <row r="154" spans="1:10" ht="6.75" customHeight="1" x14ac:dyDescent="0.3"/>
    <row r="155" spans="1:10" x14ac:dyDescent="0.3">
      <c r="B155" s="54" t="s">
        <v>118</v>
      </c>
      <c r="C155" s="54"/>
      <c r="D155" s="54"/>
      <c r="E155" s="54"/>
      <c r="F155" s="54"/>
      <c r="G155" s="54"/>
      <c r="H155" s="54"/>
      <c r="I155" s="54"/>
      <c r="J155" s="54"/>
    </row>
    <row r="156" spans="1:10" x14ac:dyDescent="0.3">
      <c r="D156">
        <v>1</v>
      </c>
      <c r="E156">
        <v>2</v>
      </c>
      <c r="F156">
        <v>3</v>
      </c>
      <c r="G156">
        <v>4</v>
      </c>
    </row>
    <row r="157" spans="1:10" x14ac:dyDescent="0.3">
      <c r="B157" t="s">
        <v>119</v>
      </c>
    </row>
    <row r="158" spans="1:10" x14ac:dyDescent="0.3">
      <c r="A158">
        <v>7</v>
      </c>
      <c r="B158" s="54" t="s">
        <v>120</v>
      </c>
      <c r="C158" s="54"/>
      <c r="D158" s="54"/>
      <c r="E158" s="54"/>
      <c r="F158" s="54"/>
      <c r="G158" s="54"/>
      <c r="H158" s="54"/>
      <c r="I158" s="54"/>
      <c r="J158" s="54"/>
    </row>
    <row r="159" spans="1:10" x14ac:dyDescent="0.3">
      <c r="B159" s="54"/>
      <c r="C159" s="54"/>
      <c r="D159" s="54"/>
      <c r="E159" s="54"/>
      <c r="F159" s="54"/>
      <c r="G159" s="54"/>
      <c r="H159" s="54"/>
      <c r="I159" s="54"/>
      <c r="J159" s="54"/>
    </row>
    <row r="161" spans="2:7" x14ac:dyDescent="0.3">
      <c r="B161" t="s">
        <v>24</v>
      </c>
    </row>
    <row r="162" spans="2:7" x14ac:dyDescent="0.3">
      <c r="C162" t="s">
        <v>121</v>
      </c>
      <c r="D162">
        <v>1</v>
      </c>
      <c r="E162">
        <v>2</v>
      </c>
      <c r="F162">
        <v>3</v>
      </c>
      <c r="G162">
        <v>4</v>
      </c>
    </row>
    <row r="163" spans="2:7" x14ac:dyDescent="0.3">
      <c r="B163" t="s">
        <v>122</v>
      </c>
    </row>
    <row r="164" spans="2:7" x14ac:dyDescent="0.3">
      <c r="B164" t="s">
        <v>123</v>
      </c>
    </row>
    <row r="165" spans="2:7" x14ac:dyDescent="0.3">
      <c r="B165" t="s">
        <v>124</v>
      </c>
    </row>
    <row r="166" spans="2:7" x14ac:dyDescent="0.3">
      <c r="B166" t="s">
        <v>125</v>
      </c>
    </row>
    <row r="167" spans="2:7" x14ac:dyDescent="0.3">
      <c r="B167" t="s">
        <v>126</v>
      </c>
    </row>
    <row r="168" spans="2:7" x14ac:dyDescent="0.3">
      <c r="B168" t="s">
        <v>127</v>
      </c>
    </row>
    <row r="169" spans="2:7" x14ac:dyDescent="0.3">
      <c r="B169" t="s">
        <v>128</v>
      </c>
    </row>
    <row r="170" spans="2:7" x14ac:dyDescent="0.3">
      <c r="B170" t="s">
        <v>129</v>
      </c>
    </row>
    <row r="171" spans="2:7" x14ac:dyDescent="0.3">
      <c r="B171" t="s">
        <v>130</v>
      </c>
    </row>
    <row r="172" spans="2:7" x14ac:dyDescent="0.3">
      <c r="C172" t="s">
        <v>131</v>
      </c>
    </row>
    <row r="173" spans="2:7" x14ac:dyDescent="0.3">
      <c r="B173" t="s">
        <v>132</v>
      </c>
    </row>
    <row r="174" spans="2:7" x14ac:dyDescent="0.3">
      <c r="D174" t="s">
        <v>133</v>
      </c>
      <c r="F174" t="s">
        <v>135</v>
      </c>
    </row>
    <row r="175" spans="2:7" x14ac:dyDescent="0.3">
      <c r="D175" t="s">
        <v>134</v>
      </c>
    </row>
    <row r="176" spans="2:7" x14ac:dyDescent="0.3">
      <c r="D176" t="s">
        <v>136</v>
      </c>
      <c r="F176" t="s">
        <v>119</v>
      </c>
    </row>
    <row r="178" spans="1:10" x14ac:dyDescent="0.3">
      <c r="A178">
        <v>8</v>
      </c>
      <c r="B178" s="54" t="s">
        <v>137</v>
      </c>
      <c r="C178" s="54"/>
      <c r="D178" s="54"/>
      <c r="E178" s="54"/>
      <c r="F178" s="54"/>
      <c r="G178" s="54"/>
      <c r="H178" s="54"/>
      <c r="I178" s="54"/>
      <c r="J178" s="54"/>
    </row>
    <row r="179" spans="1:10" x14ac:dyDescent="0.3">
      <c r="B179" s="54"/>
      <c r="C179" s="54"/>
      <c r="D179" s="54"/>
      <c r="E179" s="54"/>
      <c r="F179" s="54"/>
      <c r="G179" s="54"/>
      <c r="H179" s="54"/>
      <c r="I179" s="54"/>
      <c r="J179" s="54"/>
    </row>
    <row r="181" spans="1:10" x14ac:dyDescent="0.3">
      <c r="B181" s="42" t="s">
        <v>24</v>
      </c>
      <c r="C181" s="42"/>
      <c r="D181" s="42"/>
      <c r="E181" s="42"/>
      <c r="F181" s="42"/>
      <c r="G181" s="42"/>
      <c r="H181" s="42"/>
      <c r="I181" s="42"/>
      <c r="J181" s="42"/>
    </row>
    <row r="182" spans="1:10" x14ac:dyDescent="0.3">
      <c r="B182" s="3" t="s">
        <v>138</v>
      </c>
      <c r="C182" s="3" t="s">
        <v>140</v>
      </c>
      <c r="D182" s="3" t="s">
        <v>141</v>
      </c>
      <c r="E182" s="3" t="s">
        <v>142</v>
      </c>
      <c r="F182" s="3" t="s">
        <v>143</v>
      </c>
      <c r="G182" s="4"/>
      <c r="H182" s="4"/>
      <c r="I182" s="4"/>
    </row>
    <row r="183" spans="1:10" x14ac:dyDescent="0.3">
      <c r="B183" s="3" t="s">
        <v>139</v>
      </c>
      <c r="C183" s="22">
        <v>8055</v>
      </c>
      <c r="D183" s="15">
        <v>1</v>
      </c>
      <c r="E183" s="24">
        <v>4000</v>
      </c>
      <c r="F183" s="41">
        <f>E183*C183</f>
        <v>32220000</v>
      </c>
    </row>
    <row r="184" spans="1:10" x14ac:dyDescent="0.3">
      <c r="D184" t="s">
        <v>144</v>
      </c>
    </row>
    <row r="186" spans="1:10" x14ac:dyDescent="0.3">
      <c r="B186" s="42" t="s">
        <v>145</v>
      </c>
      <c r="C186" s="42"/>
      <c r="D186" s="42"/>
      <c r="E186" s="42"/>
      <c r="F186" s="42"/>
      <c r="G186" s="42"/>
      <c r="H186" s="42"/>
      <c r="I186" s="42"/>
      <c r="J186" s="42"/>
    </row>
    <row r="187" spans="1:10" x14ac:dyDescent="0.3">
      <c r="B187" s="5" t="s">
        <v>146</v>
      </c>
      <c r="C187" s="5" t="s">
        <v>140</v>
      </c>
      <c r="D187" s="5" t="s">
        <v>151</v>
      </c>
      <c r="E187" s="3" t="s">
        <v>148</v>
      </c>
      <c r="F187" s="3" t="s">
        <v>220</v>
      </c>
      <c r="G187" s="3" t="s">
        <v>221</v>
      </c>
      <c r="H187" s="3" t="s">
        <v>222</v>
      </c>
      <c r="I187" s="3" t="s">
        <v>223</v>
      </c>
      <c r="J187" s="3" t="s">
        <v>224</v>
      </c>
    </row>
    <row r="188" spans="1:10" x14ac:dyDescent="0.3">
      <c r="B188" s="5" t="s">
        <v>234</v>
      </c>
      <c r="C188" s="5">
        <v>6975.94</v>
      </c>
      <c r="D188" s="23">
        <v>10743.55</v>
      </c>
      <c r="E188" s="23">
        <f>D188*C188</f>
        <v>74946360.186999992</v>
      </c>
      <c r="F188" s="29">
        <v>0.89700000000000002</v>
      </c>
      <c r="G188" s="5">
        <v>0.98</v>
      </c>
      <c r="H188" s="5">
        <v>0.875</v>
      </c>
      <c r="I188" s="5">
        <f>F188*G188*H188</f>
        <v>0.76917749999999996</v>
      </c>
      <c r="J188" s="41">
        <f>I188*E188</f>
        <v>57647053.962736182</v>
      </c>
    </row>
    <row r="189" spans="1:10" x14ac:dyDescent="0.3">
      <c r="B189" s="5" t="s">
        <v>235</v>
      </c>
      <c r="C189" s="39">
        <v>150</v>
      </c>
      <c r="D189" s="40">
        <v>12535.43</v>
      </c>
      <c r="E189" s="23">
        <f>C189*D189</f>
        <v>1880314.5</v>
      </c>
      <c r="F189" s="29">
        <v>0.89700000000000002</v>
      </c>
      <c r="G189" s="5">
        <v>0.98</v>
      </c>
      <c r="H189" s="5">
        <v>1.1499999999999999</v>
      </c>
      <c r="I189" s="5">
        <f>F189*G189*H189</f>
        <v>1.0109189999999999</v>
      </c>
      <c r="J189" s="41">
        <f>I189*E189</f>
        <v>1900845.6540254997</v>
      </c>
    </row>
    <row r="191" spans="1:10" x14ac:dyDescent="0.3">
      <c r="B191" s="42" t="s">
        <v>236</v>
      </c>
      <c r="C191" s="42"/>
      <c r="D191" s="42"/>
      <c r="E191" s="42"/>
      <c r="F191" s="42"/>
      <c r="G191" s="42"/>
      <c r="H191" s="42"/>
      <c r="I191" s="42"/>
      <c r="J191" s="42"/>
    </row>
    <row r="192" spans="1:10" x14ac:dyDescent="0.3">
      <c r="B192" s="5" t="s">
        <v>146</v>
      </c>
      <c r="C192" s="5" t="s">
        <v>140</v>
      </c>
      <c r="D192" s="5" t="s">
        <v>151</v>
      </c>
      <c r="E192" s="21" t="s">
        <v>148</v>
      </c>
      <c r="F192" s="21" t="s">
        <v>220</v>
      </c>
      <c r="G192" s="21" t="s">
        <v>221</v>
      </c>
      <c r="H192" s="21" t="s">
        <v>222</v>
      </c>
      <c r="I192" s="21" t="s">
        <v>223</v>
      </c>
      <c r="J192" s="21" t="s">
        <v>224</v>
      </c>
    </row>
    <row r="193" spans="2:10" x14ac:dyDescent="0.3">
      <c r="B193" s="5" t="s">
        <v>237</v>
      </c>
      <c r="C193" s="34">
        <v>1</v>
      </c>
      <c r="D193" s="35">
        <v>2000000</v>
      </c>
      <c r="E193" s="32">
        <f>C193*D193</f>
        <v>2000000</v>
      </c>
      <c r="F193" s="29">
        <v>1</v>
      </c>
      <c r="G193" s="5">
        <v>1</v>
      </c>
      <c r="H193" s="5">
        <v>1</v>
      </c>
      <c r="I193" s="5">
        <f>F193*G193*H193</f>
        <v>1</v>
      </c>
      <c r="J193" s="26">
        <f>I193*E193</f>
        <v>2000000</v>
      </c>
    </row>
    <row r="194" spans="2:10" x14ac:dyDescent="0.3">
      <c r="B194" s="5" t="s">
        <v>225</v>
      </c>
      <c r="C194" s="34">
        <v>908.31</v>
      </c>
      <c r="D194" s="40">
        <v>1594.03</v>
      </c>
      <c r="E194" s="32">
        <f>C194*D194</f>
        <v>1447873.3892999999</v>
      </c>
      <c r="F194" s="29">
        <v>0.89700000000000002</v>
      </c>
      <c r="G194" s="5">
        <v>0.98</v>
      </c>
      <c r="H194" s="5">
        <v>0.875</v>
      </c>
      <c r="I194" s="5">
        <f>F194*G194*H194</f>
        <v>0.76917749999999996</v>
      </c>
      <c r="J194" s="26">
        <f>I194*E194</f>
        <v>1113671.6338983006</v>
      </c>
    </row>
    <row r="195" spans="2:10" x14ac:dyDescent="0.3">
      <c r="B195" s="5" t="s">
        <v>240</v>
      </c>
      <c r="C195" s="34">
        <v>75</v>
      </c>
      <c r="D195" s="40">
        <v>1836.08</v>
      </c>
      <c r="E195" s="32">
        <f>D195*C195</f>
        <v>137706</v>
      </c>
      <c r="F195" s="29">
        <v>0.89700000000000002</v>
      </c>
      <c r="G195" s="5">
        <v>0.98</v>
      </c>
      <c r="H195" s="5">
        <v>1.1499999999999999</v>
      </c>
      <c r="I195" s="5">
        <f>F195*G195*H195</f>
        <v>1.0109189999999999</v>
      </c>
      <c r="J195" s="26">
        <f>I195*E195</f>
        <v>139209.61181399997</v>
      </c>
    </row>
    <row r="196" spans="2:10" x14ac:dyDescent="0.3">
      <c r="B196" s="5" t="s">
        <v>239</v>
      </c>
      <c r="C196" s="34">
        <v>1</v>
      </c>
      <c r="D196" s="40">
        <v>298073.45</v>
      </c>
      <c r="E196" s="32">
        <f>D196*C196</f>
        <v>298073.45</v>
      </c>
      <c r="F196" s="29">
        <v>0.89700000000000002</v>
      </c>
      <c r="G196" s="5">
        <v>0.98</v>
      </c>
      <c r="H196" s="5">
        <v>1</v>
      </c>
      <c r="I196" s="5">
        <f>F196*G196*H196</f>
        <v>0.87905999999999995</v>
      </c>
      <c r="J196" s="26">
        <f>I196*E196</f>
        <v>262024.44695700001</v>
      </c>
    </row>
    <row r="197" spans="2:10" ht="28.8" customHeight="1" x14ac:dyDescent="0.3">
      <c r="B197" s="38" t="s">
        <v>238</v>
      </c>
      <c r="C197" s="34">
        <v>10</v>
      </c>
      <c r="D197" s="35">
        <v>20000</v>
      </c>
      <c r="E197" s="32">
        <f>C197*D197</f>
        <v>200000</v>
      </c>
      <c r="F197" s="29">
        <v>0.89700000000000002</v>
      </c>
      <c r="G197" s="5">
        <v>0.98</v>
      </c>
      <c r="H197" s="5">
        <v>1.1499999999999999</v>
      </c>
      <c r="I197" s="5">
        <f>F197*G197*H197</f>
        <v>1.0109189999999999</v>
      </c>
      <c r="J197" s="26">
        <f>I197*E197</f>
        <v>202183.8</v>
      </c>
    </row>
    <row r="198" spans="2:10" x14ac:dyDescent="0.3">
      <c r="E198" s="36">
        <f>SUM(E193:E197)</f>
        <v>4083652.8393000001</v>
      </c>
      <c r="J198" s="41">
        <f>SUM(J193:J197)</f>
        <v>3717089.4926693006</v>
      </c>
    </row>
    <row r="199" spans="2:10" x14ac:dyDescent="0.3">
      <c r="B199" s="42" t="s">
        <v>147</v>
      </c>
      <c r="C199" s="42"/>
      <c r="D199" s="42"/>
      <c r="E199" s="42"/>
      <c r="F199" s="42"/>
      <c r="G199" s="42"/>
      <c r="H199" s="42"/>
      <c r="I199" s="42"/>
      <c r="J199" s="42"/>
    </row>
    <row r="200" spans="2:10" x14ac:dyDescent="0.3">
      <c r="B200" s="5"/>
      <c r="C200" s="5"/>
      <c r="D200" s="5"/>
      <c r="E200" s="20"/>
      <c r="F200" s="20"/>
      <c r="G200" s="20"/>
      <c r="H200" s="20"/>
      <c r="I200" s="20"/>
      <c r="J200" s="20"/>
    </row>
    <row r="201" spans="2:10" x14ac:dyDescent="0.3">
      <c r="B201" s="5"/>
      <c r="C201" s="5"/>
      <c r="D201" s="24"/>
      <c r="E201" s="31"/>
      <c r="F201" s="29"/>
      <c r="G201" s="5"/>
      <c r="H201" s="5"/>
      <c r="I201" s="5"/>
      <c r="J201" s="31"/>
    </row>
    <row r="202" spans="2:10" x14ac:dyDescent="0.3">
      <c r="B202" s="5"/>
      <c r="C202" s="5"/>
      <c r="D202" s="32"/>
      <c r="E202" s="23"/>
      <c r="F202" s="29"/>
      <c r="G202" s="5"/>
      <c r="H202" s="5"/>
      <c r="I202" s="5"/>
      <c r="J202" s="31"/>
    </row>
    <row r="203" spans="2:10" x14ac:dyDescent="0.3">
      <c r="B203" s="5"/>
      <c r="C203" s="5"/>
      <c r="D203" s="32"/>
      <c r="E203" s="23"/>
      <c r="F203" s="5"/>
      <c r="G203" s="5"/>
      <c r="H203" s="5"/>
      <c r="I203" s="5"/>
      <c r="J203" s="26"/>
    </row>
    <row r="204" spans="2:10" x14ac:dyDescent="0.3">
      <c r="B204" s="5"/>
      <c r="C204" s="34"/>
      <c r="D204" s="33"/>
      <c r="E204" s="32"/>
      <c r="F204" s="29"/>
      <c r="G204" s="5"/>
      <c r="H204" s="5"/>
      <c r="I204" s="5"/>
      <c r="J204" s="31"/>
    </row>
    <row r="205" spans="2:10" x14ac:dyDescent="0.3">
      <c r="B205" s="5"/>
      <c r="C205" s="34"/>
      <c r="D205" s="33"/>
      <c r="E205" s="32"/>
      <c r="F205" s="29"/>
      <c r="G205" s="5"/>
      <c r="H205" s="5"/>
      <c r="I205" s="5"/>
      <c r="J205" s="31"/>
    </row>
    <row r="206" spans="2:10" x14ac:dyDescent="0.3">
      <c r="B206" s="5"/>
      <c r="C206" s="34"/>
      <c r="D206" s="32"/>
      <c r="E206" s="32"/>
      <c r="F206" s="29"/>
      <c r="G206" s="5"/>
      <c r="H206" s="5"/>
      <c r="I206" s="5"/>
      <c r="J206" s="31"/>
    </row>
    <row r="207" spans="2:10" x14ac:dyDescent="0.3">
      <c r="C207" s="2" t="s">
        <v>149</v>
      </c>
      <c r="E207" s="30">
        <f>SUM(E201:E206)</f>
        <v>0</v>
      </c>
      <c r="I207" s="16" t="s">
        <v>150</v>
      </c>
      <c r="J207" s="30">
        <f>SUM(J201:J206)</f>
        <v>0</v>
      </c>
    </row>
    <row r="208" spans="2:10" x14ac:dyDescent="0.3">
      <c r="C208" s="2"/>
      <c r="E208" s="27"/>
      <c r="I208" s="16"/>
      <c r="J208" s="28"/>
    </row>
    <row r="210" spans="1:10" x14ac:dyDescent="0.3">
      <c r="D210" s="36">
        <f>E207+E198+E188</f>
        <v>79030013.026299998</v>
      </c>
      <c r="E210" s="54" t="s">
        <v>152</v>
      </c>
      <c r="F210" s="54"/>
      <c r="G210" s="54"/>
      <c r="H210" s="59">
        <f>J207+J198+J188+J189+F183</f>
        <v>95484989.109430984</v>
      </c>
      <c r="I210" s="59"/>
      <c r="J210" s="59"/>
    </row>
    <row r="212" spans="1:10" x14ac:dyDescent="0.3">
      <c r="A212">
        <v>9</v>
      </c>
      <c r="B212" s="54" t="s">
        <v>153</v>
      </c>
      <c r="C212" s="54"/>
      <c r="D212" s="54"/>
      <c r="E212" s="54"/>
      <c r="F212" s="54"/>
      <c r="G212" s="54"/>
      <c r="H212" s="54"/>
      <c r="I212" s="54"/>
      <c r="J212" s="54"/>
    </row>
    <row r="213" spans="1:10" x14ac:dyDescent="0.3">
      <c r="B213" s="54"/>
      <c r="C213" s="54"/>
      <c r="D213" s="54"/>
      <c r="E213" s="54"/>
      <c r="F213" s="54"/>
      <c r="G213" s="54"/>
      <c r="H213" s="54"/>
      <c r="I213" s="54"/>
      <c r="J213" s="54"/>
    </row>
    <row r="215" spans="1:10" x14ac:dyDescent="0.3">
      <c r="B215" t="s">
        <v>154</v>
      </c>
    </row>
    <row r="216" spans="1:10" x14ac:dyDescent="0.3">
      <c r="D216" s="54" t="s">
        <v>155</v>
      </c>
      <c r="E216" s="54"/>
      <c r="F216" s="60" t="s">
        <v>119</v>
      </c>
      <c r="G216" s="61"/>
      <c r="H216" s="61"/>
      <c r="I216" s="61"/>
      <c r="J216" s="61"/>
    </row>
    <row r="217" spans="1:10" x14ac:dyDescent="0.3">
      <c r="D217" s="12"/>
      <c r="E217" s="12"/>
      <c r="F217" s="12"/>
      <c r="G217" s="4"/>
      <c r="H217" s="4"/>
      <c r="I217" s="4"/>
      <c r="J217" s="4"/>
    </row>
    <row r="218" spans="1:10" x14ac:dyDescent="0.3">
      <c r="D218" s="12"/>
      <c r="E218" s="12"/>
      <c r="F218" s="12"/>
      <c r="G218" s="4"/>
      <c r="H218" s="4"/>
      <c r="I218" s="4"/>
      <c r="J218" s="4"/>
    </row>
    <row r="220" spans="1:10" x14ac:dyDescent="0.3">
      <c r="A220">
        <v>10</v>
      </c>
      <c r="B220" s="54" t="s">
        <v>156</v>
      </c>
      <c r="C220" s="54"/>
      <c r="D220" s="54"/>
      <c r="E220" s="54"/>
      <c r="F220" s="54"/>
      <c r="G220" s="54"/>
      <c r="H220" s="54"/>
      <c r="I220" s="54"/>
      <c r="J220" s="54"/>
    </row>
    <row r="221" spans="1:10" x14ac:dyDescent="0.3">
      <c r="B221" s="54"/>
      <c r="C221" s="54"/>
      <c r="D221" s="54"/>
      <c r="E221" s="54"/>
      <c r="F221" s="54"/>
      <c r="G221" s="54"/>
      <c r="H221" s="54"/>
      <c r="I221" s="54"/>
      <c r="J221" s="54"/>
    </row>
    <row r="223" spans="1:10" x14ac:dyDescent="0.3">
      <c r="B223" t="s">
        <v>157</v>
      </c>
      <c r="J223" s="16" t="s">
        <v>119</v>
      </c>
    </row>
    <row r="224" spans="1:10" x14ac:dyDescent="0.3">
      <c r="B224" t="s">
        <v>158</v>
      </c>
      <c r="I224" s="43">
        <f>H210</f>
        <v>95484989.109430984</v>
      </c>
      <c r="J224" s="43"/>
    </row>
    <row r="225" spans="1:10" x14ac:dyDescent="0.3">
      <c r="B225" t="s">
        <v>159</v>
      </c>
      <c r="J225" s="16" t="s">
        <v>119</v>
      </c>
    </row>
    <row r="227" spans="1:10" x14ac:dyDescent="0.3">
      <c r="A227">
        <v>11</v>
      </c>
      <c r="B227" s="54" t="s">
        <v>160</v>
      </c>
      <c r="C227" s="54"/>
      <c r="D227" s="54"/>
      <c r="E227" s="54"/>
      <c r="F227" s="54"/>
      <c r="G227" s="54"/>
      <c r="H227" s="54"/>
      <c r="I227" s="54"/>
      <c r="J227" s="54"/>
    </row>
    <row r="228" spans="1:10" x14ac:dyDescent="0.3">
      <c r="B228" s="54"/>
      <c r="C228" s="54"/>
      <c r="D228" s="54"/>
      <c r="E228" s="54"/>
      <c r="F228" s="54"/>
      <c r="G228" s="54"/>
      <c r="H228" s="54"/>
      <c r="I228" s="54"/>
      <c r="J228" s="54"/>
    </row>
    <row r="229" spans="1:10" x14ac:dyDescent="0.3">
      <c r="B229" s="6" t="s">
        <v>161</v>
      </c>
    </row>
    <row r="230" spans="1:10" x14ac:dyDescent="0.3">
      <c r="B230" s="58" t="s">
        <v>162</v>
      </c>
      <c r="C230" s="58"/>
      <c r="D230" s="58"/>
      <c r="E230" s="58"/>
      <c r="F230" s="58"/>
      <c r="G230" s="58"/>
      <c r="H230" s="58"/>
      <c r="I230" s="58"/>
      <c r="J230" s="58"/>
    </row>
    <row r="231" spans="1:10" x14ac:dyDescent="0.3">
      <c r="B231" s="58"/>
      <c r="C231" s="58"/>
      <c r="D231" s="58"/>
      <c r="E231" s="58"/>
      <c r="F231" s="58"/>
      <c r="G231" s="58"/>
      <c r="H231" s="58"/>
      <c r="I231" s="58"/>
      <c r="J231" s="58"/>
    </row>
    <row r="232" spans="1:10" ht="15" customHeight="1" x14ac:dyDescent="0.3">
      <c r="B232" s="58" t="s">
        <v>163</v>
      </c>
      <c r="C232" s="58"/>
      <c r="D232" s="58"/>
      <c r="E232" s="58"/>
      <c r="F232" s="58"/>
      <c r="G232" s="58"/>
      <c r="H232" s="58"/>
      <c r="I232" s="58"/>
      <c r="J232" s="58"/>
    </row>
    <row r="233" spans="1:10" x14ac:dyDescent="0.3">
      <c r="B233" s="58"/>
      <c r="C233" s="58"/>
      <c r="D233" s="58"/>
      <c r="E233" s="58"/>
      <c r="F233" s="58"/>
      <c r="G233" s="58"/>
      <c r="H233" s="58"/>
      <c r="I233" s="58"/>
      <c r="J233" s="58"/>
    </row>
    <row r="234" spans="1:10" x14ac:dyDescent="0.3">
      <c r="B234" s="58"/>
      <c r="C234" s="58"/>
      <c r="D234" s="58"/>
      <c r="E234" s="58"/>
      <c r="F234" s="58"/>
      <c r="G234" s="58"/>
      <c r="H234" s="58"/>
      <c r="I234" s="58"/>
      <c r="J234" s="58"/>
    </row>
    <row r="235" spans="1:10" ht="16.5" customHeight="1" x14ac:dyDescent="0.3">
      <c r="B235" s="58"/>
      <c r="C235" s="58"/>
      <c r="D235" s="58"/>
      <c r="E235" s="58"/>
      <c r="F235" s="58"/>
      <c r="G235" s="58"/>
      <c r="H235" s="58"/>
      <c r="I235" s="58"/>
      <c r="J235" s="58"/>
    </row>
    <row r="237" spans="1:10" x14ac:dyDescent="0.3">
      <c r="A237">
        <v>12</v>
      </c>
      <c r="B237" s="54" t="s">
        <v>164</v>
      </c>
      <c r="C237" s="54"/>
      <c r="D237" s="54"/>
      <c r="E237" s="54"/>
      <c r="F237" s="54"/>
      <c r="G237" s="54"/>
      <c r="H237" s="54"/>
      <c r="I237" s="54"/>
      <c r="J237" s="54"/>
    </row>
    <row r="238" spans="1:10" x14ac:dyDescent="0.3">
      <c r="B238" s="54"/>
      <c r="C238" s="54"/>
      <c r="D238" s="54"/>
      <c r="E238" s="54"/>
      <c r="F238" s="54"/>
      <c r="G238" s="54"/>
      <c r="H238" s="54"/>
      <c r="I238" s="54"/>
      <c r="J238" s="54"/>
    </row>
    <row r="239" spans="1:10" x14ac:dyDescent="0.3">
      <c r="B239" t="s">
        <v>165</v>
      </c>
    </row>
    <row r="240" spans="1:10" x14ac:dyDescent="0.3">
      <c r="B240" s="6" t="s">
        <v>166</v>
      </c>
      <c r="I240" s="57">
        <f>J207</f>
        <v>0</v>
      </c>
      <c r="J240" s="57"/>
    </row>
    <row r="242" spans="2:10" x14ac:dyDescent="0.3">
      <c r="B242" t="s">
        <v>231</v>
      </c>
    </row>
    <row r="244" spans="2:10" x14ac:dyDescent="0.3">
      <c r="C244" s="55" t="s">
        <v>226</v>
      </c>
      <c r="D244" s="55"/>
      <c r="E244" s="18"/>
      <c r="G244" s="54" t="s">
        <v>141</v>
      </c>
      <c r="H244" s="54"/>
      <c r="I244" s="56"/>
      <c r="J244" s="56"/>
    </row>
    <row r="245" spans="2:10" x14ac:dyDescent="0.3">
      <c r="C245" s="55" t="s">
        <v>227</v>
      </c>
      <c r="D245" s="55"/>
      <c r="E245" s="18"/>
    </row>
    <row r="247" spans="2:10" x14ac:dyDescent="0.3">
      <c r="I247" s="50"/>
      <c r="J247" s="50"/>
    </row>
    <row r="248" spans="2:10" x14ac:dyDescent="0.3">
      <c r="B248" s="6" t="s">
        <v>167</v>
      </c>
      <c r="I248" s="76">
        <f>I244*I247</f>
        <v>0</v>
      </c>
      <c r="J248" s="77"/>
    </row>
    <row r="250" spans="2:10" x14ac:dyDescent="0.3">
      <c r="B250" t="s">
        <v>5</v>
      </c>
    </row>
    <row r="251" spans="2:10" x14ac:dyDescent="0.3">
      <c r="B251" t="s">
        <v>168</v>
      </c>
    </row>
    <row r="266" spans="1:10" x14ac:dyDescent="0.3">
      <c r="A266">
        <v>13</v>
      </c>
      <c r="B266" s="44" t="s">
        <v>169</v>
      </c>
      <c r="C266" s="45"/>
      <c r="D266" s="45"/>
      <c r="E266" s="45"/>
      <c r="F266" s="45"/>
      <c r="G266" s="45"/>
      <c r="H266" s="45"/>
      <c r="I266" s="45"/>
      <c r="J266" s="46"/>
    </row>
    <row r="267" spans="1:10" x14ac:dyDescent="0.3">
      <c r="B267" s="47"/>
      <c r="C267" s="48"/>
      <c r="D267" s="48"/>
      <c r="E267" s="48"/>
      <c r="F267" s="48"/>
      <c r="G267" s="48"/>
      <c r="H267" s="48"/>
      <c r="I267" s="48"/>
      <c r="J267" s="49"/>
    </row>
    <row r="287" spans="1:10" x14ac:dyDescent="0.3">
      <c r="A287">
        <v>14</v>
      </c>
      <c r="B287" s="44" t="s">
        <v>170</v>
      </c>
      <c r="C287" s="45"/>
      <c r="D287" s="45"/>
      <c r="E287" s="45"/>
      <c r="F287" s="45"/>
      <c r="G287" s="45"/>
      <c r="H287" s="45"/>
      <c r="I287" s="45"/>
      <c r="J287" s="46"/>
    </row>
    <row r="288" spans="1:10" x14ac:dyDescent="0.3">
      <c r="B288" s="47"/>
      <c r="C288" s="48"/>
      <c r="D288" s="48"/>
      <c r="E288" s="48"/>
      <c r="F288" s="48"/>
      <c r="G288" s="48"/>
      <c r="H288" s="48"/>
      <c r="I288" s="48"/>
      <c r="J288" s="49"/>
    </row>
  </sheetData>
  <mergeCells count="90">
    <mergeCell ref="B109:J109"/>
    <mergeCell ref="B111:J111"/>
    <mergeCell ref="B112:J112"/>
    <mergeCell ref="B88:J89"/>
    <mergeCell ref="B90:J90"/>
    <mergeCell ref="B99:J100"/>
    <mergeCell ref="B106:J107"/>
    <mergeCell ref="D73:J73"/>
    <mergeCell ref="D74:J74"/>
    <mergeCell ref="D75:J75"/>
    <mergeCell ref="D76:J76"/>
    <mergeCell ref="B102:J102"/>
    <mergeCell ref="C69:J69"/>
    <mergeCell ref="C70:J70"/>
    <mergeCell ref="B72:J72"/>
    <mergeCell ref="C68:J68"/>
    <mergeCell ref="B104:J105"/>
    <mergeCell ref="B3:J4"/>
    <mergeCell ref="B15:J15"/>
    <mergeCell ref="B63:J64"/>
    <mergeCell ref="B66:J66"/>
    <mergeCell ref="C67:J67"/>
    <mergeCell ref="D50:E51"/>
    <mergeCell ref="B36:F36"/>
    <mergeCell ref="G36:I36"/>
    <mergeCell ref="B16:J17"/>
    <mergeCell ref="B41:J42"/>
    <mergeCell ref="B113:J113"/>
    <mergeCell ref="B115:J115"/>
    <mergeCell ref="B117:J117"/>
    <mergeCell ref="B118:J118"/>
    <mergeCell ref="B120:J120"/>
    <mergeCell ref="B122:J122"/>
    <mergeCell ref="B124:J124"/>
    <mergeCell ref="B125:J125"/>
    <mergeCell ref="B127:J127"/>
    <mergeCell ref="C131:D131"/>
    <mergeCell ref="C129:D129"/>
    <mergeCell ref="C130:D130"/>
    <mergeCell ref="F129:J129"/>
    <mergeCell ref="F130:J130"/>
    <mergeCell ref="F131:J131"/>
    <mergeCell ref="B158:J159"/>
    <mergeCell ref="H148:J148"/>
    <mergeCell ref="H149:J149"/>
    <mergeCell ref="B178:J179"/>
    <mergeCell ref="B133:D133"/>
    <mergeCell ref="E133:J133"/>
    <mergeCell ref="B144:D144"/>
    <mergeCell ref="E144:J144"/>
    <mergeCell ref="B152:J153"/>
    <mergeCell ref="B181:J181"/>
    <mergeCell ref="B186:J186"/>
    <mergeCell ref="B199:J199"/>
    <mergeCell ref="F135:G135"/>
    <mergeCell ref="F136:G136"/>
    <mergeCell ref="F137:G137"/>
    <mergeCell ref="H135:J135"/>
    <mergeCell ref="H136:J136"/>
    <mergeCell ref="H137:J137"/>
    <mergeCell ref="F146:G146"/>
    <mergeCell ref="F147:G147"/>
    <mergeCell ref="F148:G148"/>
    <mergeCell ref="F149:G149"/>
    <mergeCell ref="H146:J146"/>
    <mergeCell ref="H147:J147"/>
    <mergeCell ref="B155:J155"/>
    <mergeCell ref="B82:E82"/>
    <mergeCell ref="B85:E85"/>
    <mergeCell ref="B237:J238"/>
    <mergeCell ref="C244:D244"/>
    <mergeCell ref="C245:D245"/>
    <mergeCell ref="G244:H244"/>
    <mergeCell ref="I244:J244"/>
    <mergeCell ref="I240:J240"/>
    <mergeCell ref="B220:J221"/>
    <mergeCell ref="B227:J228"/>
    <mergeCell ref="B230:J231"/>
    <mergeCell ref="B232:J235"/>
    <mergeCell ref="E210:G210"/>
    <mergeCell ref="H210:J210"/>
    <mergeCell ref="B212:J213"/>
    <mergeCell ref="D216:E216"/>
    <mergeCell ref="B191:J191"/>
    <mergeCell ref="I224:J224"/>
    <mergeCell ref="B287:J288"/>
    <mergeCell ref="B266:J267"/>
    <mergeCell ref="I247:J247"/>
    <mergeCell ref="F216:J216"/>
    <mergeCell ref="I248:J248"/>
  </mergeCells>
  <phoneticPr fontId="2" type="noConversion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</xdr:col>
                    <xdr:colOff>7620</xdr:colOff>
                    <xdr:row>51</xdr:row>
                    <xdr:rowOff>175260</xdr:rowOff>
                  </from>
                  <to>
                    <xdr:col>3</xdr:col>
                    <xdr:colOff>632460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3</xdr:col>
                    <xdr:colOff>22860</xdr:colOff>
                    <xdr:row>52</xdr:row>
                    <xdr:rowOff>182880</xdr:rowOff>
                  </from>
                  <to>
                    <xdr:col>3</xdr:col>
                    <xdr:colOff>640080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3</xdr:col>
                    <xdr:colOff>22860</xdr:colOff>
                    <xdr:row>54</xdr:row>
                    <xdr:rowOff>0</xdr:rowOff>
                  </from>
                  <to>
                    <xdr:col>3</xdr:col>
                    <xdr:colOff>640080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3</xdr:col>
                    <xdr:colOff>30480</xdr:colOff>
                    <xdr:row>54</xdr:row>
                    <xdr:rowOff>182880</xdr:rowOff>
                  </from>
                  <to>
                    <xdr:col>3</xdr:col>
                    <xdr:colOff>647700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4</xdr:col>
                    <xdr:colOff>0</xdr:colOff>
                    <xdr:row>52</xdr:row>
                    <xdr:rowOff>22860</xdr:rowOff>
                  </from>
                  <to>
                    <xdr:col>4</xdr:col>
                    <xdr:colOff>975360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52</xdr:row>
                    <xdr:rowOff>182880</xdr:rowOff>
                  </from>
                  <to>
                    <xdr:col>4</xdr:col>
                    <xdr:colOff>967740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4</xdr:col>
                    <xdr:colOff>7620</xdr:colOff>
                    <xdr:row>53</xdr:row>
                    <xdr:rowOff>175260</xdr:rowOff>
                  </from>
                  <to>
                    <xdr:col>4</xdr:col>
                    <xdr:colOff>632460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4</xdr:col>
                    <xdr:colOff>7620</xdr:colOff>
                    <xdr:row>54</xdr:row>
                    <xdr:rowOff>175260</xdr:rowOff>
                  </from>
                  <to>
                    <xdr:col>4</xdr:col>
                    <xdr:colOff>845820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3</xdr:col>
                    <xdr:colOff>30480</xdr:colOff>
                    <xdr:row>56</xdr:row>
                    <xdr:rowOff>182880</xdr:rowOff>
                  </from>
                  <to>
                    <xdr:col>3</xdr:col>
                    <xdr:colOff>647700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3</xdr:col>
                    <xdr:colOff>38100</xdr:colOff>
                    <xdr:row>58</xdr:row>
                    <xdr:rowOff>0</xdr:rowOff>
                  </from>
                  <to>
                    <xdr:col>3</xdr:col>
                    <xdr:colOff>670560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3</xdr:col>
                    <xdr:colOff>38100</xdr:colOff>
                    <xdr:row>59</xdr:row>
                    <xdr:rowOff>0</xdr:rowOff>
                  </from>
                  <to>
                    <xdr:col>3</xdr:col>
                    <xdr:colOff>746760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3</xdr:col>
                    <xdr:colOff>38100</xdr:colOff>
                    <xdr:row>59</xdr:row>
                    <xdr:rowOff>175260</xdr:rowOff>
                  </from>
                  <to>
                    <xdr:col>3</xdr:col>
                    <xdr:colOff>670560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4</xdr:col>
                    <xdr:colOff>38100</xdr:colOff>
                    <xdr:row>57</xdr:row>
                    <xdr:rowOff>7620</xdr:rowOff>
                  </from>
                  <to>
                    <xdr:col>4</xdr:col>
                    <xdr:colOff>716280</xdr:colOff>
                    <xdr:row>58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4</xdr:col>
                    <xdr:colOff>38100</xdr:colOff>
                    <xdr:row>57</xdr:row>
                    <xdr:rowOff>182880</xdr:rowOff>
                  </from>
                  <to>
                    <xdr:col>4</xdr:col>
                    <xdr:colOff>678180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4</xdr:col>
                    <xdr:colOff>30480</xdr:colOff>
                    <xdr:row>59</xdr:row>
                    <xdr:rowOff>0</xdr:rowOff>
                  </from>
                  <to>
                    <xdr:col>4</xdr:col>
                    <xdr:colOff>670560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4</xdr:col>
                    <xdr:colOff>30480</xdr:colOff>
                    <xdr:row>59</xdr:row>
                    <xdr:rowOff>182880</xdr:rowOff>
                  </from>
                  <to>
                    <xdr:col>4</xdr:col>
                    <xdr:colOff>868680</xdr:colOff>
                    <xdr:row>61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AVALUO DE MEJORAS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Adahi Bribiesca Rocha (SOP, Proyectista)</dc:creator>
  <cp:lastModifiedBy>Adahi</cp:lastModifiedBy>
  <cp:lastPrinted>2024-10-18T01:28:17Z</cp:lastPrinted>
  <dcterms:created xsi:type="dcterms:W3CDTF">2024-10-14T15:49:25Z</dcterms:created>
  <dcterms:modified xsi:type="dcterms:W3CDTF">2024-10-19T18:53:53Z</dcterms:modified>
</cp:coreProperties>
</file>