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AESTRIA EN VALUACIÓN\1er SEMESTRE\INGENIERÍA DE COSTOS\"/>
    </mc:Choice>
  </mc:AlternateContent>
  <bookViews>
    <workbookView xWindow="0" yWindow="0" windowWidth="28800" windowHeight="11610" activeTab="1"/>
  </bookViews>
  <sheets>
    <sheet name="Avalúo" sheetId="1" r:id="rId1"/>
    <sheet name="ISR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3" l="1"/>
  <c r="L44" i="3" s="1"/>
  <c r="U22" i="3"/>
  <c r="U9" i="3"/>
  <c r="V25" i="3" l="1"/>
  <c r="L30" i="3" s="1"/>
  <c r="W263" i="1"/>
  <c r="W261" i="1"/>
  <c r="W260" i="1"/>
  <c r="W257" i="1"/>
  <c r="W258" i="1"/>
  <c r="W259" i="1"/>
  <c r="W262" i="1"/>
  <c r="W256" i="1"/>
  <c r="F259" i="1"/>
  <c r="V12" i="3" l="1"/>
  <c r="M260" i="1"/>
  <c r="Z260" i="1" s="1"/>
  <c r="M259" i="1"/>
  <c r="Z259" i="1" s="1"/>
  <c r="M258" i="1"/>
  <c r="Z258" i="1" s="1"/>
  <c r="G246" i="1"/>
  <c r="V246" i="1" s="1"/>
  <c r="V247" i="1" s="1"/>
  <c r="L31" i="3" l="1"/>
  <c r="L32" i="3" s="1"/>
  <c r="L34" i="3" s="1"/>
  <c r="U307" i="1"/>
  <c r="AA282" i="1" l="1"/>
  <c r="AA281" i="1"/>
  <c r="AA280" i="1"/>
  <c r="M257" i="1"/>
  <c r="M261" i="1"/>
  <c r="Z261" i="1" s="1"/>
  <c r="M262" i="1"/>
  <c r="Z262" i="1" s="1"/>
  <c r="M263" i="1"/>
  <c r="Z263" i="1" s="1"/>
  <c r="M256" i="1"/>
  <c r="Z256" i="1" l="1"/>
  <c r="M264" i="1"/>
  <c r="Z257" i="1"/>
  <c r="Z264" i="1" s="1"/>
  <c r="W302" i="1" s="1"/>
  <c r="V310" i="1" s="1"/>
  <c r="W45" i="1" s="1"/>
</calcChain>
</file>

<file path=xl/sharedStrings.xml><?xml version="1.0" encoding="utf-8"?>
<sst xmlns="http://schemas.openxmlformats.org/spreadsheetml/2006/main" count="366" uniqueCount="313">
  <si>
    <t>AVALÚO DE MEJORAS</t>
  </si>
  <si>
    <t>I.</t>
  </si>
  <si>
    <t>Inmueble</t>
  </si>
  <si>
    <t>que se Valúa</t>
  </si>
  <si>
    <t>JOSÉ ARMANDO #108, COLONIA LINDAVISTA</t>
  </si>
  <si>
    <t>TERRENO BARDEADO CON TERRAZA</t>
  </si>
  <si>
    <t>PROPIETARIO</t>
  </si>
  <si>
    <t>VALUADÓR</t>
  </si>
  <si>
    <t>No. SOCIO COLEGIO DE VALUADORES</t>
  </si>
  <si>
    <t>ESPECIALIDAD</t>
  </si>
  <si>
    <t>FECHA DE AVALÚO</t>
  </si>
  <si>
    <t>UBICACIÓN DEL INMUEBLE</t>
  </si>
  <si>
    <t>LOTE</t>
  </si>
  <si>
    <t>MANZANA</t>
  </si>
  <si>
    <t>OBJETO DEL AVALÚO</t>
  </si>
  <si>
    <t>PROPOSITO DEL AVALÚO</t>
  </si>
  <si>
    <t>CUENTA CATASTRAL</t>
  </si>
  <si>
    <t>CUENTA PREDIAL</t>
  </si>
  <si>
    <t>FOLIO REAL</t>
  </si>
  <si>
    <t>ESCRITURA</t>
  </si>
  <si>
    <t>Ing. Jóse Villalobos Araujo</t>
  </si>
  <si>
    <t>Inmuebles</t>
  </si>
  <si>
    <t>José Armando #108, Colonia Lindavista</t>
  </si>
  <si>
    <t>Municipio de Aguascalientes. AGUASCALIENTES</t>
  </si>
  <si>
    <t>REGIMEN DE PROPIEDAD</t>
  </si>
  <si>
    <t>Privada</t>
  </si>
  <si>
    <t>Estimar el Valor Comercial de las Mejoras</t>
  </si>
  <si>
    <t>Caluclo de I.S.R.</t>
  </si>
  <si>
    <t>XX-XXXX-XX-XXXX-XXX-XXX</t>
  </si>
  <si>
    <t>UXXXXXX</t>
  </si>
  <si>
    <t>NO SE PROPORCIONÓ</t>
  </si>
  <si>
    <t>$</t>
  </si>
  <si>
    <t>PESOS</t>
  </si>
  <si>
    <t>II.</t>
  </si>
  <si>
    <t>Caracteristicas</t>
  </si>
  <si>
    <t>Urbanas</t>
  </si>
  <si>
    <t>CLASIFICACION DE LA ZONA</t>
  </si>
  <si>
    <t>TIPOS DE CONSTRUCCIÓN</t>
  </si>
  <si>
    <t>INDICE DE SATURACIÓN</t>
  </si>
  <si>
    <t>POBLACIÓN</t>
  </si>
  <si>
    <t>CONTAMINACIÓN AMBIENTAL</t>
  </si>
  <si>
    <t>USO DE SUELO</t>
  </si>
  <si>
    <t>MEDIA</t>
  </si>
  <si>
    <t>CASAS UNIFAMILIARES</t>
  </si>
  <si>
    <t>NORMAL</t>
  </si>
  <si>
    <t>HABITACIONAL</t>
  </si>
  <si>
    <t>AVENIDA JOSÉ Ma. CHÁVEZ</t>
  </si>
  <si>
    <t>VIAS DE ACCESO</t>
  </si>
  <si>
    <t>AGUA</t>
  </si>
  <si>
    <t>LUZ</t>
  </si>
  <si>
    <t>DRENAJE</t>
  </si>
  <si>
    <t>TELEFONO</t>
  </si>
  <si>
    <t>PARQUES</t>
  </si>
  <si>
    <t>ESCUELAS</t>
  </si>
  <si>
    <t>HOSPITAL</t>
  </si>
  <si>
    <t>GUARNICIONES</t>
  </si>
  <si>
    <t>GAS NATURAL</t>
  </si>
  <si>
    <t>TV POR CABLE</t>
  </si>
  <si>
    <t>INTERNET</t>
  </si>
  <si>
    <t>VIGILANCIA</t>
  </si>
  <si>
    <t>ABASTO</t>
  </si>
  <si>
    <t>OFICINAS</t>
  </si>
  <si>
    <t>PAVIMENTOS</t>
  </si>
  <si>
    <t>BANQUETAS</t>
  </si>
  <si>
    <t>SERVICIOS PUBLICOS</t>
  </si>
  <si>
    <t>EQUIPAMENTO URBANO</t>
  </si>
  <si>
    <t>III.</t>
  </si>
  <si>
    <t>Terreno</t>
  </si>
  <si>
    <t>TRAMO DE CALLES</t>
  </si>
  <si>
    <t xml:space="preserve">TRANSVERSALES, </t>
  </si>
  <si>
    <t>LIMÍTROFES Y</t>
  </si>
  <si>
    <t>ORIENTACIÓN</t>
  </si>
  <si>
    <t>NORTE:</t>
  </si>
  <si>
    <t>SUR:</t>
  </si>
  <si>
    <t>ESTE:</t>
  </si>
  <si>
    <t>OSTE:</t>
  </si>
  <si>
    <t>MEDIDAS Y COLINDANCIAS DEL TERRENO</t>
  </si>
  <si>
    <t>TOPOGRAFÍA Y CONFIG.</t>
  </si>
  <si>
    <t>CARAC. PANORÁMICAS</t>
  </si>
  <si>
    <t>SERVIDUMBRES Y RESTRICC.</t>
  </si>
  <si>
    <t>NINGUNA APARENTE</t>
  </si>
  <si>
    <t>FALLAS</t>
  </si>
  <si>
    <t>NO SE APRECIAN FALLAS CERCANAS SEGÚN EL SISTEMA DE INFORMACIÓN DE FALLAS GEOLOGICAS Y GRIETAS (Sifagg).</t>
  </si>
  <si>
    <t>GEORREFERENCIA</t>
  </si>
  <si>
    <t>TERRENO REGULAR PLANO</t>
  </si>
  <si>
    <t>✔️</t>
  </si>
  <si>
    <t>IV.</t>
  </si>
  <si>
    <t>Descripción</t>
  </si>
  <si>
    <t>General del Inmueble</t>
  </si>
  <si>
    <t>CONSTRUCCIÓN</t>
  </si>
  <si>
    <t>TIPO</t>
  </si>
  <si>
    <t>ÁREA CONSTRUIDA</t>
  </si>
  <si>
    <t>SUP. TERRENO</t>
  </si>
  <si>
    <t>USO ACTUAL</t>
  </si>
  <si>
    <t>ESPACIOS CONSTRUIDOS:</t>
  </si>
  <si>
    <t>UNIDADES RENTABLES:</t>
  </si>
  <si>
    <t>CALIDAD DEL PROYECTO:</t>
  </si>
  <si>
    <t>NÚMERO DE NIVELES:</t>
  </si>
  <si>
    <t>EDAD APROXIMADA:</t>
  </si>
  <si>
    <t>VIDA ÚTIL REMANENTE:</t>
  </si>
  <si>
    <t>ESTADO DE CONSERVACIÓN:</t>
  </si>
  <si>
    <t>NO APLICA</t>
  </si>
  <si>
    <t>Consideraciones</t>
  </si>
  <si>
    <t>Previas al Avalúo</t>
  </si>
  <si>
    <t>V.</t>
  </si>
  <si>
    <t>Ampliación de la descripción del inmueble:</t>
  </si>
  <si>
    <r>
      <rPr>
        <b/>
        <sz val="8"/>
        <color theme="1"/>
        <rFont val="ISOCPEUR"/>
        <family val="2"/>
      </rPr>
      <t>Enfoque de Costos</t>
    </r>
    <r>
      <rPr>
        <sz val="8"/>
        <color theme="1"/>
        <rFont val="ISOCPEUR"/>
        <family val="2"/>
      </rPr>
      <t xml:space="preserve">
La valuación del terreno se estima de acuerdo a la Investigación de Mercado.
Se aplica el criterio y tablas de Ross-Heidecke, para la estimación de los factores de depreciación.
Este enfoque considera que valor máximo del bien para el comprador con información pertinente, será la cantidad necesaria
para construir o adquirir un nuevo bien de igual utilidad. Cuando el bien no es nuevo, el valor de reposición nuevo deberá
ser ajustado de acuerdo a todos los métodos de apreciación y obsolescencia a la fecha del avalúo.
</t>
    </r>
    <r>
      <rPr>
        <b/>
        <sz val="8"/>
        <color theme="1"/>
        <rFont val="ISOCPEUR"/>
        <family val="2"/>
      </rPr>
      <t>Enfoque de Ingresos (Valor de capitalización de rentas):</t>
    </r>
    <r>
      <rPr>
        <sz val="8"/>
        <color theme="1"/>
        <rFont val="ISOCPEUR"/>
        <family val="2"/>
      </rPr>
      <t xml:space="preserve">
Es el valor presente de beneficios futuros derivados de la propiedad y es generalmente medido a través de la capitalización
de un nivel específico de ingresos.
</t>
    </r>
    <r>
      <rPr>
        <b/>
        <sz val="8"/>
        <color theme="1"/>
        <rFont val="ISOCPEUR"/>
        <family val="2"/>
      </rPr>
      <t>Enfoque de Mercado (Valor comparativo de mercado):</t>
    </r>
    <r>
      <rPr>
        <sz val="8"/>
        <color theme="1"/>
        <rFont val="ISOCPEUR"/>
        <family val="2"/>
      </rPr>
      <t xml:space="preserve">
Es la cantidad estimada, en términos monetarios a partir del análisis y comparación de bienes iguales o similares al bien objeto
de estudio, que han sido vendidos o que se encuentran en proceso de venta en el mercado abierto.
Este análisis, para inmuebles especiales, se puede ralizar comparando superficie de construcción, habitaciones de hotel, camas de hospital, etc.
</t>
    </r>
    <r>
      <rPr>
        <b/>
        <sz val="8"/>
        <color theme="1"/>
        <rFont val="ISOCPEUR"/>
        <family val="2"/>
      </rPr>
      <t>Valor Comercial:</t>
    </r>
    <r>
      <rPr>
        <sz val="8"/>
        <color theme="1"/>
        <rFont val="ISOCPEUR"/>
        <family val="2"/>
      </rPr>
      <t xml:space="preserve">
Es el precio más probable en que se podría comercializar un bien, en las circunstancias prevalecientes a la fecha del avalúo,
en un plazo razonable de exposición en una transacción llevada a cabo entre un oferente y un demandante libres de
presiones, bien informados y como resultado de ponderar el valor físico, el valor de capitalización de rentas y el valor de
mercado del bien que se trate.</t>
    </r>
  </si>
  <si>
    <t>Comentarios generales, supuestos, exclusiones y condiciones limitantes al avalúo</t>
  </si>
  <si>
    <t>El presente análisis presupone que no existe una restricción legal en cuanto a la posesión del bien y al uso lícito del mismo.
Los valores de calle y de mercado se estiman con base en la homologación de los comparables obtenidos en la investigación
del mercado inmobiliario de la zona de ubicación del inmueble y zonas de características similares. La homologación considera
las condiciones del inmueble que se analiza.</t>
  </si>
  <si>
    <t>Factores de Homologación empleados</t>
  </si>
  <si>
    <t>sup</t>
  </si>
  <si>
    <t>neg</t>
  </si>
  <si>
    <t>fub</t>
  </si>
  <si>
    <t>Superficie construida/ terreno</t>
  </si>
  <si>
    <t>Factor de negociación</t>
  </si>
  <si>
    <t>Factor de ubicación dentro de la colonia</t>
  </si>
  <si>
    <t>csp</t>
  </si>
  <si>
    <t>ec</t>
  </si>
  <si>
    <t>proy</t>
  </si>
  <si>
    <t>Calidad de los servicios publicos (0-10)</t>
  </si>
  <si>
    <t>Estado de conservación</t>
  </si>
  <si>
    <t>Calidad del Proyecto</t>
  </si>
  <si>
    <t>tfr - Tipo de Fracc. - Factores de Zona</t>
  </si>
  <si>
    <t>for = Factor de Forma</t>
  </si>
  <si>
    <t>Turista comercial</t>
  </si>
  <si>
    <t>Comercial de 1a</t>
  </si>
  <si>
    <t>Comercial de 2a</t>
  </si>
  <si>
    <t>Residencial de lujo</t>
  </si>
  <si>
    <t>Residencial de 1a</t>
  </si>
  <si>
    <t>Residencial de 2a</t>
  </si>
  <si>
    <t>Interés Social</t>
  </si>
  <si>
    <t>Habitacional Popular</t>
  </si>
  <si>
    <t>TC</t>
  </si>
  <si>
    <t>C1</t>
  </si>
  <si>
    <t>C2</t>
  </si>
  <si>
    <t>RL</t>
  </si>
  <si>
    <t>R1</t>
  </si>
  <si>
    <t>R2</t>
  </si>
  <si>
    <t>IS</t>
  </si>
  <si>
    <t>HP</t>
  </si>
  <si>
    <t>Regular</t>
  </si>
  <si>
    <t>Irregular 4L</t>
  </si>
  <si>
    <t>Irregular +4L</t>
  </si>
  <si>
    <t>R</t>
  </si>
  <si>
    <t>I4L</t>
  </si>
  <si>
    <t>I+4L</t>
  </si>
  <si>
    <t>fesq = Factor de Esquina</t>
  </si>
  <si>
    <t>top = Factor de Topografía</t>
  </si>
  <si>
    <t>Interior</t>
  </si>
  <si>
    <t>Medianero</t>
  </si>
  <si>
    <t>Esquina</t>
  </si>
  <si>
    <t>Cabecero</t>
  </si>
  <si>
    <t>Manzanero</t>
  </si>
  <si>
    <t>INT</t>
  </si>
  <si>
    <t>MED</t>
  </si>
  <si>
    <t>ESQ</t>
  </si>
  <si>
    <t>CAB</t>
  </si>
  <si>
    <t>MAN</t>
  </si>
  <si>
    <t>Plano</t>
  </si>
  <si>
    <t>Ascendente</t>
  </si>
  <si>
    <t>Descendente</t>
  </si>
  <si>
    <t>Accidentado</t>
  </si>
  <si>
    <t>PL</t>
  </si>
  <si>
    <t>AS</t>
  </si>
  <si>
    <t>DE</t>
  </si>
  <si>
    <t>AC</t>
  </si>
  <si>
    <t>VI.</t>
  </si>
  <si>
    <t>Investigación</t>
  </si>
  <si>
    <t>de Mercado</t>
  </si>
  <si>
    <t>TERRENOS EN VENTA</t>
  </si>
  <si>
    <t>VII.</t>
  </si>
  <si>
    <t>Aplicación del enfoque</t>
  </si>
  <si>
    <t>Comparativo de Mercado</t>
  </si>
  <si>
    <t>TERRENO</t>
  </si>
  <si>
    <t>sujeto</t>
  </si>
  <si>
    <t>vum$</t>
  </si>
  <si>
    <t>top</t>
  </si>
  <si>
    <t>for</t>
  </si>
  <si>
    <t>tfr</t>
  </si>
  <si>
    <t>Fesq</t>
  </si>
  <si>
    <t>factor de homologación</t>
  </si>
  <si>
    <t>valor unitario del terreno homologado</t>
  </si>
  <si>
    <t>superficie</t>
  </si>
  <si>
    <t>indiviso</t>
  </si>
  <si>
    <t xml:space="preserve">precio de mercado ponderado </t>
  </si>
  <si>
    <t>$/m2</t>
  </si>
  <si>
    <t>valor del terreno</t>
  </si>
  <si>
    <t>VIII.</t>
  </si>
  <si>
    <t>de Costos (Valor Físico o Directo)</t>
  </si>
  <si>
    <t>FRACCIÓN</t>
  </si>
  <si>
    <t>AREA (m2)</t>
  </si>
  <si>
    <t>FACTOR</t>
  </si>
  <si>
    <t>VALOR U.</t>
  </si>
  <si>
    <t>TOTAL</t>
  </si>
  <si>
    <t>UNICA</t>
  </si>
  <si>
    <t>CONSTRUCCIÓN ORIGINAL</t>
  </si>
  <si>
    <t>VALOR UNIT.</t>
  </si>
  <si>
    <t>vrn</t>
  </si>
  <si>
    <t>edad</t>
  </si>
  <si>
    <t>vut</t>
  </si>
  <si>
    <t>fec</t>
  </si>
  <si>
    <t>vnr</t>
  </si>
  <si>
    <t>MEJORAS</t>
  </si>
  <si>
    <t>BARDAS</t>
  </si>
  <si>
    <t>VALOR DE REPOSICIÓN NUEVO</t>
  </si>
  <si>
    <t>valor de reposición nuevo</t>
  </si>
  <si>
    <t>valor neto de reposición</t>
  </si>
  <si>
    <t>de Ingresos (Valor de capitalización de rentas)</t>
  </si>
  <si>
    <t xml:space="preserve">RESULTADO DE LA APLICACIÓN DEL ENFOQUE DE INGRESOS </t>
  </si>
  <si>
    <t>VALOR DE CAPITALIZACIÓN</t>
  </si>
  <si>
    <t>IX.</t>
  </si>
  <si>
    <t>X.</t>
  </si>
  <si>
    <t xml:space="preserve">Resumen </t>
  </si>
  <si>
    <t>De Valores</t>
  </si>
  <si>
    <t>Enfoque comparativo de mercado (Valor comparativo de mercado)</t>
  </si>
  <si>
    <t>Enfoque de costos (Valor físico o directo, neto de reposición)</t>
  </si>
  <si>
    <t>Enfoque de ingresos (Valor de capitalización de rentas)</t>
  </si>
  <si>
    <t>XI.</t>
  </si>
  <si>
    <t>Previas a la Conclusión</t>
  </si>
  <si>
    <t>Declaraciones</t>
  </si>
  <si>
    <t>PARA OBTENER EL VALOR DEL TERRENO, SE REALIZÓ INVESTIGACIÓN Y HOMOLOGACIÓN CON TERRENOS DE</t>
  </si>
  <si>
    <t>CARACTERÍSTICAS SIMILARES.</t>
  </si>
  <si>
    <t>SE ESTIMA EL VALOR FÍSICO O DE REPOSICIÓN DEL INMUEBLE, FUNDADO EN ANÁLISIS DE COSTOS Y PRESUPUESTOS</t>
  </si>
  <si>
    <t>ACTUALIZADOS DE CONSTRUCCIONES ESPECIALES Y SIMILARES A LAS ESPECIFICADAS DEL INMUEBLE QUE SE ANALIZA</t>
  </si>
  <si>
    <t>PARA EL ENFOQUE DE MERCADO SE REALIZÓ INVESTIGACIÓN Y HOMOLOGACIÓN CON INMUEBLES SIMILARES EN LA LOCALIDAD.</t>
  </si>
  <si>
    <t>XII.</t>
  </si>
  <si>
    <t>Conclusión</t>
  </si>
  <si>
    <t>VALORES ACTUALES</t>
  </si>
  <si>
    <t>Valor actual de las mejoras</t>
  </si>
  <si>
    <t>Valor referido de las mejoras</t>
  </si>
  <si>
    <t>VALUADOR</t>
  </si>
  <si>
    <t>NOMBRE:</t>
  </si>
  <si>
    <t>N° de registro Colegio de Valuadores del Estado de Ags.</t>
  </si>
  <si>
    <t>Especialidad: Inmuebles</t>
  </si>
  <si>
    <t>CÉDULA ESPECIALIDAD EN V.</t>
  </si>
  <si>
    <t>CÉDULA MAESTRIA EN VALUACIÓN</t>
  </si>
  <si>
    <t>CÉDULA PROFESIONAL ING. CIVIL</t>
  </si>
  <si>
    <t>XIII.</t>
  </si>
  <si>
    <t>Croquis</t>
  </si>
  <si>
    <t>INPC SEPTIEMBRE 2024</t>
  </si>
  <si>
    <t>FACTOR=</t>
  </si>
  <si>
    <t>VALOR REFERIDO A FEBRERO DE 2020</t>
  </si>
  <si>
    <t>FUENTE: ESCRITURAS</t>
  </si>
  <si>
    <t>NORESTE:</t>
  </si>
  <si>
    <t>LOTE 10 DE LA SUBDIVISION</t>
  </si>
  <si>
    <t>SURESTE:</t>
  </si>
  <si>
    <t>LOTE 12 DE LA SUBDIVISION.</t>
  </si>
  <si>
    <t>SUROESTE</t>
  </si>
  <si>
    <t>NOROESTE</t>
  </si>
  <si>
    <t>AREA COMÚN</t>
  </si>
  <si>
    <t>CIRCUITO PRIETO AZABACHE</t>
  </si>
  <si>
    <t>EL SOLICITANTE MANIFIESTA QUE ADQUIRIO UN TERRENO BALDÍO CONTRUYÓ POR SU CUENTA TODA LA CASA HABITACIÓN CONCLUYENDO EN FEBRERO DEL AÑO DEL 2020.</t>
  </si>
  <si>
    <t xml:space="preserve">CASA HABITACIÓN DE CLASE MEDIA ALTA BARDEADA PERIMETRALMENTE, CON 3 NIVELES, EL ULTIMO SIENDO UN ROOF GARDEN, CONTANDO CON CONSTRUCCION PRINCIPAL Y ACCESORIOS. </t>
  </si>
  <si>
    <t>ACCESORIAS</t>
  </si>
  <si>
    <t>COCINA INTEGRAL</t>
  </si>
  <si>
    <t>PRINCIPAL</t>
  </si>
  <si>
    <t>Fsis</t>
  </si>
  <si>
    <t>Fic</t>
  </si>
  <si>
    <t>Fee</t>
  </si>
  <si>
    <t>FR</t>
  </si>
  <si>
    <t>HABITADA</t>
  </si>
  <si>
    <t>BUENA</t>
  </si>
  <si>
    <t>Casa Habitación</t>
  </si>
  <si>
    <t>Residencial</t>
  </si>
  <si>
    <t>232.65 m2</t>
  </si>
  <si>
    <t>ROOF GARDEN</t>
  </si>
  <si>
    <t xml:space="preserve">21°54'4.256" N; 102°19'36.336" W   </t>
  </si>
  <si>
    <t>X= 776197.68 Y= 2424293.87</t>
  </si>
  <si>
    <t>CISTERNAS</t>
  </si>
  <si>
    <t>PATIO</t>
  </si>
  <si>
    <t>TERRAZA PB</t>
  </si>
  <si>
    <t>fic = Factor interciudad</t>
  </si>
  <si>
    <t>Ciudad de Mexico</t>
  </si>
  <si>
    <t>Aguascalientes</t>
  </si>
  <si>
    <t>Guadalajara</t>
  </si>
  <si>
    <t>CDMX</t>
  </si>
  <si>
    <t>AGS</t>
  </si>
  <si>
    <t>GDL</t>
  </si>
  <si>
    <t>FR = fic*fsis*fee</t>
  </si>
  <si>
    <t>fe = Factor Economico de Escala</t>
  </si>
  <si>
    <t>fiss = Factor Sismicidad</t>
  </si>
  <si>
    <t>Cant.</t>
  </si>
  <si>
    <t>N/A</t>
  </si>
  <si>
    <t>Muy reducido</t>
  </si>
  <si>
    <t>100-500 m2</t>
  </si>
  <si>
    <t>D</t>
  </si>
  <si>
    <t>C</t>
  </si>
  <si>
    <t>B</t>
  </si>
  <si>
    <t>Alta Sismicidad</t>
  </si>
  <si>
    <t>Baja Sismicidad</t>
  </si>
  <si>
    <t>Sísmica</t>
  </si>
  <si>
    <t>menor 100 m2</t>
  </si>
  <si>
    <t>Reducido</t>
  </si>
  <si>
    <t>500-1000 m2</t>
  </si>
  <si>
    <t>INPC FEBRERO 2020</t>
  </si>
  <si>
    <t>Evidencia Fotográfica</t>
  </si>
  <si>
    <t>VALORES REFERIDOS A FEBRERO DE 2020</t>
  </si>
  <si>
    <t>INPC ENERO 2020</t>
  </si>
  <si>
    <t>Valor original del terreno</t>
  </si>
  <si>
    <t>VALORES PASADOS</t>
  </si>
  <si>
    <t>Valor actual del terreno</t>
  </si>
  <si>
    <t>CÁLCULO DE ISR</t>
  </si>
  <si>
    <t>INPC OCTUBRE 2018</t>
  </si>
  <si>
    <t>VALORES ACTUALIZADO A FEBRERO DE 2020</t>
  </si>
  <si>
    <t>Valor actualizado</t>
  </si>
  <si>
    <t>Mejoras al 80%</t>
  </si>
  <si>
    <t>Costo Justificado</t>
  </si>
  <si>
    <t>Utilidad</t>
  </si>
  <si>
    <t>Calculo ISR</t>
  </si>
  <si>
    <t>No hay ISR en perdidas</t>
  </si>
  <si>
    <t>AHORRO DE ISR CON AVALÚO DE MEJORAS</t>
  </si>
  <si>
    <t>Compra terreno</t>
  </si>
  <si>
    <t>Precio de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</si>
</sst>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80A]d&quot; de &quot;mmmm&quot; de &quot;yyyy;@"/>
    <numFmt numFmtId="165" formatCode="0.0"/>
    <numFmt numFmtId="166" formatCode="0.000"/>
    <numFmt numFmtId="167" formatCode="0.0%"/>
    <numFmt numFmtId="168" formatCode="0.0000"/>
    <numFmt numFmtId="169" formatCode="0.00\ &quot;m2&quot;"/>
    <numFmt numFmtId="172" formatCode="0.00\ &quot;m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SOCPEUR"/>
      <family val="2"/>
    </font>
    <font>
      <sz val="14"/>
      <color theme="1"/>
      <name val="ISOCPEUR"/>
      <family val="2"/>
    </font>
    <font>
      <sz val="12"/>
      <color theme="1"/>
      <name val="ISOCPEUR"/>
      <family val="2"/>
    </font>
    <font>
      <sz val="28"/>
      <color theme="1"/>
      <name val="ISOCPEUR"/>
      <family val="2"/>
    </font>
    <font>
      <sz val="28"/>
      <color theme="0"/>
      <name val="ISOCTEUR"/>
      <family val="3"/>
    </font>
    <font>
      <sz val="10"/>
      <color theme="1"/>
      <name val="ISOCPEUR"/>
      <family val="2"/>
    </font>
    <font>
      <sz val="20"/>
      <color theme="1"/>
      <name val="ISOCPEUR"/>
      <family val="2"/>
    </font>
    <font>
      <sz val="9"/>
      <color theme="1"/>
      <name val="ISOCPEUR"/>
      <family val="2"/>
    </font>
    <font>
      <b/>
      <sz val="9"/>
      <color theme="1"/>
      <name val="ISOCPEUR"/>
      <family val="2"/>
    </font>
    <font>
      <sz val="9"/>
      <name val="Artifakt Element Book"/>
      <family val="2"/>
    </font>
    <font>
      <b/>
      <sz val="7"/>
      <color theme="1"/>
      <name val="ISOCPEUR"/>
      <family val="2"/>
    </font>
    <font>
      <sz val="8"/>
      <color theme="1"/>
      <name val="ISOCPEUR"/>
      <family val="2"/>
    </font>
    <font>
      <sz val="18"/>
      <color theme="1"/>
      <name val="ISOCPEUR"/>
      <family val="2"/>
    </font>
    <font>
      <b/>
      <sz val="11"/>
      <color theme="1"/>
      <name val="ISOCPEUR"/>
      <family val="2"/>
    </font>
    <font>
      <b/>
      <sz val="8"/>
      <color theme="1"/>
      <name val="ISOCPEUR"/>
      <family val="2"/>
    </font>
    <font>
      <sz val="13"/>
      <color theme="1"/>
      <name val="ISOCPEUR"/>
      <family val="2"/>
    </font>
    <font>
      <b/>
      <sz val="10"/>
      <color theme="1"/>
      <name val="ISOCPEUR"/>
      <family val="2"/>
    </font>
    <font>
      <sz val="7"/>
      <color theme="1"/>
      <name val="ISOCPEUR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 style="thick">
        <color theme="4" tint="-0.499984740745262"/>
      </top>
      <bottom/>
      <diagonal/>
    </border>
    <border>
      <left/>
      <right style="double">
        <color theme="4" tint="-0.499984740745262"/>
      </right>
      <top style="thick">
        <color theme="4" tint="-0.499984740745262"/>
      </top>
      <bottom/>
      <diagonal/>
    </border>
    <border>
      <left/>
      <right style="double">
        <color theme="4" tint="-0.499984740745262"/>
      </right>
      <top/>
      <bottom/>
      <diagonal/>
    </border>
    <border>
      <left/>
      <right/>
      <top/>
      <bottom style="double">
        <color theme="4" tint="-0.499984740745262"/>
      </bottom>
      <diagonal/>
    </border>
    <border>
      <left/>
      <right style="double">
        <color theme="4" tint="-0.499984740745262"/>
      </right>
      <top/>
      <bottom style="double">
        <color theme="4" tint="-0.499984740745262"/>
      </bottom>
      <diagonal/>
    </border>
    <border>
      <left style="double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 style="double">
        <color theme="4" tint="-0.499984740745262"/>
      </left>
      <right/>
      <top style="thick">
        <color theme="4" tint="-0.499984740745262"/>
      </top>
      <bottom/>
      <diagonal/>
    </border>
    <border>
      <left style="double">
        <color theme="4" tint="-0.499984740745262"/>
      </left>
      <right/>
      <top/>
      <bottom/>
      <diagonal/>
    </border>
    <border>
      <left/>
      <right style="double">
        <color theme="4" tint="-0.499984740745262"/>
      </right>
      <top/>
      <bottom style="thin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/>
      <right/>
      <top style="medium">
        <color theme="4" tint="-0.499984740745262"/>
      </top>
      <bottom/>
      <diagonal/>
    </border>
    <border>
      <left style="double">
        <color theme="4" tint="-0.499984740745262"/>
      </left>
      <right/>
      <top/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/>
      <right style="thick">
        <color theme="4" tint="-0.499984740745262"/>
      </right>
      <top/>
      <bottom/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/>
      <right/>
      <top style="thin">
        <color theme="4" tint="-0.499984740745262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7" fillId="0" borderId="0" xfId="0" applyFont="1" applyAlignment="1">
      <alignment horizontal="right" vertical="top" wrapText="1"/>
    </xf>
    <xf numFmtId="0" fontId="2" fillId="0" borderId="0" xfId="0" applyFont="1" applyAlignment="1"/>
    <xf numFmtId="0" fontId="2" fillId="0" borderId="12" xfId="0" applyFont="1" applyBorder="1"/>
    <xf numFmtId="0" fontId="7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12" xfId="0" applyFont="1" applyBorder="1" applyAlignment="1">
      <alignment horizontal="left"/>
    </xf>
    <xf numFmtId="0" fontId="13" fillId="0" borderId="0" xfId="0" applyFont="1"/>
    <xf numFmtId="0" fontId="15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right"/>
    </xf>
    <xf numFmtId="0" fontId="17" fillId="0" borderId="0" xfId="0" applyFont="1" applyBorder="1" applyAlignment="1"/>
    <xf numFmtId="0" fontId="17" fillId="0" borderId="8" xfId="0" applyFont="1" applyBorder="1" applyAlignment="1"/>
    <xf numFmtId="0" fontId="3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right"/>
    </xf>
    <xf numFmtId="0" fontId="16" fillId="0" borderId="0" xfId="0" applyFont="1"/>
    <xf numFmtId="4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4" fontId="9" fillId="0" borderId="0" xfId="1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20" xfId="0" applyFont="1" applyBorder="1" applyAlignment="1">
      <alignment horizontal="left" wrapText="1"/>
    </xf>
    <xf numFmtId="169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 indent="1"/>
    </xf>
    <xf numFmtId="0" fontId="14" fillId="0" borderId="9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43" fontId="3" fillId="0" borderId="2" xfId="1" applyNumberFormat="1" applyFont="1" applyBorder="1" applyAlignment="1">
      <alignment horizontal="center" wrapText="1"/>
    </xf>
    <xf numFmtId="43" fontId="3" fillId="0" borderId="8" xfId="1" applyNumberFormat="1" applyFont="1" applyBorder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9" fillId="0" borderId="1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2" xfId="0" applyFont="1" applyBorder="1" applyAlignment="1">
      <alignment horizontal="left" wrapText="1" indent="1"/>
    </xf>
    <xf numFmtId="0" fontId="2" fillId="0" borderId="18" xfId="0" applyFont="1" applyBorder="1" applyAlignment="1">
      <alignment horizontal="left" wrapText="1" indent="1"/>
    </xf>
    <xf numFmtId="0" fontId="2" fillId="0" borderId="0" xfId="0" applyFont="1" applyBorder="1" applyAlignment="1">
      <alignment horizontal="left" wrapText="1" indent="1"/>
    </xf>
    <xf numFmtId="0" fontId="2" fillId="0" borderId="19" xfId="0" applyFont="1" applyBorder="1" applyAlignment="1">
      <alignment horizontal="left" wrapText="1" indent="1"/>
    </xf>
    <xf numFmtId="0" fontId="4" fillId="0" borderId="1" xfId="0" applyFont="1" applyBorder="1" applyAlignment="1">
      <alignment horizontal="left" wrapText="1" indent="1"/>
    </xf>
    <xf numFmtId="0" fontId="4" fillId="0" borderId="20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vertical="top" wrapText="1" indent="1"/>
    </xf>
    <xf numFmtId="0" fontId="8" fillId="0" borderId="2" xfId="0" applyFont="1" applyBorder="1" applyAlignment="1">
      <alignment horizontal="left" vertical="top" wrapText="1" indent="1"/>
    </xf>
    <xf numFmtId="0" fontId="8" fillId="0" borderId="10" xfId="0" applyFont="1" applyBorder="1" applyAlignment="1">
      <alignment horizontal="left" vertical="top" wrapText="1" indent="1"/>
    </xf>
    <xf numFmtId="0" fontId="8" fillId="0" borderId="0" xfId="0" applyFont="1" applyBorder="1" applyAlignment="1">
      <alignment horizontal="left" vertical="top" wrapText="1" indent="1"/>
    </xf>
    <xf numFmtId="0" fontId="3" fillId="0" borderId="17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wrapText="1" indent="1"/>
    </xf>
    <xf numFmtId="164" fontId="11" fillId="0" borderId="0" xfId="0" applyNumberFormat="1" applyFont="1" applyAlignment="1">
      <alignment horizontal="left" indent="1"/>
    </xf>
    <xf numFmtId="0" fontId="9" fillId="0" borderId="15" xfId="0" applyFont="1" applyBorder="1" applyAlignment="1">
      <alignment horizontal="left"/>
    </xf>
    <xf numFmtId="0" fontId="12" fillId="0" borderId="0" xfId="0" applyFont="1" applyAlignment="1">
      <alignment horizontal="right"/>
    </xf>
    <xf numFmtId="0" fontId="9" fillId="0" borderId="0" xfId="0" applyFont="1" applyAlignment="1">
      <alignment horizontal="center" vertical="top" wrapText="1"/>
    </xf>
    <xf numFmtId="0" fontId="9" fillId="0" borderId="16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/>
    <xf numFmtId="0" fontId="9" fillId="0" borderId="0" xfId="0" applyFont="1" applyAlignment="1">
      <alignment horizontal="left" indent="1"/>
    </xf>
    <xf numFmtId="0" fontId="17" fillId="0" borderId="0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/>
    </xf>
    <xf numFmtId="0" fontId="13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2" fontId="9" fillId="0" borderId="0" xfId="0" applyNumberFormat="1" applyFont="1" applyAlignment="1">
      <alignment horizontal="center" vertical="top" wrapText="1"/>
    </xf>
    <xf numFmtId="2" fontId="9" fillId="0" borderId="21" xfId="0" applyNumberFormat="1" applyFont="1" applyBorder="1" applyAlignment="1">
      <alignment horizontal="center" vertical="top" wrapText="1"/>
    </xf>
    <xf numFmtId="0" fontId="9" fillId="0" borderId="21" xfId="0" applyFont="1" applyBorder="1" applyAlignment="1">
      <alignment horizontal="left"/>
    </xf>
    <xf numFmtId="0" fontId="9" fillId="0" borderId="2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165" fontId="9" fillId="0" borderId="0" xfId="0" applyNumberFormat="1" applyFont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66" fontId="13" fillId="0" borderId="0" xfId="0" applyNumberFormat="1" applyFont="1" applyAlignment="1">
      <alignment horizontal="center"/>
    </xf>
    <xf numFmtId="0" fontId="18" fillId="0" borderId="0" xfId="0" applyFont="1" applyAlignment="1">
      <alignment horizontal="right" vertical="top"/>
    </xf>
    <xf numFmtId="167" fontId="9" fillId="0" borderId="0" xfId="2" applyNumberFormat="1" applyFont="1" applyAlignment="1">
      <alignment horizontal="center" vertical="top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2" fontId="13" fillId="0" borderId="0" xfId="0" applyNumberFormat="1" applyFont="1" applyAlignment="1">
      <alignment horizontal="left" indent="1"/>
    </xf>
    <xf numFmtId="44" fontId="13" fillId="0" borderId="0" xfId="1" applyFont="1" applyAlignment="1">
      <alignment horizontal="right"/>
    </xf>
    <xf numFmtId="44" fontId="13" fillId="0" borderId="0" xfId="1" applyFont="1" applyAlignment="1">
      <alignment horizontal="center"/>
    </xf>
    <xf numFmtId="0" fontId="16" fillId="0" borderId="21" xfId="0" applyFont="1" applyBorder="1" applyAlignment="1">
      <alignment horizontal="left"/>
    </xf>
    <xf numFmtId="0" fontId="16" fillId="0" borderId="21" xfId="0" applyFont="1" applyBorder="1" applyAlignment="1">
      <alignment horizontal="right"/>
    </xf>
    <xf numFmtId="0" fontId="16" fillId="0" borderId="21" xfId="0" applyFont="1" applyBorder="1" applyAlignment="1">
      <alignment horizontal="left" indent="1"/>
    </xf>
    <xf numFmtId="0" fontId="16" fillId="0" borderId="21" xfId="0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4" fontId="2" fillId="0" borderId="0" xfId="1" applyFont="1" applyAlignment="1">
      <alignment horizontal="center"/>
    </xf>
    <xf numFmtId="0" fontId="14" fillId="0" borderId="9" xfId="0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14" fillId="0" borderId="18" xfId="0" applyFont="1" applyBorder="1" applyAlignment="1">
      <alignment horizontal="left" wrapText="1"/>
    </xf>
    <xf numFmtId="0" fontId="14" fillId="0" borderId="10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19" xfId="0" applyFont="1" applyBorder="1" applyAlignment="1">
      <alignment horizontal="left" wrapText="1"/>
    </xf>
    <xf numFmtId="0" fontId="14" fillId="0" borderId="17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4" fillId="0" borderId="20" xfId="0" applyFont="1" applyBorder="1" applyAlignment="1">
      <alignment horizontal="left" wrapText="1"/>
    </xf>
    <xf numFmtId="168" fontId="2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center"/>
    </xf>
    <xf numFmtId="166" fontId="9" fillId="0" borderId="0" xfId="0" applyNumberFormat="1" applyFont="1" applyAlignment="1">
      <alignment horizontal="center" vertical="top" wrapText="1"/>
    </xf>
    <xf numFmtId="44" fontId="13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172" fontId="9" fillId="0" borderId="0" xfId="0" applyNumberFormat="1" applyFont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9" fillId="0" borderId="0" xfId="0" applyNumberFormat="1" applyFont="1" applyAlignment="1">
      <alignment horizontal="right"/>
    </xf>
    <xf numFmtId="4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61232</xdr:colOff>
      <xdr:row>55</xdr:row>
      <xdr:rowOff>41722</xdr:rowOff>
    </xdr:from>
    <xdr:to>
      <xdr:col>30</xdr:col>
      <xdr:colOff>141675</xdr:colOff>
      <xdr:row>77</xdr:row>
      <xdr:rowOff>74839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0375" y="9866079"/>
          <a:ext cx="2937943" cy="2795367"/>
        </a:xfrm>
        <a:prstGeom prst="rect">
          <a:avLst/>
        </a:prstGeom>
      </xdr:spPr>
    </xdr:pic>
    <xdr:clientData/>
  </xdr:twoCellAnchor>
  <xdr:twoCellAnchor editAs="oneCell">
    <xdr:from>
      <xdr:col>16</xdr:col>
      <xdr:colOff>30493</xdr:colOff>
      <xdr:row>84</xdr:row>
      <xdr:rowOff>68037</xdr:rowOff>
    </xdr:from>
    <xdr:to>
      <xdr:col>30</xdr:col>
      <xdr:colOff>149678</xdr:colOff>
      <xdr:row>107</xdr:row>
      <xdr:rowOff>182657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0136" y="13852073"/>
          <a:ext cx="2786185" cy="3951834"/>
        </a:xfrm>
        <a:prstGeom prst="rect">
          <a:avLst/>
        </a:prstGeom>
      </xdr:spPr>
    </xdr:pic>
    <xdr:clientData/>
  </xdr:twoCellAnchor>
  <xdr:twoCellAnchor editAs="oneCell">
    <xdr:from>
      <xdr:col>2</xdr:col>
      <xdr:colOff>170089</xdr:colOff>
      <xdr:row>4</xdr:row>
      <xdr:rowOff>102054</xdr:rowOff>
    </xdr:from>
    <xdr:to>
      <xdr:col>28</xdr:col>
      <xdr:colOff>61231</xdr:colOff>
      <xdr:row>21</xdr:row>
      <xdr:rowOff>147410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89" y="864054"/>
          <a:ext cx="4925785" cy="3283856"/>
        </a:xfrm>
        <a:prstGeom prst="snip2Diag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88900" algn="tl" rotWithShape="0">
            <a:srgbClr val="000000">
              <a:alpha val="45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69"/>
  <sheetViews>
    <sheetView topLeftCell="A274" zoomScale="140" zoomScaleNormal="140" workbookViewId="0">
      <selection activeCell="A312" sqref="A312:XFD312"/>
    </sheetView>
  </sheetViews>
  <sheetFormatPr baseColWidth="10" defaultColWidth="2.85546875" defaultRowHeight="15" customHeight="1" x14ac:dyDescent="0.25"/>
  <cols>
    <col min="1" max="7" width="2.85546875" style="2"/>
    <col min="8" max="8" width="3.7109375" style="2" bestFit="1" customWidth="1"/>
    <col min="9" max="13" width="2.85546875" style="2"/>
    <col min="14" max="14" width="3.28515625" style="2" bestFit="1" customWidth="1"/>
    <col min="15" max="16384" width="2.85546875" style="2"/>
  </cols>
  <sheetData>
    <row r="2" spans="1:31" ht="15" customHeight="1" x14ac:dyDescent="0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</row>
    <row r="3" spans="1:31" ht="15" customHeight="1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</row>
    <row r="4" spans="1:31" ht="15" customHeight="1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</row>
    <row r="5" spans="1:31" ht="1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</row>
    <row r="6" spans="1:31" ht="15" customHeight="1" x14ac:dyDescent="0.25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</row>
    <row r="7" spans="1:31" ht="15" customHeight="1" x14ac:dyDescent="0.2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</row>
    <row r="8" spans="1:31" ht="15" customHeight="1" x14ac:dyDescent="0.2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</row>
    <row r="9" spans="1:31" ht="1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</row>
    <row r="10" spans="1:31" ht="15" customHeight="1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</row>
    <row r="11" spans="1:31" ht="15" customHeight="1" x14ac:dyDescent="0.25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</row>
    <row r="12" spans="1:31" ht="15" customHeight="1" x14ac:dyDescent="0.25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</row>
    <row r="13" spans="1:31" ht="15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</row>
    <row r="14" spans="1:31" ht="15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</row>
    <row r="15" spans="1:31" ht="15" customHeight="1" x14ac:dyDescent="0.2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</row>
    <row r="16" spans="1:31" ht="15" customHeight="1" x14ac:dyDescent="0.25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</row>
    <row r="17" spans="1:31" ht="15" customHeight="1" x14ac:dyDescent="0.25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</row>
    <row r="18" spans="1:31" ht="15" customHeight="1" x14ac:dyDescent="0.25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</row>
    <row r="19" spans="1:31" ht="15" customHeight="1" x14ac:dyDescent="0.25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</row>
    <row r="20" spans="1:31" ht="15" customHeight="1" x14ac:dyDescent="0.2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</row>
    <row r="21" spans="1:31" ht="15" customHeight="1" x14ac:dyDescent="0.2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</row>
    <row r="22" spans="1:31" ht="15" customHeight="1" x14ac:dyDescent="0.2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</row>
    <row r="23" spans="1:31" ht="15" customHeight="1" thickBo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ht="11.25" customHeight="1" thickTop="1" x14ac:dyDescent="0.25">
      <c r="A24" s="37" t="s">
        <v>1</v>
      </c>
      <c r="B24" s="37"/>
      <c r="C24" s="38"/>
      <c r="D24" s="85" t="s">
        <v>2</v>
      </c>
      <c r="E24" s="86"/>
      <c r="F24" s="86"/>
      <c r="G24" s="86"/>
      <c r="H24" s="86"/>
      <c r="I24" s="86"/>
      <c r="J24" s="86"/>
      <c r="K24" s="86"/>
      <c r="L24" s="86"/>
      <c r="M24" s="86"/>
      <c r="N24" s="79" t="s">
        <v>5</v>
      </c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80"/>
    </row>
    <row r="25" spans="1:31" ht="11.25" customHeight="1" x14ac:dyDescent="0.25">
      <c r="A25" s="39"/>
      <c r="B25" s="39"/>
      <c r="C25" s="40"/>
      <c r="D25" s="87"/>
      <c r="E25" s="88"/>
      <c r="F25" s="88"/>
      <c r="G25" s="88"/>
      <c r="H25" s="88"/>
      <c r="I25" s="88"/>
      <c r="J25" s="88"/>
      <c r="K25" s="88"/>
      <c r="L25" s="88"/>
      <c r="M25" s="88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2"/>
    </row>
    <row r="26" spans="1:31" ht="15" customHeight="1" thickBot="1" x14ac:dyDescent="0.35">
      <c r="A26" s="41"/>
      <c r="B26" s="41"/>
      <c r="C26" s="42"/>
      <c r="D26" s="89" t="s">
        <v>3</v>
      </c>
      <c r="E26" s="90"/>
      <c r="F26" s="90"/>
      <c r="G26" s="90"/>
      <c r="H26" s="90"/>
      <c r="I26" s="90"/>
      <c r="J26" s="90"/>
      <c r="K26" s="90"/>
      <c r="L26" s="90"/>
      <c r="M26" s="90"/>
      <c r="N26" s="83" t="s">
        <v>4</v>
      </c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4"/>
    </row>
    <row r="27" spans="1:31" ht="15" customHeight="1" thickTop="1" x14ac:dyDescent="0.25"/>
    <row r="28" spans="1:31" s="5" customFormat="1" ht="12.75" customHeight="1" x14ac:dyDescent="0.3">
      <c r="D28" s="61" t="s">
        <v>6</v>
      </c>
      <c r="E28" s="61"/>
      <c r="F28" s="61"/>
      <c r="G28" s="61"/>
      <c r="H28" s="61"/>
      <c r="I28" s="61"/>
      <c r="J28" s="61"/>
      <c r="K28" s="61"/>
      <c r="L28" s="61"/>
      <c r="M28" s="61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</row>
    <row r="29" spans="1:31" s="5" customFormat="1" ht="12.75" customHeight="1" x14ac:dyDescent="0.3">
      <c r="D29" s="61" t="s">
        <v>7</v>
      </c>
      <c r="E29" s="61"/>
      <c r="F29" s="61"/>
      <c r="G29" s="61"/>
      <c r="H29" s="61"/>
      <c r="I29" s="61"/>
      <c r="J29" s="61"/>
      <c r="K29" s="61"/>
      <c r="L29" s="61"/>
      <c r="M29" s="61"/>
      <c r="N29" s="62" t="s">
        <v>20</v>
      </c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</row>
    <row r="30" spans="1:31" s="5" customFormat="1" ht="12.75" customHeight="1" x14ac:dyDescent="0.3">
      <c r="D30" s="61" t="s">
        <v>8</v>
      </c>
      <c r="E30" s="61"/>
      <c r="F30" s="61"/>
      <c r="G30" s="61"/>
      <c r="H30" s="61"/>
      <c r="I30" s="61"/>
      <c r="J30" s="61"/>
      <c r="K30" s="61"/>
      <c r="L30" s="61"/>
      <c r="M30" s="61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</row>
    <row r="31" spans="1:31" s="5" customFormat="1" ht="12.75" customHeight="1" x14ac:dyDescent="0.3">
      <c r="D31" s="61" t="s">
        <v>9</v>
      </c>
      <c r="E31" s="61"/>
      <c r="F31" s="61"/>
      <c r="G31" s="61"/>
      <c r="H31" s="61"/>
      <c r="I31" s="61"/>
      <c r="J31" s="61"/>
      <c r="K31" s="61"/>
      <c r="L31" s="61"/>
      <c r="M31" s="61"/>
      <c r="N31" s="62" t="s">
        <v>21</v>
      </c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</row>
    <row r="32" spans="1:31" s="5" customFormat="1" ht="12.75" customHeight="1" x14ac:dyDescent="0.3">
      <c r="D32" s="61" t="s">
        <v>10</v>
      </c>
      <c r="E32" s="61"/>
      <c r="F32" s="61"/>
      <c r="G32" s="61"/>
      <c r="H32" s="61"/>
      <c r="I32" s="61"/>
      <c r="J32" s="61"/>
      <c r="K32" s="61"/>
      <c r="L32" s="61"/>
      <c r="M32" s="61"/>
      <c r="N32" s="91">
        <v>45579</v>
      </c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</row>
    <row r="33" spans="1:31" s="5" customFormat="1" ht="12.75" customHeight="1" x14ac:dyDescent="0.3">
      <c r="D33" s="61" t="s">
        <v>11</v>
      </c>
      <c r="E33" s="61"/>
      <c r="F33" s="61"/>
      <c r="G33" s="61"/>
      <c r="H33" s="61"/>
      <c r="I33" s="61"/>
      <c r="J33" s="61"/>
      <c r="K33" s="61"/>
      <c r="L33" s="61"/>
      <c r="M33" s="61"/>
      <c r="N33" s="62" t="s">
        <v>22</v>
      </c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</row>
    <row r="34" spans="1:31" s="5" customFormat="1" ht="12.75" customHeight="1" x14ac:dyDescent="0.3">
      <c r="D34" s="7"/>
      <c r="E34" s="7"/>
      <c r="F34" s="7"/>
      <c r="G34" s="7"/>
      <c r="H34" s="7"/>
      <c r="I34" s="7"/>
      <c r="J34" s="7"/>
      <c r="K34" s="7"/>
      <c r="L34" s="7"/>
      <c r="M34" s="6"/>
      <c r="N34" s="62" t="s">
        <v>23</v>
      </c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</row>
    <row r="35" spans="1:31" s="5" customFormat="1" ht="12.75" customHeight="1" x14ac:dyDescent="0.3">
      <c r="D35" s="61" t="s">
        <v>12</v>
      </c>
      <c r="E35" s="61"/>
      <c r="F35" s="61"/>
      <c r="G35" s="61"/>
      <c r="H35" s="61"/>
      <c r="I35" s="61"/>
      <c r="J35" s="61"/>
      <c r="K35" s="61"/>
      <c r="L35" s="61"/>
      <c r="M35" s="61"/>
      <c r="N35" s="62">
        <v>9</v>
      </c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</row>
    <row r="36" spans="1:31" s="5" customFormat="1" ht="12.75" customHeight="1" x14ac:dyDescent="0.3">
      <c r="D36" s="61" t="s">
        <v>13</v>
      </c>
      <c r="E36" s="61"/>
      <c r="F36" s="61"/>
      <c r="G36" s="61"/>
      <c r="H36" s="61"/>
      <c r="I36" s="61"/>
      <c r="J36" s="61"/>
      <c r="K36" s="61"/>
      <c r="L36" s="61"/>
      <c r="M36" s="61"/>
      <c r="N36" s="62">
        <v>2</v>
      </c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</row>
    <row r="37" spans="1:31" s="5" customFormat="1" ht="12.75" customHeight="1" x14ac:dyDescent="0.3">
      <c r="D37" s="61" t="s">
        <v>24</v>
      </c>
      <c r="E37" s="61"/>
      <c r="F37" s="61"/>
      <c r="G37" s="61"/>
      <c r="H37" s="61"/>
      <c r="I37" s="61"/>
      <c r="J37" s="61"/>
      <c r="K37" s="61"/>
      <c r="L37" s="61"/>
      <c r="M37" s="61"/>
      <c r="N37" s="62" t="s">
        <v>25</v>
      </c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</row>
    <row r="38" spans="1:31" s="5" customFormat="1" ht="12.75" customHeight="1" x14ac:dyDescent="0.3">
      <c r="D38" s="61" t="s">
        <v>14</v>
      </c>
      <c r="E38" s="61"/>
      <c r="F38" s="61"/>
      <c r="G38" s="61"/>
      <c r="H38" s="61"/>
      <c r="I38" s="61"/>
      <c r="J38" s="61"/>
      <c r="K38" s="61"/>
      <c r="L38" s="61"/>
      <c r="M38" s="61"/>
      <c r="N38" s="62" t="s">
        <v>26</v>
      </c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</row>
    <row r="39" spans="1:31" s="5" customFormat="1" ht="12.75" customHeight="1" x14ac:dyDescent="0.3">
      <c r="D39" s="61" t="s">
        <v>15</v>
      </c>
      <c r="E39" s="61"/>
      <c r="F39" s="61"/>
      <c r="G39" s="61"/>
      <c r="H39" s="61"/>
      <c r="I39" s="61"/>
      <c r="J39" s="61"/>
      <c r="K39" s="61"/>
      <c r="L39" s="61"/>
      <c r="M39" s="61"/>
      <c r="N39" s="62" t="s">
        <v>27</v>
      </c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</row>
    <row r="40" spans="1:31" s="5" customFormat="1" ht="12.75" customHeight="1" x14ac:dyDescent="0.3">
      <c r="D40" s="61" t="s">
        <v>16</v>
      </c>
      <c r="E40" s="61"/>
      <c r="F40" s="61"/>
      <c r="G40" s="61"/>
      <c r="H40" s="61"/>
      <c r="I40" s="61"/>
      <c r="J40" s="61"/>
      <c r="K40" s="61"/>
      <c r="L40" s="61"/>
      <c r="M40" s="61"/>
      <c r="N40" s="62" t="s">
        <v>28</v>
      </c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</row>
    <row r="41" spans="1:31" s="5" customFormat="1" ht="12.75" customHeight="1" x14ac:dyDescent="0.3">
      <c r="D41" s="61" t="s">
        <v>17</v>
      </c>
      <c r="E41" s="61"/>
      <c r="F41" s="61"/>
      <c r="G41" s="61"/>
      <c r="H41" s="61"/>
      <c r="I41" s="61"/>
      <c r="J41" s="61"/>
      <c r="K41" s="61"/>
      <c r="L41" s="61"/>
      <c r="M41" s="61"/>
      <c r="N41" s="62" t="s">
        <v>29</v>
      </c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</row>
    <row r="42" spans="1:31" s="5" customFormat="1" ht="12.75" customHeight="1" x14ac:dyDescent="0.3">
      <c r="D42" s="61" t="s">
        <v>18</v>
      </c>
      <c r="E42" s="61"/>
      <c r="F42" s="61"/>
      <c r="G42" s="61"/>
      <c r="H42" s="61"/>
      <c r="I42" s="61"/>
      <c r="J42" s="61"/>
      <c r="K42" s="61"/>
      <c r="L42" s="61"/>
      <c r="M42" s="61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</row>
    <row r="43" spans="1:31" s="5" customFormat="1" ht="12.75" customHeight="1" x14ac:dyDescent="0.3">
      <c r="D43" s="61" t="s">
        <v>19</v>
      </c>
      <c r="E43" s="61"/>
      <c r="F43" s="61"/>
      <c r="G43" s="61"/>
      <c r="H43" s="61"/>
      <c r="I43" s="61"/>
      <c r="J43" s="61"/>
      <c r="K43" s="61"/>
      <c r="L43" s="61"/>
      <c r="M43" s="61"/>
      <c r="N43" s="62" t="s">
        <v>30</v>
      </c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</row>
    <row r="44" spans="1:31" ht="15" customHeight="1" thickBot="1" x14ac:dyDescent="0.3"/>
    <row r="45" spans="1:31" ht="13.5" customHeight="1" thickTop="1" x14ac:dyDescent="0.25">
      <c r="A45" s="37" t="s">
        <v>31</v>
      </c>
      <c r="B45" s="37"/>
      <c r="C45" s="38"/>
      <c r="D45" s="57" t="s">
        <v>241</v>
      </c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72">
        <f>+V310</f>
        <v>4951401.0609428911</v>
      </c>
      <c r="X45" s="72"/>
      <c r="Y45" s="72"/>
      <c r="Z45" s="72"/>
      <c r="AA45" s="72"/>
      <c r="AB45" s="72"/>
      <c r="AC45" s="58" t="s">
        <v>32</v>
      </c>
      <c r="AD45" s="58"/>
      <c r="AE45" s="58"/>
    </row>
    <row r="46" spans="1:31" ht="13.5" customHeight="1" x14ac:dyDescent="0.25">
      <c r="A46" s="55"/>
      <c r="B46" s="55"/>
      <c r="C46" s="56"/>
      <c r="D46" s="59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73"/>
      <c r="X46" s="73"/>
      <c r="Y46" s="73"/>
      <c r="Z46" s="73"/>
      <c r="AA46" s="73"/>
      <c r="AB46" s="73"/>
      <c r="AC46" s="60"/>
      <c r="AD46" s="60"/>
      <c r="AE46" s="60"/>
    </row>
    <row r="51" spans="1:31" ht="15" customHeight="1" thickBot="1" x14ac:dyDescent="0.3"/>
    <row r="52" spans="1:31" ht="12.75" customHeight="1" thickTop="1" x14ac:dyDescent="0.25">
      <c r="A52" s="37" t="s">
        <v>33</v>
      </c>
      <c r="B52" s="37"/>
      <c r="C52" s="38"/>
      <c r="D52" s="63" t="s">
        <v>34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5"/>
    </row>
    <row r="53" spans="1:31" ht="12.75" customHeight="1" x14ac:dyDescent="0.25">
      <c r="A53" s="39"/>
      <c r="B53" s="39"/>
      <c r="C53" s="40"/>
      <c r="D53" s="66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8"/>
    </row>
    <row r="54" spans="1:31" ht="12.75" customHeight="1" thickBot="1" x14ac:dyDescent="0.35">
      <c r="A54" s="41"/>
      <c r="B54" s="41"/>
      <c r="C54" s="42"/>
      <c r="D54" s="69" t="s">
        <v>35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1"/>
    </row>
    <row r="55" spans="1:31" ht="15" customHeight="1" thickTop="1" x14ac:dyDescent="0.25"/>
    <row r="56" spans="1:31" ht="12.75" customHeight="1" x14ac:dyDescent="0.25">
      <c r="A56" s="93" t="s">
        <v>36</v>
      </c>
      <c r="B56" s="93"/>
      <c r="C56" s="93"/>
      <c r="D56" s="93"/>
      <c r="E56" s="93"/>
      <c r="F56" s="93"/>
      <c r="G56" s="93"/>
      <c r="H56" s="93"/>
      <c r="I56" s="13" t="s">
        <v>42</v>
      </c>
      <c r="J56" s="5"/>
      <c r="K56" s="5"/>
      <c r="L56" s="5"/>
      <c r="M56" s="5"/>
      <c r="N56" s="5"/>
      <c r="O56" s="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31" ht="12.75" customHeight="1" x14ac:dyDescent="0.25">
      <c r="A57" s="93" t="s">
        <v>37</v>
      </c>
      <c r="B57" s="93"/>
      <c r="C57" s="93"/>
      <c r="D57" s="93"/>
      <c r="E57" s="93"/>
      <c r="F57" s="93"/>
      <c r="G57" s="93"/>
      <c r="H57" s="93"/>
      <c r="I57" s="13" t="s">
        <v>43</v>
      </c>
      <c r="J57" s="5"/>
      <c r="K57" s="5"/>
      <c r="L57" s="5"/>
      <c r="M57" s="5"/>
      <c r="N57" s="5"/>
      <c r="O57" s="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31" ht="12.75" customHeight="1" x14ac:dyDescent="0.25">
      <c r="A58" s="93" t="s">
        <v>38</v>
      </c>
      <c r="B58" s="93"/>
      <c r="C58" s="93"/>
      <c r="D58" s="93"/>
      <c r="E58" s="93"/>
      <c r="F58" s="93"/>
      <c r="G58" s="93"/>
      <c r="H58" s="93"/>
      <c r="I58" s="13"/>
      <c r="J58" s="5"/>
      <c r="K58" s="5"/>
      <c r="L58" s="5"/>
      <c r="M58" s="5"/>
      <c r="N58" s="5"/>
      <c r="O58" s="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31" ht="12.75" customHeight="1" x14ac:dyDescent="0.25">
      <c r="A59" s="93" t="s">
        <v>39</v>
      </c>
      <c r="B59" s="93"/>
      <c r="C59" s="93"/>
      <c r="D59" s="93"/>
      <c r="E59" s="93"/>
      <c r="F59" s="93"/>
      <c r="G59" s="93"/>
      <c r="H59" s="93"/>
      <c r="I59" s="13" t="s">
        <v>42</v>
      </c>
      <c r="J59" s="5"/>
      <c r="K59" s="5"/>
      <c r="L59" s="5"/>
      <c r="M59" s="5"/>
      <c r="N59" s="5"/>
      <c r="O59" s="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31" ht="12.75" customHeight="1" x14ac:dyDescent="0.25">
      <c r="A60" s="93" t="s">
        <v>40</v>
      </c>
      <c r="B60" s="93"/>
      <c r="C60" s="93"/>
      <c r="D60" s="93"/>
      <c r="E60" s="93"/>
      <c r="F60" s="93"/>
      <c r="G60" s="93"/>
      <c r="H60" s="93"/>
      <c r="I60" s="13" t="s">
        <v>44</v>
      </c>
      <c r="J60" s="5"/>
      <c r="K60" s="5"/>
      <c r="L60" s="5"/>
      <c r="M60" s="5"/>
      <c r="N60" s="5"/>
      <c r="O60" s="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31" ht="12.75" customHeight="1" x14ac:dyDescent="0.25">
      <c r="A61" s="93" t="s">
        <v>41</v>
      </c>
      <c r="B61" s="93"/>
      <c r="C61" s="93"/>
      <c r="D61" s="93"/>
      <c r="E61" s="93"/>
      <c r="F61" s="93"/>
      <c r="G61" s="93"/>
      <c r="H61" s="93"/>
      <c r="I61" s="13" t="s">
        <v>45</v>
      </c>
      <c r="J61" s="5"/>
      <c r="K61" s="5"/>
      <c r="L61" s="5"/>
      <c r="M61" s="5"/>
      <c r="N61" s="5"/>
      <c r="O61" s="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2.75" customHeight="1" x14ac:dyDescent="0.25">
      <c r="A62" s="93" t="s">
        <v>47</v>
      </c>
      <c r="B62" s="93"/>
      <c r="C62" s="93"/>
      <c r="D62" s="93"/>
      <c r="E62" s="93"/>
      <c r="F62" s="93"/>
      <c r="G62" s="93"/>
      <c r="H62" s="93"/>
      <c r="I62" s="13" t="s">
        <v>46</v>
      </c>
      <c r="J62" s="5"/>
      <c r="K62" s="5"/>
      <c r="L62" s="5"/>
      <c r="M62" s="5"/>
      <c r="N62" s="5"/>
      <c r="O62" s="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 ht="15" customHeight="1" thickBot="1" x14ac:dyDescent="0.3"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31" ht="12.75" customHeight="1" thickBot="1" x14ac:dyDescent="0.3">
      <c r="A64" s="94" t="s">
        <v>64</v>
      </c>
      <c r="B64" s="94"/>
      <c r="C64" s="94"/>
      <c r="D64" s="94"/>
      <c r="E64" s="94"/>
      <c r="F64" s="11" t="s">
        <v>85</v>
      </c>
      <c r="G64" s="76" t="s">
        <v>48</v>
      </c>
      <c r="H64" s="34"/>
      <c r="I64" s="34"/>
      <c r="J64" s="92"/>
      <c r="K64" s="15"/>
      <c r="L64" s="76" t="s">
        <v>56</v>
      </c>
      <c r="M64" s="34"/>
      <c r="N64" s="34"/>
      <c r="O64" s="34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ht="3" customHeight="1" thickBot="1" x14ac:dyDescent="0.3">
      <c r="A65" s="94"/>
      <c r="B65" s="94"/>
      <c r="C65" s="94"/>
      <c r="D65" s="94"/>
      <c r="E65" s="94"/>
      <c r="G65" s="13"/>
      <c r="H65" s="13"/>
      <c r="I65" s="13"/>
      <c r="J65" s="13"/>
      <c r="K65" s="13"/>
      <c r="L65" s="13"/>
      <c r="M65" s="13"/>
      <c r="N65" s="13"/>
      <c r="O65" s="13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2.75" customHeight="1" thickBot="1" x14ac:dyDescent="0.3">
      <c r="A66" s="94"/>
      <c r="B66" s="94"/>
      <c r="C66" s="94"/>
      <c r="D66" s="94"/>
      <c r="E66" s="94"/>
      <c r="F66" s="11" t="s">
        <v>85</v>
      </c>
      <c r="G66" s="76" t="s">
        <v>49</v>
      </c>
      <c r="H66" s="34"/>
      <c r="I66" s="34"/>
      <c r="J66" s="92"/>
      <c r="K66" s="11" t="s">
        <v>85</v>
      </c>
      <c r="L66" s="76" t="s">
        <v>57</v>
      </c>
      <c r="M66" s="34"/>
      <c r="N66" s="34"/>
      <c r="O66" s="34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 ht="3" customHeight="1" thickBot="1" x14ac:dyDescent="0.3">
      <c r="A67" s="9"/>
      <c r="B67" s="9"/>
      <c r="C67" s="9"/>
      <c r="D67" s="9"/>
      <c r="G67" s="13"/>
      <c r="H67" s="13"/>
      <c r="I67" s="13"/>
      <c r="J67" s="13"/>
      <c r="K67" s="13"/>
      <c r="L67" s="13"/>
      <c r="M67" s="13"/>
      <c r="N67" s="13"/>
      <c r="O67" s="13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ht="12.75" customHeight="1" thickBot="1" x14ac:dyDescent="0.3">
      <c r="F68" s="11" t="s">
        <v>85</v>
      </c>
      <c r="G68" s="76" t="s">
        <v>50</v>
      </c>
      <c r="H68" s="34"/>
      <c r="I68" s="34"/>
      <c r="J68" s="92"/>
      <c r="K68" s="11" t="s">
        <v>85</v>
      </c>
      <c r="L68" s="76" t="s">
        <v>58</v>
      </c>
      <c r="M68" s="34"/>
      <c r="N68" s="34"/>
      <c r="O68" s="34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ht="3" customHeight="1" thickBot="1" x14ac:dyDescent="0.3">
      <c r="G69" s="13"/>
      <c r="H69" s="13"/>
      <c r="I69" s="13"/>
      <c r="J69" s="13"/>
      <c r="K69" s="13"/>
      <c r="L69" s="13"/>
      <c r="M69" s="13"/>
      <c r="N69" s="13"/>
      <c r="O69" s="13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ht="12.75" customHeight="1" thickBot="1" x14ac:dyDescent="0.3">
      <c r="F70" s="11" t="s">
        <v>85</v>
      </c>
      <c r="G70" s="76" t="s">
        <v>51</v>
      </c>
      <c r="H70" s="34"/>
      <c r="I70" s="34"/>
      <c r="J70" s="92"/>
      <c r="K70" s="11" t="s">
        <v>85</v>
      </c>
      <c r="L70" s="76" t="s">
        <v>59</v>
      </c>
      <c r="M70" s="34"/>
      <c r="N70" s="34"/>
      <c r="O70" s="34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ht="3" customHeight="1" thickBot="1" x14ac:dyDescent="0.3">
      <c r="G71" s="13"/>
      <c r="H71" s="13"/>
      <c r="I71" s="13"/>
      <c r="J71" s="13"/>
      <c r="K71" s="13"/>
      <c r="L71" s="13"/>
      <c r="M71" s="13"/>
      <c r="N71" s="13"/>
      <c r="O71" s="13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ht="12.75" customHeight="1" thickBot="1" x14ac:dyDescent="0.3">
      <c r="A72" s="94" t="s">
        <v>65</v>
      </c>
      <c r="B72" s="94"/>
      <c r="C72" s="94"/>
      <c r="D72" s="94"/>
      <c r="E72" s="94"/>
      <c r="F72" s="11" t="s">
        <v>85</v>
      </c>
      <c r="G72" s="76" t="s">
        <v>52</v>
      </c>
      <c r="H72" s="34"/>
      <c r="I72" s="34"/>
      <c r="J72" s="92"/>
      <c r="K72" s="11" t="s">
        <v>85</v>
      </c>
      <c r="L72" s="76" t="s">
        <v>60</v>
      </c>
      <c r="M72" s="34"/>
      <c r="N72" s="34"/>
      <c r="O72" s="34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ht="3" customHeight="1" thickBot="1" x14ac:dyDescent="0.3">
      <c r="A73" s="94"/>
      <c r="B73" s="94"/>
      <c r="C73" s="94"/>
      <c r="D73" s="94"/>
      <c r="E73" s="94"/>
      <c r="G73" s="13"/>
      <c r="H73" s="13"/>
      <c r="I73" s="13"/>
      <c r="J73" s="13"/>
      <c r="K73" s="11" t="s">
        <v>85</v>
      </c>
      <c r="L73" s="13"/>
      <c r="M73" s="13"/>
      <c r="N73" s="13"/>
      <c r="O73" s="13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ht="12.75" customHeight="1" thickBot="1" x14ac:dyDescent="0.3">
      <c r="A74" s="94"/>
      <c r="B74" s="94"/>
      <c r="C74" s="94"/>
      <c r="D74" s="94"/>
      <c r="E74" s="94"/>
      <c r="F74" s="11" t="s">
        <v>85</v>
      </c>
      <c r="G74" s="76" t="s">
        <v>53</v>
      </c>
      <c r="H74" s="34"/>
      <c r="I74" s="34"/>
      <c r="J74" s="92"/>
      <c r="K74" s="11" t="s">
        <v>85</v>
      </c>
      <c r="L74" s="76" t="s">
        <v>61</v>
      </c>
      <c r="M74" s="34"/>
      <c r="N74" s="34"/>
      <c r="O74" s="34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ht="3" customHeight="1" thickBot="1" x14ac:dyDescent="0.3">
      <c r="A75" s="9"/>
      <c r="B75" s="9"/>
      <c r="C75" s="9"/>
      <c r="D75" s="9"/>
      <c r="G75" s="13"/>
      <c r="H75" s="13"/>
      <c r="I75" s="13"/>
      <c r="J75" s="13"/>
      <c r="K75" s="13"/>
      <c r="L75" s="13"/>
      <c r="M75" s="13"/>
      <c r="N75" s="13"/>
      <c r="O75" s="13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ht="12.75" customHeight="1" thickBot="1" x14ac:dyDescent="0.3">
      <c r="F76" s="11" t="s">
        <v>85</v>
      </c>
      <c r="G76" s="76" t="s">
        <v>54</v>
      </c>
      <c r="H76" s="34"/>
      <c r="I76" s="34"/>
      <c r="J76" s="92"/>
      <c r="K76" s="11" t="s">
        <v>85</v>
      </c>
      <c r="L76" s="76" t="s">
        <v>62</v>
      </c>
      <c r="M76" s="34"/>
      <c r="N76" s="34"/>
      <c r="O76" s="34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ht="3" customHeight="1" thickBot="1" x14ac:dyDescent="0.3">
      <c r="G77" s="13"/>
      <c r="H77" s="13"/>
      <c r="I77" s="13"/>
      <c r="J77" s="13"/>
      <c r="K77" s="13"/>
      <c r="L77" s="13"/>
      <c r="M77" s="13"/>
      <c r="N77" s="13"/>
      <c r="O77" s="13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ht="12.75" customHeight="1" thickBot="1" x14ac:dyDescent="0.3">
      <c r="F78" s="11" t="s">
        <v>85</v>
      </c>
      <c r="G78" s="76" t="s">
        <v>55</v>
      </c>
      <c r="H78" s="34"/>
      <c r="I78" s="34"/>
      <c r="J78" s="92"/>
      <c r="K78" s="11" t="s">
        <v>85</v>
      </c>
      <c r="L78" s="76" t="s">
        <v>63</v>
      </c>
      <c r="M78" s="34"/>
      <c r="N78" s="34"/>
      <c r="O78" s="34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ht="15" customHeight="1" thickBot="1" x14ac:dyDescent="0.3"/>
    <row r="80" spans="1:31" ht="12.75" customHeight="1" thickTop="1" x14ac:dyDescent="0.25">
      <c r="A80" s="37" t="s">
        <v>66</v>
      </c>
      <c r="B80" s="37"/>
      <c r="C80" s="38"/>
      <c r="D80" s="43" t="s">
        <v>67</v>
      </c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5"/>
    </row>
    <row r="81" spans="1:31" ht="12.75" customHeight="1" x14ac:dyDescent="0.25">
      <c r="A81" s="39"/>
      <c r="B81" s="39"/>
      <c r="C81" s="40"/>
      <c r="D81" s="46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8"/>
    </row>
    <row r="82" spans="1:31" ht="12.75" customHeight="1" thickBot="1" x14ac:dyDescent="0.3">
      <c r="A82" s="41"/>
      <c r="B82" s="41"/>
      <c r="C82" s="42"/>
      <c r="D82" s="49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1"/>
    </row>
    <row r="83" spans="1:31" ht="15" customHeight="1" thickTop="1" x14ac:dyDescent="0.25"/>
    <row r="84" spans="1:31" s="5" customFormat="1" ht="12.75" customHeight="1" x14ac:dyDescent="0.25">
      <c r="F84" s="7" t="s">
        <v>68</v>
      </c>
      <c r="H84" s="7"/>
      <c r="I84" s="7" t="s">
        <v>72</v>
      </c>
      <c r="J84" s="34"/>
      <c r="K84" s="34"/>
      <c r="L84" s="34"/>
      <c r="M84" s="34"/>
      <c r="N84" s="34"/>
      <c r="O84" s="34"/>
      <c r="P84" s="3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5" customFormat="1" ht="12.75" customHeight="1" x14ac:dyDescent="0.25">
      <c r="F85" s="7" t="s">
        <v>69</v>
      </c>
      <c r="H85" s="7"/>
      <c r="I85" s="7" t="s">
        <v>73</v>
      </c>
      <c r="J85" s="34"/>
      <c r="K85" s="34"/>
      <c r="L85" s="34"/>
      <c r="M85" s="34"/>
      <c r="N85" s="34"/>
      <c r="O85" s="34"/>
      <c r="P85" s="34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5" customFormat="1" ht="12.75" customHeight="1" x14ac:dyDescent="0.25">
      <c r="F86" s="7" t="s">
        <v>70</v>
      </c>
      <c r="H86" s="7"/>
      <c r="I86" s="7" t="s">
        <v>74</v>
      </c>
      <c r="J86" s="34"/>
      <c r="K86" s="34"/>
      <c r="L86" s="34"/>
      <c r="M86" s="34"/>
      <c r="N86" s="34"/>
      <c r="O86" s="34"/>
      <c r="P86" s="34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5" customFormat="1" ht="12.75" customHeight="1" x14ac:dyDescent="0.25">
      <c r="F87" s="7" t="s">
        <v>71</v>
      </c>
      <c r="H87" s="7"/>
      <c r="I87" s="7" t="s">
        <v>75</v>
      </c>
      <c r="J87" s="34"/>
      <c r="K87" s="34"/>
      <c r="L87" s="34"/>
      <c r="M87" s="34"/>
      <c r="N87" s="34"/>
      <c r="O87" s="34"/>
      <c r="P87" s="34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ht="12.75" customHeight="1" x14ac:dyDescent="0.25">
      <c r="A88" s="77" t="s">
        <v>76</v>
      </c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ht="12.75" customHeight="1" thickBot="1" x14ac:dyDescent="0.3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ht="15" customHeight="1" x14ac:dyDescent="0.25"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5" customFormat="1" ht="12.75" customHeight="1" x14ac:dyDescent="0.25">
      <c r="D91" s="7" t="s">
        <v>243</v>
      </c>
      <c r="F91" s="53">
        <v>8.3800000000000008</v>
      </c>
      <c r="G91" s="53"/>
      <c r="H91" s="53"/>
      <c r="I91" s="34" t="s">
        <v>244</v>
      </c>
      <c r="J91" s="34"/>
      <c r="K91" s="34"/>
      <c r="L91" s="34"/>
      <c r="M91" s="34"/>
      <c r="N91" s="34"/>
      <c r="O91" s="34"/>
      <c r="P91" s="14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5" customFormat="1" ht="12.75" customHeight="1" x14ac:dyDescent="0.25">
      <c r="D92" s="7" t="s">
        <v>245</v>
      </c>
      <c r="F92" s="53">
        <v>17</v>
      </c>
      <c r="G92" s="53"/>
      <c r="H92" s="53"/>
      <c r="I92" s="34" t="s">
        <v>246</v>
      </c>
      <c r="J92" s="34"/>
      <c r="K92" s="34"/>
      <c r="L92" s="34"/>
      <c r="M92" s="34"/>
      <c r="N92" s="34"/>
      <c r="O92" s="34"/>
      <c r="P92" s="14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5" customFormat="1" ht="12.75" customHeight="1" x14ac:dyDescent="0.25">
      <c r="D93" s="7" t="s">
        <v>247</v>
      </c>
      <c r="F93" s="53">
        <v>11</v>
      </c>
      <c r="G93" s="53"/>
      <c r="H93" s="53"/>
      <c r="I93" s="34" t="s">
        <v>250</v>
      </c>
      <c r="J93" s="34"/>
      <c r="K93" s="34"/>
      <c r="L93" s="34"/>
      <c r="M93" s="34"/>
      <c r="N93" s="34"/>
      <c r="O93" s="34"/>
      <c r="P93" s="14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5" customFormat="1" ht="12.75" customHeight="1" x14ac:dyDescent="0.25">
      <c r="D94" s="19" t="s">
        <v>248</v>
      </c>
      <c r="F94" s="53">
        <v>13.96</v>
      </c>
      <c r="G94" s="53"/>
      <c r="H94" s="53"/>
      <c r="I94" s="34" t="s">
        <v>249</v>
      </c>
      <c r="J94" s="34"/>
      <c r="K94" s="34"/>
      <c r="L94" s="34"/>
      <c r="M94" s="34"/>
      <c r="N94" s="34"/>
      <c r="O94" s="34"/>
      <c r="P94" s="14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5" customFormat="1" ht="12.75" customHeight="1" x14ac:dyDescent="0.25">
      <c r="D95" s="7" t="s">
        <v>248</v>
      </c>
      <c r="F95" s="53">
        <v>4.01</v>
      </c>
      <c r="G95" s="53"/>
      <c r="H95" s="53"/>
      <c r="I95" s="34" t="s">
        <v>250</v>
      </c>
      <c r="J95" s="34"/>
      <c r="K95" s="34"/>
      <c r="L95" s="34"/>
      <c r="M95" s="34"/>
      <c r="N95" s="34"/>
      <c r="O95" s="34"/>
      <c r="P95" s="14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ht="12.75" customHeight="1" x14ac:dyDescent="0.25"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31" ht="12.75" customHeight="1" x14ac:dyDescent="0.25">
      <c r="A97" s="61" t="s">
        <v>77</v>
      </c>
      <c r="B97" s="61"/>
      <c r="C97" s="61"/>
      <c r="D97" s="61"/>
      <c r="E97" s="61"/>
      <c r="F97" s="61"/>
      <c r="G97" s="61"/>
      <c r="H97" s="61"/>
      <c r="I97" s="98" t="s">
        <v>84</v>
      </c>
      <c r="J97" s="98"/>
      <c r="K97" s="98"/>
      <c r="L97" s="98"/>
      <c r="M97" s="98"/>
      <c r="N97" s="98"/>
      <c r="O97" s="98"/>
      <c r="P97" s="14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31" ht="12.75" customHeight="1" x14ac:dyDescent="0.25">
      <c r="A98" s="61" t="s">
        <v>78</v>
      </c>
      <c r="B98" s="61"/>
      <c r="C98" s="61"/>
      <c r="D98" s="61"/>
      <c r="E98" s="61"/>
      <c r="F98" s="61"/>
      <c r="G98" s="61"/>
      <c r="H98" s="61"/>
      <c r="I98" s="98"/>
      <c r="J98" s="98"/>
      <c r="K98" s="98"/>
      <c r="L98" s="98"/>
      <c r="M98" s="98"/>
      <c r="N98" s="98"/>
      <c r="O98" s="98"/>
      <c r="P98" s="14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31" ht="12.75" customHeight="1" x14ac:dyDescent="0.25">
      <c r="A99" s="61" t="s">
        <v>79</v>
      </c>
      <c r="B99" s="61"/>
      <c r="C99" s="61"/>
      <c r="D99" s="61"/>
      <c r="E99" s="61"/>
      <c r="F99" s="61"/>
      <c r="G99" s="61"/>
      <c r="H99" s="61"/>
      <c r="I99" s="98" t="s">
        <v>80</v>
      </c>
      <c r="J99" s="98"/>
      <c r="K99" s="98"/>
      <c r="L99" s="98"/>
      <c r="M99" s="98"/>
      <c r="N99" s="98"/>
      <c r="O99" s="98"/>
      <c r="P99" s="14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31" ht="12.75" customHeight="1" x14ac:dyDescent="0.25"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31" ht="12.75" customHeight="1" x14ac:dyDescent="0.25">
      <c r="A101" s="77" t="s">
        <v>81</v>
      </c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31" ht="12.75" customHeight="1" thickBot="1" x14ac:dyDescent="0.3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31" ht="12.75" customHeight="1" x14ac:dyDescent="0.25">
      <c r="A103" s="95" t="s">
        <v>82</v>
      </c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ht="12.75" customHeight="1" x14ac:dyDescent="0.25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ht="12.75" customHeight="1" x14ac:dyDescent="0.25"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ht="15" customHeight="1" x14ac:dyDescent="0.25">
      <c r="A106" s="77" t="s">
        <v>83</v>
      </c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ht="15" customHeight="1" thickBot="1" x14ac:dyDescent="0.3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ht="15" customHeight="1" x14ac:dyDescent="0.25">
      <c r="A108" s="95" t="s">
        <v>267</v>
      </c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ht="15" customHeight="1" x14ac:dyDescent="0.25">
      <c r="A109" s="97" t="s">
        <v>266</v>
      </c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1" spans="1:31" ht="15" customHeight="1" thickBot="1" x14ac:dyDescent="0.3"/>
    <row r="112" spans="1:31" ht="12.75" customHeight="1" thickTop="1" x14ac:dyDescent="0.25">
      <c r="A112" s="37" t="s">
        <v>86</v>
      </c>
      <c r="B112" s="37"/>
      <c r="C112" s="38"/>
      <c r="D112" s="63" t="s">
        <v>87</v>
      </c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5"/>
    </row>
    <row r="113" spans="1:31" ht="12.75" customHeight="1" x14ac:dyDescent="0.25">
      <c r="A113" s="39"/>
      <c r="B113" s="39"/>
      <c r="C113" s="40"/>
      <c r="D113" s="66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8"/>
    </row>
    <row r="114" spans="1:31" ht="12.75" customHeight="1" thickBot="1" x14ac:dyDescent="0.35">
      <c r="A114" s="41"/>
      <c r="B114" s="41"/>
      <c r="C114" s="42"/>
      <c r="D114" s="69" t="s">
        <v>88</v>
      </c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1"/>
    </row>
    <row r="115" spans="1:31" ht="15" customHeight="1" thickTop="1" x14ac:dyDescent="0.25">
      <c r="A115" s="77" t="s">
        <v>76</v>
      </c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</row>
    <row r="116" spans="1:31" ht="15" customHeight="1" thickBot="1" x14ac:dyDescent="0.3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</row>
    <row r="117" spans="1:31" ht="12.75" customHeight="1" x14ac:dyDescent="0.25"/>
    <row r="118" spans="1:31" ht="12.75" customHeight="1" x14ac:dyDescent="0.25">
      <c r="F118" s="8" t="s">
        <v>89</v>
      </c>
      <c r="H118" s="2" t="s">
        <v>262</v>
      </c>
      <c r="AA118" s="8" t="s">
        <v>93</v>
      </c>
      <c r="AB118" s="99" t="s">
        <v>260</v>
      </c>
      <c r="AC118" s="99"/>
      <c r="AD118" s="99"/>
      <c r="AE118" s="99"/>
    </row>
    <row r="119" spans="1:31" ht="12.75" customHeight="1" x14ac:dyDescent="0.25">
      <c r="F119" s="8" t="s">
        <v>90</v>
      </c>
      <c r="H119" s="2" t="s">
        <v>263</v>
      </c>
      <c r="AA119" s="8" t="s">
        <v>94</v>
      </c>
      <c r="AB119" s="99">
        <v>5</v>
      </c>
      <c r="AC119" s="99"/>
      <c r="AD119" s="99"/>
      <c r="AE119" s="99"/>
    </row>
    <row r="120" spans="1:31" ht="12.75" customHeight="1" x14ac:dyDescent="0.25">
      <c r="F120" s="8" t="s">
        <v>91</v>
      </c>
      <c r="H120" s="5" t="s">
        <v>264</v>
      </c>
      <c r="AA120" s="8" t="s">
        <v>97</v>
      </c>
      <c r="AB120" s="99">
        <v>3</v>
      </c>
      <c r="AC120" s="99"/>
      <c r="AD120" s="99"/>
      <c r="AE120" s="99"/>
    </row>
    <row r="121" spans="1:31" ht="12.75" customHeight="1" x14ac:dyDescent="0.25">
      <c r="F121" s="8"/>
      <c r="H121" s="5"/>
      <c r="AA121" s="8" t="s">
        <v>98</v>
      </c>
      <c r="AB121" s="99">
        <v>60</v>
      </c>
      <c r="AC121" s="99"/>
      <c r="AD121" s="99"/>
      <c r="AE121" s="99"/>
    </row>
    <row r="122" spans="1:31" ht="12.75" customHeight="1" x14ac:dyDescent="0.25">
      <c r="F122" s="8" t="s">
        <v>92</v>
      </c>
      <c r="H122" s="52">
        <v>183.06</v>
      </c>
      <c r="I122" s="52"/>
      <c r="J122" s="52"/>
      <c r="AA122" s="8" t="s">
        <v>99</v>
      </c>
      <c r="AB122" s="99">
        <v>54</v>
      </c>
      <c r="AC122" s="99"/>
      <c r="AD122" s="99"/>
      <c r="AE122" s="99"/>
    </row>
    <row r="123" spans="1:31" ht="12.75" customHeight="1" x14ac:dyDescent="0.25">
      <c r="C123" s="5" t="s">
        <v>242</v>
      </c>
      <c r="AA123" s="8" t="s">
        <v>100</v>
      </c>
      <c r="AB123" s="99" t="s">
        <v>261</v>
      </c>
      <c r="AC123" s="99"/>
      <c r="AD123" s="99"/>
      <c r="AE123" s="99"/>
    </row>
    <row r="124" spans="1:31" ht="12.75" customHeight="1" x14ac:dyDescent="0.25">
      <c r="AA124" s="8" t="s">
        <v>96</v>
      </c>
      <c r="AB124" s="99" t="s">
        <v>261</v>
      </c>
      <c r="AC124" s="99"/>
      <c r="AD124" s="99"/>
      <c r="AE124" s="99"/>
    </row>
    <row r="125" spans="1:31" ht="12.75" customHeight="1" x14ac:dyDescent="0.25">
      <c r="AA125" s="8" t="s">
        <v>95</v>
      </c>
      <c r="AB125" s="99" t="s">
        <v>101</v>
      </c>
      <c r="AC125" s="99"/>
      <c r="AD125" s="99"/>
      <c r="AE125" s="99"/>
    </row>
    <row r="126" spans="1:31" ht="15" customHeight="1" thickBot="1" x14ac:dyDescent="0.3"/>
    <row r="127" spans="1:31" ht="12.75" customHeight="1" thickTop="1" x14ac:dyDescent="0.25">
      <c r="A127" s="37" t="s">
        <v>104</v>
      </c>
      <c r="B127" s="37"/>
      <c r="C127" s="38"/>
      <c r="D127" s="63" t="s">
        <v>102</v>
      </c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5"/>
    </row>
    <row r="128" spans="1:31" ht="12.75" customHeight="1" x14ac:dyDescent="0.25">
      <c r="A128" s="39"/>
      <c r="B128" s="39"/>
      <c r="C128" s="40"/>
      <c r="D128" s="66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8"/>
    </row>
    <row r="129" spans="1:31" ht="12.75" customHeight="1" thickBot="1" x14ac:dyDescent="0.35">
      <c r="A129" s="41"/>
      <c r="B129" s="41"/>
      <c r="C129" s="42"/>
      <c r="D129" s="69" t="s">
        <v>103</v>
      </c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1"/>
    </row>
    <row r="130" spans="1:31" ht="12.75" customHeight="1" thickTop="1" x14ac:dyDescent="0.25">
      <c r="A130" s="77" t="s">
        <v>105</v>
      </c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</row>
    <row r="131" spans="1:31" ht="12.75" customHeight="1" x14ac:dyDescent="0.25">
      <c r="A131" s="103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</row>
    <row r="132" spans="1:31" ht="12.75" customHeight="1" x14ac:dyDescent="0.25"/>
    <row r="133" spans="1:31" ht="12.75" customHeight="1" x14ac:dyDescent="0.25">
      <c r="D133" s="105" t="s">
        <v>252</v>
      </c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</row>
    <row r="134" spans="1:31" ht="12.75" customHeight="1" x14ac:dyDescent="0.25"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</row>
    <row r="135" spans="1:31" ht="12.75" customHeight="1" x14ac:dyDescent="0.25"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</row>
    <row r="136" spans="1:31" ht="12.75" customHeight="1" x14ac:dyDescent="0.25">
      <c r="D136" s="97" t="s">
        <v>251</v>
      </c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</row>
    <row r="137" spans="1:31" ht="12.75" customHeight="1" x14ac:dyDescent="0.25"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</row>
    <row r="138" spans="1:31" ht="12.75" customHeight="1" x14ac:dyDescent="0.25"/>
    <row r="139" spans="1:31" ht="12.75" customHeight="1" x14ac:dyDescent="0.25">
      <c r="A139" s="77" t="s">
        <v>105</v>
      </c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</row>
    <row r="140" spans="1:31" ht="12.75" customHeight="1" x14ac:dyDescent="0.25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</row>
    <row r="141" spans="1:31" ht="12.75" customHeight="1" x14ac:dyDescent="0.25"/>
    <row r="142" spans="1:31" ht="12.75" customHeight="1" x14ac:dyDescent="0.25">
      <c r="D142" s="104" t="s">
        <v>106</v>
      </c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</row>
    <row r="143" spans="1:31" ht="12.75" customHeight="1" x14ac:dyDescent="0.25"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</row>
    <row r="144" spans="1:31" ht="12.75" customHeight="1" x14ac:dyDescent="0.25"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</row>
    <row r="145" spans="4:30" ht="12.75" customHeight="1" x14ac:dyDescent="0.25"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</row>
    <row r="146" spans="4:30" ht="12.75" customHeight="1" x14ac:dyDescent="0.25"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</row>
    <row r="147" spans="4:30" ht="12.75" customHeight="1" x14ac:dyDescent="0.25"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</row>
    <row r="148" spans="4:30" ht="12.75" customHeight="1" x14ac:dyDescent="0.25"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</row>
    <row r="149" spans="4:30" ht="12.75" customHeight="1" x14ac:dyDescent="0.25"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</row>
    <row r="150" spans="4:30" ht="12.75" customHeight="1" x14ac:dyDescent="0.25"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</row>
    <row r="151" spans="4:30" ht="12.75" customHeight="1" x14ac:dyDescent="0.25"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  <c r="AD151" s="104"/>
    </row>
    <row r="152" spans="4:30" ht="12.75" customHeight="1" x14ac:dyDescent="0.25"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</row>
    <row r="153" spans="4:30" ht="12.75" customHeight="1" x14ac:dyDescent="0.25"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  <c r="AD153" s="104"/>
    </row>
    <row r="154" spans="4:30" ht="12.75" customHeight="1" x14ac:dyDescent="0.25"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</row>
    <row r="155" spans="4:30" ht="12.75" customHeight="1" x14ac:dyDescent="0.25"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</row>
    <row r="156" spans="4:30" ht="12.75" customHeight="1" x14ac:dyDescent="0.25"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  <c r="AD156" s="104"/>
    </row>
    <row r="157" spans="4:30" ht="12.75" customHeight="1" x14ac:dyDescent="0.25"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</row>
    <row r="158" spans="4:30" ht="12.75" customHeight="1" x14ac:dyDescent="0.25"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</row>
    <row r="159" spans="4:30" ht="12.75" customHeight="1" x14ac:dyDescent="0.25"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</row>
    <row r="160" spans="4:30" ht="12.75" customHeight="1" x14ac:dyDescent="0.25"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  <c r="AD160" s="104"/>
    </row>
    <row r="161" spans="1:31" ht="12.75" customHeight="1" x14ac:dyDescent="0.25"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</row>
    <row r="162" spans="1:31" ht="12.75" customHeight="1" x14ac:dyDescent="0.25"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</row>
    <row r="163" spans="1:31" ht="12.75" customHeight="1" x14ac:dyDescent="0.25"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</row>
    <row r="164" spans="1:31" ht="12.75" customHeight="1" x14ac:dyDescent="0.25"/>
    <row r="165" spans="1:31" ht="12.75" customHeight="1" x14ac:dyDescent="0.25"/>
    <row r="166" spans="1:31" ht="12.75" customHeight="1" x14ac:dyDescent="0.25">
      <c r="A166" s="100" t="s">
        <v>107</v>
      </c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</row>
    <row r="167" spans="1:31" ht="12.75" customHeight="1" x14ac:dyDescent="0.25">
      <c r="A167" s="101"/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</row>
    <row r="168" spans="1:31" ht="12.75" customHeight="1" x14ac:dyDescent="0.25"/>
    <row r="169" spans="1:31" ht="12.75" customHeight="1" x14ac:dyDescent="0.25">
      <c r="D169" s="102" t="s">
        <v>108</v>
      </c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</row>
    <row r="170" spans="1:31" ht="12.75" customHeight="1" x14ac:dyDescent="0.25"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</row>
    <row r="171" spans="1:31" ht="12.75" customHeight="1" x14ac:dyDescent="0.25"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</row>
    <row r="172" spans="1:31" ht="12.75" customHeight="1" x14ac:dyDescent="0.25"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</row>
    <row r="173" spans="1:31" ht="12.75" customHeight="1" x14ac:dyDescent="0.25"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</row>
    <row r="174" spans="1:31" ht="12.75" customHeight="1" x14ac:dyDescent="0.25"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</row>
    <row r="175" spans="1:31" ht="12.75" customHeight="1" x14ac:dyDescent="0.25">
      <c r="A175" s="100" t="s">
        <v>109</v>
      </c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</row>
    <row r="176" spans="1:31" ht="12.75" customHeight="1" x14ac:dyDescent="0.25">
      <c r="A176" s="101"/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</row>
    <row r="177" spans="1:31" ht="12.75" customHeight="1" x14ac:dyDescent="0.25">
      <c r="B177" s="108" t="s">
        <v>110</v>
      </c>
      <c r="C177" s="108"/>
      <c r="D177" s="109" t="s">
        <v>113</v>
      </c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8"/>
      <c r="Q177" s="108" t="s">
        <v>116</v>
      </c>
      <c r="R177" s="108"/>
      <c r="S177" s="109" t="s">
        <v>119</v>
      </c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  <c r="AD177" s="109"/>
    </row>
    <row r="178" spans="1:31" ht="12.75" customHeight="1" x14ac:dyDescent="0.25">
      <c r="B178" s="34" t="s">
        <v>111</v>
      </c>
      <c r="C178" s="34"/>
      <c r="D178" s="110" t="s">
        <v>114</v>
      </c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8"/>
      <c r="Q178" s="34" t="s">
        <v>117</v>
      </c>
      <c r="R178" s="34"/>
      <c r="S178" s="110" t="s">
        <v>120</v>
      </c>
      <c r="T178" s="110"/>
      <c r="U178" s="110"/>
      <c r="V178" s="110"/>
      <c r="W178" s="110"/>
      <c r="X178" s="110"/>
      <c r="Y178" s="110"/>
      <c r="Z178" s="110"/>
      <c r="AA178" s="110"/>
      <c r="AB178" s="110"/>
      <c r="AC178" s="110"/>
      <c r="AD178" s="110"/>
    </row>
    <row r="179" spans="1:31" ht="12.75" customHeight="1" x14ac:dyDescent="0.25">
      <c r="B179" s="34" t="s">
        <v>112</v>
      </c>
      <c r="C179" s="34"/>
      <c r="D179" s="110" t="s">
        <v>115</v>
      </c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8"/>
      <c r="Q179" s="34" t="s">
        <v>118</v>
      </c>
      <c r="R179" s="34"/>
      <c r="S179" s="110" t="s">
        <v>121</v>
      </c>
      <c r="T179" s="110"/>
      <c r="U179" s="110"/>
      <c r="V179" s="110"/>
      <c r="W179" s="110"/>
      <c r="X179" s="110"/>
      <c r="Y179" s="110"/>
      <c r="Z179" s="110"/>
      <c r="AA179" s="110"/>
      <c r="AB179" s="110"/>
      <c r="AC179" s="110"/>
      <c r="AD179" s="110"/>
    </row>
    <row r="180" spans="1:31" ht="12.75" customHeight="1" x14ac:dyDescent="0.3">
      <c r="A180" s="100" t="s">
        <v>122</v>
      </c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20"/>
      <c r="Q180" s="100" t="s">
        <v>123</v>
      </c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</row>
    <row r="181" spans="1:31" ht="12.75" customHeight="1" x14ac:dyDescent="0.3">
      <c r="A181" s="101"/>
      <c r="B181" s="101"/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2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</row>
    <row r="182" spans="1:31" ht="12.75" customHeight="1" x14ac:dyDescent="0.25">
      <c r="A182" s="108" t="s">
        <v>124</v>
      </c>
      <c r="B182" s="108"/>
      <c r="C182" s="108"/>
      <c r="D182" s="108"/>
      <c r="E182" s="108"/>
      <c r="F182" s="108"/>
      <c r="G182" s="112" t="s">
        <v>132</v>
      </c>
      <c r="H182" s="112"/>
      <c r="I182" s="112"/>
      <c r="J182" s="112"/>
      <c r="K182" s="112"/>
      <c r="L182" s="112"/>
      <c r="M182" s="112"/>
      <c r="N182" s="107">
        <v>1</v>
      </c>
      <c r="O182" s="107"/>
      <c r="P182" s="18"/>
      <c r="Q182" s="108" t="s">
        <v>140</v>
      </c>
      <c r="R182" s="108"/>
      <c r="S182" s="108"/>
      <c r="T182" s="108"/>
      <c r="U182" s="108"/>
      <c r="V182" s="108"/>
      <c r="W182" s="112" t="s">
        <v>143</v>
      </c>
      <c r="X182" s="112"/>
      <c r="Y182" s="112"/>
      <c r="Z182" s="112"/>
      <c r="AA182" s="112"/>
      <c r="AB182" s="112"/>
      <c r="AC182" s="112"/>
      <c r="AD182" s="107">
        <v>1</v>
      </c>
      <c r="AE182" s="107"/>
    </row>
    <row r="183" spans="1:31" ht="12.75" customHeight="1" x14ac:dyDescent="0.25">
      <c r="A183" s="34" t="s">
        <v>125</v>
      </c>
      <c r="B183" s="34"/>
      <c r="C183" s="34"/>
      <c r="D183" s="34"/>
      <c r="E183" s="34"/>
      <c r="F183" s="34"/>
      <c r="G183" s="35" t="s">
        <v>133</v>
      </c>
      <c r="H183" s="35"/>
      <c r="I183" s="35"/>
      <c r="J183" s="35"/>
      <c r="K183" s="35"/>
      <c r="L183" s="35"/>
      <c r="M183" s="35"/>
      <c r="N183" s="106">
        <v>0.9</v>
      </c>
      <c r="O183" s="106"/>
      <c r="Q183" s="34" t="s">
        <v>141</v>
      </c>
      <c r="R183" s="34"/>
      <c r="S183" s="34"/>
      <c r="T183" s="34"/>
      <c r="U183" s="34"/>
      <c r="V183" s="34"/>
      <c r="W183" s="35" t="s">
        <v>144</v>
      </c>
      <c r="X183" s="35"/>
      <c r="Y183" s="35"/>
      <c r="Z183" s="35"/>
      <c r="AA183" s="35"/>
      <c r="AB183" s="35"/>
      <c r="AC183" s="35"/>
      <c r="AD183" s="106">
        <v>0.9</v>
      </c>
      <c r="AE183" s="106"/>
    </row>
    <row r="184" spans="1:31" ht="12.75" customHeight="1" x14ac:dyDescent="0.25">
      <c r="A184" s="34" t="s">
        <v>126</v>
      </c>
      <c r="B184" s="34"/>
      <c r="C184" s="34"/>
      <c r="D184" s="34"/>
      <c r="E184" s="34"/>
      <c r="F184" s="34"/>
      <c r="G184" s="35" t="s">
        <v>134</v>
      </c>
      <c r="H184" s="35"/>
      <c r="I184" s="35"/>
      <c r="J184" s="35"/>
      <c r="K184" s="35"/>
      <c r="L184" s="35"/>
      <c r="M184" s="35"/>
      <c r="N184" s="106">
        <v>0.8</v>
      </c>
      <c r="O184" s="106"/>
      <c r="Q184" s="34" t="s">
        <v>142</v>
      </c>
      <c r="R184" s="34"/>
      <c r="S184" s="34"/>
      <c r="T184" s="34"/>
      <c r="U184" s="34"/>
      <c r="V184" s="34"/>
      <c r="W184" s="35" t="s">
        <v>145</v>
      </c>
      <c r="X184" s="35"/>
      <c r="Y184" s="35"/>
      <c r="Z184" s="35"/>
      <c r="AA184" s="35"/>
      <c r="AB184" s="35"/>
      <c r="AC184" s="35"/>
      <c r="AD184" s="106">
        <v>0.8</v>
      </c>
      <c r="AE184" s="106"/>
    </row>
    <row r="185" spans="1:31" ht="12.75" customHeight="1" x14ac:dyDescent="0.25">
      <c r="A185" s="34" t="s">
        <v>127</v>
      </c>
      <c r="B185" s="34"/>
      <c r="C185" s="34"/>
      <c r="D185" s="34"/>
      <c r="E185" s="34"/>
      <c r="F185" s="34"/>
      <c r="G185" s="35" t="s">
        <v>135</v>
      </c>
      <c r="H185" s="35"/>
      <c r="I185" s="35"/>
      <c r="J185" s="35"/>
      <c r="K185" s="35"/>
      <c r="L185" s="35"/>
      <c r="M185" s="35"/>
      <c r="N185" s="106">
        <v>0.7</v>
      </c>
      <c r="O185" s="106"/>
      <c r="Q185" s="34"/>
      <c r="R185" s="34"/>
      <c r="S185" s="34"/>
      <c r="T185" s="34"/>
      <c r="U185" s="34"/>
      <c r="V185" s="34"/>
      <c r="W185" s="35"/>
      <c r="X185" s="35"/>
      <c r="Y185" s="35"/>
      <c r="Z185" s="35"/>
      <c r="AA185" s="35"/>
      <c r="AB185" s="35"/>
      <c r="AC185" s="35"/>
      <c r="AD185" s="111"/>
      <c r="AE185" s="111"/>
    </row>
    <row r="186" spans="1:31" ht="12.75" customHeight="1" x14ac:dyDescent="0.25">
      <c r="A186" s="34" t="s">
        <v>128</v>
      </c>
      <c r="B186" s="34"/>
      <c r="C186" s="34"/>
      <c r="D186" s="34"/>
      <c r="E186" s="34"/>
      <c r="F186" s="34"/>
      <c r="G186" s="35" t="s">
        <v>136</v>
      </c>
      <c r="H186" s="35"/>
      <c r="I186" s="35"/>
      <c r="J186" s="35"/>
      <c r="K186" s="35"/>
      <c r="L186" s="35"/>
      <c r="M186" s="35"/>
      <c r="N186" s="106">
        <v>0.6</v>
      </c>
      <c r="O186" s="106"/>
      <c r="Q186" s="34"/>
      <c r="R186" s="34"/>
      <c r="S186" s="34"/>
      <c r="T186" s="34"/>
      <c r="U186" s="34"/>
      <c r="V186" s="34"/>
      <c r="W186" s="35"/>
      <c r="X186" s="35"/>
      <c r="Y186" s="35"/>
      <c r="Z186" s="35"/>
      <c r="AA186" s="35"/>
      <c r="AB186" s="35"/>
      <c r="AC186" s="35"/>
      <c r="AD186" s="111"/>
      <c r="AE186" s="111"/>
    </row>
    <row r="187" spans="1:31" ht="12.75" customHeight="1" x14ac:dyDescent="0.25">
      <c r="A187" s="34" t="s">
        <v>129</v>
      </c>
      <c r="B187" s="34"/>
      <c r="C187" s="34"/>
      <c r="D187" s="34"/>
      <c r="E187" s="34"/>
      <c r="F187" s="34"/>
      <c r="G187" s="35" t="s">
        <v>137</v>
      </c>
      <c r="H187" s="35"/>
      <c r="I187" s="35"/>
      <c r="J187" s="35"/>
      <c r="K187" s="35"/>
      <c r="L187" s="35"/>
      <c r="M187" s="35"/>
      <c r="N187" s="106">
        <v>0.5</v>
      </c>
      <c r="O187" s="106"/>
      <c r="Q187" s="34"/>
      <c r="R187" s="34"/>
      <c r="S187" s="34"/>
      <c r="T187" s="34"/>
      <c r="U187" s="34"/>
      <c r="V187" s="34"/>
      <c r="W187" s="35"/>
      <c r="X187" s="35"/>
      <c r="Y187" s="35"/>
      <c r="Z187" s="35"/>
      <c r="AA187" s="35"/>
      <c r="AB187" s="35"/>
      <c r="AC187" s="35"/>
      <c r="AD187" s="111"/>
      <c r="AE187" s="111"/>
    </row>
    <row r="188" spans="1:31" ht="12.75" customHeight="1" x14ac:dyDescent="0.25">
      <c r="A188" s="34" t="s">
        <v>130</v>
      </c>
      <c r="B188" s="34"/>
      <c r="C188" s="34"/>
      <c r="D188" s="34"/>
      <c r="E188" s="34"/>
      <c r="F188" s="34"/>
      <c r="G188" s="35" t="s">
        <v>138</v>
      </c>
      <c r="H188" s="35"/>
      <c r="I188" s="35"/>
      <c r="J188" s="35"/>
      <c r="K188" s="35"/>
      <c r="L188" s="35"/>
      <c r="M188" s="35"/>
      <c r="N188" s="106">
        <v>0.4</v>
      </c>
      <c r="O188" s="106"/>
      <c r="Q188" s="34"/>
      <c r="R188" s="34"/>
      <c r="S188" s="34"/>
      <c r="T188" s="34"/>
      <c r="U188" s="34"/>
      <c r="V188" s="34"/>
      <c r="W188" s="35"/>
      <c r="X188" s="35"/>
      <c r="Y188" s="35"/>
      <c r="Z188" s="35"/>
      <c r="AA188" s="35"/>
      <c r="AB188" s="35"/>
      <c r="AC188" s="35"/>
      <c r="AD188" s="111"/>
      <c r="AE188" s="111"/>
    </row>
    <row r="189" spans="1:31" ht="12.75" customHeight="1" x14ac:dyDescent="0.25">
      <c r="A189" s="34" t="s">
        <v>131</v>
      </c>
      <c r="B189" s="34"/>
      <c r="C189" s="34"/>
      <c r="D189" s="34"/>
      <c r="E189" s="34"/>
      <c r="F189" s="34"/>
      <c r="G189" s="35" t="s">
        <v>139</v>
      </c>
      <c r="H189" s="35"/>
      <c r="I189" s="35"/>
      <c r="J189" s="35"/>
      <c r="K189" s="35"/>
      <c r="L189" s="35"/>
      <c r="M189" s="35"/>
      <c r="N189" s="106">
        <v>0.3</v>
      </c>
      <c r="O189" s="106"/>
      <c r="Q189" s="34"/>
      <c r="R189" s="34"/>
      <c r="S189" s="34"/>
      <c r="T189" s="34"/>
      <c r="U189" s="34"/>
      <c r="V189" s="34"/>
      <c r="W189" s="35"/>
      <c r="X189" s="35"/>
      <c r="Y189" s="35"/>
      <c r="Z189" s="35"/>
      <c r="AA189" s="35"/>
      <c r="AB189" s="35"/>
      <c r="AC189" s="35"/>
      <c r="AD189" s="111"/>
      <c r="AE189" s="111"/>
    </row>
    <row r="190" spans="1:31" ht="12.75" customHeight="1" x14ac:dyDescent="0.3">
      <c r="A190" s="100" t="s">
        <v>146</v>
      </c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20"/>
      <c r="Q190" s="100" t="s">
        <v>147</v>
      </c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</row>
    <row r="191" spans="1:31" ht="12.75" customHeight="1" x14ac:dyDescent="0.3">
      <c r="A191" s="101"/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2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</row>
    <row r="192" spans="1:31" ht="12.75" customHeight="1" x14ac:dyDescent="0.25">
      <c r="A192" s="108" t="s">
        <v>148</v>
      </c>
      <c r="B192" s="108"/>
      <c r="C192" s="108"/>
      <c r="D192" s="108"/>
      <c r="E192" s="108"/>
      <c r="F192" s="108"/>
      <c r="G192" s="112" t="s">
        <v>153</v>
      </c>
      <c r="H192" s="112"/>
      <c r="I192" s="112"/>
      <c r="J192" s="112"/>
      <c r="K192" s="112"/>
      <c r="L192" s="112"/>
      <c r="M192" s="112"/>
      <c r="N192" s="107">
        <v>0.85</v>
      </c>
      <c r="O192" s="107"/>
      <c r="P192" s="18"/>
      <c r="Q192" s="108" t="s">
        <v>158</v>
      </c>
      <c r="R192" s="108"/>
      <c r="S192" s="108"/>
      <c r="T192" s="108"/>
      <c r="U192" s="108"/>
      <c r="V192" s="108"/>
      <c r="W192" s="112" t="s">
        <v>162</v>
      </c>
      <c r="X192" s="112"/>
      <c r="Y192" s="112"/>
      <c r="Z192" s="112"/>
      <c r="AA192" s="112"/>
      <c r="AB192" s="112"/>
      <c r="AC192" s="112"/>
      <c r="AD192" s="107">
        <v>1</v>
      </c>
      <c r="AE192" s="107"/>
    </row>
    <row r="193" spans="1:31" ht="12.75" customHeight="1" x14ac:dyDescent="0.25">
      <c r="A193" s="34" t="s">
        <v>149</v>
      </c>
      <c r="B193" s="34"/>
      <c r="C193" s="34"/>
      <c r="D193" s="34"/>
      <c r="E193" s="34"/>
      <c r="F193" s="34"/>
      <c r="G193" s="35" t="s">
        <v>154</v>
      </c>
      <c r="H193" s="35"/>
      <c r="I193" s="35"/>
      <c r="J193" s="35"/>
      <c r="K193" s="35"/>
      <c r="L193" s="35"/>
      <c r="M193" s="35"/>
      <c r="N193" s="106">
        <v>1</v>
      </c>
      <c r="O193" s="106"/>
      <c r="Q193" s="34" t="s">
        <v>159</v>
      </c>
      <c r="R193" s="34"/>
      <c r="S193" s="34"/>
      <c r="T193" s="34"/>
      <c r="U193" s="34"/>
      <c r="V193" s="34"/>
      <c r="W193" s="35" t="s">
        <v>163</v>
      </c>
      <c r="X193" s="35"/>
      <c r="Y193" s="35"/>
      <c r="Z193" s="35"/>
      <c r="AA193" s="35"/>
      <c r="AB193" s="35"/>
      <c r="AC193" s="35"/>
      <c r="AD193" s="106">
        <v>0.9</v>
      </c>
      <c r="AE193" s="106"/>
    </row>
    <row r="194" spans="1:31" ht="12.75" customHeight="1" x14ac:dyDescent="0.25">
      <c r="A194" s="34" t="s">
        <v>150</v>
      </c>
      <c r="B194" s="34"/>
      <c r="C194" s="34"/>
      <c r="D194" s="34"/>
      <c r="E194" s="34"/>
      <c r="F194" s="34"/>
      <c r="G194" s="35" t="s">
        <v>155</v>
      </c>
      <c r="H194" s="35"/>
      <c r="I194" s="35"/>
      <c r="J194" s="35"/>
      <c r="K194" s="35"/>
      <c r="L194" s="35"/>
      <c r="M194" s="35"/>
      <c r="N194" s="106">
        <v>1.1499999999999999</v>
      </c>
      <c r="O194" s="106"/>
      <c r="Q194" s="34" t="s">
        <v>160</v>
      </c>
      <c r="R194" s="34"/>
      <c r="S194" s="34"/>
      <c r="T194" s="34"/>
      <c r="U194" s="34"/>
      <c r="V194" s="34"/>
      <c r="W194" s="35" t="s">
        <v>164</v>
      </c>
      <c r="X194" s="35"/>
      <c r="Y194" s="35"/>
      <c r="Z194" s="35"/>
      <c r="AA194" s="35"/>
      <c r="AB194" s="35"/>
      <c r="AC194" s="35"/>
      <c r="AD194" s="106">
        <v>0.9</v>
      </c>
      <c r="AE194" s="106"/>
    </row>
    <row r="195" spans="1:31" ht="12.75" customHeight="1" x14ac:dyDescent="0.25">
      <c r="A195" s="34" t="s">
        <v>151</v>
      </c>
      <c r="B195" s="34"/>
      <c r="C195" s="34"/>
      <c r="D195" s="34"/>
      <c r="E195" s="34"/>
      <c r="F195" s="34"/>
      <c r="G195" s="35" t="s">
        <v>156</v>
      </c>
      <c r="H195" s="35"/>
      <c r="I195" s="35"/>
      <c r="J195" s="35"/>
      <c r="K195" s="35"/>
      <c r="L195" s="35"/>
      <c r="M195" s="35"/>
      <c r="N195" s="106">
        <v>1.25</v>
      </c>
      <c r="O195" s="106"/>
      <c r="Q195" s="34" t="s">
        <v>161</v>
      </c>
      <c r="R195" s="34"/>
      <c r="S195" s="34"/>
      <c r="T195" s="34"/>
      <c r="U195" s="34"/>
      <c r="V195" s="34"/>
      <c r="W195" s="35" t="s">
        <v>165</v>
      </c>
      <c r="X195" s="35"/>
      <c r="Y195" s="35"/>
      <c r="Z195" s="35"/>
      <c r="AA195" s="35"/>
      <c r="AB195" s="35"/>
      <c r="AC195" s="35"/>
      <c r="AD195" s="111">
        <v>0.8</v>
      </c>
      <c r="AE195" s="111"/>
    </row>
    <row r="196" spans="1:31" ht="12.75" customHeight="1" x14ac:dyDescent="0.25">
      <c r="A196" s="34" t="s">
        <v>152</v>
      </c>
      <c r="B196" s="34"/>
      <c r="C196" s="34"/>
      <c r="D196" s="34"/>
      <c r="E196" s="34"/>
      <c r="F196" s="34"/>
      <c r="G196" s="35" t="s">
        <v>157</v>
      </c>
      <c r="H196" s="35"/>
      <c r="I196" s="35"/>
      <c r="J196" s="35"/>
      <c r="K196" s="35"/>
      <c r="L196" s="35"/>
      <c r="M196" s="35"/>
      <c r="N196" s="106">
        <v>1.35</v>
      </c>
      <c r="O196" s="106"/>
      <c r="Q196" s="34"/>
      <c r="R196" s="34"/>
      <c r="S196" s="34"/>
      <c r="T196" s="34"/>
      <c r="U196" s="34"/>
      <c r="V196" s="34"/>
      <c r="W196" s="35"/>
      <c r="X196" s="35"/>
      <c r="Y196" s="35"/>
      <c r="Z196" s="35"/>
      <c r="AA196" s="35"/>
      <c r="AB196" s="35"/>
      <c r="AC196" s="35"/>
      <c r="AD196" s="111"/>
      <c r="AE196" s="111"/>
    </row>
    <row r="197" spans="1:31" ht="12.75" customHeight="1" x14ac:dyDescent="0.3">
      <c r="A197" s="100" t="s">
        <v>271</v>
      </c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20"/>
      <c r="Q197" s="100" t="s">
        <v>280</v>
      </c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</row>
    <row r="198" spans="1:31" ht="12.75" customHeight="1" x14ac:dyDescent="0.3">
      <c r="A198" s="101"/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2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</row>
    <row r="199" spans="1:31" ht="12.75" customHeight="1" x14ac:dyDescent="0.25">
      <c r="A199" s="108" t="s">
        <v>272</v>
      </c>
      <c r="B199" s="108"/>
      <c r="C199" s="108"/>
      <c r="D199" s="108"/>
      <c r="E199" s="108"/>
      <c r="F199" s="108"/>
      <c r="G199" s="112" t="s">
        <v>275</v>
      </c>
      <c r="H199" s="112"/>
      <c r="I199" s="112"/>
      <c r="J199" s="112"/>
      <c r="K199" s="112"/>
      <c r="L199" s="112"/>
      <c r="M199" s="112"/>
      <c r="N199" s="107">
        <v>1</v>
      </c>
      <c r="O199" s="107"/>
      <c r="P199" s="33"/>
      <c r="Q199" s="108" t="s">
        <v>285</v>
      </c>
      <c r="R199" s="108"/>
      <c r="S199" s="108"/>
      <c r="T199" s="108"/>
      <c r="U199" s="108"/>
      <c r="V199" s="108"/>
      <c r="W199" s="112" t="s">
        <v>288</v>
      </c>
      <c r="X199" s="112"/>
      <c r="Y199" s="112"/>
      <c r="Z199" s="112"/>
      <c r="AA199" s="112"/>
      <c r="AB199" s="112"/>
      <c r="AC199" s="112"/>
      <c r="AD199" s="107">
        <v>1</v>
      </c>
      <c r="AE199" s="107"/>
    </row>
    <row r="200" spans="1:31" ht="12.75" customHeight="1" x14ac:dyDescent="0.25">
      <c r="A200" s="34" t="s">
        <v>273</v>
      </c>
      <c r="B200" s="34"/>
      <c r="C200" s="34"/>
      <c r="D200" s="34"/>
      <c r="E200" s="34"/>
      <c r="F200" s="34"/>
      <c r="G200" s="35" t="s">
        <v>276</v>
      </c>
      <c r="H200" s="35"/>
      <c r="I200" s="35"/>
      <c r="J200" s="35"/>
      <c r="K200" s="35"/>
      <c r="L200" s="35"/>
      <c r="M200" s="35"/>
      <c r="N200" s="149">
        <v>0.89700000000000002</v>
      </c>
      <c r="O200" s="149"/>
      <c r="Q200" s="34" t="s">
        <v>286</v>
      </c>
      <c r="R200" s="34"/>
      <c r="S200" s="34"/>
      <c r="T200" s="34"/>
      <c r="U200" s="34"/>
      <c r="V200" s="34"/>
      <c r="W200" s="35" t="s">
        <v>290</v>
      </c>
      <c r="X200" s="35"/>
      <c r="Y200" s="35"/>
      <c r="Z200" s="35"/>
      <c r="AA200" s="35"/>
      <c r="AB200" s="35"/>
      <c r="AC200" s="35"/>
      <c r="AD200" s="106">
        <v>0.99</v>
      </c>
      <c r="AE200" s="106"/>
    </row>
    <row r="201" spans="1:31" ht="12.75" customHeight="1" x14ac:dyDescent="0.25">
      <c r="A201" s="34" t="s">
        <v>274</v>
      </c>
      <c r="B201" s="34"/>
      <c r="C201" s="34"/>
      <c r="D201" s="34"/>
      <c r="E201" s="34"/>
      <c r="F201" s="34"/>
      <c r="G201" s="35" t="s">
        <v>277</v>
      </c>
      <c r="H201" s="35"/>
      <c r="I201" s="35"/>
      <c r="J201" s="35"/>
      <c r="K201" s="35"/>
      <c r="L201" s="35"/>
      <c r="M201" s="35"/>
      <c r="N201" s="106">
        <v>0.98399999999999999</v>
      </c>
      <c r="O201" s="106"/>
      <c r="Q201" s="34" t="s">
        <v>287</v>
      </c>
      <c r="R201" s="34"/>
      <c r="S201" s="34"/>
      <c r="T201" s="34"/>
      <c r="U201" s="34"/>
      <c r="V201" s="34"/>
      <c r="W201" s="35" t="s">
        <v>289</v>
      </c>
      <c r="X201" s="35"/>
      <c r="Y201" s="35"/>
      <c r="Z201" s="35"/>
      <c r="AA201" s="35"/>
      <c r="AB201" s="35"/>
      <c r="AC201" s="35"/>
      <c r="AD201" s="106">
        <v>0.98</v>
      </c>
      <c r="AE201" s="106"/>
    </row>
    <row r="202" spans="1:31" ht="12.75" customHeight="1" x14ac:dyDescent="0.3">
      <c r="A202" s="100" t="s">
        <v>279</v>
      </c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20"/>
      <c r="Q202" s="100" t="s">
        <v>278</v>
      </c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00"/>
    </row>
    <row r="203" spans="1:31" ht="12.75" customHeight="1" x14ac:dyDescent="0.3">
      <c r="A203" s="101"/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2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</row>
    <row r="204" spans="1:31" ht="12.75" customHeight="1" x14ac:dyDescent="0.25">
      <c r="A204" s="153" t="s">
        <v>283</v>
      </c>
      <c r="B204" s="153"/>
      <c r="C204" s="153"/>
      <c r="D204" s="153"/>
      <c r="E204" s="153"/>
      <c r="F204" s="153"/>
      <c r="G204" s="35" t="s">
        <v>291</v>
      </c>
      <c r="H204" s="35"/>
      <c r="I204" s="35"/>
      <c r="J204" s="35"/>
      <c r="K204" s="35"/>
      <c r="L204" s="35"/>
      <c r="M204" s="35"/>
      <c r="N204" s="149">
        <v>1.1499999999999999</v>
      </c>
      <c r="O204" s="149"/>
      <c r="Q204" s="34"/>
      <c r="R204" s="34"/>
      <c r="S204" s="34"/>
      <c r="T204" s="34"/>
      <c r="U204" s="34"/>
      <c r="V204" s="34"/>
      <c r="W204" s="35"/>
      <c r="X204" s="35"/>
      <c r="Y204" s="35"/>
      <c r="Z204" s="35"/>
      <c r="AA204" s="35"/>
      <c r="AB204" s="35"/>
      <c r="AC204" s="35"/>
      <c r="AD204" s="106"/>
      <c r="AE204" s="106"/>
    </row>
    <row r="205" spans="1:31" ht="12.75" customHeight="1" x14ac:dyDescent="0.25">
      <c r="A205" s="154"/>
      <c r="B205" s="154"/>
      <c r="C205" s="154"/>
      <c r="D205" s="154"/>
      <c r="E205" s="154"/>
      <c r="F205" s="154"/>
      <c r="G205" s="35" t="s">
        <v>284</v>
      </c>
      <c r="H205" s="35"/>
      <c r="I205" s="35"/>
      <c r="J205" s="35"/>
      <c r="K205" s="35"/>
      <c r="L205" s="35"/>
      <c r="M205" s="35"/>
      <c r="N205" s="149">
        <v>1.125</v>
      </c>
      <c r="O205" s="149"/>
      <c r="Q205" s="34"/>
      <c r="R205" s="34"/>
      <c r="S205" s="34"/>
      <c r="T205" s="34"/>
      <c r="U205" s="34"/>
      <c r="V205" s="34"/>
      <c r="W205" s="35"/>
      <c r="X205" s="35"/>
      <c r="Y205" s="35"/>
      <c r="Z205" s="35"/>
      <c r="AA205" s="35"/>
      <c r="AB205" s="35"/>
      <c r="AC205" s="35"/>
      <c r="AD205" s="106"/>
      <c r="AE205" s="106"/>
    </row>
    <row r="206" spans="1:31" ht="12.75" customHeight="1" x14ac:dyDescent="0.25">
      <c r="A206" s="34" t="s">
        <v>292</v>
      </c>
      <c r="B206" s="34"/>
      <c r="C206" s="34"/>
      <c r="D206" s="34"/>
      <c r="E206" s="34"/>
      <c r="F206" s="34"/>
      <c r="G206" s="35" t="s">
        <v>293</v>
      </c>
      <c r="H206" s="35"/>
      <c r="I206" s="35"/>
      <c r="J206" s="35"/>
      <c r="K206" s="35"/>
      <c r="L206" s="35"/>
      <c r="M206" s="35"/>
      <c r="N206" s="149">
        <v>1.1000000000000001</v>
      </c>
      <c r="O206" s="149"/>
      <c r="Q206" s="34"/>
      <c r="R206" s="34"/>
      <c r="S206" s="34"/>
      <c r="T206" s="34"/>
      <c r="U206" s="34"/>
      <c r="V206" s="34"/>
      <c r="W206" s="35"/>
      <c r="X206" s="35"/>
      <c r="Y206" s="35"/>
      <c r="Z206" s="35"/>
      <c r="AA206" s="35"/>
      <c r="AB206" s="35"/>
      <c r="AC206" s="35"/>
      <c r="AD206" s="106"/>
      <c r="AE206" s="106"/>
    </row>
    <row r="207" spans="1:31" ht="12.75" customHeight="1" thickBot="1" x14ac:dyDescent="0.3"/>
    <row r="208" spans="1:31" ht="12.75" customHeight="1" thickTop="1" x14ac:dyDescent="0.25">
      <c r="A208" s="37" t="s">
        <v>166</v>
      </c>
      <c r="B208" s="37"/>
      <c r="C208" s="38"/>
      <c r="D208" s="63" t="s">
        <v>167</v>
      </c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5"/>
    </row>
    <row r="209" spans="1:31" ht="12.75" customHeight="1" x14ac:dyDescent="0.25">
      <c r="A209" s="39"/>
      <c r="B209" s="39"/>
      <c r="C209" s="40"/>
      <c r="D209" s="66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8"/>
    </row>
    <row r="210" spans="1:31" ht="12.75" customHeight="1" thickBot="1" x14ac:dyDescent="0.35">
      <c r="A210" s="41"/>
      <c r="B210" s="41"/>
      <c r="C210" s="42"/>
      <c r="D210" s="69" t="s">
        <v>168</v>
      </c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1"/>
    </row>
    <row r="211" spans="1:31" ht="12.75" customHeight="1" thickTop="1" x14ac:dyDescent="0.25">
      <c r="A211" s="77" t="s">
        <v>169</v>
      </c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</row>
    <row r="212" spans="1:31" ht="12.75" customHeight="1" x14ac:dyDescent="0.25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</row>
    <row r="213" spans="1:31" ht="12.75" customHeight="1" x14ac:dyDescent="0.25">
      <c r="A213" s="113"/>
      <c r="B213" s="113"/>
      <c r="C213" s="113"/>
      <c r="D213" s="113"/>
      <c r="E213" s="113"/>
      <c r="F213" s="113"/>
      <c r="G213" s="113"/>
      <c r="H213" s="114">
        <v>1</v>
      </c>
      <c r="I213" s="114"/>
      <c r="J213" s="114"/>
      <c r="K213" s="114"/>
      <c r="L213" s="114"/>
      <c r="M213" s="114"/>
      <c r="N213" s="114">
        <v>2</v>
      </c>
      <c r="O213" s="114"/>
      <c r="P213" s="114"/>
      <c r="Q213" s="114"/>
      <c r="R213" s="114"/>
      <c r="S213" s="114"/>
      <c r="T213" s="114">
        <v>3</v>
      </c>
      <c r="U213" s="114"/>
      <c r="V213" s="114"/>
      <c r="W213" s="114"/>
      <c r="X213" s="114"/>
      <c r="Y213" s="114"/>
      <c r="Z213" s="114">
        <v>4</v>
      </c>
      <c r="AA213" s="114"/>
      <c r="AB213" s="114"/>
      <c r="AC213" s="114"/>
      <c r="AD213" s="114"/>
      <c r="AE213" s="114"/>
    </row>
    <row r="214" spans="1:31" ht="12.75" customHeight="1" x14ac:dyDescent="0.25"/>
    <row r="215" spans="1:31" ht="12.75" customHeight="1" x14ac:dyDescent="0.25"/>
    <row r="216" spans="1:31" ht="12.75" customHeight="1" x14ac:dyDescent="0.25">
      <c r="H216" s="115" t="s">
        <v>101</v>
      </c>
      <c r="I216" s="115"/>
      <c r="J216" s="115"/>
      <c r="K216" s="115"/>
      <c r="L216" s="115"/>
      <c r="M216" s="115"/>
    </row>
    <row r="217" spans="1:31" ht="12.75" customHeight="1" x14ac:dyDescent="0.25">
      <c r="H217" s="115"/>
      <c r="I217" s="115"/>
      <c r="J217" s="115"/>
      <c r="K217" s="115"/>
      <c r="L217" s="115"/>
      <c r="M217" s="115"/>
    </row>
    <row r="218" spans="1:31" ht="12.75" customHeight="1" x14ac:dyDescent="0.25"/>
    <row r="219" spans="1:31" ht="12.75" customHeight="1" thickBot="1" x14ac:dyDescent="0.3"/>
    <row r="220" spans="1:31" ht="12.75" customHeight="1" thickTop="1" x14ac:dyDescent="0.25">
      <c r="A220" s="37" t="s">
        <v>170</v>
      </c>
      <c r="B220" s="37"/>
      <c r="C220" s="38"/>
      <c r="D220" s="63" t="s">
        <v>171</v>
      </c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5"/>
    </row>
    <row r="221" spans="1:31" ht="12.75" customHeight="1" x14ac:dyDescent="0.25">
      <c r="A221" s="39"/>
      <c r="B221" s="39"/>
      <c r="C221" s="40"/>
      <c r="D221" s="66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8"/>
    </row>
    <row r="222" spans="1:31" ht="12.75" customHeight="1" thickBot="1" x14ac:dyDescent="0.35">
      <c r="A222" s="41"/>
      <c r="B222" s="41"/>
      <c r="C222" s="42"/>
      <c r="D222" s="69" t="s">
        <v>172</v>
      </c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1"/>
    </row>
    <row r="223" spans="1:31" ht="12.75" customHeight="1" thickTop="1" x14ac:dyDescent="0.25">
      <c r="A223" s="77" t="s">
        <v>173</v>
      </c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</row>
    <row r="224" spans="1:31" ht="12.75" customHeight="1" x14ac:dyDescent="0.25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  <c r="AA224" s="103"/>
      <c r="AB224" s="103"/>
      <c r="AC224" s="103"/>
      <c r="AD224" s="103"/>
      <c r="AE224" s="103"/>
    </row>
    <row r="225" spans="1:31" ht="12.75" customHeight="1" x14ac:dyDescent="0.25">
      <c r="A225" s="114" t="s">
        <v>174</v>
      </c>
      <c r="B225" s="114"/>
      <c r="C225" s="114"/>
      <c r="D225" s="114"/>
      <c r="E225" s="114"/>
      <c r="F225" s="114"/>
      <c r="G225" s="114"/>
      <c r="H225" s="114">
        <v>1</v>
      </c>
      <c r="I225" s="114"/>
      <c r="J225" s="114"/>
      <c r="K225" s="114"/>
      <c r="L225" s="114"/>
      <c r="M225" s="114"/>
      <c r="N225" s="114">
        <v>2</v>
      </c>
      <c r="O225" s="114"/>
      <c r="P225" s="114"/>
      <c r="Q225" s="114"/>
      <c r="R225" s="114"/>
      <c r="S225" s="114"/>
      <c r="T225" s="114">
        <v>3</v>
      </c>
      <c r="U225" s="114"/>
      <c r="V225" s="114"/>
      <c r="W225" s="114"/>
      <c r="X225" s="114"/>
      <c r="Y225" s="114"/>
      <c r="Z225" s="114">
        <v>4</v>
      </c>
      <c r="AA225" s="114"/>
      <c r="AB225" s="114"/>
      <c r="AC225" s="114"/>
      <c r="AD225" s="114"/>
      <c r="AE225" s="114"/>
    </row>
    <row r="226" spans="1:31" ht="12.75" customHeight="1" x14ac:dyDescent="0.25">
      <c r="A226" s="116" t="s">
        <v>175</v>
      </c>
      <c r="B226" s="116"/>
    </row>
    <row r="227" spans="1:31" ht="12.75" customHeight="1" x14ac:dyDescent="0.25">
      <c r="A227" s="116" t="s">
        <v>110</v>
      </c>
      <c r="B227" s="116"/>
    </row>
    <row r="228" spans="1:31" ht="12.75" customHeight="1" x14ac:dyDescent="0.25">
      <c r="A228" s="116" t="s">
        <v>111</v>
      </c>
      <c r="B228" s="116"/>
    </row>
    <row r="229" spans="1:31" ht="12.75" customHeight="1" x14ac:dyDescent="0.25">
      <c r="A229" s="116" t="s">
        <v>112</v>
      </c>
      <c r="B229" s="116"/>
    </row>
    <row r="230" spans="1:31" ht="12.75" customHeight="1" x14ac:dyDescent="0.25">
      <c r="A230" s="116" t="s">
        <v>116</v>
      </c>
      <c r="B230" s="116"/>
    </row>
    <row r="231" spans="1:31" ht="12.75" customHeight="1" x14ac:dyDescent="0.25">
      <c r="A231" s="116" t="s">
        <v>176</v>
      </c>
      <c r="B231" s="116"/>
    </row>
    <row r="232" spans="1:31" ht="12.75" customHeight="1" x14ac:dyDescent="0.25">
      <c r="A232" s="116" t="s">
        <v>177</v>
      </c>
      <c r="B232" s="116"/>
    </row>
    <row r="233" spans="1:31" ht="12.75" customHeight="1" x14ac:dyDescent="0.25">
      <c r="A233" s="116" t="s">
        <v>178</v>
      </c>
      <c r="B233" s="116"/>
    </row>
    <row r="234" spans="1:31" ht="12.75" customHeight="1" x14ac:dyDescent="0.25">
      <c r="A234" s="116" t="s">
        <v>179</v>
      </c>
      <c r="B234" s="116"/>
    </row>
    <row r="235" spans="1:31" ht="12.75" customHeight="1" x14ac:dyDescent="0.25">
      <c r="A235" s="54" t="s">
        <v>180</v>
      </c>
      <c r="B235" s="54"/>
      <c r="C235" s="54"/>
      <c r="D235" s="54"/>
      <c r="E235" s="54"/>
      <c r="F235" s="54"/>
      <c r="G235" s="54"/>
      <c r="H235" s="54"/>
      <c r="I235" s="54"/>
      <c r="J235" s="54"/>
      <c r="L235" s="117">
        <v>0</v>
      </c>
      <c r="M235" s="117"/>
      <c r="R235" s="117">
        <v>0</v>
      </c>
      <c r="S235" s="117"/>
      <c r="X235" s="117">
        <v>0</v>
      </c>
      <c r="Y235" s="117"/>
      <c r="AD235" s="117">
        <v>0</v>
      </c>
      <c r="AE235" s="117"/>
    </row>
    <row r="236" spans="1:31" ht="12.75" customHeight="1" x14ac:dyDescent="0.25">
      <c r="A236" s="54" t="s">
        <v>181</v>
      </c>
      <c r="B236" s="54"/>
      <c r="C236" s="54"/>
      <c r="D236" s="54"/>
      <c r="E236" s="54"/>
      <c r="F236" s="54"/>
      <c r="G236" s="54"/>
      <c r="H236" s="54"/>
      <c r="I236" s="54"/>
      <c r="J236" s="54"/>
      <c r="L236" s="123">
        <v>0</v>
      </c>
      <c r="M236" s="123"/>
      <c r="R236" s="123">
        <v>0</v>
      </c>
      <c r="S236" s="123"/>
      <c r="X236" s="123">
        <v>0</v>
      </c>
      <c r="Y236" s="123"/>
      <c r="AD236" s="123">
        <v>0</v>
      </c>
      <c r="AE236" s="123"/>
    </row>
    <row r="237" spans="1:31" ht="12.75" customHeight="1" x14ac:dyDescent="0.25"/>
    <row r="238" spans="1:31" ht="12.75" customHeight="1" x14ac:dyDescent="0.25">
      <c r="J238" s="124" t="s">
        <v>182</v>
      </c>
      <c r="K238" s="124"/>
      <c r="L238" s="124"/>
      <c r="M238" s="124"/>
      <c r="O238" s="53">
        <v>0</v>
      </c>
      <c r="P238" s="53"/>
      <c r="Z238" s="8" t="s">
        <v>184</v>
      </c>
      <c r="AA238" s="120">
        <v>0</v>
      </c>
      <c r="AB238" s="120"/>
      <c r="AC238" s="120"/>
      <c r="AD238" s="121" t="s">
        <v>185</v>
      </c>
      <c r="AE238" s="121"/>
    </row>
    <row r="239" spans="1:31" ht="15" customHeight="1" thickBot="1" x14ac:dyDescent="0.3">
      <c r="J239" s="118" t="s">
        <v>183</v>
      </c>
      <c r="K239" s="118"/>
      <c r="L239" s="118"/>
      <c r="M239" s="118"/>
      <c r="N239" s="23"/>
      <c r="O239" s="119">
        <v>1</v>
      </c>
      <c r="P239" s="119"/>
      <c r="R239" s="4"/>
      <c r="S239" s="4"/>
      <c r="T239" s="4"/>
      <c r="U239" s="4"/>
      <c r="V239" s="4"/>
      <c r="W239" s="4"/>
      <c r="X239" s="4"/>
      <c r="Y239" s="4"/>
      <c r="Z239" s="24" t="s">
        <v>186</v>
      </c>
      <c r="AA239" s="122" t="s">
        <v>101</v>
      </c>
      <c r="AB239" s="122"/>
      <c r="AC239" s="122"/>
      <c r="AD239" s="122"/>
      <c r="AE239" s="122"/>
    </row>
    <row r="240" spans="1:31" ht="12.75" customHeight="1" thickTop="1" x14ac:dyDescent="0.25">
      <c r="A240" s="37" t="s">
        <v>187</v>
      </c>
      <c r="B240" s="37"/>
      <c r="C240" s="38"/>
      <c r="D240" s="63" t="s">
        <v>171</v>
      </c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5"/>
    </row>
    <row r="241" spans="1:31" ht="12.75" customHeight="1" x14ac:dyDescent="0.25">
      <c r="A241" s="39"/>
      <c r="B241" s="39"/>
      <c r="C241" s="40"/>
      <c r="D241" s="66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8"/>
    </row>
    <row r="242" spans="1:31" ht="12.75" customHeight="1" thickBot="1" x14ac:dyDescent="0.35">
      <c r="A242" s="41"/>
      <c r="B242" s="41"/>
      <c r="C242" s="42"/>
      <c r="D242" s="69" t="s">
        <v>188</v>
      </c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1"/>
    </row>
    <row r="243" spans="1:31" ht="12.75" customHeight="1" thickTop="1" x14ac:dyDescent="0.25">
      <c r="A243" s="77" t="s">
        <v>173</v>
      </c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  <c r="AC243" s="77"/>
      <c r="AD243" s="77"/>
      <c r="AE243" s="77"/>
    </row>
    <row r="244" spans="1:31" ht="12.75" customHeight="1" x14ac:dyDescent="0.25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  <c r="AA244" s="103"/>
      <c r="AB244" s="103"/>
      <c r="AC244" s="103"/>
      <c r="AD244" s="103"/>
      <c r="AE244" s="103"/>
    </row>
    <row r="245" spans="1:31" ht="12.75" customHeight="1" x14ac:dyDescent="0.25">
      <c r="A245" s="129" t="s">
        <v>189</v>
      </c>
      <c r="B245" s="129"/>
      <c r="C245" s="129"/>
      <c r="D245" s="129"/>
      <c r="E245" s="129"/>
      <c r="F245" s="129"/>
      <c r="G245" s="130" t="s">
        <v>190</v>
      </c>
      <c r="H245" s="130"/>
      <c r="I245" s="130"/>
      <c r="J245" s="130"/>
      <c r="K245" s="130"/>
      <c r="L245" s="131" t="s">
        <v>191</v>
      </c>
      <c r="M245" s="131"/>
      <c r="N245" s="131"/>
      <c r="O245" s="131"/>
      <c r="P245" s="131"/>
      <c r="Q245" s="130" t="s">
        <v>192</v>
      </c>
      <c r="R245" s="130"/>
      <c r="S245" s="130"/>
      <c r="T245" s="130"/>
      <c r="U245" s="130"/>
      <c r="V245" s="132" t="s">
        <v>193</v>
      </c>
      <c r="W245" s="132"/>
      <c r="X245" s="132"/>
      <c r="Y245" s="132"/>
      <c r="Z245" s="132"/>
      <c r="AA245" s="25"/>
      <c r="AB245" s="25"/>
      <c r="AC245" s="25"/>
      <c r="AD245" s="25"/>
      <c r="AE245" s="25"/>
    </row>
    <row r="246" spans="1:31" ht="12.75" customHeight="1" x14ac:dyDescent="0.25">
      <c r="A246" s="125" t="s">
        <v>194</v>
      </c>
      <c r="B246" s="125"/>
      <c r="C246" s="125"/>
      <c r="D246" s="125"/>
      <c r="E246" s="125"/>
      <c r="F246" s="125"/>
      <c r="G246" s="54">
        <f>+H122</f>
        <v>183.06</v>
      </c>
      <c r="H246" s="54"/>
      <c r="I246" s="54"/>
      <c r="J246" s="54"/>
      <c r="K246" s="54"/>
      <c r="L246" s="126">
        <v>1</v>
      </c>
      <c r="M246" s="126"/>
      <c r="N246" s="126"/>
      <c r="O246" s="126"/>
      <c r="P246" s="126"/>
      <c r="Q246" s="127">
        <v>6000</v>
      </c>
      <c r="R246" s="127"/>
      <c r="S246" s="127"/>
      <c r="T246" s="127"/>
      <c r="U246" s="127"/>
      <c r="V246" s="128">
        <f>+G246*L246*Q246</f>
        <v>1098360</v>
      </c>
      <c r="W246" s="128"/>
      <c r="X246" s="128"/>
      <c r="Y246" s="128"/>
      <c r="Z246" s="128"/>
    </row>
    <row r="247" spans="1:31" ht="15" customHeight="1" thickBot="1" x14ac:dyDescent="0.35">
      <c r="M247" s="4"/>
      <c r="N247" s="4"/>
      <c r="O247" s="4"/>
      <c r="P247" s="4"/>
      <c r="Q247" s="4"/>
      <c r="R247" s="4"/>
      <c r="S247" s="4"/>
      <c r="T247" s="4"/>
      <c r="U247" s="24" t="s">
        <v>186</v>
      </c>
      <c r="V247" s="133">
        <f>+V246</f>
        <v>1098360</v>
      </c>
      <c r="W247" s="134"/>
      <c r="X247" s="134"/>
      <c r="Y247" s="134"/>
      <c r="Z247" s="134"/>
    </row>
    <row r="248" spans="1:31" ht="12.75" customHeight="1" thickTop="1" x14ac:dyDescent="0.25">
      <c r="A248" s="77" t="s">
        <v>195</v>
      </c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  <c r="AA248" s="77"/>
      <c r="AB248" s="77"/>
      <c r="AC248" s="77"/>
      <c r="AD248" s="77"/>
      <c r="AE248" s="77"/>
    </row>
    <row r="249" spans="1:31" ht="12.75" customHeight="1" x14ac:dyDescent="0.25">
      <c r="A249" s="103"/>
      <c r="B249" s="103"/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  <c r="AA249" s="103"/>
      <c r="AB249" s="103"/>
      <c r="AC249" s="103"/>
      <c r="AD249" s="103"/>
      <c r="AE249" s="103"/>
    </row>
    <row r="250" spans="1:31" ht="12.75" customHeight="1" x14ac:dyDescent="0.25">
      <c r="A250" s="129" t="s">
        <v>189</v>
      </c>
      <c r="B250" s="129"/>
      <c r="C250" s="129"/>
      <c r="D250" s="129"/>
      <c r="E250" s="129"/>
      <c r="F250" s="132" t="s">
        <v>190</v>
      </c>
      <c r="G250" s="132"/>
      <c r="H250" s="132"/>
      <c r="I250" s="132" t="s">
        <v>196</v>
      </c>
      <c r="J250" s="132"/>
      <c r="K250" s="132"/>
      <c r="L250" s="132"/>
      <c r="M250" s="132" t="s">
        <v>197</v>
      </c>
      <c r="N250" s="132"/>
      <c r="O250" s="132"/>
      <c r="P250" s="132"/>
      <c r="Q250" s="130" t="s">
        <v>198</v>
      </c>
      <c r="R250" s="130"/>
      <c r="S250" s="130"/>
      <c r="T250" s="130" t="s">
        <v>117</v>
      </c>
      <c r="U250" s="130"/>
      <c r="V250" s="130"/>
      <c r="W250" s="130" t="s">
        <v>199</v>
      </c>
      <c r="X250" s="130"/>
      <c r="Y250" s="130"/>
      <c r="Z250" s="130" t="s">
        <v>200</v>
      </c>
      <c r="AA250" s="130"/>
      <c r="AB250" s="130"/>
      <c r="AC250" s="130" t="s">
        <v>201</v>
      </c>
      <c r="AD250" s="130"/>
      <c r="AE250" s="130"/>
    </row>
    <row r="251" spans="1:31" ht="12.75" customHeight="1" x14ac:dyDescent="0.25">
      <c r="A251" s="136"/>
      <c r="B251" s="136"/>
      <c r="C251" s="136"/>
      <c r="D251" s="136"/>
      <c r="E251" s="136"/>
      <c r="F251" s="35"/>
      <c r="G251" s="35"/>
      <c r="H251" s="35"/>
      <c r="I251" s="36"/>
      <c r="J251" s="36"/>
      <c r="K251" s="36"/>
      <c r="L251" s="36"/>
      <c r="M251" s="150"/>
      <c r="N251" s="150"/>
      <c r="O251" s="150"/>
      <c r="P251" s="150"/>
      <c r="Q251" s="135"/>
      <c r="R251" s="135"/>
      <c r="S251" s="135"/>
      <c r="T251" s="135"/>
      <c r="U251" s="135"/>
      <c r="V251" s="135"/>
      <c r="W251" s="135"/>
      <c r="X251" s="135"/>
      <c r="Y251" s="135"/>
      <c r="Z251" s="135"/>
      <c r="AA251" s="135"/>
      <c r="AB251" s="135"/>
      <c r="AC251" s="135"/>
      <c r="AD251" s="135"/>
      <c r="AE251" s="135"/>
    </row>
    <row r="252" spans="1:31" ht="12.75" customHeight="1" x14ac:dyDescent="0.25">
      <c r="A252" s="136"/>
      <c r="B252" s="136"/>
      <c r="C252" s="136"/>
      <c r="D252" s="136"/>
      <c r="E252" s="136"/>
      <c r="F252" s="35"/>
      <c r="G252" s="35"/>
      <c r="H252" s="35"/>
      <c r="I252" s="36"/>
      <c r="J252" s="36"/>
      <c r="K252" s="36"/>
      <c r="L252" s="36"/>
      <c r="M252" s="151"/>
      <c r="N252" s="151"/>
      <c r="O252" s="151"/>
      <c r="P252" s="151"/>
      <c r="Q252" s="135"/>
      <c r="R252" s="135"/>
      <c r="S252" s="135"/>
      <c r="T252" s="135"/>
      <c r="U252" s="135"/>
      <c r="V252" s="135"/>
      <c r="W252" s="135"/>
      <c r="X252" s="135"/>
      <c r="Y252" s="135"/>
      <c r="Z252" s="135"/>
      <c r="AA252" s="135"/>
      <c r="AB252" s="135"/>
      <c r="AC252" s="135"/>
      <c r="AD252" s="135"/>
      <c r="AE252" s="135"/>
    </row>
    <row r="253" spans="1:31" ht="12.75" customHeight="1" x14ac:dyDescent="0.25">
      <c r="A253" s="77" t="s">
        <v>202</v>
      </c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  <c r="AA253" s="77"/>
      <c r="AB253" s="77"/>
      <c r="AC253" s="77"/>
      <c r="AD253" s="77"/>
      <c r="AE253" s="77"/>
    </row>
    <row r="254" spans="1:31" ht="12.75" customHeight="1" x14ac:dyDescent="0.25">
      <c r="A254" s="103"/>
      <c r="B254" s="103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3"/>
      <c r="AC254" s="103"/>
      <c r="AD254" s="103"/>
      <c r="AE254" s="103"/>
    </row>
    <row r="255" spans="1:31" ht="12.75" customHeight="1" x14ac:dyDescent="0.25">
      <c r="A255" s="129" t="s">
        <v>189</v>
      </c>
      <c r="B255" s="129"/>
      <c r="C255" s="129"/>
      <c r="D255" s="129"/>
      <c r="E255" s="129"/>
      <c r="F255" s="132" t="s">
        <v>281</v>
      </c>
      <c r="G255" s="132"/>
      <c r="H255" s="132"/>
      <c r="I255" s="132" t="s">
        <v>196</v>
      </c>
      <c r="J255" s="132"/>
      <c r="K255" s="132"/>
      <c r="L255" s="132"/>
      <c r="M255" s="132" t="s">
        <v>197</v>
      </c>
      <c r="N255" s="132"/>
      <c r="O255" s="132"/>
      <c r="P255" s="132"/>
      <c r="Q255" s="132" t="s">
        <v>257</v>
      </c>
      <c r="R255" s="132"/>
      <c r="S255" s="132" t="s">
        <v>256</v>
      </c>
      <c r="T255" s="132"/>
      <c r="U255" s="132" t="s">
        <v>258</v>
      </c>
      <c r="V255" s="132"/>
      <c r="W255" s="130" t="s">
        <v>259</v>
      </c>
      <c r="X255" s="130"/>
      <c r="Y255" s="130"/>
      <c r="Z255" s="132" t="s">
        <v>201</v>
      </c>
      <c r="AA255" s="132"/>
      <c r="AB255" s="132"/>
      <c r="AC255" s="132"/>
      <c r="AD255" s="132"/>
      <c r="AE255" s="132"/>
    </row>
    <row r="256" spans="1:31" ht="12.75" customHeight="1" x14ac:dyDescent="0.25">
      <c r="A256" s="34" t="s">
        <v>255</v>
      </c>
      <c r="B256" s="34"/>
      <c r="C256" s="34"/>
      <c r="D256" s="34"/>
      <c r="E256" s="34"/>
      <c r="F256" s="52">
        <v>196.57</v>
      </c>
      <c r="G256" s="52"/>
      <c r="H256" s="52"/>
      <c r="I256" s="36">
        <v>23453.46</v>
      </c>
      <c r="J256" s="36"/>
      <c r="K256" s="36"/>
      <c r="L256" s="36"/>
      <c r="M256" s="150">
        <f>F256*I256</f>
        <v>4610246.6321999999</v>
      </c>
      <c r="N256" s="150"/>
      <c r="O256" s="150"/>
      <c r="P256" s="150"/>
      <c r="Q256" s="35">
        <v>0.89700000000000002</v>
      </c>
      <c r="R256" s="35"/>
      <c r="S256" s="35">
        <v>0.98</v>
      </c>
      <c r="T256" s="35"/>
      <c r="U256" s="35">
        <v>1.125</v>
      </c>
      <c r="V256" s="35"/>
      <c r="W256" s="155">
        <f>Q256*S256*U256</f>
        <v>0.98894249999999995</v>
      </c>
      <c r="X256" s="155"/>
      <c r="Y256" s="155"/>
      <c r="Z256" s="36">
        <f>M256*W256</f>
        <v>4559268.8300644485</v>
      </c>
      <c r="AA256" s="36"/>
      <c r="AB256" s="36"/>
      <c r="AC256" s="36"/>
      <c r="AD256" s="36"/>
      <c r="AE256" s="36"/>
    </row>
    <row r="257" spans="1:31" ht="12.75" customHeight="1" x14ac:dyDescent="0.25">
      <c r="A257" s="34" t="s">
        <v>253</v>
      </c>
      <c r="B257" s="34"/>
      <c r="C257" s="34"/>
      <c r="D257" s="34"/>
      <c r="E257" s="34"/>
      <c r="F257" s="52">
        <v>60.63</v>
      </c>
      <c r="G257" s="52"/>
      <c r="H257" s="52"/>
      <c r="I257" s="36">
        <v>23453.46</v>
      </c>
      <c r="J257" s="36"/>
      <c r="K257" s="36"/>
      <c r="L257" s="36"/>
      <c r="M257" s="151">
        <f>F257*I257</f>
        <v>1421983.2797999999</v>
      </c>
      <c r="N257" s="151"/>
      <c r="O257" s="151"/>
      <c r="P257" s="151"/>
      <c r="Q257" s="35">
        <v>0.89700000000000002</v>
      </c>
      <c r="R257" s="35"/>
      <c r="S257" s="35">
        <v>0.98</v>
      </c>
      <c r="T257" s="35"/>
      <c r="U257" s="35">
        <v>1.125</v>
      </c>
      <c r="V257" s="35"/>
      <c r="W257" s="155">
        <f>Q257*S257*U257</f>
        <v>0.98894249999999995</v>
      </c>
      <c r="X257" s="155"/>
      <c r="Y257" s="155"/>
      <c r="Z257" s="36">
        <f t="shared" ref="Z257:Z263" si="0">M257*W257</f>
        <v>1406259.6996836113</v>
      </c>
      <c r="AA257" s="36"/>
      <c r="AB257" s="36"/>
      <c r="AC257" s="36"/>
      <c r="AD257" s="36"/>
      <c r="AE257" s="36"/>
    </row>
    <row r="258" spans="1:31" ht="12.75" customHeight="1" x14ac:dyDescent="0.25">
      <c r="A258" s="34" t="s">
        <v>254</v>
      </c>
      <c r="B258" s="34"/>
      <c r="C258" s="34"/>
      <c r="D258" s="34"/>
      <c r="E258" s="34"/>
      <c r="F258" s="35">
        <v>1</v>
      </c>
      <c r="G258" s="35"/>
      <c r="H258" s="35"/>
      <c r="I258" s="36">
        <v>70237.38</v>
      </c>
      <c r="J258" s="36"/>
      <c r="K258" s="36"/>
      <c r="L258" s="36"/>
      <c r="M258" s="150">
        <f>F258*I258</f>
        <v>70237.38</v>
      </c>
      <c r="N258" s="150"/>
      <c r="O258" s="150"/>
      <c r="P258" s="150"/>
      <c r="Q258" s="35">
        <v>0.89700000000000002</v>
      </c>
      <c r="R258" s="35"/>
      <c r="S258" s="35">
        <v>0.98</v>
      </c>
      <c r="T258" s="35"/>
      <c r="U258" s="35">
        <v>1.125</v>
      </c>
      <c r="V258" s="35"/>
      <c r="W258" s="155">
        <f>Q258*S258*U258</f>
        <v>0.98894249999999995</v>
      </c>
      <c r="X258" s="155"/>
      <c r="Y258" s="155"/>
      <c r="Z258" s="36">
        <f t="shared" si="0"/>
        <v>69460.73017065</v>
      </c>
      <c r="AA258" s="36"/>
      <c r="AB258" s="36"/>
      <c r="AC258" s="36"/>
      <c r="AD258" s="36"/>
      <c r="AE258" s="36"/>
    </row>
    <row r="259" spans="1:31" ht="12.75" customHeight="1" x14ac:dyDescent="0.25">
      <c r="A259" s="34" t="s">
        <v>203</v>
      </c>
      <c r="B259" s="34"/>
      <c r="C259" s="34"/>
      <c r="D259" s="34"/>
      <c r="E259" s="34"/>
      <c r="F259" s="152">
        <f>16.54+2.58</f>
        <v>19.119999999999997</v>
      </c>
      <c r="G259" s="152"/>
      <c r="H259" s="152"/>
      <c r="I259" s="36">
        <v>4562.26</v>
      </c>
      <c r="J259" s="36"/>
      <c r="K259" s="36"/>
      <c r="L259" s="36"/>
      <c r="M259" s="151">
        <f>F259*I259</f>
        <v>87230.411199999988</v>
      </c>
      <c r="N259" s="151"/>
      <c r="O259" s="151"/>
      <c r="P259" s="151"/>
      <c r="Q259" s="35">
        <v>0.89700000000000002</v>
      </c>
      <c r="R259" s="35"/>
      <c r="S259" s="35">
        <v>0.98</v>
      </c>
      <c r="T259" s="35"/>
      <c r="U259" s="35">
        <v>1.125</v>
      </c>
      <c r="V259" s="35"/>
      <c r="W259" s="155">
        <f>Q259*S259*U259</f>
        <v>0.98894249999999995</v>
      </c>
      <c r="X259" s="155"/>
      <c r="Y259" s="155"/>
      <c r="Z259" s="36">
        <f t="shared" si="0"/>
        <v>86265.860928155977</v>
      </c>
      <c r="AA259" s="36"/>
      <c r="AB259" s="36"/>
      <c r="AC259" s="36"/>
      <c r="AD259" s="36"/>
      <c r="AE259" s="36"/>
    </row>
    <row r="260" spans="1:31" ht="12.75" customHeight="1" x14ac:dyDescent="0.25">
      <c r="A260" s="34" t="s">
        <v>268</v>
      </c>
      <c r="B260" s="34"/>
      <c r="C260" s="34"/>
      <c r="D260" s="34"/>
      <c r="E260" s="34"/>
      <c r="F260" s="35">
        <v>1</v>
      </c>
      <c r="G260" s="35"/>
      <c r="H260" s="35"/>
      <c r="I260" s="36">
        <v>91374</v>
      </c>
      <c r="J260" s="36"/>
      <c r="K260" s="36"/>
      <c r="L260" s="36"/>
      <c r="M260" s="151">
        <f>F260*I260</f>
        <v>91374</v>
      </c>
      <c r="N260" s="151"/>
      <c r="O260" s="151"/>
      <c r="P260" s="151"/>
      <c r="Q260" s="35" t="s">
        <v>282</v>
      </c>
      <c r="R260" s="35"/>
      <c r="S260" s="35">
        <v>0.98</v>
      </c>
      <c r="T260" s="35"/>
      <c r="U260" s="35">
        <v>1.125</v>
      </c>
      <c r="V260" s="35"/>
      <c r="W260" s="155">
        <f>S260*U260</f>
        <v>1.1025</v>
      </c>
      <c r="X260" s="155"/>
      <c r="Y260" s="155"/>
      <c r="Z260" s="36">
        <f t="shared" si="0"/>
        <v>100739.83500000001</v>
      </c>
      <c r="AA260" s="36"/>
      <c r="AB260" s="36"/>
      <c r="AC260" s="36"/>
      <c r="AD260" s="36"/>
      <c r="AE260" s="36"/>
    </row>
    <row r="261" spans="1:31" ht="12.75" customHeight="1" x14ac:dyDescent="0.25">
      <c r="A261" s="34" t="s">
        <v>269</v>
      </c>
      <c r="B261" s="34"/>
      <c r="C261" s="34"/>
      <c r="D261" s="34"/>
      <c r="E261" s="34"/>
      <c r="F261" s="52">
        <v>8.83</v>
      </c>
      <c r="G261" s="52"/>
      <c r="H261" s="52"/>
      <c r="I261" s="36">
        <v>1800</v>
      </c>
      <c r="J261" s="36"/>
      <c r="K261" s="36"/>
      <c r="L261" s="36"/>
      <c r="M261" s="150">
        <f>F261*I261</f>
        <v>15894</v>
      </c>
      <c r="N261" s="150"/>
      <c r="O261" s="150"/>
      <c r="P261" s="150"/>
      <c r="Q261" s="35" t="s">
        <v>282</v>
      </c>
      <c r="R261" s="35"/>
      <c r="S261" s="35">
        <v>0.98</v>
      </c>
      <c r="T261" s="35"/>
      <c r="U261" s="35">
        <v>1.125</v>
      </c>
      <c r="V261" s="35"/>
      <c r="W261" s="155">
        <f>S261*U261</f>
        <v>1.1025</v>
      </c>
      <c r="X261" s="155"/>
      <c r="Y261" s="155"/>
      <c r="Z261" s="36">
        <f t="shared" si="0"/>
        <v>17523.135000000002</v>
      </c>
      <c r="AA261" s="36"/>
      <c r="AB261" s="36"/>
      <c r="AC261" s="36"/>
      <c r="AD261" s="36"/>
      <c r="AE261" s="36"/>
    </row>
    <row r="262" spans="1:31" ht="12.75" customHeight="1" x14ac:dyDescent="0.25">
      <c r="A262" s="34" t="s">
        <v>265</v>
      </c>
      <c r="B262" s="34"/>
      <c r="C262" s="34"/>
      <c r="D262" s="34"/>
      <c r="E262" s="34"/>
      <c r="F262" s="52">
        <v>19.23</v>
      </c>
      <c r="G262" s="52"/>
      <c r="H262" s="52"/>
      <c r="I262" s="36">
        <v>3751.05</v>
      </c>
      <c r="J262" s="36"/>
      <c r="K262" s="36"/>
      <c r="L262" s="36"/>
      <c r="M262" s="151">
        <f>F262*I262</f>
        <v>72132.691500000001</v>
      </c>
      <c r="N262" s="151"/>
      <c r="O262" s="151"/>
      <c r="P262" s="151"/>
      <c r="Q262" s="35">
        <v>0.89700000000000002</v>
      </c>
      <c r="R262" s="35"/>
      <c r="S262" s="35">
        <v>0.98</v>
      </c>
      <c r="T262" s="35"/>
      <c r="U262" s="35">
        <v>1.125</v>
      </c>
      <c r="V262" s="35"/>
      <c r="W262" s="155">
        <f>Q262*S262*U262</f>
        <v>0.98894249999999995</v>
      </c>
      <c r="X262" s="155"/>
      <c r="Y262" s="155"/>
      <c r="Z262" s="36">
        <f t="shared" si="0"/>
        <v>71335.084263738754</v>
      </c>
      <c r="AA262" s="36"/>
      <c r="AB262" s="36"/>
      <c r="AC262" s="36"/>
      <c r="AD262" s="36"/>
      <c r="AE262" s="36"/>
    </row>
    <row r="263" spans="1:31" ht="12.75" customHeight="1" x14ac:dyDescent="0.25">
      <c r="A263" s="34" t="s">
        <v>270</v>
      </c>
      <c r="B263" s="34"/>
      <c r="C263" s="34"/>
      <c r="D263" s="34"/>
      <c r="E263" s="34"/>
      <c r="F263" s="52">
        <v>9.5399999999999991</v>
      </c>
      <c r="G263" s="52"/>
      <c r="H263" s="52"/>
      <c r="I263" s="36">
        <v>1800</v>
      </c>
      <c r="J263" s="36"/>
      <c r="K263" s="36"/>
      <c r="L263" s="36"/>
      <c r="M263" s="151">
        <f>F263*I263</f>
        <v>17172</v>
      </c>
      <c r="N263" s="151"/>
      <c r="O263" s="151"/>
      <c r="P263" s="151"/>
      <c r="Q263" s="35" t="s">
        <v>282</v>
      </c>
      <c r="R263" s="35"/>
      <c r="S263" s="35">
        <v>0.98</v>
      </c>
      <c r="T263" s="35"/>
      <c r="U263" s="35">
        <v>1.125</v>
      </c>
      <c r="V263" s="35"/>
      <c r="W263" s="155">
        <f>S263*U263</f>
        <v>1.1025</v>
      </c>
      <c r="X263" s="155"/>
      <c r="Y263" s="155"/>
      <c r="Z263" s="36">
        <f t="shared" si="0"/>
        <v>18932.13</v>
      </c>
      <c r="AA263" s="36"/>
      <c r="AB263" s="36"/>
      <c r="AC263" s="36"/>
      <c r="AD263" s="36"/>
      <c r="AE263" s="36"/>
    </row>
    <row r="264" spans="1:31" ht="12.75" customHeight="1" x14ac:dyDescent="0.25">
      <c r="D264" s="5"/>
      <c r="E264" s="5"/>
      <c r="F264" s="5"/>
      <c r="G264" s="5"/>
      <c r="H264" s="5"/>
      <c r="I264" s="5"/>
      <c r="J264" s="5"/>
      <c r="K264" s="5"/>
      <c r="L264" s="8" t="s">
        <v>205</v>
      </c>
      <c r="M264" s="151">
        <f>SUM(M256:P263)</f>
        <v>6386270.3946999991</v>
      </c>
      <c r="N264" s="151"/>
      <c r="O264" s="151"/>
      <c r="P264" s="151"/>
      <c r="Y264" s="8" t="s">
        <v>206</v>
      </c>
      <c r="Z264" s="137">
        <f>SUM(Z256:AB263)</f>
        <v>6329785.3051106054</v>
      </c>
      <c r="AA264" s="137"/>
      <c r="AB264" s="137"/>
      <c r="AC264" s="137"/>
      <c r="AD264" s="137"/>
      <c r="AE264" s="137"/>
    </row>
    <row r="265" spans="1:31" ht="12.75" customHeight="1" x14ac:dyDescent="0.25">
      <c r="D265" s="5"/>
      <c r="E265" s="5"/>
      <c r="F265" s="5"/>
      <c r="G265" s="5"/>
      <c r="H265" s="5"/>
      <c r="I265" s="5"/>
      <c r="J265" s="5"/>
      <c r="K265" s="5"/>
      <c r="M265" s="8"/>
      <c r="N265" s="26"/>
      <c r="O265" s="27"/>
      <c r="P265" s="27"/>
      <c r="AB265" s="8"/>
      <c r="AC265" s="28"/>
      <c r="AD265" s="28"/>
      <c r="AE265" s="28"/>
    </row>
    <row r="266" spans="1:31" ht="15" customHeight="1" thickBot="1" x14ac:dyDescent="0.3">
      <c r="R266" s="4"/>
      <c r="S266" s="4"/>
      <c r="T266" s="4"/>
      <c r="U266" s="4"/>
      <c r="V266" s="4"/>
      <c r="W266" s="4"/>
      <c r="X266" s="4"/>
      <c r="Y266" s="4"/>
      <c r="Z266" s="24" t="s">
        <v>204</v>
      </c>
      <c r="AA266" s="122"/>
      <c r="AB266" s="122"/>
      <c r="AC266" s="122"/>
      <c r="AD266" s="122"/>
      <c r="AE266" s="122"/>
    </row>
    <row r="267" spans="1:31" ht="3.75" customHeight="1" thickTop="1" thickBot="1" x14ac:dyDescent="0.3">
      <c r="R267" s="29"/>
      <c r="S267" s="29"/>
      <c r="T267" s="29"/>
      <c r="U267" s="29"/>
      <c r="V267" s="29"/>
      <c r="W267" s="29"/>
      <c r="X267" s="29"/>
      <c r="Y267" s="29"/>
      <c r="Z267" s="30"/>
      <c r="AA267" s="3"/>
      <c r="AB267" s="3"/>
      <c r="AC267" s="3"/>
      <c r="AD267" s="3"/>
      <c r="AE267" s="3"/>
    </row>
    <row r="268" spans="1:31" ht="12.75" customHeight="1" thickTop="1" x14ac:dyDescent="0.25">
      <c r="A268" s="37" t="s">
        <v>210</v>
      </c>
      <c r="B268" s="37"/>
      <c r="C268" s="38"/>
      <c r="D268" s="63" t="s">
        <v>171</v>
      </c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5"/>
    </row>
    <row r="269" spans="1:31" ht="12.75" customHeight="1" x14ac:dyDescent="0.25">
      <c r="A269" s="39"/>
      <c r="B269" s="39"/>
      <c r="C269" s="40"/>
      <c r="D269" s="66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/>
      <c r="AE269" s="68"/>
    </row>
    <row r="270" spans="1:31" ht="12.75" customHeight="1" thickBot="1" x14ac:dyDescent="0.35">
      <c r="A270" s="41"/>
      <c r="B270" s="41"/>
      <c r="C270" s="42"/>
      <c r="D270" s="69" t="s">
        <v>207</v>
      </c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1"/>
    </row>
    <row r="271" spans="1:31" ht="12.75" customHeight="1" thickTop="1" x14ac:dyDescent="0.25"/>
    <row r="272" spans="1:31" ht="12.75" customHeight="1" x14ac:dyDescent="0.25">
      <c r="D272" s="5" t="s">
        <v>208</v>
      </c>
      <c r="AA272" s="148" t="s">
        <v>101</v>
      </c>
      <c r="AB272" s="148"/>
      <c r="AC272" s="148"/>
      <c r="AD272" s="148"/>
      <c r="AE272" s="148"/>
    </row>
    <row r="273" spans="1:31" ht="15" customHeight="1" thickBot="1" x14ac:dyDescent="0.3">
      <c r="R273" s="4"/>
      <c r="S273" s="4"/>
      <c r="T273" s="4"/>
      <c r="U273" s="4"/>
      <c r="V273" s="4"/>
      <c r="W273" s="4"/>
      <c r="X273" s="4"/>
      <c r="Y273" s="4"/>
      <c r="Z273" s="24" t="s">
        <v>209</v>
      </c>
      <c r="AA273" s="134"/>
      <c r="AB273" s="134"/>
      <c r="AC273" s="134"/>
      <c r="AD273" s="134"/>
      <c r="AE273" s="134"/>
    </row>
    <row r="274" spans="1:31" ht="12.75" customHeight="1" thickTop="1" x14ac:dyDescent="0.25"/>
    <row r="275" spans="1:31" ht="12.75" customHeight="1" thickBot="1" x14ac:dyDescent="0.3"/>
    <row r="276" spans="1:31" ht="12.75" customHeight="1" thickTop="1" x14ac:dyDescent="0.25">
      <c r="A276" s="37" t="s">
        <v>211</v>
      </c>
      <c r="B276" s="37"/>
      <c r="C276" s="38"/>
      <c r="D276" s="63" t="s">
        <v>212</v>
      </c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5"/>
    </row>
    <row r="277" spans="1:31" ht="12.75" customHeight="1" x14ac:dyDescent="0.25">
      <c r="A277" s="39"/>
      <c r="B277" s="39"/>
      <c r="C277" s="40"/>
      <c r="D277" s="66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/>
      <c r="AE277" s="68"/>
    </row>
    <row r="278" spans="1:31" ht="12.75" customHeight="1" thickBot="1" x14ac:dyDescent="0.35">
      <c r="A278" s="41"/>
      <c r="B278" s="41"/>
      <c r="C278" s="42"/>
      <c r="D278" s="69" t="s">
        <v>213</v>
      </c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1"/>
    </row>
    <row r="279" spans="1:31" ht="12.75" customHeight="1" thickTop="1" x14ac:dyDescent="0.25"/>
    <row r="280" spans="1:31" ht="15" customHeight="1" x14ac:dyDescent="0.25">
      <c r="D280" s="2" t="s">
        <v>214</v>
      </c>
      <c r="AA280" s="137" t="str">
        <f>+AA239</f>
        <v>NO APLICA</v>
      </c>
      <c r="AB280" s="137"/>
      <c r="AC280" s="137"/>
      <c r="AD280" s="137"/>
    </row>
    <row r="281" spans="1:31" ht="15" customHeight="1" x14ac:dyDescent="0.25">
      <c r="D281" s="2" t="s">
        <v>215</v>
      </c>
      <c r="AA281" s="137">
        <f>+AA266</f>
        <v>0</v>
      </c>
      <c r="AB281" s="137"/>
      <c r="AC281" s="137"/>
      <c r="AD281" s="137"/>
    </row>
    <row r="282" spans="1:31" ht="15" customHeight="1" x14ac:dyDescent="0.25">
      <c r="D282" s="2" t="s">
        <v>216</v>
      </c>
      <c r="AA282" s="137" t="str">
        <f>+AA272</f>
        <v>NO APLICA</v>
      </c>
      <c r="AB282" s="137"/>
      <c r="AC282" s="137"/>
      <c r="AD282" s="137"/>
    </row>
    <row r="283" spans="1:31" ht="12.75" customHeight="1" thickBot="1" x14ac:dyDescent="0.3"/>
    <row r="284" spans="1:31" ht="12.75" customHeight="1" thickTop="1" x14ac:dyDescent="0.25">
      <c r="A284" s="37" t="s">
        <v>217</v>
      </c>
      <c r="B284" s="37"/>
      <c r="C284" s="38"/>
      <c r="D284" s="63" t="s">
        <v>102</v>
      </c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5"/>
    </row>
    <row r="285" spans="1:31" ht="12.75" customHeight="1" x14ac:dyDescent="0.25">
      <c r="A285" s="39"/>
      <c r="B285" s="39"/>
      <c r="C285" s="40"/>
      <c r="D285" s="66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8"/>
    </row>
    <row r="286" spans="1:31" ht="12.75" customHeight="1" thickBot="1" x14ac:dyDescent="0.35">
      <c r="A286" s="41"/>
      <c r="B286" s="41"/>
      <c r="C286" s="42"/>
      <c r="D286" s="69" t="s">
        <v>218</v>
      </c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1"/>
    </row>
    <row r="287" spans="1:31" ht="12.75" customHeight="1" thickTop="1" x14ac:dyDescent="0.3">
      <c r="A287" s="1"/>
      <c r="B287" s="1"/>
      <c r="C287" s="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</row>
    <row r="288" spans="1:31" ht="12.75" customHeight="1" x14ac:dyDescent="0.25">
      <c r="D288" s="25" t="s">
        <v>219</v>
      </c>
    </row>
    <row r="289" spans="1:31" ht="12.75" customHeight="1" x14ac:dyDescent="0.25">
      <c r="D289" s="16" t="s">
        <v>220</v>
      </c>
    </row>
    <row r="290" spans="1:31" ht="12.75" customHeight="1" x14ac:dyDescent="0.25">
      <c r="D290" s="16" t="s">
        <v>221</v>
      </c>
    </row>
    <row r="291" spans="1:31" ht="12.75" customHeight="1" x14ac:dyDescent="0.25">
      <c r="D291" s="16" t="s">
        <v>222</v>
      </c>
    </row>
    <row r="292" spans="1:31" ht="12.75" customHeight="1" x14ac:dyDescent="0.25">
      <c r="D292" s="16" t="s">
        <v>223</v>
      </c>
    </row>
    <row r="293" spans="1:31" ht="12.75" customHeight="1" x14ac:dyDescent="0.25">
      <c r="D293" s="16" t="s">
        <v>224</v>
      </c>
    </row>
    <row r="294" spans="1:31" ht="12.75" customHeight="1" x14ac:dyDescent="0.25">
      <c r="D294" s="16"/>
    </row>
    <row r="295" spans="1:31" ht="12.75" customHeight="1" thickBot="1" x14ac:dyDescent="0.3"/>
    <row r="296" spans="1:31" ht="12.75" customHeight="1" thickTop="1" x14ac:dyDescent="0.25">
      <c r="A296" s="37" t="s">
        <v>225</v>
      </c>
      <c r="B296" s="37"/>
      <c r="C296" s="38"/>
      <c r="D296" s="138" t="s">
        <v>226</v>
      </c>
      <c r="E296" s="139"/>
      <c r="F296" s="139"/>
      <c r="G296" s="139"/>
      <c r="H296" s="139"/>
      <c r="I296" s="139"/>
      <c r="J296" s="139"/>
      <c r="K296" s="139"/>
      <c r="L296" s="139"/>
      <c r="M296" s="139"/>
      <c r="N296" s="139"/>
      <c r="O296" s="139"/>
      <c r="P296" s="139"/>
      <c r="Q296" s="139"/>
      <c r="R296" s="139"/>
      <c r="S296" s="139"/>
      <c r="T296" s="139"/>
      <c r="U296" s="139"/>
      <c r="V296" s="139"/>
      <c r="W296" s="139"/>
      <c r="X296" s="139"/>
      <c r="Y296" s="139"/>
      <c r="Z296" s="139"/>
      <c r="AA296" s="139"/>
      <c r="AB296" s="139"/>
      <c r="AC296" s="139"/>
      <c r="AD296" s="139"/>
      <c r="AE296" s="140"/>
    </row>
    <row r="297" spans="1:31" ht="12.75" customHeight="1" x14ac:dyDescent="0.25">
      <c r="A297" s="39"/>
      <c r="B297" s="39"/>
      <c r="C297" s="40"/>
      <c r="D297" s="141"/>
      <c r="E297" s="142"/>
      <c r="F297" s="142"/>
      <c r="G297" s="142"/>
      <c r="H297" s="142"/>
      <c r="I297" s="142"/>
      <c r="J297" s="142"/>
      <c r="K297" s="142"/>
      <c r="L297" s="142"/>
      <c r="M297" s="142"/>
      <c r="N297" s="142"/>
      <c r="O297" s="142"/>
      <c r="P297" s="142"/>
      <c r="Q297" s="142"/>
      <c r="R297" s="142"/>
      <c r="S297" s="142"/>
      <c r="T297" s="142"/>
      <c r="U297" s="142"/>
      <c r="V297" s="142"/>
      <c r="W297" s="142"/>
      <c r="X297" s="142"/>
      <c r="Y297" s="142"/>
      <c r="Z297" s="142"/>
      <c r="AA297" s="142"/>
      <c r="AB297" s="142"/>
      <c r="AC297" s="142"/>
      <c r="AD297" s="142"/>
      <c r="AE297" s="143"/>
    </row>
    <row r="298" spans="1:31" ht="12.75" customHeight="1" thickBot="1" x14ac:dyDescent="0.3">
      <c r="A298" s="41"/>
      <c r="B298" s="41"/>
      <c r="C298" s="42"/>
      <c r="D298" s="144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  <c r="Z298" s="145"/>
      <c r="AA298" s="145"/>
      <c r="AB298" s="145"/>
      <c r="AC298" s="145"/>
      <c r="AD298" s="145"/>
      <c r="AE298" s="146"/>
    </row>
    <row r="299" spans="1:31" ht="12.75" customHeight="1" thickTop="1" x14ac:dyDescent="0.25">
      <c r="A299" s="77" t="s">
        <v>227</v>
      </c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  <c r="AA299" s="77"/>
      <c r="AB299" s="77"/>
      <c r="AC299" s="77"/>
      <c r="AD299" s="77"/>
      <c r="AE299" s="77"/>
    </row>
    <row r="300" spans="1:31" ht="12.75" customHeight="1" x14ac:dyDescent="0.25">
      <c r="A300" s="103"/>
      <c r="B300" s="103"/>
      <c r="C300" s="103"/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  <c r="AA300" s="103"/>
      <c r="AB300" s="103"/>
      <c r="AC300" s="103"/>
      <c r="AD300" s="103"/>
      <c r="AE300" s="103"/>
    </row>
    <row r="301" spans="1:31" ht="12.75" customHeight="1" x14ac:dyDescent="0.25"/>
    <row r="302" spans="1:31" ht="15" customHeight="1" x14ac:dyDescent="0.3">
      <c r="D302" s="22" t="s">
        <v>228</v>
      </c>
      <c r="W302" s="137">
        <f>+Z264</f>
        <v>6329785.3051106054</v>
      </c>
      <c r="X302" s="137"/>
      <c r="Y302" s="137"/>
      <c r="Z302" s="137"/>
      <c r="AA302" s="137"/>
      <c r="AB302" s="137"/>
      <c r="AC302" s="137"/>
    </row>
    <row r="303" spans="1:31" ht="12.75" customHeight="1" x14ac:dyDescent="0.25"/>
    <row r="304" spans="1:31" ht="12.75" customHeight="1" x14ac:dyDescent="0.25">
      <c r="A304" s="77" t="s">
        <v>296</v>
      </c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  <c r="AA304" s="77"/>
      <c r="AB304" s="77"/>
      <c r="AC304" s="77"/>
      <c r="AD304" s="77"/>
      <c r="AE304" s="77"/>
    </row>
    <row r="305" spans="1:31" ht="12.75" customHeight="1" x14ac:dyDescent="0.25">
      <c r="A305" s="103"/>
      <c r="B305" s="103"/>
      <c r="C305" s="103"/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</row>
    <row r="306" spans="1:31" ht="12.75" customHeight="1" x14ac:dyDescent="0.25"/>
    <row r="307" spans="1:31" ht="12.75" customHeight="1" x14ac:dyDescent="0.25">
      <c r="D307" s="136" t="s">
        <v>297</v>
      </c>
      <c r="E307" s="136"/>
      <c r="F307" s="136"/>
      <c r="G307" s="136"/>
      <c r="H307" s="136"/>
      <c r="I307" s="136"/>
      <c r="J307" s="136"/>
      <c r="K307" s="136"/>
      <c r="L307" s="10"/>
      <c r="M307" s="136">
        <v>106.447</v>
      </c>
      <c r="N307" s="136"/>
      <c r="O307" s="136"/>
      <c r="P307" s="136"/>
      <c r="Q307" s="10"/>
      <c r="R307" s="121" t="s">
        <v>240</v>
      </c>
      <c r="S307" s="121"/>
      <c r="T307" s="121"/>
      <c r="U307" s="136">
        <f>M307/M308</f>
        <v>0.78223838918283362</v>
      </c>
      <c r="V307" s="136"/>
      <c r="W307" s="136"/>
      <c r="X307" s="136"/>
    </row>
    <row r="308" spans="1:31" ht="12.75" customHeight="1" x14ac:dyDescent="0.25">
      <c r="D308" s="136" t="s">
        <v>239</v>
      </c>
      <c r="E308" s="136"/>
      <c r="F308" s="136"/>
      <c r="G308" s="136"/>
      <c r="H308" s="136"/>
      <c r="I308" s="136"/>
      <c r="J308" s="136"/>
      <c r="K308" s="136"/>
      <c r="L308" s="10"/>
      <c r="M308" s="147">
        <v>136.08000000000001</v>
      </c>
      <c r="N308" s="147"/>
      <c r="O308" s="147"/>
      <c r="P308" s="147"/>
    </row>
    <row r="309" spans="1:31" ht="12.75" customHeight="1" x14ac:dyDescent="0.25"/>
    <row r="310" spans="1:31" ht="15" customHeight="1" x14ac:dyDescent="0.3">
      <c r="D310" s="22" t="s">
        <v>229</v>
      </c>
      <c r="V310" s="137">
        <f>W302*U307</f>
        <v>4951401.0609428911</v>
      </c>
      <c r="W310" s="137"/>
      <c r="X310" s="137"/>
      <c r="Y310" s="137"/>
      <c r="Z310" s="137"/>
      <c r="AA310" s="137"/>
      <c r="AB310" s="137"/>
      <c r="AC310" s="137"/>
    </row>
    <row r="311" spans="1:31" ht="12.75" customHeight="1" x14ac:dyDescent="0.25"/>
    <row r="313" spans="1:31" ht="15" customHeight="1" x14ac:dyDescent="0.25">
      <c r="D313" s="17" t="s">
        <v>230</v>
      </c>
    </row>
    <row r="314" spans="1:31" ht="15" customHeight="1" x14ac:dyDescent="0.25">
      <c r="D314" s="12" t="s">
        <v>231</v>
      </c>
    </row>
    <row r="315" spans="1:31" ht="15" customHeight="1" x14ac:dyDescent="0.25">
      <c r="D315" s="12" t="s">
        <v>232</v>
      </c>
    </row>
    <row r="316" spans="1:31" ht="15" customHeight="1" x14ac:dyDescent="0.25">
      <c r="D316" s="12" t="s">
        <v>233</v>
      </c>
    </row>
    <row r="317" spans="1:31" ht="15" customHeight="1" x14ac:dyDescent="0.25">
      <c r="D317" s="12" t="s">
        <v>236</v>
      </c>
    </row>
    <row r="318" spans="1:31" ht="15" customHeight="1" x14ac:dyDescent="0.25">
      <c r="D318" s="12" t="s">
        <v>234</v>
      </c>
    </row>
    <row r="319" spans="1:31" ht="15" customHeight="1" x14ac:dyDescent="0.25">
      <c r="D319" s="12" t="s">
        <v>235</v>
      </c>
    </row>
    <row r="322" spans="1:31" ht="15" customHeight="1" thickBot="1" x14ac:dyDescent="0.3"/>
    <row r="323" spans="1:31" ht="15" customHeight="1" thickTop="1" x14ac:dyDescent="0.25">
      <c r="A323" s="37" t="s">
        <v>237</v>
      </c>
      <c r="B323" s="37"/>
      <c r="C323" s="38"/>
      <c r="D323" s="138" t="s">
        <v>238</v>
      </c>
      <c r="E323" s="139"/>
      <c r="F323" s="139"/>
      <c r="G323" s="139"/>
      <c r="H323" s="139"/>
      <c r="I323" s="139"/>
      <c r="J323" s="139"/>
      <c r="K323" s="139"/>
      <c r="L323" s="139"/>
      <c r="M323" s="139"/>
      <c r="N323" s="139"/>
      <c r="O323" s="139"/>
      <c r="P323" s="139"/>
      <c r="Q323" s="139"/>
      <c r="R323" s="139"/>
      <c r="S323" s="139"/>
      <c r="T323" s="139"/>
      <c r="U323" s="139"/>
      <c r="V323" s="139"/>
      <c r="W323" s="139"/>
      <c r="X323" s="139"/>
      <c r="Y323" s="139"/>
      <c r="Z323" s="139"/>
      <c r="AA323" s="139"/>
      <c r="AB323" s="139"/>
      <c r="AC323" s="139"/>
      <c r="AD323" s="139"/>
      <c r="AE323" s="140"/>
    </row>
    <row r="324" spans="1:31" ht="15" customHeight="1" x14ac:dyDescent="0.25">
      <c r="A324" s="39"/>
      <c r="B324" s="39"/>
      <c r="C324" s="40"/>
      <c r="D324" s="141"/>
      <c r="E324" s="142"/>
      <c r="F324" s="142"/>
      <c r="G324" s="142"/>
      <c r="H324" s="142"/>
      <c r="I324" s="142"/>
      <c r="J324" s="142"/>
      <c r="K324" s="142"/>
      <c r="L324" s="142"/>
      <c r="M324" s="142"/>
      <c r="N324" s="142"/>
      <c r="O324" s="142"/>
      <c r="P324" s="142"/>
      <c r="Q324" s="142"/>
      <c r="R324" s="142"/>
      <c r="S324" s="142"/>
      <c r="T324" s="142"/>
      <c r="U324" s="142"/>
      <c r="V324" s="142"/>
      <c r="W324" s="142"/>
      <c r="X324" s="142"/>
      <c r="Y324" s="142"/>
      <c r="Z324" s="142"/>
      <c r="AA324" s="142"/>
      <c r="AB324" s="142"/>
      <c r="AC324" s="142"/>
      <c r="AD324" s="142"/>
      <c r="AE324" s="143"/>
    </row>
    <row r="325" spans="1:31" ht="15" customHeight="1" thickBot="1" x14ac:dyDescent="0.3">
      <c r="A325" s="41"/>
      <c r="B325" s="41"/>
      <c r="C325" s="42"/>
      <c r="D325" s="144"/>
      <c r="E325" s="145"/>
      <c r="F325" s="145"/>
      <c r="G325" s="145"/>
      <c r="H325" s="145"/>
      <c r="I325" s="145"/>
      <c r="J325" s="145"/>
      <c r="K325" s="145"/>
      <c r="L325" s="145"/>
      <c r="M325" s="145"/>
      <c r="N325" s="145"/>
      <c r="O325" s="145"/>
      <c r="P325" s="145"/>
      <c r="Q325" s="145"/>
      <c r="R325" s="145"/>
      <c r="S325" s="145"/>
      <c r="T325" s="145"/>
      <c r="U325" s="145"/>
      <c r="V325" s="145"/>
      <c r="W325" s="145"/>
      <c r="X325" s="145"/>
      <c r="Y325" s="145"/>
      <c r="Z325" s="145"/>
      <c r="AA325" s="145"/>
      <c r="AB325" s="145"/>
      <c r="AC325" s="145"/>
      <c r="AD325" s="145"/>
      <c r="AE325" s="146"/>
    </row>
    <row r="326" spans="1:31" ht="15" customHeight="1" thickTop="1" x14ac:dyDescent="0.25">
      <c r="A326" s="121"/>
      <c r="B326" s="121"/>
      <c r="C326" s="121"/>
      <c r="D326" s="121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</row>
    <row r="327" spans="1:31" ht="15" customHeight="1" x14ac:dyDescent="0.25">
      <c r="A327" s="121"/>
      <c r="B327" s="121"/>
      <c r="C327" s="121"/>
      <c r="D327" s="121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</row>
    <row r="328" spans="1:31" ht="15" customHeight="1" x14ac:dyDescent="0.25">
      <c r="A328" s="121"/>
      <c r="B328" s="121"/>
      <c r="C328" s="121"/>
      <c r="D328" s="121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</row>
    <row r="329" spans="1:31" ht="15" customHeight="1" x14ac:dyDescent="0.25">
      <c r="A329" s="121"/>
      <c r="B329" s="121"/>
      <c r="C329" s="121"/>
      <c r="D329" s="121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  <c r="AA329" s="121"/>
      <c r="AB329" s="121"/>
      <c r="AC329" s="121"/>
      <c r="AD329" s="121"/>
      <c r="AE329" s="121"/>
    </row>
    <row r="330" spans="1:31" ht="15" customHeight="1" x14ac:dyDescent="0.25">
      <c r="A330" s="121"/>
      <c r="B330" s="121"/>
      <c r="C330" s="121"/>
      <c r="D330" s="121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1"/>
      <c r="AD330" s="121"/>
      <c r="AE330" s="121"/>
    </row>
    <row r="331" spans="1:31" ht="15" customHeight="1" x14ac:dyDescent="0.25">
      <c r="A331" s="121"/>
      <c r="B331" s="121"/>
      <c r="C331" s="121"/>
      <c r="D331" s="121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  <c r="AE331" s="121"/>
    </row>
    <row r="332" spans="1:31" ht="15" customHeight="1" x14ac:dyDescent="0.25">
      <c r="A332" s="121"/>
      <c r="B332" s="121"/>
      <c r="C332" s="121"/>
      <c r="D332" s="121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  <c r="AA332" s="121"/>
      <c r="AB332" s="121"/>
      <c r="AC332" s="121"/>
      <c r="AD332" s="121"/>
      <c r="AE332" s="121"/>
    </row>
    <row r="333" spans="1:31" ht="15" customHeight="1" x14ac:dyDescent="0.25">
      <c r="A333" s="121"/>
      <c r="B333" s="121"/>
      <c r="C333" s="121"/>
      <c r="D333" s="121"/>
      <c r="E333" s="121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  <c r="AA333" s="121"/>
      <c r="AB333" s="121"/>
      <c r="AC333" s="121"/>
      <c r="AD333" s="121"/>
      <c r="AE333" s="121"/>
    </row>
    <row r="334" spans="1:31" ht="15" customHeight="1" x14ac:dyDescent="0.25">
      <c r="A334" s="121"/>
      <c r="B334" s="121"/>
      <c r="C334" s="121"/>
      <c r="D334" s="121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</row>
    <row r="335" spans="1:31" ht="15" customHeight="1" x14ac:dyDescent="0.25">
      <c r="A335" s="121"/>
      <c r="B335" s="121"/>
      <c r="C335" s="121"/>
      <c r="D335" s="121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  <c r="AA335" s="121"/>
      <c r="AB335" s="121"/>
      <c r="AC335" s="121"/>
      <c r="AD335" s="121"/>
      <c r="AE335" s="121"/>
    </row>
    <row r="336" spans="1:31" ht="15" customHeight="1" thickBot="1" x14ac:dyDescent="0.3">
      <c r="A336" s="122"/>
      <c r="B336" s="122"/>
      <c r="C336" s="122"/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2"/>
      <c r="AC336" s="122"/>
      <c r="AD336" s="122"/>
      <c r="AE336" s="122"/>
    </row>
    <row r="337" spans="1:31" ht="15" customHeight="1" thickTop="1" x14ac:dyDescent="0.25">
      <c r="A337" s="37" t="s">
        <v>237</v>
      </c>
      <c r="B337" s="37"/>
      <c r="C337" s="38"/>
      <c r="D337" s="138" t="s">
        <v>295</v>
      </c>
      <c r="E337" s="139"/>
      <c r="F337" s="139"/>
      <c r="G337" s="139"/>
      <c r="H337" s="139"/>
      <c r="I337" s="139"/>
      <c r="J337" s="139"/>
      <c r="K337" s="139"/>
      <c r="L337" s="139"/>
      <c r="M337" s="139"/>
      <c r="N337" s="139"/>
      <c r="O337" s="139"/>
      <c r="P337" s="139"/>
      <c r="Q337" s="139"/>
      <c r="R337" s="139"/>
      <c r="S337" s="139"/>
      <c r="T337" s="139"/>
      <c r="U337" s="139"/>
      <c r="V337" s="139"/>
      <c r="W337" s="139"/>
      <c r="X337" s="139"/>
      <c r="Y337" s="139"/>
      <c r="Z337" s="139"/>
      <c r="AA337" s="139"/>
      <c r="AB337" s="139"/>
      <c r="AC337" s="139"/>
      <c r="AD337" s="139"/>
      <c r="AE337" s="140"/>
    </row>
    <row r="338" spans="1:31" ht="15" customHeight="1" x14ac:dyDescent="0.25">
      <c r="A338" s="39"/>
      <c r="B338" s="39"/>
      <c r="C338" s="40"/>
      <c r="D338" s="141"/>
      <c r="E338" s="142"/>
      <c r="F338" s="142"/>
      <c r="G338" s="142"/>
      <c r="H338" s="142"/>
      <c r="I338" s="142"/>
      <c r="J338" s="142"/>
      <c r="K338" s="142"/>
      <c r="L338" s="142"/>
      <c r="M338" s="142"/>
      <c r="N338" s="142"/>
      <c r="O338" s="142"/>
      <c r="P338" s="142"/>
      <c r="Q338" s="142"/>
      <c r="R338" s="142"/>
      <c r="S338" s="142"/>
      <c r="T338" s="142"/>
      <c r="U338" s="142"/>
      <c r="V338" s="142"/>
      <c r="W338" s="142"/>
      <c r="X338" s="142"/>
      <c r="Y338" s="142"/>
      <c r="Z338" s="142"/>
      <c r="AA338" s="142"/>
      <c r="AB338" s="142"/>
      <c r="AC338" s="142"/>
      <c r="AD338" s="142"/>
      <c r="AE338" s="143"/>
    </row>
    <row r="339" spans="1:31" ht="15" customHeight="1" thickBot="1" x14ac:dyDescent="0.3">
      <c r="A339" s="41"/>
      <c r="B339" s="41"/>
      <c r="C339" s="42"/>
      <c r="D339" s="144"/>
      <c r="E339" s="145"/>
      <c r="F339" s="145"/>
      <c r="G339" s="145"/>
      <c r="H339" s="145"/>
      <c r="I339" s="145"/>
      <c r="J339" s="145"/>
      <c r="K339" s="145"/>
      <c r="L339" s="145"/>
      <c r="M339" s="145"/>
      <c r="N339" s="145"/>
      <c r="O339" s="145"/>
      <c r="P339" s="145"/>
      <c r="Q339" s="145"/>
      <c r="R339" s="145"/>
      <c r="S339" s="145"/>
      <c r="T339" s="145"/>
      <c r="U339" s="145"/>
      <c r="V339" s="145"/>
      <c r="W339" s="145"/>
      <c r="X339" s="145"/>
      <c r="Y339" s="145"/>
      <c r="Z339" s="145"/>
      <c r="AA339" s="145"/>
      <c r="AB339" s="145"/>
      <c r="AC339" s="145"/>
      <c r="AD339" s="145"/>
      <c r="AE339" s="146"/>
    </row>
    <row r="340" spans="1:31" ht="15" customHeight="1" thickTop="1" x14ac:dyDescent="0.25">
      <c r="A340" s="121"/>
      <c r="B340" s="121"/>
      <c r="C340" s="121"/>
      <c r="D340" s="121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</row>
    <row r="341" spans="1:31" ht="15" customHeight="1" x14ac:dyDescent="0.25">
      <c r="A341" s="121"/>
      <c r="B341" s="121"/>
      <c r="C341" s="121"/>
      <c r="D341" s="121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  <c r="AA341" s="121"/>
      <c r="AB341" s="121"/>
      <c r="AC341" s="121"/>
      <c r="AD341" s="121"/>
      <c r="AE341" s="121"/>
    </row>
    <row r="342" spans="1:31" ht="15" customHeight="1" x14ac:dyDescent="0.25">
      <c r="A342" s="121"/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  <c r="AA342" s="121"/>
      <c r="AB342" s="121"/>
      <c r="AC342" s="121"/>
      <c r="AD342" s="121"/>
      <c r="AE342" s="121"/>
    </row>
    <row r="343" spans="1:31" ht="15" customHeight="1" x14ac:dyDescent="0.25">
      <c r="A343" s="121"/>
      <c r="B343" s="121"/>
      <c r="C343" s="121"/>
      <c r="D343" s="121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</row>
    <row r="344" spans="1:31" ht="15" customHeight="1" x14ac:dyDescent="0.25">
      <c r="A344" s="121"/>
      <c r="B344" s="121"/>
      <c r="C344" s="121"/>
      <c r="D344" s="121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E344" s="121"/>
    </row>
    <row r="345" spans="1:31" ht="15" customHeight="1" x14ac:dyDescent="0.25">
      <c r="A345" s="121"/>
      <c r="B345" s="121"/>
      <c r="C345" s="121"/>
      <c r="D345" s="121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  <c r="AB345" s="121"/>
      <c r="AC345" s="121"/>
      <c r="AD345" s="121"/>
      <c r="AE345" s="121"/>
    </row>
    <row r="346" spans="1:31" ht="15" customHeight="1" x14ac:dyDescent="0.25">
      <c r="A346" s="121"/>
      <c r="B346" s="121"/>
      <c r="C346" s="121"/>
      <c r="D346" s="121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1"/>
      <c r="AD346" s="121"/>
      <c r="AE346" s="121"/>
    </row>
    <row r="347" spans="1:31" ht="15" customHeight="1" x14ac:dyDescent="0.25">
      <c r="A347" s="121"/>
      <c r="B347" s="121"/>
      <c r="C347" s="121"/>
      <c r="D347" s="121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  <c r="AA347" s="121"/>
      <c r="AB347" s="121"/>
      <c r="AC347" s="121"/>
      <c r="AD347" s="121"/>
      <c r="AE347" s="121"/>
    </row>
    <row r="348" spans="1:31" ht="15" customHeight="1" x14ac:dyDescent="0.25">
      <c r="A348" s="121"/>
      <c r="B348" s="121"/>
      <c r="C348" s="121"/>
      <c r="D348" s="121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  <c r="AA348" s="121"/>
      <c r="AB348" s="121"/>
      <c r="AC348" s="121"/>
      <c r="AD348" s="121"/>
      <c r="AE348" s="121"/>
    </row>
    <row r="349" spans="1:31" ht="15" customHeight="1" x14ac:dyDescent="0.25">
      <c r="A349" s="121"/>
      <c r="B349" s="121"/>
      <c r="C349" s="121"/>
      <c r="D349" s="121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  <c r="AA349" s="121"/>
      <c r="AB349" s="121"/>
      <c r="AC349" s="121"/>
      <c r="AD349" s="121"/>
      <c r="AE349" s="121"/>
    </row>
    <row r="350" spans="1:31" ht="15" customHeight="1" x14ac:dyDescent="0.25">
      <c r="A350" s="121"/>
      <c r="B350" s="121"/>
      <c r="C350" s="121"/>
      <c r="D350" s="121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1"/>
      <c r="AD350" s="121"/>
      <c r="AE350" s="121"/>
    </row>
    <row r="351" spans="1:31" ht="15" customHeight="1" x14ac:dyDescent="0.25">
      <c r="A351" s="121"/>
      <c r="B351" s="121"/>
      <c r="C351" s="121"/>
      <c r="D351" s="121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1"/>
      <c r="AD351" s="121"/>
      <c r="AE351" s="121"/>
    </row>
    <row r="352" spans="1:31" ht="15" customHeight="1" x14ac:dyDescent="0.25">
      <c r="A352" s="121"/>
      <c r="B352" s="121"/>
      <c r="C352" s="121"/>
      <c r="D352" s="121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</row>
    <row r="353" spans="1:31" ht="15" customHeight="1" x14ac:dyDescent="0.25">
      <c r="A353" s="121"/>
      <c r="B353" s="121"/>
      <c r="C353" s="121"/>
      <c r="D353" s="121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  <c r="AA353" s="121"/>
      <c r="AB353" s="121"/>
      <c r="AC353" s="121"/>
      <c r="AD353" s="121"/>
      <c r="AE353" s="121"/>
    </row>
    <row r="354" spans="1:31" ht="15" customHeight="1" x14ac:dyDescent="0.25">
      <c r="A354" s="121"/>
      <c r="B354" s="121"/>
      <c r="C354" s="121"/>
      <c r="D354" s="121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  <c r="AA354" s="121"/>
      <c r="AB354" s="121"/>
      <c r="AC354" s="121"/>
      <c r="AD354" s="121"/>
      <c r="AE354" s="121"/>
    </row>
    <row r="355" spans="1:31" ht="15" customHeight="1" x14ac:dyDescent="0.25">
      <c r="A355" s="121"/>
      <c r="B355" s="121"/>
      <c r="C355" s="121"/>
      <c r="D355" s="121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  <c r="AA355" s="121"/>
      <c r="AB355" s="121"/>
      <c r="AC355" s="121"/>
      <c r="AD355" s="121"/>
      <c r="AE355" s="121"/>
    </row>
    <row r="356" spans="1:31" ht="15" customHeight="1" x14ac:dyDescent="0.25">
      <c r="A356" s="121"/>
      <c r="B356" s="121"/>
      <c r="C356" s="121"/>
      <c r="D356" s="121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  <c r="AA356" s="121"/>
      <c r="AB356" s="121"/>
      <c r="AC356" s="121"/>
      <c r="AD356" s="121"/>
      <c r="AE356" s="121"/>
    </row>
    <row r="357" spans="1:31" ht="15" customHeight="1" x14ac:dyDescent="0.25">
      <c r="A357" s="121"/>
      <c r="B357" s="121"/>
      <c r="C357" s="121"/>
      <c r="D357" s="121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  <c r="AD357" s="121"/>
      <c r="AE357" s="121"/>
    </row>
    <row r="358" spans="1:31" ht="15" customHeight="1" x14ac:dyDescent="0.25">
      <c r="A358" s="121"/>
      <c r="B358" s="121"/>
      <c r="C358" s="121"/>
      <c r="D358" s="121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  <c r="AA358" s="121"/>
      <c r="AB358" s="121"/>
      <c r="AC358" s="121"/>
      <c r="AD358" s="121"/>
      <c r="AE358" s="121"/>
    </row>
    <row r="359" spans="1:31" ht="15" customHeight="1" x14ac:dyDescent="0.25">
      <c r="A359" s="121"/>
      <c r="B359" s="121"/>
      <c r="C359" s="121"/>
      <c r="D359" s="121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  <c r="AA359" s="121"/>
      <c r="AB359" s="121"/>
      <c r="AC359" s="121"/>
      <c r="AD359" s="121"/>
      <c r="AE359" s="121"/>
    </row>
    <row r="360" spans="1:31" ht="15" customHeight="1" x14ac:dyDescent="0.25">
      <c r="A360" s="121"/>
      <c r="B360" s="121"/>
      <c r="C360" s="121"/>
      <c r="D360" s="121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  <c r="AA360" s="121"/>
      <c r="AB360" s="121"/>
      <c r="AC360" s="121"/>
      <c r="AD360" s="121"/>
      <c r="AE360" s="121"/>
    </row>
    <row r="361" spans="1:31" ht="15" customHeight="1" x14ac:dyDescent="0.25">
      <c r="A361" s="121"/>
      <c r="B361" s="121"/>
      <c r="C361" s="121"/>
      <c r="D361" s="121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</row>
    <row r="362" spans="1:31" ht="15" customHeight="1" x14ac:dyDescent="0.25">
      <c r="A362" s="121"/>
      <c r="B362" s="121"/>
      <c r="C362" s="121"/>
      <c r="D362" s="121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  <c r="AA362" s="121"/>
      <c r="AB362" s="121"/>
      <c r="AC362" s="121"/>
      <c r="AD362" s="121"/>
      <c r="AE362" s="121"/>
    </row>
    <row r="363" spans="1:31" ht="15" customHeight="1" x14ac:dyDescent="0.25">
      <c r="A363" s="121"/>
      <c r="B363" s="121"/>
      <c r="C363" s="121"/>
      <c r="D363" s="121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  <c r="AA363" s="121"/>
      <c r="AB363" s="121"/>
      <c r="AC363" s="121"/>
      <c r="AD363" s="121"/>
      <c r="AE363" s="121"/>
    </row>
    <row r="364" spans="1:31" ht="15" customHeight="1" x14ac:dyDescent="0.25">
      <c r="A364" s="121"/>
      <c r="B364" s="121"/>
      <c r="C364" s="121"/>
      <c r="D364" s="121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  <c r="AA364" s="121"/>
      <c r="AB364" s="121"/>
      <c r="AC364" s="121"/>
      <c r="AD364" s="121"/>
      <c r="AE364" s="121"/>
    </row>
    <row r="365" spans="1:31" ht="15" customHeight="1" x14ac:dyDescent="0.25">
      <c r="A365" s="121"/>
      <c r="B365" s="121"/>
      <c r="C365" s="121"/>
      <c r="D365" s="121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</row>
    <row r="366" spans="1:31" ht="15" customHeight="1" x14ac:dyDescent="0.25">
      <c r="A366" s="121"/>
      <c r="B366" s="121"/>
      <c r="C366" s="121"/>
      <c r="D366" s="121"/>
      <c r="E366" s="121"/>
      <c r="F366" s="121"/>
      <c r="G366" s="121"/>
      <c r="H366" s="121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  <c r="X366" s="121"/>
      <c r="Y366" s="121"/>
      <c r="Z366" s="121"/>
      <c r="AA366" s="121"/>
      <c r="AB366" s="121"/>
      <c r="AC366" s="121"/>
      <c r="AD366" s="121"/>
      <c r="AE366" s="121"/>
    </row>
    <row r="367" spans="1:31" ht="15" customHeight="1" x14ac:dyDescent="0.25">
      <c r="A367" s="121"/>
      <c r="B367" s="121"/>
      <c r="C367" s="121"/>
      <c r="D367" s="121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</row>
    <row r="368" spans="1:31" ht="15" customHeight="1" x14ac:dyDescent="0.25">
      <c r="A368" s="121"/>
      <c r="B368" s="121"/>
      <c r="C368" s="121"/>
      <c r="D368" s="121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1"/>
      <c r="AD368" s="121"/>
      <c r="AE368" s="121"/>
    </row>
    <row r="369" spans="1:31" ht="15" customHeight="1" x14ac:dyDescent="0.25">
      <c r="A369" s="121"/>
      <c r="B369" s="121"/>
      <c r="C369" s="121"/>
      <c r="D369" s="121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  <c r="AA369" s="121"/>
      <c r="AB369" s="121"/>
      <c r="AC369" s="121"/>
      <c r="AD369" s="121"/>
      <c r="AE369" s="121"/>
    </row>
  </sheetData>
  <mergeCells count="461">
    <mergeCell ref="Z260:AE260"/>
    <mergeCell ref="Z261:AE261"/>
    <mergeCell ref="Z262:AE262"/>
    <mergeCell ref="Z263:AE263"/>
    <mergeCell ref="Z264:AE264"/>
    <mergeCell ref="W302:AC302"/>
    <mergeCell ref="V310:AC310"/>
    <mergeCell ref="S263:T263"/>
    <mergeCell ref="U256:V256"/>
    <mergeCell ref="U257:V257"/>
    <mergeCell ref="U258:V258"/>
    <mergeCell ref="U259:V259"/>
    <mergeCell ref="U260:V260"/>
    <mergeCell ref="U261:V261"/>
    <mergeCell ref="U262:V262"/>
    <mergeCell ref="U263:V263"/>
    <mergeCell ref="W204:AC204"/>
    <mergeCell ref="AD204:AE204"/>
    <mergeCell ref="A204:F205"/>
    <mergeCell ref="Q255:R255"/>
    <mergeCell ref="S255:T255"/>
    <mergeCell ref="U255:V255"/>
    <mergeCell ref="Q256:R256"/>
    <mergeCell ref="Q257:R257"/>
    <mergeCell ref="Q258:R258"/>
    <mergeCell ref="S256:T256"/>
    <mergeCell ref="S257:T257"/>
    <mergeCell ref="S258:T258"/>
    <mergeCell ref="Z255:AE255"/>
    <mergeCell ref="Z256:AE256"/>
    <mergeCell ref="Z257:AE257"/>
    <mergeCell ref="Z258:AE258"/>
    <mergeCell ref="F258:H258"/>
    <mergeCell ref="F259:H259"/>
    <mergeCell ref="F260:H260"/>
    <mergeCell ref="F261:H261"/>
    <mergeCell ref="F262:H262"/>
    <mergeCell ref="F263:H263"/>
    <mergeCell ref="M255:P255"/>
    <mergeCell ref="M256:P256"/>
    <mergeCell ref="M257:P257"/>
    <mergeCell ref="M258:P258"/>
    <mergeCell ref="M259:P259"/>
    <mergeCell ref="M260:P260"/>
    <mergeCell ref="M261:P261"/>
    <mergeCell ref="M262:P262"/>
    <mergeCell ref="M263:P263"/>
    <mergeCell ref="A202:O203"/>
    <mergeCell ref="Q202:AE203"/>
    <mergeCell ref="A206:F206"/>
    <mergeCell ref="G206:M206"/>
    <mergeCell ref="N206:O206"/>
    <mergeCell ref="Q206:V206"/>
    <mergeCell ref="W206:AC206"/>
    <mergeCell ref="AD206:AE206"/>
    <mergeCell ref="G205:M205"/>
    <mergeCell ref="N205:O205"/>
    <mergeCell ref="Q205:V205"/>
    <mergeCell ref="W205:AC205"/>
    <mergeCell ref="AD205:AE205"/>
    <mergeCell ref="G204:M204"/>
    <mergeCell ref="N204:O204"/>
    <mergeCell ref="Q204:V204"/>
    <mergeCell ref="A201:F201"/>
    <mergeCell ref="G201:M201"/>
    <mergeCell ref="N201:O201"/>
    <mergeCell ref="Q201:V201"/>
    <mergeCell ref="W201:AC201"/>
    <mergeCell ref="AD201:AE201"/>
    <mergeCell ref="A197:O198"/>
    <mergeCell ref="Q197:AE198"/>
    <mergeCell ref="A199:F199"/>
    <mergeCell ref="G199:M199"/>
    <mergeCell ref="N199:O199"/>
    <mergeCell ref="Q199:V199"/>
    <mergeCell ref="W199:AC199"/>
    <mergeCell ref="AD199:AE199"/>
    <mergeCell ref="A200:F200"/>
    <mergeCell ref="G200:M200"/>
    <mergeCell ref="N200:O200"/>
    <mergeCell ref="Q200:V200"/>
    <mergeCell ref="W200:AC200"/>
    <mergeCell ref="AD200:AE200"/>
    <mergeCell ref="A323:C325"/>
    <mergeCell ref="D323:AE325"/>
    <mergeCell ref="A337:C339"/>
    <mergeCell ref="D337:AE339"/>
    <mergeCell ref="A340:AE369"/>
    <mergeCell ref="A326:AE336"/>
    <mergeCell ref="A304:AE305"/>
    <mergeCell ref="M308:P308"/>
    <mergeCell ref="D308:K308"/>
    <mergeCell ref="D307:K307"/>
    <mergeCell ref="M307:P307"/>
    <mergeCell ref="U307:X307"/>
    <mergeCell ref="R307:T307"/>
    <mergeCell ref="A296:C298"/>
    <mergeCell ref="D296:AE298"/>
    <mergeCell ref="A299:AE300"/>
    <mergeCell ref="AA280:AD280"/>
    <mergeCell ref="AA281:AD281"/>
    <mergeCell ref="AA282:AD282"/>
    <mergeCell ref="A284:C286"/>
    <mergeCell ref="D284:AE285"/>
    <mergeCell ref="D286:AE286"/>
    <mergeCell ref="A276:C278"/>
    <mergeCell ref="D276:AE277"/>
    <mergeCell ref="D278:AE278"/>
    <mergeCell ref="AA266:AE266"/>
    <mergeCell ref="A268:C270"/>
    <mergeCell ref="D268:AE269"/>
    <mergeCell ref="D270:AE270"/>
    <mergeCell ref="AA272:AE273"/>
    <mergeCell ref="M264:P264"/>
    <mergeCell ref="W260:Y260"/>
    <mergeCell ref="A263:E263"/>
    <mergeCell ref="I263:L263"/>
    <mergeCell ref="W263:Y263"/>
    <mergeCell ref="A260:E260"/>
    <mergeCell ref="I260:L260"/>
    <mergeCell ref="Q260:R260"/>
    <mergeCell ref="Q261:R261"/>
    <mergeCell ref="Q262:R262"/>
    <mergeCell ref="Q263:R263"/>
    <mergeCell ref="S260:T260"/>
    <mergeCell ref="S261:T261"/>
    <mergeCell ref="W261:Y261"/>
    <mergeCell ref="A262:E262"/>
    <mergeCell ref="I262:L262"/>
    <mergeCell ref="W262:Y262"/>
    <mergeCell ref="A261:E261"/>
    <mergeCell ref="I261:L261"/>
    <mergeCell ref="S262:T262"/>
    <mergeCell ref="W256:Y256"/>
    <mergeCell ref="A257:E257"/>
    <mergeCell ref="I257:L257"/>
    <mergeCell ref="W257:Y257"/>
    <mergeCell ref="A256:E256"/>
    <mergeCell ref="I256:L256"/>
    <mergeCell ref="F256:H256"/>
    <mergeCell ref="F257:H257"/>
    <mergeCell ref="A253:AE254"/>
    <mergeCell ref="A255:E255"/>
    <mergeCell ref="I255:L255"/>
    <mergeCell ref="W255:Y255"/>
    <mergeCell ref="F255:H255"/>
    <mergeCell ref="T251:V251"/>
    <mergeCell ref="W251:Y251"/>
    <mergeCell ref="Z251:AB251"/>
    <mergeCell ref="AC251:AE251"/>
    <mergeCell ref="A252:E252"/>
    <mergeCell ref="Q252:S252"/>
    <mergeCell ref="T252:V252"/>
    <mergeCell ref="W252:Y252"/>
    <mergeCell ref="Z252:AB252"/>
    <mergeCell ref="AC252:AE252"/>
    <mergeCell ref="A251:E251"/>
    <mergeCell ref="Q251:S251"/>
    <mergeCell ref="F251:H251"/>
    <mergeCell ref="I251:L251"/>
    <mergeCell ref="M251:P251"/>
    <mergeCell ref="F252:H252"/>
    <mergeCell ref="I252:L252"/>
    <mergeCell ref="M252:P252"/>
    <mergeCell ref="V247:Z247"/>
    <mergeCell ref="A248:AE249"/>
    <mergeCell ref="AC250:AE250"/>
    <mergeCell ref="Z250:AB250"/>
    <mergeCell ref="W250:Y250"/>
    <mergeCell ref="T250:V250"/>
    <mergeCell ref="Q250:S250"/>
    <mergeCell ref="A250:E250"/>
    <mergeCell ref="F250:H250"/>
    <mergeCell ref="I250:L250"/>
    <mergeCell ref="M250:P250"/>
    <mergeCell ref="A246:F246"/>
    <mergeCell ref="G246:K246"/>
    <mergeCell ref="L246:P246"/>
    <mergeCell ref="Q246:U246"/>
    <mergeCell ref="V246:Z246"/>
    <mergeCell ref="A240:C242"/>
    <mergeCell ref="D240:AE241"/>
    <mergeCell ref="D242:AE242"/>
    <mergeCell ref="A243:AE244"/>
    <mergeCell ref="A245:F245"/>
    <mergeCell ref="G245:K245"/>
    <mergeCell ref="L245:P245"/>
    <mergeCell ref="Q245:U245"/>
    <mergeCell ref="V245:Z245"/>
    <mergeCell ref="J239:M239"/>
    <mergeCell ref="O238:P238"/>
    <mergeCell ref="O239:P239"/>
    <mergeCell ref="AA238:AC238"/>
    <mergeCell ref="AD238:AE238"/>
    <mergeCell ref="AA239:AE239"/>
    <mergeCell ref="AD235:AE235"/>
    <mergeCell ref="AD236:AE236"/>
    <mergeCell ref="A235:J235"/>
    <mergeCell ref="A236:J236"/>
    <mergeCell ref="J238:M238"/>
    <mergeCell ref="L236:M236"/>
    <mergeCell ref="R235:S235"/>
    <mergeCell ref="R236:S236"/>
    <mergeCell ref="X235:Y235"/>
    <mergeCell ref="X236:Y236"/>
    <mergeCell ref="A231:B231"/>
    <mergeCell ref="A232:B232"/>
    <mergeCell ref="A233:B233"/>
    <mergeCell ref="A234:B234"/>
    <mergeCell ref="L235:M235"/>
    <mergeCell ref="A226:B226"/>
    <mergeCell ref="A227:B227"/>
    <mergeCell ref="A228:B228"/>
    <mergeCell ref="A229:B229"/>
    <mergeCell ref="A230:B230"/>
    <mergeCell ref="A225:G225"/>
    <mergeCell ref="H225:M225"/>
    <mergeCell ref="N225:S225"/>
    <mergeCell ref="T225:Y225"/>
    <mergeCell ref="Z225:AE225"/>
    <mergeCell ref="H216:M217"/>
    <mergeCell ref="A220:C222"/>
    <mergeCell ref="D220:AE221"/>
    <mergeCell ref="D222:AE222"/>
    <mergeCell ref="A223:AE224"/>
    <mergeCell ref="A211:AE212"/>
    <mergeCell ref="A213:G213"/>
    <mergeCell ref="H213:M213"/>
    <mergeCell ref="N213:S213"/>
    <mergeCell ref="T213:Y213"/>
    <mergeCell ref="Z213:AE213"/>
    <mergeCell ref="A208:C210"/>
    <mergeCell ref="D208:AE209"/>
    <mergeCell ref="D210:AE210"/>
    <mergeCell ref="AD196:AE196"/>
    <mergeCell ref="A196:F196"/>
    <mergeCell ref="G196:M196"/>
    <mergeCell ref="N196:O196"/>
    <mergeCell ref="Q196:V196"/>
    <mergeCell ref="W196:AC196"/>
    <mergeCell ref="AD194:AE194"/>
    <mergeCell ref="A195:F195"/>
    <mergeCell ref="G195:M195"/>
    <mergeCell ref="N195:O195"/>
    <mergeCell ref="Q195:V195"/>
    <mergeCell ref="W195:AC195"/>
    <mergeCell ref="AD195:AE195"/>
    <mergeCell ref="A194:F194"/>
    <mergeCell ref="G194:M194"/>
    <mergeCell ref="N194:O194"/>
    <mergeCell ref="Q194:V194"/>
    <mergeCell ref="W194:AC194"/>
    <mergeCell ref="AD192:AE192"/>
    <mergeCell ref="A193:F193"/>
    <mergeCell ref="G193:M193"/>
    <mergeCell ref="N193:O193"/>
    <mergeCell ref="Q193:V193"/>
    <mergeCell ref="W193:AC193"/>
    <mergeCell ref="AD193:AE193"/>
    <mergeCell ref="A192:F192"/>
    <mergeCell ref="G192:M192"/>
    <mergeCell ref="N192:O192"/>
    <mergeCell ref="Q192:V192"/>
    <mergeCell ref="W192:AC192"/>
    <mergeCell ref="W183:AC183"/>
    <mergeCell ref="AD183:AE183"/>
    <mergeCell ref="Q184:V184"/>
    <mergeCell ref="W184:AC184"/>
    <mergeCell ref="AD184:AE184"/>
    <mergeCell ref="Q189:V189"/>
    <mergeCell ref="W189:AC189"/>
    <mergeCell ref="AD189:AE189"/>
    <mergeCell ref="A190:O191"/>
    <mergeCell ref="Q190:AE191"/>
    <mergeCell ref="Q187:V187"/>
    <mergeCell ref="W187:AC187"/>
    <mergeCell ref="AD187:AE187"/>
    <mergeCell ref="Q188:V188"/>
    <mergeCell ref="W188:AC188"/>
    <mergeCell ref="AD188:AE188"/>
    <mergeCell ref="G189:M189"/>
    <mergeCell ref="W186:AC186"/>
    <mergeCell ref="AD186:AE186"/>
    <mergeCell ref="N189:O189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G182:M182"/>
    <mergeCell ref="G183:M183"/>
    <mergeCell ref="G184:M184"/>
    <mergeCell ref="G185:M185"/>
    <mergeCell ref="G186:M186"/>
    <mergeCell ref="G187:M187"/>
    <mergeCell ref="G188:M188"/>
    <mergeCell ref="N184:O184"/>
    <mergeCell ref="N185:O185"/>
    <mergeCell ref="Q182:V182"/>
    <mergeCell ref="W182:AC182"/>
    <mergeCell ref="AD182:AE182"/>
    <mergeCell ref="Q183:V183"/>
    <mergeCell ref="N186:O186"/>
    <mergeCell ref="N187:O187"/>
    <mergeCell ref="N188:O188"/>
    <mergeCell ref="A180:O181"/>
    <mergeCell ref="Q180:AE181"/>
    <mergeCell ref="N182:O182"/>
    <mergeCell ref="N183:O183"/>
    <mergeCell ref="A175:AE176"/>
    <mergeCell ref="B177:C177"/>
    <mergeCell ref="B178:C178"/>
    <mergeCell ref="B179:C179"/>
    <mergeCell ref="D177:O177"/>
    <mergeCell ref="D178:O178"/>
    <mergeCell ref="D179:O179"/>
    <mergeCell ref="Q177:R177"/>
    <mergeCell ref="S177:AD177"/>
    <mergeCell ref="Q178:R178"/>
    <mergeCell ref="S178:AD178"/>
    <mergeCell ref="Q179:R179"/>
    <mergeCell ref="S179:AD179"/>
    <mergeCell ref="Q185:V185"/>
    <mergeCell ref="W185:AC185"/>
    <mergeCell ref="AD185:AE185"/>
    <mergeCell ref="Q186:V186"/>
    <mergeCell ref="A166:AE167"/>
    <mergeCell ref="D169:AD174"/>
    <mergeCell ref="A130:AE131"/>
    <mergeCell ref="A139:AE140"/>
    <mergeCell ref="D136:AD137"/>
    <mergeCell ref="D142:AD163"/>
    <mergeCell ref="D133:AD135"/>
    <mergeCell ref="AB124:AE124"/>
    <mergeCell ref="AB125:AE125"/>
    <mergeCell ref="A127:C129"/>
    <mergeCell ref="D127:AE128"/>
    <mergeCell ref="D129:AE129"/>
    <mergeCell ref="AB119:AE119"/>
    <mergeCell ref="AB120:AE120"/>
    <mergeCell ref="AB121:AE121"/>
    <mergeCell ref="AB122:AE122"/>
    <mergeCell ref="AB123:AE123"/>
    <mergeCell ref="A112:C114"/>
    <mergeCell ref="D112:AE113"/>
    <mergeCell ref="D114:AE114"/>
    <mergeCell ref="A115:P116"/>
    <mergeCell ref="AB118:AE118"/>
    <mergeCell ref="A99:H99"/>
    <mergeCell ref="F91:H91"/>
    <mergeCell ref="F92:H92"/>
    <mergeCell ref="F93:H93"/>
    <mergeCell ref="F95:H95"/>
    <mergeCell ref="A97:H97"/>
    <mergeCell ref="I91:O91"/>
    <mergeCell ref="I92:O92"/>
    <mergeCell ref="I93:O93"/>
    <mergeCell ref="I95:O95"/>
    <mergeCell ref="A56:H56"/>
    <mergeCell ref="A57:H57"/>
    <mergeCell ref="A58:H58"/>
    <mergeCell ref="A59:H59"/>
    <mergeCell ref="A60:H60"/>
    <mergeCell ref="A61:H61"/>
    <mergeCell ref="A62:H62"/>
    <mergeCell ref="A64:E66"/>
    <mergeCell ref="A72:E74"/>
    <mergeCell ref="G64:J64"/>
    <mergeCell ref="G66:J66"/>
    <mergeCell ref="G68:J68"/>
    <mergeCell ref="G70:J70"/>
    <mergeCell ref="G72:J72"/>
    <mergeCell ref="G74:J74"/>
    <mergeCell ref="G76:J76"/>
    <mergeCell ref="G78:J78"/>
    <mergeCell ref="L64:O64"/>
    <mergeCell ref="L66:O66"/>
    <mergeCell ref="L68:O68"/>
    <mergeCell ref="L70:O70"/>
    <mergeCell ref="A24:C26"/>
    <mergeCell ref="A2:AE4"/>
    <mergeCell ref="A5:AE22"/>
    <mergeCell ref="L72:O72"/>
    <mergeCell ref="L74:O74"/>
    <mergeCell ref="L76:O76"/>
    <mergeCell ref="L78:O78"/>
    <mergeCell ref="A88:P89"/>
    <mergeCell ref="J84:P84"/>
    <mergeCell ref="J85:P85"/>
    <mergeCell ref="J86:P86"/>
    <mergeCell ref="J87:P87"/>
    <mergeCell ref="N24:AE25"/>
    <mergeCell ref="N26:AE26"/>
    <mergeCell ref="D24:M25"/>
    <mergeCell ref="D26:M26"/>
    <mergeCell ref="N28:AD28"/>
    <mergeCell ref="N30:AD30"/>
    <mergeCell ref="N31:AD31"/>
    <mergeCell ref="N32:AD32"/>
    <mergeCell ref="N35:AD35"/>
    <mergeCell ref="N36:AD36"/>
    <mergeCell ref="N33:AD33"/>
    <mergeCell ref="P56:AE78"/>
    <mergeCell ref="N34:AD34"/>
    <mergeCell ref="D33:M33"/>
    <mergeCell ref="D35:M35"/>
    <mergeCell ref="D36:M36"/>
    <mergeCell ref="D37:M37"/>
    <mergeCell ref="N37:AD37"/>
    <mergeCell ref="D28:M28"/>
    <mergeCell ref="D29:M29"/>
    <mergeCell ref="D30:M30"/>
    <mergeCell ref="D31:M31"/>
    <mergeCell ref="D32:M32"/>
    <mergeCell ref="N29:AD29"/>
    <mergeCell ref="A52:C54"/>
    <mergeCell ref="A45:C46"/>
    <mergeCell ref="D45:V46"/>
    <mergeCell ref="D38:M38"/>
    <mergeCell ref="D39:M39"/>
    <mergeCell ref="D40:M40"/>
    <mergeCell ref="D41:M41"/>
    <mergeCell ref="D42:M42"/>
    <mergeCell ref="D43:M43"/>
    <mergeCell ref="N43:AD43"/>
    <mergeCell ref="N38:AD38"/>
    <mergeCell ref="N39:AD39"/>
    <mergeCell ref="N40:AD40"/>
    <mergeCell ref="N41:AD41"/>
    <mergeCell ref="N42:AD42"/>
    <mergeCell ref="D52:AE53"/>
    <mergeCell ref="D54:AE54"/>
    <mergeCell ref="W45:AB46"/>
    <mergeCell ref="AC45:AE46"/>
    <mergeCell ref="A80:C82"/>
    <mergeCell ref="D80:AE82"/>
    <mergeCell ref="H122:J122"/>
    <mergeCell ref="F94:H94"/>
    <mergeCell ref="I94:O94"/>
    <mergeCell ref="A258:E258"/>
    <mergeCell ref="I258:L258"/>
    <mergeCell ref="W258:Y258"/>
    <mergeCell ref="A101:P102"/>
    <mergeCell ref="A106:P107"/>
    <mergeCell ref="A103:P104"/>
    <mergeCell ref="A108:P108"/>
    <mergeCell ref="A109:P109"/>
    <mergeCell ref="Q84:AE109"/>
    <mergeCell ref="I97:O97"/>
    <mergeCell ref="I99:O99"/>
    <mergeCell ref="I98:O98"/>
    <mergeCell ref="A98:H98"/>
    <mergeCell ref="A259:E259"/>
    <mergeCell ref="I259:L259"/>
    <mergeCell ref="W259:Y259"/>
    <mergeCell ref="Q259:R259"/>
    <mergeCell ref="S259:T259"/>
    <mergeCell ref="Z259:AE259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&amp;R&amp;"ISOCPEUR,Normal"Avaluo  XXXXX-XXX-XX
14 de Octubre del 2024</oddHeader>
    <oddFooter>&amp;RPagina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abSelected="1" topLeftCell="A31" zoomScale="140" zoomScaleNormal="140" workbookViewId="0">
      <selection activeCell="H49" sqref="H49"/>
    </sheetView>
  </sheetViews>
  <sheetFormatPr baseColWidth="10" defaultColWidth="2.85546875" defaultRowHeight="15" customHeight="1" x14ac:dyDescent="0.25"/>
  <cols>
    <col min="1" max="7" width="2.85546875" style="2"/>
    <col min="8" max="8" width="3.7109375" style="2" bestFit="1" customWidth="1"/>
    <col min="9" max="13" width="2.85546875" style="2"/>
    <col min="14" max="14" width="3.28515625" style="2" bestFit="1" customWidth="1"/>
    <col min="15" max="16384" width="2.85546875" style="2"/>
  </cols>
  <sheetData>
    <row r="1" spans="1:31" ht="12.75" customHeight="1" x14ac:dyDescent="0.25">
      <c r="A1" s="77" t="s">
        <v>227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</row>
    <row r="2" spans="1:31" ht="12.75" customHeigh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1:31" ht="12.75" customHeight="1" x14ac:dyDescent="0.25"/>
    <row r="4" spans="1:31" ht="15" customHeight="1" x14ac:dyDescent="0.3">
      <c r="D4" s="22" t="s">
        <v>228</v>
      </c>
      <c r="W4" s="137">
        <v>6329785.3051106054</v>
      </c>
      <c r="X4" s="137"/>
      <c r="Y4" s="137"/>
      <c r="Z4" s="137"/>
      <c r="AA4" s="137"/>
      <c r="AB4" s="137"/>
      <c r="AC4" s="137"/>
    </row>
    <row r="5" spans="1:31" ht="12.75" customHeight="1" x14ac:dyDescent="0.25"/>
    <row r="6" spans="1:31" ht="12.75" customHeight="1" x14ac:dyDescent="0.25">
      <c r="A6" s="77" t="s">
        <v>296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</row>
    <row r="7" spans="1:31" ht="12.75" customHeight="1" x14ac:dyDescent="0.2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</row>
    <row r="8" spans="1:31" ht="12.75" customHeight="1" x14ac:dyDescent="0.25"/>
    <row r="9" spans="1:31" ht="12.75" customHeight="1" x14ac:dyDescent="0.25">
      <c r="D9" s="136" t="s">
        <v>297</v>
      </c>
      <c r="E9" s="136"/>
      <c r="F9" s="136"/>
      <c r="G9" s="136"/>
      <c r="H9" s="136"/>
      <c r="I9" s="136"/>
      <c r="J9" s="136"/>
      <c r="K9" s="136"/>
      <c r="L9" s="10"/>
      <c r="M9" s="136">
        <v>106.447</v>
      </c>
      <c r="N9" s="136"/>
      <c r="O9" s="136"/>
      <c r="P9" s="136"/>
      <c r="Q9" s="10"/>
      <c r="R9" s="121" t="s">
        <v>240</v>
      </c>
      <c r="S9" s="121"/>
      <c r="T9" s="121"/>
      <c r="U9" s="136">
        <f>M9/M10</f>
        <v>0.78223838918283362</v>
      </c>
      <c r="V9" s="136"/>
      <c r="W9" s="136"/>
      <c r="X9" s="136"/>
    </row>
    <row r="10" spans="1:31" ht="12.75" customHeight="1" x14ac:dyDescent="0.25">
      <c r="D10" s="136" t="s">
        <v>239</v>
      </c>
      <c r="E10" s="136"/>
      <c r="F10" s="136"/>
      <c r="G10" s="136"/>
      <c r="H10" s="136"/>
      <c r="I10" s="136"/>
      <c r="J10" s="136"/>
      <c r="K10" s="136"/>
      <c r="L10" s="10"/>
      <c r="M10" s="147">
        <v>136.08000000000001</v>
      </c>
      <c r="N10" s="147"/>
      <c r="O10" s="147"/>
      <c r="P10" s="147"/>
    </row>
    <row r="11" spans="1:31" ht="12.75" customHeight="1" x14ac:dyDescent="0.25"/>
    <row r="12" spans="1:31" ht="15" customHeight="1" x14ac:dyDescent="0.3">
      <c r="D12" s="22" t="s">
        <v>229</v>
      </c>
      <c r="V12" s="137">
        <f>W4*U9</f>
        <v>4951401.0609428911</v>
      </c>
      <c r="W12" s="137"/>
      <c r="X12" s="137"/>
      <c r="Y12" s="137"/>
      <c r="Z12" s="137"/>
      <c r="AA12" s="137"/>
      <c r="AB12" s="137"/>
      <c r="AC12" s="137"/>
    </row>
    <row r="13" spans="1:31" ht="12.75" customHeight="1" x14ac:dyDescent="0.25"/>
    <row r="14" spans="1:31" ht="12.75" customHeight="1" x14ac:dyDescent="0.25">
      <c r="A14" s="77" t="s">
        <v>299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</row>
    <row r="15" spans="1:31" ht="12.75" customHeight="1" x14ac:dyDescent="0.2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</row>
    <row r="16" spans="1:31" ht="12.75" customHeight="1" x14ac:dyDescent="0.25"/>
    <row r="17" spans="1:31" ht="15" customHeight="1" x14ac:dyDescent="0.3">
      <c r="D17" s="22" t="s">
        <v>298</v>
      </c>
      <c r="W17" s="137">
        <v>1098360</v>
      </c>
      <c r="X17" s="137"/>
      <c r="Y17" s="137"/>
      <c r="Z17" s="137"/>
      <c r="AA17" s="137"/>
      <c r="AB17" s="137"/>
      <c r="AC17" s="137"/>
    </row>
    <row r="18" spans="1:31" ht="12.75" customHeight="1" x14ac:dyDescent="0.25"/>
    <row r="19" spans="1:31" ht="12.75" customHeight="1" x14ac:dyDescent="0.25">
      <c r="A19" s="77" t="s">
        <v>303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</row>
    <row r="20" spans="1:31" ht="12.75" customHeight="1" x14ac:dyDescent="0.25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</row>
    <row r="21" spans="1:31" ht="12.75" customHeight="1" x14ac:dyDescent="0.25"/>
    <row r="22" spans="1:31" ht="12.75" customHeight="1" x14ac:dyDescent="0.25">
      <c r="D22" s="136" t="s">
        <v>302</v>
      </c>
      <c r="E22" s="136"/>
      <c r="F22" s="136"/>
      <c r="G22" s="136"/>
      <c r="H22" s="136"/>
      <c r="I22" s="136"/>
      <c r="J22" s="136"/>
      <c r="K22" s="136"/>
      <c r="L22" s="10"/>
      <c r="M22" s="136">
        <v>100.917</v>
      </c>
      <c r="N22" s="136"/>
      <c r="O22" s="136"/>
      <c r="P22" s="136"/>
      <c r="Q22" s="10"/>
      <c r="R22" s="121" t="s">
        <v>240</v>
      </c>
      <c r="S22" s="121"/>
      <c r="T22" s="121"/>
      <c r="U22" s="136">
        <f>M23/M22</f>
        <v>1.0591773437577414</v>
      </c>
      <c r="V22" s="136"/>
      <c r="W22" s="136"/>
      <c r="X22" s="136"/>
    </row>
    <row r="23" spans="1:31" ht="12.75" customHeight="1" x14ac:dyDescent="0.25">
      <c r="D23" s="136" t="s">
        <v>294</v>
      </c>
      <c r="E23" s="136"/>
      <c r="F23" s="136"/>
      <c r="G23" s="136"/>
      <c r="H23" s="136"/>
      <c r="I23" s="136"/>
      <c r="J23" s="136"/>
      <c r="K23" s="136"/>
      <c r="L23" s="10"/>
      <c r="M23" s="147">
        <v>106.889</v>
      </c>
      <c r="N23" s="147"/>
      <c r="O23" s="147"/>
      <c r="P23" s="147"/>
    </row>
    <row r="24" spans="1:31" ht="16.5" customHeight="1" x14ac:dyDescent="0.25"/>
    <row r="25" spans="1:31" ht="16.5" customHeight="1" x14ac:dyDescent="0.3">
      <c r="D25" s="22" t="s">
        <v>300</v>
      </c>
      <c r="V25" s="137">
        <f>W17*U22</f>
        <v>1163358.0272897528</v>
      </c>
      <c r="W25" s="137"/>
      <c r="X25" s="137"/>
      <c r="Y25" s="137"/>
      <c r="Z25" s="137"/>
      <c r="AA25" s="137"/>
      <c r="AB25" s="137"/>
      <c r="AC25" s="137"/>
    </row>
    <row r="26" spans="1:31" ht="16.5" customHeight="1" x14ac:dyDescent="0.25"/>
    <row r="27" spans="1:31" ht="16.5" customHeight="1" x14ac:dyDescent="0.25">
      <c r="A27" s="77" t="s">
        <v>301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</row>
    <row r="28" spans="1:31" ht="16.5" customHeight="1" x14ac:dyDescent="0.25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</row>
    <row r="29" spans="1:31" ht="16.5" customHeight="1" x14ac:dyDescent="0.25"/>
    <row r="30" spans="1:31" ht="16.5" customHeight="1" x14ac:dyDescent="0.25">
      <c r="D30" s="2" t="s">
        <v>304</v>
      </c>
      <c r="L30" s="156">
        <f>+V25</f>
        <v>1163358.0272897528</v>
      </c>
      <c r="M30" s="121"/>
      <c r="N30" s="121"/>
      <c r="O30" s="121"/>
      <c r="P30" s="121"/>
      <c r="Q30" s="121"/>
      <c r="R30" s="121"/>
      <c r="S30" s="121"/>
    </row>
    <row r="31" spans="1:31" ht="15" customHeight="1" x14ac:dyDescent="0.25">
      <c r="D31" s="2" t="s">
        <v>305</v>
      </c>
      <c r="L31" s="156">
        <f>V12*0.8</f>
        <v>3961120.8487543128</v>
      </c>
      <c r="M31" s="121"/>
      <c r="N31" s="121"/>
      <c r="O31" s="121"/>
      <c r="P31" s="121"/>
      <c r="Q31" s="121"/>
      <c r="R31" s="121"/>
      <c r="S31" s="121"/>
    </row>
    <row r="32" spans="1:31" ht="15" customHeight="1" x14ac:dyDescent="0.25">
      <c r="D32" s="2" t="s">
        <v>306</v>
      </c>
      <c r="L32" s="156">
        <f>SUM(L30:S31)</f>
        <v>5124478.8760440657</v>
      </c>
      <c r="M32" s="121"/>
      <c r="N32" s="121"/>
      <c r="O32" s="121"/>
      <c r="P32" s="121"/>
      <c r="Q32" s="121"/>
      <c r="R32" s="121"/>
      <c r="S32" s="121"/>
    </row>
    <row r="33" spans="1:31" ht="15" customHeight="1" x14ac:dyDescent="0.25">
      <c r="L33" s="157"/>
      <c r="M33" s="32"/>
      <c r="N33" s="32"/>
      <c r="O33" s="32"/>
      <c r="P33" s="32"/>
      <c r="Q33" s="32"/>
      <c r="R33" s="32"/>
      <c r="S33" s="32"/>
    </row>
    <row r="34" spans="1:31" ht="15" customHeight="1" x14ac:dyDescent="0.25">
      <c r="D34" s="2" t="s">
        <v>307</v>
      </c>
      <c r="L34" s="156">
        <f>4700000-L32</f>
        <v>-424478.87604406569</v>
      </c>
      <c r="M34" s="121"/>
      <c r="N34" s="121"/>
      <c r="O34" s="121"/>
      <c r="P34" s="121"/>
      <c r="Q34" s="121"/>
      <c r="R34" s="121"/>
      <c r="S34" s="121"/>
    </row>
    <row r="35" spans="1:31" ht="15" customHeight="1" x14ac:dyDescent="0.25">
      <c r="D35" s="2" t="s">
        <v>308</v>
      </c>
      <c r="L35" s="156" t="s">
        <v>309</v>
      </c>
      <c r="M35" s="121"/>
      <c r="N35" s="121"/>
      <c r="O35" s="121"/>
      <c r="P35" s="121"/>
      <c r="Q35" s="121"/>
      <c r="R35" s="121"/>
      <c r="S35" s="121"/>
    </row>
    <row r="36" spans="1:31" ht="15" customHeight="1" x14ac:dyDescent="0.25">
      <c r="L36" s="157"/>
      <c r="M36" s="32"/>
      <c r="N36" s="32"/>
      <c r="O36" s="32"/>
      <c r="P36" s="32"/>
      <c r="Q36" s="32"/>
      <c r="R36" s="32"/>
      <c r="S36" s="32"/>
    </row>
    <row r="37" spans="1:31" ht="15" customHeight="1" x14ac:dyDescent="0.25">
      <c r="A37" s="77" t="s">
        <v>310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</row>
    <row r="38" spans="1:31" ht="15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</row>
    <row r="40" spans="1:31" ht="15" customHeight="1" x14ac:dyDescent="0.25">
      <c r="D40" s="2" t="s">
        <v>311</v>
      </c>
      <c r="L40" s="156">
        <v>1481066.9</v>
      </c>
      <c r="M40" s="121"/>
      <c r="N40" s="121"/>
      <c r="O40" s="121"/>
      <c r="P40" s="121"/>
      <c r="Q40" s="121"/>
      <c r="R40" s="121"/>
      <c r="S40" s="121"/>
    </row>
    <row r="41" spans="1:31" ht="15" customHeight="1" x14ac:dyDescent="0.25">
      <c r="D41" s="2" t="s">
        <v>312</v>
      </c>
      <c r="L41" s="156">
        <v>4700000</v>
      </c>
      <c r="M41" s="121"/>
      <c r="N41" s="121"/>
      <c r="O41" s="121"/>
      <c r="P41" s="121"/>
      <c r="Q41" s="121"/>
      <c r="R41" s="121"/>
      <c r="S41" s="121"/>
    </row>
    <row r="42" spans="1:31" ht="15" customHeight="1" x14ac:dyDescent="0.25">
      <c r="D42" s="2" t="s">
        <v>307</v>
      </c>
      <c r="L42" s="156">
        <f>L41-L40</f>
        <v>3218933.1</v>
      </c>
      <c r="M42" s="121"/>
      <c r="N42" s="121"/>
      <c r="O42" s="121"/>
      <c r="P42" s="121"/>
      <c r="Q42" s="121"/>
      <c r="R42" s="121"/>
      <c r="S42" s="121"/>
    </row>
    <row r="43" spans="1:31" ht="15" customHeight="1" x14ac:dyDescent="0.25">
      <c r="L43" s="157"/>
      <c r="M43" s="32"/>
      <c r="N43" s="32"/>
      <c r="O43" s="32"/>
      <c r="P43" s="32"/>
      <c r="Q43" s="32"/>
      <c r="R43" s="32"/>
      <c r="S43" s="32"/>
    </row>
    <row r="44" spans="1:31" ht="15" customHeight="1" x14ac:dyDescent="0.25">
      <c r="D44" s="2" t="s">
        <v>308</v>
      </c>
      <c r="L44" s="156">
        <f>L42*0.3</f>
        <v>965679.92999999993</v>
      </c>
      <c r="M44" s="121"/>
      <c r="N44" s="121"/>
      <c r="O44" s="121"/>
      <c r="P44" s="121"/>
      <c r="Q44" s="121"/>
      <c r="R44" s="121"/>
      <c r="S44" s="121"/>
    </row>
  </sheetData>
  <mergeCells count="31">
    <mergeCell ref="A37:AE38"/>
    <mergeCell ref="L40:S40"/>
    <mergeCell ref="L41:S41"/>
    <mergeCell ref="L42:S42"/>
    <mergeCell ref="L44:S44"/>
    <mergeCell ref="L35:S35"/>
    <mergeCell ref="V25:AC25"/>
    <mergeCell ref="A27:AE28"/>
    <mergeCell ref="L30:S30"/>
    <mergeCell ref="L31:S31"/>
    <mergeCell ref="L32:S32"/>
    <mergeCell ref="L34:S34"/>
    <mergeCell ref="D22:K22"/>
    <mergeCell ref="M22:P22"/>
    <mergeCell ref="R22:T22"/>
    <mergeCell ref="U22:X22"/>
    <mergeCell ref="D23:K23"/>
    <mergeCell ref="M23:P23"/>
    <mergeCell ref="D10:K10"/>
    <mergeCell ref="M10:P10"/>
    <mergeCell ref="V12:AC12"/>
    <mergeCell ref="A14:AE15"/>
    <mergeCell ref="W17:AC17"/>
    <mergeCell ref="A19:AE20"/>
    <mergeCell ref="A1:AE2"/>
    <mergeCell ref="W4:AC4"/>
    <mergeCell ref="A6:AE7"/>
    <mergeCell ref="D9:K9"/>
    <mergeCell ref="M9:P9"/>
    <mergeCell ref="R9:T9"/>
    <mergeCell ref="U9:X9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&amp;R&amp;"ISOCPEUR,Normal"Avaluo  XXXXX-XXX-XX
14 de Octubre del 2024</oddHeader>
    <oddFooter>&amp;RPagina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Avalúo</vt:lpstr>
      <vt:lpstr>ISR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EDGAR ESPINOZA GARCIA</dc:creator>
  <cp:lastModifiedBy>ING. EDGAR ESPINOZA GARCIA</cp:lastModifiedBy>
  <cp:lastPrinted>2024-10-18T05:44:25Z</cp:lastPrinted>
  <dcterms:created xsi:type="dcterms:W3CDTF">2024-10-17T05:01:58Z</dcterms:created>
  <dcterms:modified xsi:type="dcterms:W3CDTF">2024-10-19T17:27:19Z</dcterms:modified>
</cp:coreProperties>
</file>